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YE\"/>
    </mc:Choice>
  </mc:AlternateContent>
  <xr:revisionPtr revIDLastSave="0" documentId="13_ncr:1_{EBB161BA-087C-4B3B-A93E-9F8D83BC611E}" xr6:coauthVersionLast="45" xr6:coauthVersionMax="45" xr10:uidLastSave="{00000000-0000-0000-0000-000000000000}"/>
  <bookViews>
    <workbookView xWindow="-120" yWindow="-120" windowWidth="29040" windowHeight="15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data'!$A$1:$J$60</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61" i="22" s="1"/>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I59" i="19" s="1"/>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31" i="22" l="1"/>
  <c r="I44" i="18"/>
  <c r="H75" i="18"/>
  <c r="H131" i="18" s="1"/>
  <c r="H13" i="19"/>
  <c r="H60" i="19" s="1"/>
  <c r="H59" i="19"/>
  <c r="U33" i="22"/>
  <c r="H9" i="18"/>
  <c r="I75" i="18"/>
  <c r="I131" i="18" s="1"/>
  <c r="I13" i="19"/>
  <c r="I60" i="19" s="1"/>
  <c r="I61" i="19" s="1"/>
  <c r="H55" i="20"/>
  <c r="H34" i="21"/>
  <c r="H47" i="21"/>
  <c r="U10" i="22"/>
  <c r="U29" i="22" s="1"/>
  <c r="I9" i="18"/>
  <c r="I72" i="18" s="1"/>
  <c r="H44" i="18"/>
  <c r="I24" i="20"/>
  <c r="I27" i="20" s="1"/>
  <c r="I42" i="20"/>
  <c r="I55" i="20"/>
  <c r="I34" i="21"/>
  <c r="I47" i="21"/>
  <c r="H62" i="19"/>
  <c r="H24" i="20"/>
  <c r="H27" i="20" s="1"/>
  <c r="W38" i="22"/>
  <c r="H42" i="20"/>
  <c r="U32" i="22"/>
  <c r="W11" i="22"/>
  <c r="W59" i="22"/>
  <c r="W7" i="22"/>
  <c r="W10" i="22" s="1"/>
  <c r="W12" i="22"/>
  <c r="W31" i="22" s="1"/>
  <c r="U38" i="22"/>
  <c r="U57" i="22" s="1"/>
  <c r="W39" i="22"/>
  <c r="W49" i="22"/>
  <c r="W61" i="22" s="1"/>
  <c r="U59" i="22"/>
  <c r="U60" i="22" s="1"/>
  <c r="W21" i="22"/>
  <c r="W33" i="22" s="1"/>
  <c r="H49" i="21" l="1"/>
  <c r="H51" i="21" s="1"/>
  <c r="W60" i="22"/>
  <c r="H61" i="19"/>
  <c r="H65" i="19" s="1"/>
  <c r="I63" i="19"/>
  <c r="H63" i="19"/>
  <c r="I62" i="19"/>
  <c r="I57" i="20"/>
  <c r="I59" i="20" s="1"/>
  <c r="I49" i="21"/>
  <c r="I51" i="21" s="1"/>
  <c r="H57" i="20"/>
  <c r="H59" i="20" s="1"/>
  <c r="H72" i="18"/>
  <c r="W29" i="22"/>
  <c r="I66" i="19"/>
  <c r="I67" i="19"/>
  <c r="I65" i="19"/>
  <c r="H67" i="19"/>
  <c r="H66" i="19"/>
  <c r="W32" i="22"/>
  <c r="W57" i="22"/>
</calcChain>
</file>

<file path=xl/sharedStrings.xml><?xml version="1.0" encoding="utf-8"?>
<sst xmlns="http://schemas.openxmlformats.org/spreadsheetml/2006/main" count="666" uniqueCount="648">
  <si>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</si>
  <si>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</si>
  <si>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</si>
  <si>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</si>
  <si>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</si>
  <si>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</si>
  <si>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</si>
  <si>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</si>
  <si>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</si>
  <si>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</si>
  <si>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</si>
  <si>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</si>
  <si>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</si>
  <si>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</si>
  <si>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</si>
  <si>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</si>
  <si>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</si>
  <si>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</si>
  <si>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</si>
  <si>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</si>
  <si>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</si>
  <si>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</si>
  <si>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</si>
  <si>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</si>
  <si>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</si>
  <si>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</si>
  <si>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</si>
  <si>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</si>
  <si>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</si>
  <si>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</si>
  <si>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</si>
  <si>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</si>
  <si>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</si>
  <si>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</si>
  <si>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</si>
  <si>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</si>
  <si>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</si>
  <si>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</si>
  <si>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</si>
  <si>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</si>
  <si>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</si>
  <si>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</si>
  <si>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</si>
  <si>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</si>
  <si>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</si>
  <si>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</si>
  <si>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</si>
  <si>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</si>
  <si>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</si>
  <si>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</si>
  <si>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</si>
  <si>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</si>
  <si>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</si>
  <si>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</si>
  <si>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</si>
  <si>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</si>
  <si>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</si>
  <si>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</si>
  <si>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</si>
  <si>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</si>
  <si>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</si>
  <si>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</si>
  <si>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</si>
  <si>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</si>
  <si>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</si>
  <si>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</si>
  <si>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</si>
  <si>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</si>
  <si>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</si>
  <si>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</si>
  <si>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</si>
  <si>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</si>
  <si>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</si>
  <si>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</si>
  <si>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</si>
  <si>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</si>
  <si>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</si>
  <si>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</si>
  <si>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</si>
  <si>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</si>
  <si>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</si>
  <si>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</si>
  <si>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</si>
  <si>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</si>
  <si>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</si>
  <si>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</si>
  <si>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</si>
  <si>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</si>
  <si>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</si>
  <si>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</si>
  <si>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</si>
  <si>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</si>
  <si>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</si>
  <si>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</si>
  <si>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</si>
  <si>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</si>
  <si>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</si>
  <si>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</si>
  <si>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</si>
  <si>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</si>
  <si>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</si>
  <si>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</si>
  <si>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</si>
  <si>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</si>
  <si>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</si>
  <si>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</si>
  <si>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</si>
  <si>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</si>
  <si>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</si>
  <si>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</si>
  <si>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</si>
  <si>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</si>
  <si>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</si>
  <si>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</si>
  <si>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</si>
  <si>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</si>
  <si>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</si>
  <si>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</si>
  <si>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</si>
  <si>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</si>
  <si>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</si>
  <si>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</si>
  <si>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</si>
  <si>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</si>
  <si>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</si>
  <si>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</si>
  <si>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</si>
  <si>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</si>
  <si>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</si>
  <si>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</si>
  <si>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</si>
  <si>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</si>
  <si>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</si>
  <si>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</si>
  <si>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</si>
  <si>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</si>
  <si>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</si>
  <si>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</si>
  <si>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</si>
  <si>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</si>
  <si>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</si>
  <si>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</si>
  <si>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</si>
  <si>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</si>
  <si>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</si>
  <si>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</si>
  <si>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</si>
  <si>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</si>
  <si>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</si>
  <si>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</si>
  <si>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</si>
  <si>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</si>
  <si>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</si>
  <si>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</si>
  <si>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</si>
  <si>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</si>
  <si>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</si>
  <si>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</si>
  <si>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</si>
  <si>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</si>
  <si>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</si>
  <si>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</si>
  <si>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</si>
  <si>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</si>
  <si>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</si>
  <si>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</si>
  <si>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</si>
  <si>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</si>
  <si>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</si>
  <si>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</si>
  <si>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</si>
  <si>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</si>
  <si>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</si>
  <si>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</si>
  <si>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</si>
  <si>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</si>
  <si>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</si>
  <si>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</si>
  <si>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</si>
  <si>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</si>
  <si>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</si>
  <si>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</si>
  <si>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</si>
  <si>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</si>
  <si>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</si>
  <si>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</si>
  <si>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</si>
  <si>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</si>
  <si>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</si>
  <si>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</si>
  <si>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</si>
  <si>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</si>
  <si>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</si>
  <si>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</si>
  <si>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</si>
  <si>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</si>
  <si>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</si>
  <si>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</si>
  <si>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</si>
  <si>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</si>
  <si>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</si>
  <si>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</si>
  <si>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</si>
  <si>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</si>
  <si>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</si>
  <si>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</si>
  <si>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</si>
  <si>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</si>
  <si>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</si>
  <si>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</si>
  <si>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</si>
  <si>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</si>
  <si>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</si>
  <si>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</si>
  <si>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</si>
  <si>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</si>
  <si>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</si>
  <si>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</si>
  <si>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</si>
  <si>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</si>
  <si>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</si>
  <si>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</si>
  <si>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</si>
  <si>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</si>
  <si>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</si>
  <si>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</si>
  <si>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</si>
  <si>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</si>
  <si>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</si>
  <si>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</si>
  <si>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</si>
  <si>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</si>
  <si>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</si>
  <si>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</si>
  <si>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</si>
  <si>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</si>
  <si>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</si>
  <si>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</si>
  <si>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</si>
  <si>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</si>
  <si>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</si>
  <si>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</si>
  <si>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</si>
  <si>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</si>
  <si>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</si>
  <si>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</si>
  <si>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</si>
  <si>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</si>
  <si>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</si>
  <si>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</si>
  <si>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</si>
  <si>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</si>
  <si>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</si>
  <si>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</si>
  <si>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</si>
  <si>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</si>
  <si>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</si>
  <si>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</si>
  <si>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</si>
  <si>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</si>
  <si>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</si>
  <si>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</si>
  <si>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</si>
  <si>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</si>
  <si>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</si>
  <si>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</si>
  <si>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</si>
  <si>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</si>
  <si>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</si>
  <si>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</si>
  <si>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</si>
  <si>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</si>
  <si>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</si>
  <si>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</si>
  <si>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</si>
  <si>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</si>
  <si>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</si>
  <si>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</si>
  <si>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</si>
  <si>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</si>
  <si>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</si>
  <si>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</si>
  <si>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</si>
  <si>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</si>
  <si>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</si>
  <si>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</si>
  <si>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</si>
  <si>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</si>
  <si>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</si>
  <si>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</si>
  <si>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</si>
  <si>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</si>
  <si>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</si>
  <si>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</si>
  <si>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</si>
  <si>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</si>
  <si>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</si>
  <si>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</si>
  <si>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</si>
  <si>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</si>
  <si>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</si>
  <si>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</si>
  <si>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</si>
  <si>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</si>
  <si>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</si>
  <si>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</si>
  <si>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</si>
  <si>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</si>
  <si>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</si>
  <si>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</si>
  <si>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</si>
  <si>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</si>
  <si>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</si>
  <si>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</si>
  <si>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</si>
  <si>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</si>
  <si>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</si>
  <si>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</si>
  <si>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</si>
  <si>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</si>
  <si>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</si>
  <si>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</si>
  <si>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</si>
  <si>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</si>
  <si>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</si>
  <si>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</si>
  <si>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</si>
  <si>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</si>
  <si>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</si>
  <si>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</si>
  <si>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</si>
  <si>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</si>
  <si>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</si>
  <si>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</si>
  <si>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</si>
  <si>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</si>
  <si>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</si>
  <si>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</si>
  <si>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</si>
  <si>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</si>
  <si>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</si>
  <si>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</si>
  <si>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</si>
  <si>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</si>
  <si>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</si>
  <si>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</si>
  <si>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</si>
  <si>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</si>
  <si>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</si>
  <si>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</si>
  <si>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</si>
  <si>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</si>
  <si>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</si>
  <si>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</si>
  <si>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</si>
  <si>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</si>
  <si>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</si>
  <si>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</si>
  <si>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</si>
  <si>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</si>
  <si>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</si>
  <si>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</si>
  <si>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</si>
  <si>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</si>
  <si>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</si>
  <si>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</si>
  <si>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</si>
  <si>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</si>
  <si>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</si>
  <si>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</si>
  <si>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</si>
  <si>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</si>
  <si>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</si>
  <si>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</si>
  <si>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</si>
  <si>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</si>
  <si>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</si>
  <si>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</si>
  <si>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</si>
  <si>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</si>
  <si>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</si>
  <si>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</si>
  <si>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</si>
  <si>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</si>
  <si>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</si>
  <si>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</si>
  <si>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</si>
  <si>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</si>
  <si>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</si>
  <si>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</si>
  <si>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</si>
  <si>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</si>
  <si>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</si>
  <si>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</si>
  <si>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</si>
  <si>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</si>
  <si>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</si>
  <si>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</si>
  <si>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</si>
  <si>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</si>
  <si>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</si>
  <si>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</si>
  <si>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</si>
  <si>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</si>
  <si>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</si>
  <si>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</si>
  <si>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</si>
  <si>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</si>
  <si>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</si>
  <si>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</si>
  <si>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</si>
  <si>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</si>
  <si>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</si>
  <si>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</si>
  <si>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</si>
  <si>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</si>
  <si>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</si>
  <si>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</si>
  <si>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</si>
  <si>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</si>
  <si>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</si>
  <si>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</si>
  <si>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</si>
  <si>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</si>
  <si>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</si>
  <si>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</si>
  <si>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</si>
  <si>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</si>
  <si>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</si>
  <si>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</si>
  <si>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</si>
  <si>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</si>
  <si>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</si>
  <si>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</si>
  <si>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</si>
  <si>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</si>
  <si>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</si>
  <si>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</si>
  <si>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</si>
  <si>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</si>
  <si>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</si>
  <si>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</si>
  <si>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</si>
  <si>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</si>
  <si>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</si>
  <si>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</si>
  <si>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</si>
  <si>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</si>
  <si>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</si>
  <si>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</si>
  <si>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</si>
  <si>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</si>
  <si>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</si>
  <si>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</si>
  <si>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</si>
  <si>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</si>
  <si>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</si>
  <si>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</si>
  <si>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</si>
  <si>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</si>
  <si>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</si>
  <si>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</si>
  <si>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</si>
  <si>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</si>
  <si>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</si>
  <si>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</si>
  <si>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</si>
  <si>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</si>
  <si>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</si>
  <si>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</si>
  <si>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</si>
  <si>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</si>
  <si>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</si>
  <si>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</si>
  <si>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</si>
  <si>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</si>
  <si>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</si>
  <si>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</si>
  <si>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</si>
  <si>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</si>
  <si>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</si>
  <si>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</si>
  <si>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</si>
  <si>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</si>
  <si>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</si>
  <si>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</si>
  <si>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</si>
  <si>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BALANCE SHEET</t>
  </si>
  <si>
    <t>Item</t>
  </si>
  <si>
    <t>ADP
code</t>
  </si>
  <si>
    <t>Last day of the preceding business year</t>
  </si>
  <si>
    <t>Last day of the preceding business year, restated</t>
  </si>
  <si>
    <t xml:space="preserve">Difference </t>
  </si>
  <si>
    <t>Disclosures</t>
  </si>
  <si>
    <t>A) RECEIVABLES FOR SUBSCRIBED CAPITAL UNPAID</t>
  </si>
  <si>
    <t>B)  FIXED ASSETS (ADP 003+010+020+031+036)</t>
  </si>
  <si>
    <t>Corrections are disclosed under AOP 010 and AOP 036.</t>
  </si>
  <si>
    <t>I INTANGIBLE ASSETS (ADP 004 to 009)</t>
  </si>
  <si>
    <t>II TANGIBLE ASSETS (ADP 011 to 019)</t>
  </si>
  <si>
    <t>According to IAS 36 "Impairment of assets" the Group tested the investment property for impairment by comparing the carrying value of the asset with its recoverable amount. On investment property, the recoverable amount was lower than the carrying value at 1 January 2019 and the Group, in accordance with IAS 36, decreased the carrying value of investment property (AOP 019) by HRK 16.191 thousand.</t>
  </si>
  <si>
    <t>III FIXED FINANCIAL ASSETS (ADP 021 to 030)</t>
  </si>
  <si>
    <t>IV RECEIVABLES (ADP 032 to 035)</t>
  </si>
  <si>
    <t>V. Deferred tax assets</t>
  </si>
  <si>
    <t xml:space="preserve">The Group was entitled to a tax incentive on 31 December 2012 on the basis of realized investments in plants and equipment and the fulfilment of the set conditions in accordance with the Investment Act. The Group has achieved tax advantages which are used to reduce corporate tax liabilities in future periods that have not been reported as deferred tax assets on that date, which resulted with increase of deferred tax assets in amount of HRK 16.814 thousands (AOP 036). Deferred tax assets (AOP 036) was decreased as well by HRK 2.914 thousands as a result of the accounted impairment loss of investment property. </t>
  </si>
  <si>
    <t>C)  CURRENT ASSETS (ADP 038+046+053+063)</t>
  </si>
  <si>
    <t>I INVENTORIES (ADP 039 to 045)</t>
  </si>
  <si>
    <t>II RECEIVABLES (ADP 047 to 052)</t>
  </si>
  <si>
    <t>The Group reclassified interest receivables from unrelated companies  in amount of HRK 40 thousand (AOP 049) to short-term financial assets to reflect more precisely the nature of the receivables in the category in which they are located.</t>
  </si>
  <si>
    <t>III SHORT-TERM FINANCIAL ASSETS (ADP 054 to 062)</t>
  </si>
  <si>
    <t>Corrections are disclosed under AOP 046.</t>
  </si>
  <si>
    <t>IV CASH AT BANK AND IN HAND</t>
  </si>
  <si>
    <t>D ) PREPAID EXPENSES AND ACCRUED INCOME</t>
  </si>
  <si>
    <t>E)  TOTAL ASSETS (ADP 001+002+037+064)</t>
  </si>
  <si>
    <t>F) OFF-BALANCE SHEET ITEMS</t>
  </si>
  <si>
    <t>LIABILITIES</t>
  </si>
  <si>
    <t>A)  CAPITAL AND RESERVES (ADP 068 to 070+076+077+081+084+087)</t>
  </si>
  <si>
    <t>Corrections are disclosed under AOP 081 and AOP 084.</t>
  </si>
  <si>
    <t>I. INITIAL (SUBSCRIBED) CAPITAL</t>
  </si>
  <si>
    <t>II CAPITAL RESERVES</t>
  </si>
  <si>
    <t>III RESERVES FROM PROFIT (ADP 071+072-073+074+075)</t>
  </si>
  <si>
    <t>V FAIR VALUE RESERVES (ADP 078 to 080)</t>
  </si>
  <si>
    <t>VI RETAINED PROFIT OR LOSS BROUGHT FORWARD (ADP 082-083)</t>
  </si>
  <si>
    <t>In accordance with tax advantage that Group will use to reduce corporate tax liabilitirs in future periods (disclosed under AOP 036), retained profit is increased by amount of HRK 26.176 thousand (AOP 084). Retained profit was decreased as well by amount of HRK 13.277 thousand as a result of the accounted impairment loss of investment property (disclosed under AOP 010).</t>
  </si>
  <si>
    <t>VII PROFIT OR LOSS FOR THE BUSINESS YEAR (ADP 085-086)</t>
  </si>
  <si>
    <t>In accordance with tax advantage that Group will use to reduce corporate tax liabilitirs in future periods (disclosed under AOP 036), income tax is increased by amount of HRK 9.362 thousand. Consequently, profit for the period (AOP 084) is decreased by the same amount.</t>
  </si>
  <si>
    <t>VIII MINORITY (NON-CONTROLLING) INTEREST</t>
  </si>
  <si>
    <t>B)  PROVISIONS (ADP 089 to 094)</t>
  </si>
  <si>
    <t>The Group reclassified part of short-term provisions that on 31 December 2019 were stated under AOP 089 (HRK 123 thousnad), AOP 091 (HRK 616 thousand) and AOP 094 (HRK 15.064 thousnad) to other short-term liabilities (AOP 121).</t>
  </si>
  <si>
    <t>C)  LONG-TERM LIABILITIES (ADP 096 to 106)</t>
  </si>
  <si>
    <t>D)  SHORT-TERM LIABILITIES (ADP 108 to 121)</t>
  </si>
  <si>
    <t>Corrections are disclosed under AOP 088. Also, The Group reclassified amount of HRK 1.781 thousand of commodity loans from AOP 115 to AOP 112.</t>
  </si>
  <si>
    <t>E) ACCRUALS AND DEFERRED INCOME</t>
  </si>
  <si>
    <t>F)  TOTAL – LIABILITIES (ADP 067+088+095+107+122)</t>
  </si>
  <si>
    <t>G)  OFF-BALANCE SHEET ITEMS</t>
  </si>
  <si>
    <t>STATEMENT OF PROFIT OR LOSS</t>
  </si>
  <si>
    <t>IsLast day of the preceding business year, restated</t>
  </si>
  <si>
    <t>I OPERATING INCOME (ADP 126 to 130)</t>
  </si>
  <si>
    <t>The group reclassified the collected amount of receivables reversed from Other operating income (AOP 130) to decrease of Other operating expenses (AOP 153) which was result of presentation of Impairment of trade receivables on net basis.</t>
  </si>
  <si>
    <t>II OPERATING EXPENSES (ADP 132+133+137+141+142+143+146+153)</t>
  </si>
  <si>
    <t>Corrections are disclosed under AOP 125.</t>
  </si>
  <si>
    <t xml:space="preserve">    2 Material costs (ADP 134 to 136)</t>
  </si>
  <si>
    <t>The Group decreased costs of raw material (AOP 134) in amount of HRK 5.126 thousand as a result of reclassification of the equipment cleaning service cost (HRK 1.904 thousand) to other external costs (AOP 136) and reclassification of the cost of making tools, devices in own consumption (HRK 3.222 thousand) to other expenses (AOP 142). Further, three positions from other expenses (AOP 142) have been reclassified; intellectual services (HRK 9.689 thousand), laboratory test cost (HRK 615 thousand) and cost of fire services (HRK 299 thousand) to other external costs (AOP 136).</t>
  </si>
  <si>
    <t xml:space="preserve">   3 Staff costs (ADP 138 to 140)</t>
  </si>
  <si>
    <t xml:space="preserve">   4. Depreciation</t>
  </si>
  <si>
    <t xml:space="preserve">   5 Other expenses</t>
  </si>
  <si>
    <t>Corrections are disclosed under AOP 153.</t>
  </si>
  <si>
    <t xml:space="preserve">   6 Value adjustments (ADP 144+145)</t>
  </si>
  <si>
    <t xml:space="preserve">   7 Provisions (ADP 147 to 152)</t>
  </si>
  <si>
    <t xml:space="preserve">   8 Other operating expenses</t>
  </si>
  <si>
    <t>III FINANCIAL INCOME (ADP 155 to 164)</t>
  </si>
  <si>
    <t>Financial income are decreased by amount of HRK 27.301 thousand as a result of the presentation of exchange rate differences on a net basis. Exchange rate differences with undertakings within the group in amount of HRK 18.067 thousand (AOP 159) and exchange rate differences with unrelated companies in amount of HRK 9.234 thousand (AOP 162) have been reclassified to exchange rate differences under financial expenditure (AOP 167 and AOP 169).</t>
  </si>
  <si>
    <t>IV FINANCIAL EXPENDITURE (ADP 166 to 172)</t>
  </si>
  <si>
    <t>Corrections are disclosed under AOP 154.</t>
  </si>
  <si>
    <t>V    SHARE IN PROFIT FROM COMPANIES LINKED BY VIRTUE OF PARTICIPATING INTEREST</t>
  </si>
  <si>
    <t>VI   SHARE IN PROFIT FROM JOINT VENTURES</t>
  </si>
  <si>
    <t>VII  SHARE IN LOSS OF COMPANIES LINKED BY VIRTUE OF PARTICIPATING INTEREST</t>
  </si>
  <si>
    <t>VIII SHARE IN LOSS OF JOINT VENTURES</t>
  </si>
  <si>
    <t>IX   TOTAL INCOME (ADP 125+154+173 + 174)</t>
  </si>
  <si>
    <t>Corrections are disclosed under AOP 125 and AOP 154.</t>
  </si>
  <si>
    <t>X    TOTAL EXPENDITURE (ADP 131+165+175 + 176)</t>
  </si>
  <si>
    <t>Corrections are disclosed under AOP 131 and AOP 165.</t>
  </si>
  <si>
    <t>XI   PRE-TAX PROFIT OR LOSS (ADP 177-178)</t>
  </si>
  <si>
    <t xml:space="preserve">   1 Pre-tax profit (ADP 177-178)</t>
  </si>
  <si>
    <t xml:space="preserve">   2 Pre-tax loss (ADP 178-177)</t>
  </si>
  <si>
    <t>XII  INCOME TAX</t>
  </si>
  <si>
    <t>In accordance with tax advantage that Group will use to reduce corporate tax liabilitirs in future periods (disclosed under AOP 036), income tax is increased by amount of HRK 9.362 thousand.</t>
  </si>
  <si>
    <t>XIII PROFIT OR LOSS FOR THE PERIOD (ADP 179-182)</t>
  </si>
  <si>
    <t xml:space="preserve">  1 Profit for the period (ADP 179-182)</t>
  </si>
  <si>
    <t>Corrections are disclosed under AOP 183.</t>
  </si>
  <si>
    <t xml:space="preserve">  2 Loss for the period (ADP 182-179)</t>
  </si>
  <si>
    <t>DISCONTINUED OPERATIONS (to be filled in by undertakings subject to IFRS only with discontinued operations)</t>
  </si>
  <si>
    <t>XIV PRE-TAX PROFIT OR LOSS OF DISCONTINUED OPERATIONS  (ADP 187-188)</t>
  </si>
  <si>
    <t>XV INCOME TAX OF DISCONTINUED OPERATIONS</t>
  </si>
  <si>
    <t xml:space="preserve"> 1 Discontinued operations profit for the period (ADP 186-189)</t>
  </si>
  <si>
    <t xml:space="preserve"> 2 Discontinued operations loss for the period (ADP 189-186)</t>
  </si>
  <si>
    <t>TOTAL OPERATIONS (to be filled in only by undertakings subject to IFRS with discontinued operations)</t>
  </si>
  <si>
    <t>XVI PRE-TAX PROFIT OR LOSS (ADP 179+186)</t>
  </si>
  <si>
    <t>XVII INCOME TAX (ADP 182+189)</t>
  </si>
  <si>
    <t>XVIII PROFIT OR LOSS FOR THE PERIOD (ADP 192-195)</t>
  </si>
  <si>
    <t xml:space="preserve">APPENDIX to the P&amp;L (to be filled in by undertakings that draw up consolidated annual financial statements) </t>
  </si>
  <si>
    <t>XIX PROFIT OR LOSS FOR THE PERIOD (ADP 200+201)</t>
  </si>
  <si>
    <t>STATEMENT OF OTHER COMPRHENSIVE INCOME (to be filled in by undertakings subject to IFRS)</t>
  </si>
  <si>
    <t xml:space="preserve">I PROFIT OR LOSS FOR THE PERIOD </t>
  </si>
  <si>
    <t>II OTHER COMPREHENSIVE PROFIT/LOSS BEFORE TAX
    (ADP 204 to 211)</t>
  </si>
  <si>
    <t>III TAX ON OTHER COMPREHENSIVE INCOME FOR THE PERIOD</t>
  </si>
  <si>
    <t>IV NET OTHER COMPREHENSIVE INCOME OR LOSS (ADP 203-212)</t>
  </si>
  <si>
    <t>V. COMPREHENSIVE INCOME OR LOSS FOR THE PERIOD (ADP 202+213)</t>
  </si>
  <si>
    <t>APPENDIX to the Statement on comprehensive income (to be filled in by entrepreneurs who draw up consolidated statements)</t>
  </si>
  <si>
    <t>VI COMPREHENSIVE INCOME OR LOSS FOR THE PERIOD (ADP 216+217)</t>
  </si>
  <si>
    <t>STATEMENT OF CASH FLOWS - indirect method</t>
  </si>
  <si>
    <t>1.1.2019 - 31.12.2019</t>
  </si>
  <si>
    <t>Within the statement of cash flows for 1.1.2019-31.12.2019, the Group reclassified government incentives in amount of HRK 2.700 thousand from cash flows from investing activities (AOP 026) to cash flows generated by operating activities (AOP 016).</t>
  </si>
  <si>
    <t>STATEMENT OF CHANGES IN EQUITY</t>
  </si>
  <si>
    <t>The Group was entitled to a tax incentive on 31 December 2012 on the basis of realized investments in plants and equipment and the fulfilment of the set conditions in accordance with the Investment Act. The Group has achieved tax advantages which are used to reduce corporate tax liabilities in future periods that have not been reported as deferred tax assets on that date. The change in financial data was recorded in the statement of financial position and the statement of changes in equity on 1 January 2019 and the statement of comprehensive income for 2019. According to IAS 36 "Impairment of assets" the Group tested the investment property for impairment by comparing the carrying value of the asset with its recoverable amount. On investment property, the recoverable amount was lower than the carrying value at 1 January 2019 and the Group, in accordance with IAS 36, accounted the impairment loss.</t>
  </si>
  <si>
    <t>As a result, on line correction of errors (AOP 3), retained earnings is increased by amount of HRK 32.270 thousand (effect of tax incentive from 2012.) and is decreased by amount of HRK 13.277 thousand (effect of impairment loss on investment property). Profit for the period is decreased by HRK 6.093 thousand (effect of tax incentive from 2012.). Further, profit/loss of the period (AOP 31) is decreased by HRK 9.362 thousand as a result of income tax increase in 2019. (effect of tax incentive from 2012.). Reclassification has been made on transfer to reserves by annual schedule (AOP 47), from profit/loss for the business year to retained profit/loss brought forward. Same reclassification has been made on AOP 52. As a result of corrections previously disclosed, retained earnings increased by amount of HRK 12.899 at year end 2019. (AOP 49) and profit for the business year decreased by amount of HRK 9.362 thousand (AOP 49 and AOP 51).</t>
  </si>
  <si>
    <t>Summary of comparison of GFI-POD balance sheet and consolidated balance sheet from Audited Report for 2020.</t>
  </si>
  <si>
    <t>GFI-POD  "Intagible assets" (AOP 003; HRK 109.986 thousand) is reported in Audited report under "Intagible assets" (HRK 85.368 thousand) i "Goodwill" (HRK 24.618 thousand).</t>
  </si>
  <si>
    <t>GFI-POD "Fixed financial assets" (AOP 020; HRK 72.026 thousand) is reported in Audited report under "Investments in associates" (HRK 71.964 thousand) and "Other financial assets" (HRK 62 thousand).</t>
  </si>
  <si>
    <t>GFI-POD "Current assets" (AOP 037; HRK 537.463 thousand)is reported in Audited report under "Inventories" (HRK 181.975 thousand), "Trade receivables" (HRK 267.661 thousand), "Other receivables" (HRK 24.262 thousand), "Current financial assets" (HRK 898 thousand) and "Cash and cash equivalents" (HRK 62.667 thousand).</t>
  </si>
  <si>
    <t>GFI-POD  "Prepaid expenses and accrued income" (AOP 064; HRK 23.661 thousand) is reported in Audited report under "Current assets" in line "Prepaid expenses and accrued income" (HRK 23.661 thousand).</t>
  </si>
  <si>
    <t>GFI-POD "Provisions" (AOP 088; HRK 4.569 thousand) is reported in Audited report under "Long-term provisions".</t>
  </si>
  <si>
    <t>GFI-POD AOP; 117,118,119 are reported in Audited report under "Other current liabilities" (HRK 38.112 thousand), difference in amount of HRK 76 thousand, is stated in GFI POD within "Other current liabilities" (AOP 121; HRK 19.320 thousand).</t>
  </si>
  <si>
    <t>GFI-POD "Other short-term liabilities" is reported in Audited report under "Lease liabilities" (HRK 4.242 thousand) i "Short-term provisions" (HRK 15.001 thousand), Difference in amount of HRK 76 thousand is previously explained.</t>
  </si>
  <si>
    <t>Summary of comparison of GFI-POD statement of profit or loss and consolidated statement of comprehensive income from Audited Report for 2020.</t>
  </si>
  <si>
    <t>GFI-POD "Financial income" (AOP 154; HRK 1.919 thousand) i "Financial expenditure" (AOP 165; HRK 33.427 thousand) are reported in Audited report under "Financial income" (HRK 362 thousand) and "Financial expenses" (HRK 31.870 thousand).Difference in amount of HRK 1.557 thousand is a result of presenting exchange differences on a net basis. In GFI-POD exchange rate gains within group are netted with exchange rate losses within group. The same applies for exchange rate gains and losses beyond group. In Audited report under financial income/expense exchange rate gains and losses are netted, with no split on within or beyond group.</t>
  </si>
  <si>
    <t>03440494</t>
  </si>
  <si>
    <t>060007090</t>
  </si>
  <si>
    <t>HR</t>
  </si>
  <si>
    <t>549300NFX18SRZHNT751</t>
  </si>
  <si>
    <t>48351740621</t>
  </si>
  <si>
    <t>382</t>
  </si>
  <si>
    <t>AD PLASTIK d.d.</t>
  </si>
  <si>
    <t>SOLIN</t>
  </si>
  <si>
    <t>Matoševa 8</t>
  </si>
  <si>
    <t>informacije@adplastik.hr</t>
  </si>
  <si>
    <t>www.adplastik.hr</t>
  </si>
  <si>
    <t>KD</t>
  </si>
  <si>
    <t>RD</t>
  </si>
  <si>
    <t>Solin, Hrvatska</t>
  </si>
  <si>
    <t>1036300221935</t>
  </si>
  <si>
    <t>1214985000</t>
  </si>
  <si>
    <t>1074710000320</t>
  </si>
  <si>
    <t>20787538</t>
  </si>
  <si>
    <t>12800821-2932-133-05</t>
  </si>
  <si>
    <t>AO AD PLASTIK TOGLIATTI</t>
  </si>
  <si>
    <t>Samara, Ruska Federacija</t>
  </si>
  <si>
    <t>AD PLASTIK d.o.o.</t>
  </si>
  <si>
    <t>Novo Mesto, Slovenija</t>
  </si>
  <si>
    <t>ZAO AD PLASTIK KALUGA</t>
  </si>
  <si>
    <t>Kaluga, Ruska Federacija</t>
  </si>
  <si>
    <t>ADP d.o.o.</t>
  </si>
  <si>
    <t>Mladenovac, Srbija</t>
  </si>
  <si>
    <t>No</t>
  </si>
  <si>
    <t>Jurun Krešimir</t>
  </si>
  <si>
    <t>021/206-663</t>
  </si>
  <si>
    <t>kresimir.jurun@adplastik.hr</t>
  </si>
  <si>
    <t>KPMG Croatia d.o.o. za reviziju</t>
  </si>
  <si>
    <t>Domagoj Hrkać</t>
  </si>
  <si>
    <t>balance as at 31.12.2020</t>
  </si>
  <si>
    <t>for the period 01.01.2020 to31.12.2020</t>
  </si>
  <si>
    <t>Submitter: AD PLASTIK d.d.</t>
  </si>
  <si>
    <t>for the period 01.01.2020. to 31.12.2020.</t>
  </si>
  <si>
    <t xml:space="preserve">                   NOTES TO THE ANNUAL FINANCIAL STATEMENTS - GFI
Name of issuer:   AD PLASTIK d.d.
Personal identification number (OIB):   48351740621
Reporting period: 1.1.2020 - 31.12.2020
Notes to financial statements are available as part of AD Plastik Group's Integrated Annual Report together with the auditor's opinion. Integrated Annual Report is available on Zagreb Stock Exchange website.</t>
  </si>
  <si>
    <t>Summary of correction of errors and reclassification of prior period 1.1.2019-31.12.2019 in HRK</t>
  </si>
  <si>
    <t>GFI-POD "Long-term liabilities" (AOP 095; HRK 183.611 thousand)  is reported in Audited report under "Long-term borrowings and deposits" (HRK 179.874 thousand), "Lease liabilities" (HRK 3.738 thousand).</t>
  </si>
  <si>
    <t>GFI-POD "Other external costs" (AOP 136; HRK 93.266 thousand) is reported in Audited report under "Service costs" (HRK 92.828 thousand). Difference of HRK 438 thousand is reported in Audited report under "Staff costs" and it refers to student service costs. In accordance with IAS 9, the Company reports those costs under "Staff costs".</t>
  </si>
  <si>
    <t>GFI-POD "Staff costs" (AOP 137; HRK 232.326 thousand)  is reported in Audited report under "Staff costs" (HRK 253.513 thousand). Difference in amount of HRK 21.187 thousand is reported under GFI-POD "Provisions" (AOP 146; HRK 2.880 thousand, which refers to provisions for employees), "Othe external costs" (AOP 136; HRK 438 thousand,which refers to student services cost),"Other expenses" and "Other operating expenses" (AOP 142, HRK 153; 17.869 thousand). Difference is a result of appliaction of IAS 19 "Employees benefits" where Company is obliged to report under "Staff costs" all cost that can be directly attributed to employee.</t>
  </si>
  <si>
    <t>GFI POD "Other expenses" (AOP 142; HRK 37.236 thousand) and "Other operating expenses" (AOP 153; HRK 30.041 thousand)are reported in Audited report under "Other operating expenses" (HRK 48.457 thousand)and "Impairment of trade receivables, (net)"  (HRK 951 thousand).  Difference in amount of HRK 17.689 thousand  is previously disclosed under "Staff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</si>
</sst>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9.5"/>
      <name val="Arial"/>
      <family val="2"/>
      <charset val="238"/>
    </font>
    <font>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22"/>
      </top>
      <bottom/>
      <diagonal/>
    </border>
    <border>
      <left style="thin">
        <color indexed="8"/>
      </left>
      <right style="thin">
        <color indexed="8"/>
      </right>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4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0" fontId="6" fillId="0" borderId="0" xfId="0" applyFont="1"/>
    <xf numFmtId="0" fontId="8" fillId="0" borderId="0" xfId="0" applyFont="1"/>
    <xf numFmtId="49" fontId="8" fillId="0" borderId="0" xfId="0" applyNumberFormat="1" applyFont="1"/>
    <xf numFmtId="0" fontId="4" fillId="3" borderId="18" xfId="0" applyFont="1" applyFill="1" applyBorder="1" applyAlignment="1">
      <alignment horizontal="center" vertical="center" wrapText="1"/>
    </xf>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49" fontId="16" fillId="3" borderId="18" xfId="0" applyNumberFormat="1" applyFont="1" applyFill="1" applyBorder="1" applyAlignment="1">
      <alignment horizontal="center" vertical="center" wrapText="1"/>
    </xf>
    <xf numFmtId="0" fontId="16" fillId="3" borderId="17" xfId="0" applyFont="1" applyFill="1" applyBorder="1" applyAlignment="1">
      <alignment horizontal="center" vertical="center"/>
    </xf>
    <xf numFmtId="49" fontId="16" fillId="3" borderId="17" xfId="0" applyNumberFormat="1" applyFont="1" applyFill="1" applyBorder="1" applyAlignment="1">
      <alignment horizontal="center" vertical="center"/>
    </xf>
    <xf numFmtId="164" fontId="4" fillId="0" borderId="3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49" fontId="5" fillId="0" borderId="33" xfId="0" applyNumberFormat="1" applyFont="1" applyBorder="1" applyAlignment="1" applyProtection="1">
      <alignment horizontal="right" vertical="center" shrinkToFit="1"/>
      <protection locked="0"/>
    </xf>
    <xf numFmtId="164" fontId="4" fillId="9" borderId="15" xfId="0" applyNumberFormat="1" applyFont="1" applyFill="1" applyBorder="1" applyAlignment="1">
      <alignment horizontal="center" vertical="center"/>
    </xf>
    <xf numFmtId="3" fontId="15" fillId="9" borderId="15" xfId="0" applyNumberFormat="1" applyFont="1" applyFill="1" applyBorder="1" applyAlignment="1">
      <alignment horizontal="right" vertical="center" shrinkToFit="1"/>
    </xf>
    <xf numFmtId="49" fontId="15" fillId="9" borderId="15" xfId="0" applyNumberFormat="1" applyFont="1" applyFill="1" applyBorder="1" applyAlignment="1">
      <alignment horizontal="left" vertical="center" wrapText="1" shrinkToFit="1"/>
    </xf>
    <xf numFmtId="49" fontId="15" fillId="9" borderId="15" xfId="0" applyNumberFormat="1" applyFont="1" applyFill="1" applyBorder="1" applyAlignment="1">
      <alignment horizontal="right" vertical="center" shrinkToFit="1"/>
    </xf>
    <xf numFmtId="164" fontId="4" fillId="0" borderId="15" xfId="0" applyNumberFormat="1" applyFont="1" applyBorder="1" applyAlignment="1">
      <alignment horizontal="center" vertical="center"/>
    </xf>
    <xf numFmtId="3" fontId="5" fillId="0" borderId="15" xfId="0" applyNumberFormat="1" applyFont="1" applyBorder="1" applyAlignment="1" applyProtection="1">
      <alignment horizontal="right" vertical="center" shrinkToFit="1"/>
      <protection locked="0"/>
    </xf>
    <xf numFmtId="49" fontId="5" fillId="0" borderId="15" xfId="0" applyNumberFormat="1" applyFont="1" applyBorder="1" applyAlignment="1" applyProtection="1">
      <alignment horizontal="left" vertical="top" wrapText="1" shrinkToFit="1"/>
      <protection locked="0"/>
    </xf>
    <xf numFmtId="49" fontId="5" fillId="0" borderId="15" xfId="0" applyNumberFormat="1" applyFont="1" applyBorder="1" applyAlignment="1" applyProtection="1">
      <alignment horizontal="right" vertical="center" shrinkToFit="1"/>
      <protection locked="0"/>
    </xf>
    <xf numFmtId="164" fontId="4" fillId="0" borderId="16" xfId="0" applyNumberFormat="1" applyFont="1" applyBorder="1" applyAlignment="1">
      <alignment horizontal="center" vertical="center"/>
    </xf>
    <xf numFmtId="3" fontId="5" fillId="0" borderId="16" xfId="0" applyNumberFormat="1" applyFont="1" applyBorder="1" applyAlignment="1" applyProtection="1">
      <alignment horizontal="right" vertical="center" shrinkToFit="1"/>
      <protection locked="0"/>
    </xf>
    <xf numFmtId="49" fontId="5" fillId="0" borderId="16" xfId="0" applyNumberFormat="1" applyFont="1" applyBorder="1" applyAlignment="1" applyProtection="1">
      <alignment horizontal="right" vertical="center" shrinkToFit="1"/>
      <protection locked="0"/>
    </xf>
    <xf numFmtId="164" fontId="4" fillId="9" borderId="33" xfId="0" applyNumberFormat="1" applyFont="1" applyFill="1" applyBorder="1" applyAlignment="1">
      <alignment horizontal="center" vertical="center"/>
    </xf>
    <xf numFmtId="3" fontId="15" fillId="9" borderId="33" xfId="0" applyNumberFormat="1" applyFont="1" applyFill="1" applyBorder="1" applyAlignment="1">
      <alignment horizontal="right" vertical="center" shrinkToFit="1"/>
    </xf>
    <xf numFmtId="49" fontId="15" fillId="9" borderId="33" xfId="0" applyNumberFormat="1" applyFont="1" applyFill="1" applyBorder="1" applyAlignment="1">
      <alignment horizontal="left" vertical="center" wrapText="1" shrinkToFit="1"/>
    </xf>
    <xf numFmtId="3" fontId="3" fillId="0" borderId="51" xfId="0" applyNumberFormat="1" applyFont="1" applyBorder="1" applyAlignment="1" applyProtection="1">
      <alignment vertical="center"/>
      <protection locked="0"/>
    </xf>
    <xf numFmtId="49" fontId="3" fillId="0" borderId="51" xfId="0" applyNumberFormat="1" applyFont="1" applyBorder="1" applyAlignment="1" applyProtection="1">
      <alignment vertical="center"/>
      <protection locked="0"/>
    </xf>
    <xf numFmtId="49" fontId="0" fillId="0" borderId="0" xfId="0" applyNumberFormat="1"/>
    <xf numFmtId="49" fontId="2" fillId="0" borderId="0" xfId="0" applyNumberFormat="1" applyFont="1"/>
    <xf numFmtId="0" fontId="4" fillId="3" borderId="18" xfId="3" applyFont="1" applyFill="1" applyBorder="1" applyAlignment="1">
      <alignment horizontal="center" vertical="center" wrapText="1"/>
    </xf>
    <xf numFmtId="3"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3" fontId="16" fillId="3" borderId="17" xfId="3" applyNumberFormat="1" applyFont="1" applyFill="1" applyBorder="1" applyAlignment="1">
      <alignment horizontal="center" vertical="center" wrapText="1"/>
    </xf>
    <xf numFmtId="164" fontId="4" fillId="9" borderId="14" xfId="0" applyNumberFormat="1" applyFont="1" applyFill="1" applyBorder="1" applyAlignment="1">
      <alignment horizontal="center" vertical="center"/>
    </xf>
    <xf numFmtId="3" fontId="15" fillId="9" borderId="14" xfId="0" applyNumberFormat="1" applyFont="1" applyFill="1" applyBorder="1" applyAlignment="1">
      <alignment horizontal="right" vertical="center" shrinkToFit="1"/>
    </xf>
    <xf numFmtId="49" fontId="15" fillId="9" borderId="14" xfId="0" applyNumberFormat="1" applyFont="1" applyFill="1" applyBorder="1" applyAlignment="1">
      <alignment horizontal="left" vertical="center" wrapText="1" shrinkToFit="1"/>
    </xf>
    <xf numFmtId="49" fontId="15" fillId="9" borderId="15" xfId="0" applyNumberFormat="1" applyFont="1" applyFill="1" applyBorder="1" applyAlignment="1">
      <alignment horizontal="left" vertical="center" shrinkToFit="1"/>
    </xf>
    <xf numFmtId="49" fontId="15" fillId="9" borderId="15" xfId="0" applyNumberFormat="1" applyFont="1" applyFill="1" applyBorder="1" applyAlignment="1">
      <alignment horizontal="left" vertical="top" wrapText="1" shrinkToFit="1"/>
    </xf>
    <xf numFmtId="49" fontId="5" fillId="0" borderId="15" xfId="0" applyNumberFormat="1" applyFont="1" applyBorder="1" applyAlignment="1" applyProtection="1">
      <alignment horizontal="left" vertical="center" wrapText="1" shrinkToFit="1"/>
      <protection locked="0"/>
    </xf>
    <xf numFmtId="164" fontId="4" fillId="9" borderId="16" xfId="0" applyNumberFormat="1" applyFont="1" applyFill="1" applyBorder="1" applyAlignment="1">
      <alignment horizontal="center" vertical="center"/>
    </xf>
    <xf numFmtId="3" fontId="15" fillId="9" borderId="16" xfId="0" applyNumberFormat="1" applyFont="1" applyFill="1" applyBorder="1" applyAlignment="1">
      <alignment horizontal="right" vertical="center" shrinkToFit="1"/>
    </xf>
    <xf numFmtId="49" fontId="15" fillId="9" borderId="16" xfId="0" applyNumberFormat="1" applyFont="1" applyFill="1" applyBorder="1" applyAlignment="1">
      <alignment horizontal="right" vertical="center" shrinkToFit="1"/>
    </xf>
    <xf numFmtId="49" fontId="15" fillId="9" borderId="15" xfId="0" applyNumberFormat="1" applyFont="1" applyFill="1" applyBorder="1" applyAlignment="1" applyProtection="1">
      <alignment horizontal="right" vertical="center" shrinkToFit="1"/>
      <protection locked="0"/>
    </xf>
    <xf numFmtId="49" fontId="15" fillId="9" borderId="16"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lignment vertical="center"/>
    </xf>
    <xf numFmtId="49" fontId="15" fillId="9" borderId="15" xfId="0" applyNumberFormat="1" applyFont="1" applyFill="1" applyBorder="1" applyAlignment="1">
      <alignment vertical="center"/>
    </xf>
    <xf numFmtId="3" fontId="5" fillId="0" borderId="15" xfId="0" applyNumberFormat="1" applyFont="1" applyBorder="1" applyAlignment="1" applyProtection="1">
      <alignment vertical="center"/>
      <protection locked="0"/>
    </xf>
    <xf numFmtId="49" fontId="5" fillId="0" borderId="15" xfId="0" applyNumberFormat="1" applyFont="1" applyBorder="1" applyAlignment="1" applyProtection="1">
      <alignment vertical="center"/>
      <protection locked="0"/>
    </xf>
    <xf numFmtId="3" fontId="15" fillId="9" borderId="16" xfId="0" applyNumberFormat="1" applyFont="1" applyFill="1" applyBorder="1" applyAlignment="1">
      <alignment vertical="center"/>
    </xf>
    <xf numFmtId="49" fontId="15" fillId="9" borderId="16" xfId="0" applyNumberFormat="1" applyFont="1" applyFill="1" applyBorder="1" applyAlignment="1">
      <alignment vertical="center"/>
    </xf>
    <xf numFmtId="0" fontId="2" fillId="0" borderId="0" xfId="0" applyFont="1"/>
    <xf numFmtId="0" fontId="45" fillId="0" borderId="0" xfId="0" applyFont="1"/>
    <xf numFmtId="49" fontId="44" fillId="0" borderId="0" xfId="0" applyNumberFormat="1" applyFont="1" applyAlignment="1">
      <alignment wrapText="1"/>
    </xf>
    <xf numFmtId="49" fontId="44" fillId="0" borderId="0" xfId="0" applyNumberFormat="1" applyFont="1"/>
    <xf numFmtId="0" fontId="44" fillId="0" borderId="0" xfId="0" applyFont="1"/>
    <xf numFmtId="3" fontId="0" fillId="0" borderId="0" xfId="0" applyNumberFormat="1"/>
    <xf numFmtId="4" fontId="0" fillId="0" borderId="0" xfId="0" applyNumberFormat="1"/>
    <xf numFmtId="0" fontId="4" fillId="11" borderId="4" xfId="4"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3" fontId="3" fillId="0" borderId="44" xfId="0" applyNumberFormat="1" applyFont="1" applyBorder="1" applyAlignment="1" applyProtection="1">
      <alignment vertical="center" shrinkToFit="1"/>
      <protection locked="0"/>
    </xf>
    <xf numFmtId="3" fontId="3" fillId="0" borderId="52" xfId="0" applyNumberFormat="1" applyFont="1" applyBorder="1" applyAlignment="1" applyProtection="1">
      <alignment vertical="center" shrinkToFit="1"/>
      <protection locked="0"/>
    </xf>
    <xf numFmtId="3" fontId="3" fillId="0" borderId="53" xfId="0" applyNumberFormat="1" applyFont="1" applyBorder="1" applyAlignment="1" applyProtection="1">
      <alignment vertical="center" shrinkToFit="1"/>
      <protection locked="0"/>
    </xf>
    <xf numFmtId="3" fontId="3" fillId="0" borderId="43" xfId="0" applyNumberFormat="1" applyFont="1" applyBorder="1" applyAlignment="1" applyProtection="1">
      <alignment vertical="center" shrinkToFit="1"/>
      <protection locked="0"/>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1" borderId="3" xfId="4" applyFont="1" applyFill="1" applyBorder="1" applyAlignment="1" applyProtection="1">
      <alignment vertical="center"/>
      <protection locked="0"/>
    </xf>
    <xf numFmtId="0" fontId="25" fillId="11" borderId="2" xfId="4" applyFont="1" applyFill="1" applyBorder="1" applyAlignment="1" applyProtection="1">
      <alignment vertical="center"/>
      <protection locked="0"/>
    </xf>
    <xf numFmtId="0" fontId="25" fillId="11" borderId="4" xfId="4" applyFont="1" applyFill="1" applyBorder="1" applyAlignment="1" applyProtection="1">
      <alignment vertical="center"/>
      <protection locked="0"/>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5" fillId="11" borderId="3" xfId="4" applyFont="1" applyFill="1" applyBorder="1" applyProtection="1">
      <protection locked="0"/>
    </xf>
    <xf numFmtId="0" fontId="25" fillId="11" borderId="2" xfId="4" applyFont="1" applyFill="1" applyBorder="1" applyProtection="1">
      <protection locked="0"/>
    </xf>
    <xf numFmtId="0" fontId="25" fillId="11" borderId="4" xfId="4"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4"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8" fillId="0" borderId="2" xfId="0" applyFont="1" applyBorder="1" applyAlignment="1">
      <alignment horizontal="center" vertical="center" wrapText="1"/>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4" fillId="9" borderId="33" xfId="0" applyFont="1" applyFill="1" applyBorder="1" applyAlignment="1">
      <alignment horizontal="left" vertical="center" wrapText="1"/>
    </xf>
    <xf numFmtId="0" fontId="15" fillId="0" borderId="15" xfId="0" applyFont="1" applyBorder="1" applyAlignment="1">
      <alignment horizontal="left" vertical="center" wrapText="1"/>
    </xf>
    <xf numFmtId="0" fontId="1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8" fillId="0" borderId="2" xfId="3" applyFont="1" applyBorder="1" applyAlignment="1">
      <alignment horizontal="center" vertical="center" wrapText="1"/>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14" fillId="9" borderId="14" xfId="0" applyFont="1" applyFill="1" applyBorder="1" applyAlignment="1">
      <alignment horizontal="left" vertical="center" wrapText="1"/>
    </xf>
    <xf numFmtId="0" fontId="5" fillId="9" borderId="15" xfId="0" applyFont="1" applyFill="1" applyBorder="1" applyAlignment="1">
      <alignment horizontal="left" vertical="center" wrapText="1"/>
    </xf>
    <xf numFmtId="0" fontId="5" fillId="0" borderId="15" xfId="0" applyFont="1" applyBorder="1" applyAlignment="1">
      <alignment horizontal="left" vertical="center" wrapTex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12" fillId="4"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5"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8" fillId="0" borderId="0" xfId="3" applyFont="1" applyAlignment="1">
      <alignment horizontal="center" vertical="center" wrapText="1"/>
    </xf>
    <xf numFmtId="0" fontId="44" fillId="0" borderId="0" xfId="0" applyFont="1" applyAlignment="1">
      <alignment horizontal="left" vertical="top" wrapText="1"/>
    </xf>
    <xf numFmtId="0" fontId="2" fillId="0" borderId="0" xfId="0" applyFont="1" applyAlignment="1">
      <alignment horizontal="center" wrapText="1"/>
    </xf>
    <xf numFmtId="0" fontId="8" fillId="0" borderId="0" xfId="1" applyFont="1" applyAlignment="1">
      <alignment horizontal="center" vertical="center" wrapText="1"/>
    </xf>
    <xf numFmtId="0" fontId="2" fillId="0" borderId="0" xfId="3" applyFont="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B9C7685B-BAF3-4A11-84DD-E1A1B94F9603}"/>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P28" sqref="P28"/>
    </sheetView>
  </sheetViews>
  <sheetFormatPr defaultRowHeight="12.75" x14ac:dyDescent="0.2"/>
  <cols>
    <col min="9" max="9" width="12.7109375" customWidth="1"/>
  </cols>
  <sheetData>
    <row r="1" spans="1:10" ht="15.75" x14ac:dyDescent="0.2">
      <c r="A1" s="195"/>
      <c r="B1" s="196"/>
      <c r="C1" s="196"/>
      <c r="D1" s="29"/>
      <c r="E1" s="29"/>
      <c r="F1" s="29"/>
      <c r="G1" s="29"/>
      <c r="H1" s="29"/>
      <c r="I1" s="29"/>
      <c r="J1" s="30"/>
    </row>
    <row r="2" spans="1:10" ht="14.45" customHeight="1" x14ac:dyDescent="0.2">
      <c r="A2" s="197" t="s">
        <v>0</v>
      </c>
      <c r="B2" s="198"/>
      <c r="C2" s="198"/>
      <c r="D2" s="198"/>
      <c r="E2" s="198"/>
      <c r="F2" s="198"/>
      <c r="G2" s="198"/>
      <c r="H2" s="198"/>
      <c r="I2" s="198"/>
      <c r="J2" s="199"/>
    </row>
    <row r="3" spans="1:10" ht="15" x14ac:dyDescent="0.2">
      <c r="A3" s="85"/>
      <c r="B3" s="86"/>
      <c r="C3" s="86"/>
      <c r="D3" s="86"/>
      <c r="E3" s="86"/>
      <c r="F3" s="86"/>
      <c r="G3" s="86"/>
      <c r="H3" s="86"/>
      <c r="I3" s="86"/>
      <c r="J3" s="87"/>
    </row>
    <row r="4" spans="1:10" ht="33.6" customHeight="1" x14ac:dyDescent="0.2">
      <c r="A4" s="200" t="s">
        <v>1</v>
      </c>
      <c r="B4" s="201"/>
      <c r="C4" s="201"/>
      <c r="D4" s="201"/>
      <c r="E4" s="202">
        <v>43831</v>
      </c>
      <c r="F4" s="203"/>
      <c r="G4" s="93" t="s">
        <v>2</v>
      </c>
      <c r="H4" s="202">
        <v>44196</v>
      </c>
      <c r="I4" s="203"/>
      <c r="J4" s="31"/>
    </row>
    <row r="5" spans="1:10" s="98" customFormat="1" ht="10.15" customHeight="1" x14ac:dyDescent="0.25">
      <c r="A5" s="204"/>
      <c r="B5" s="205"/>
      <c r="C5" s="205"/>
      <c r="D5" s="205"/>
      <c r="E5" s="205"/>
      <c r="F5" s="205"/>
      <c r="G5" s="205"/>
      <c r="H5" s="205"/>
      <c r="I5" s="205"/>
      <c r="J5" s="206"/>
    </row>
    <row r="6" spans="1:10" ht="20.45" customHeight="1" x14ac:dyDescent="0.2">
      <c r="A6" s="88"/>
      <c r="B6" s="99" t="s">
        <v>3</v>
      </c>
      <c r="C6" s="89"/>
      <c r="D6" s="89"/>
      <c r="E6" s="111">
        <v>2020</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209" t="s">
        <v>4</v>
      </c>
      <c r="B8" s="210"/>
      <c r="C8" s="210"/>
      <c r="D8" s="210"/>
      <c r="E8" s="210"/>
      <c r="F8" s="210"/>
      <c r="G8" s="210"/>
      <c r="H8" s="210"/>
      <c r="I8" s="210"/>
      <c r="J8" s="32"/>
    </row>
    <row r="9" spans="1:10" ht="14.25" x14ac:dyDescent="0.2">
      <c r="A9" s="33"/>
      <c r="B9" s="82"/>
      <c r="C9" s="82"/>
      <c r="D9" s="82"/>
      <c r="E9" s="208"/>
      <c r="F9" s="208"/>
      <c r="G9" s="178"/>
      <c r="H9" s="178"/>
      <c r="I9" s="91"/>
      <c r="J9" s="92"/>
    </row>
    <row r="10" spans="1:10" ht="25.9" customHeight="1" x14ac:dyDescent="0.2">
      <c r="A10" s="211" t="s">
        <v>5</v>
      </c>
      <c r="B10" s="212"/>
      <c r="C10" s="213" t="s">
        <v>605</v>
      </c>
      <c r="D10" s="214"/>
      <c r="E10" s="83"/>
      <c r="F10" s="180" t="s">
        <v>6</v>
      </c>
      <c r="G10" s="215"/>
      <c r="H10" s="216" t="s">
        <v>607</v>
      </c>
      <c r="I10" s="217"/>
      <c r="J10" s="34"/>
    </row>
    <row r="11" spans="1:10" ht="15.6" customHeight="1" x14ac:dyDescent="0.2">
      <c r="A11" s="33"/>
      <c r="B11" s="82"/>
      <c r="C11" s="82"/>
      <c r="D11" s="82"/>
      <c r="E11" s="207"/>
      <c r="F11" s="207"/>
      <c r="G11" s="207"/>
      <c r="H11" s="207"/>
      <c r="I11" s="84"/>
      <c r="J11" s="34"/>
    </row>
    <row r="12" spans="1:10" ht="21" customHeight="1" x14ac:dyDescent="0.2">
      <c r="A12" s="179" t="s">
        <v>7</v>
      </c>
      <c r="B12" s="212"/>
      <c r="C12" s="213" t="s">
        <v>606</v>
      </c>
      <c r="D12" s="214"/>
      <c r="E12" s="220"/>
      <c r="F12" s="207"/>
      <c r="G12" s="207"/>
      <c r="H12" s="207"/>
      <c r="I12" s="84"/>
      <c r="J12" s="34"/>
    </row>
    <row r="13" spans="1:10" ht="10.9" customHeight="1" x14ac:dyDescent="0.2">
      <c r="A13" s="83"/>
      <c r="B13" s="84"/>
      <c r="C13" s="82"/>
      <c r="D13" s="82"/>
      <c r="E13" s="178"/>
      <c r="F13" s="178"/>
      <c r="G13" s="178"/>
      <c r="H13" s="178"/>
      <c r="I13" s="82"/>
      <c r="J13" s="35"/>
    </row>
    <row r="14" spans="1:10" ht="22.9" customHeight="1" x14ac:dyDescent="0.2">
      <c r="A14" s="179" t="s">
        <v>8</v>
      </c>
      <c r="B14" s="215"/>
      <c r="C14" s="213" t="s">
        <v>609</v>
      </c>
      <c r="D14" s="214"/>
      <c r="E14" s="218"/>
      <c r="F14" s="219"/>
      <c r="G14" s="97" t="s">
        <v>9</v>
      </c>
      <c r="H14" s="221" t="s">
        <v>608</v>
      </c>
      <c r="I14" s="222"/>
      <c r="J14" s="94"/>
    </row>
    <row r="15" spans="1:10" ht="14.45" customHeight="1" x14ac:dyDescent="0.2">
      <c r="A15" s="83"/>
      <c r="B15" s="84"/>
      <c r="C15" s="82"/>
      <c r="D15" s="82"/>
      <c r="E15" s="178"/>
      <c r="F15" s="178"/>
      <c r="G15" s="178"/>
      <c r="H15" s="178"/>
      <c r="I15" s="82"/>
      <c r="J15" s="35"/>
    </row>
    <row r="16" spans="1:10" ht="13.15" customHeight="1" x14ac:dyDescent="0.2">
      <c r="A16" s="179" t="s">
        <v>10</v>
      </c>
      <c r="B16" s="215"/>
      <c r="C16" s="213" t="s">
        <v>610</v>
      </c>
      <c r="D16" s="214"/>
      <c r="E16" s="90"/>
      <c r="F16" s="90"/>
      <c r="G16" s="90"/>
      <c r="H16" s="90"/>
      <c r="I16" s="90"/>
      <c r="J16" s="94"/>
    </row>
    <row r="17" spans="1:10" ht="14.45" customHeight="1" x14ac:dyDescent="0.2">
      <c r="A17" s="223"/>
      <c r="B17" s="224"/>
      <c r="C17" s="224"/>
      <c r="D17" s="224"/>
      <c r="E17" s="224"/>
      <c r="F17" s="224"/>
      <c r="G17" s="224"/>
      <c r="H17" s="224"/>
      <c r="I17" s="224"/>
      <c r="J17" s="225"/>
    </row>
    <row r="18" spans="1:10" x14ac:dyDescent="0.2">
      <c r="A18" s="211" t="s">
        <v>11</v>
      </c>
      <c r="B18" s="212"/>
      <c r="C18" s="226" t="s">
        <v>611</v>
      </c>
      <c r="D18" s="227"/>
      <c r="E18" s="227"/>
      <c r="F18" s="227"/>
      <c r="G18" s="227"/>
      <c r="H18" s="227"/>
      <c r="I18" s="227"/>
      <c r="J18" s="228"/>
    </row>
    <row r="19" spans="1:10" ht="14.25" x14ac:dyDescent="0.2">
      <c r="A19" s="33"/>
      <c r="B19" s="82"/>
      <c r="C19" s="96"/>
      <c r="D19" s="82"/>
      <c r="E19" s="178"/>
      <c r="F19" s="178"/>
      <c r="G19" s="178"/>
      <c r="H19" s="178"/>
      <c r="I19" s="82"/>
      <c r="J19" s="35"/>
    </row>
    <row r="20" spans="1:10" ht="14.25" x14ac:dyDescent="0.2">
      <c r="A20" s="211" t="s">
        <v>12</v>
      </c>
      <c r="B20" s="212"/>
      <c r="C20" s="221">
        <v>21210</v>
      </c>
      <c r="D20" s="222"/>
      <c r="E20" s="178"/>
      <c r="F20" s="178"/>
      <c r="G20" s="226" t="s">
        <v>612</v>
      </c>
      <c r="H20" s="227"/>
      <c r="I20" s="227"/>
      <c r="J20" s="228"/>
    </row>
    <row r="21" spans="1:10" ht="14.25" x14ac:dyDescent="0.2">
      <c r="A21" s="33"/>
      <c r="B21" s="82"/>
      <c r="C21" s="82"/>
      <c r="D21" s="82"/>
      <c r="E21" s="178"/>
      <c r="F21" s="178"/>
      <c r="G21" s="178"/>
      <c r="H21" s="178"/>
      <c r="I21" s="82"/>
      <c r="J21" s="35"/>
    </row>
    <row r="22" spans="1:10" x14ac:dyDescent="0.2">
      <c r="A22" s="211" t="s">
        <v>13</v>
      </c>
      <c r="B22" s="212"/>
      <c r="C22" s="226" t="s">
        <v>613</v>
      </c>
      <c r="D22" s="227"/>
      <c r="E22" s="227"/>
      <c r="F22" s="227"/>
      <c r="G22" s="227"/>
      <c r="H22" s="227"/>
      <c r="I22" s="227"/>
      <c r="J22" s="228"/>
    </row>
    <row r="23" spans="1:10" ht="14.25" x14ac:dyDescent="0.2">
      <c r="A23" s="33"/>
      <c r="B23" s="82"/>
      <c r="C23" s="82"/>
      <c r="D23" s="82"/>
      <c r="E23" s="178"/>
      <c r="F23" s="178"/>
      <c r="G23" s="178"/>
      <c r="H23" s="178"/>
      <c r="I23" s="82"/>
      <c r="J23" s="35"/>
    </row>
    <row r="24" spans="1:10" ht="14.25" x14ac:dyDescent="0.2">
      <c r="A24" s="211" t="s">
        <v>14</v>
      </c>
      <c r="B24" s="212"/>
      <c r="C24" s="229" t="s">
        <v>614</v>
      </c>
      <c r="D24" s="230"/>
      <c r="E24" s="230"/>
      <c r="F24" s="230"/>
      <c r="G24" s="230"/>
      <c r="H24" s="230"/>
      <c r="I24" s="230"/>
      <c r="J24" s="231"/>
    </row>
    <row r="25" spans="1:10" ht="14.25" x14ac:dyDescent="0.2">
      <c r="A25" s="33"/>
      <c r="B25" s="82"/>
      <c r="C25" s="96"/>
      <c r="D25" s="82"/>
      <c r="E25" s="178"/>
      <c r="F25" s="178"/>
      <c r="G25" s="178"/>
      <c r="H25" s="178"/>
      <c r="I25" s="82"/>
      <c r="J25" s="35"/>
    </row>
    <row r="26" spans="1:10" ht="14.25" x14ac:dyDescent="0.2">
      <c r="A26" s="211" t="s">
        <v>15</v>
      </c>
      <c r="B26" s="212"/>
      <c r="C26" s="229" t="s">
        <v>615</v>
      </c>
      <c r="D26" s="230"/>
      <c r="E26" s="230"/>
      <c r="F26" s="230"/>
      <c r="G26" s="230"/>
      <c r="H26" s="230"/>
      <c r="I26" s="230"/>
      <c r="J26" s="231"/>
    </row>
    <row r="27" spans="1:10" ht="13.9" customHeight="1" x14ac:dyDescent="0.2">
      <c r="A27" s="33"/>
      <c r="B27" s="82"/>
      <c r="C27" s="96"/>
      <c r="D27" s="82"/>
      <c r="E27" s="178"/>
      <c r="F27" s="178"/>
      <c r="G27" s="178"/>
      <c r="H27" s="178"/>
      <c r="I27" s="82"/>
      <c r="J27" s="35"/>
    </row>
    <row r="28" spans="1:10" ht="22.9" customHeight="1" x14ac:dyDescent="0.2">
      <c r="A28" s="179" t="s">
        <v>16</v>
      </c>
      <c r="B28" s="212"/>
      <c r="C28" s="62">
        <v>2887</v>
      </c>
      <c r="D28" s="36"/>
      <c r="E28" s="186"/>
      <c r="F28" s="186"/>
      <c r="G28" s="186"/>
      <c r="H28" s="186"/>
      <c r="I28" s="232"/>
      <c r="J28" s="233"/>
    </row>
    <row r="29" spans="1:10" ht="14.25" x14ac:dyDescent="0.2">
      <c r="A29" s="33"/>
      <c r="B29" s="82"/>
      <c r="C29" s="82"/>
      <c r="D29" s="82"/>
      <c r="E29" s="178"/>
      <c r="F29" s="178"/>
      <c r="G29" s="178"/>
      <c r="H29" s="178"/>
      <c r="I29" s="82"/>
      <c r="J29" s="35"/>
    </row>
    <row r="30" spans="1:10" ht="15" x14ac:dyDescent="0.2">
      <c r="A30" s="211" t="s">
        <v>17</v>
      </c>
      <c r="B30" s="212"/>
      <c r="C30" s="110" t="s">
        <v>616</v>
      </c>
      <c r="D30" s="234" t="s">
        <v>18</v>
      </c>
      <c r="E30" s="190"/>
      <c r="F30" s="190"/>
      <c r="G30" s="190"/>
      <c r="H30" s="103" t="s">
        <v>19</v>
      </c>
      <c r="I30" s="104" t="s">
        <v>20</v>
      </c>
      <c r="J30" s="105"/>
    </row>
    <row r="31" spans="1:10" x14ac:dyDescent="0.2">
      <c r="A31" s="211"/>
      <c r="B31" s="212"/>
      <c r="C31" s="37"/>
      <c r="D31" s="93"/>
      <c r="E31" s="219"/>
      <c r="F31" s="219"/>
      <c r="G31" s="219"/>
      <c r="H31" s="219"/>
      <c r="I31" s="235"/>
      <c r="J31" s="236"/>
    </row>
    <row r="32" spans="1:10" x14ac:dyDescent="0.2">
      <c r="A32" s="211" t="s">
        <v>21</v>
      </c>
      <c r="B32" s="212"/>
      <c r="C32" s="62" t="s">
        <v>617</v>
      </c>
      <c r="D32" s="234" t="s">
        <v>22</v>
      </c>
      <c r="E32" s="190"/>
      <c r="F32" s="190"/>
      <c r="G32" s="190"/>
      <c r="H32" s="106" t="s">
        <v>23</v>
      </c>
      <c r="I32" s="107" t="s">
        <v>24</v>
      </c>
      <c r="J32" s="108"/>
    </row>
    <row r="33" spans="1:10" ht="14.25" x14ac:dyDescent="0.2">
      <c r="A33" s="33"/>
      <c r="B33" s="82"/>
      <c r="C33" s="82"/>
      <c r="D33" s="82"/>
      <c r="E33" s="178"/>
      <c r="F33" s="178"/>
      <c r="G33" s="178"/>
      <c r="H33" s="178"/>
      <c r="I33" s="82"/>
      <c r="J33" s="35"/>
    </row>
    <row r="34" spans="1:10" x14ac:dyDescent="0.2">
      <c r="A34" s="234" t="s">
        <v>25</v>
      </c>
      <c r="B34" s="190"/>
      <c r="C34" s="190"/>
      <c r="D34" s="190"/>
      <c r="E34" s="190" t="s">
        <v>26</v>
      </c>
      <c r="F34" s="190"/>
      <c r="G34" s="190"/>
      <c r="H34" s="190"/>
      <c r="I34" s="190"/>
      <c r="J34" s="38" t="s">
        <v>27</v>
      </c>
    </row>
    <row r="35" spans="1:10" ht="14.25" x14ac:dyDescent="0.2">
      <c r="A35" s="33"/>
      <c r="B35" s="82"/>
      <c r="C35" s="82"/>
      <c r="D35" s="82"/>
      <c r="E35" s="178"/>
      <c r="F35" s="178"/>
      <c r="G35" s="178"/>
      <c r="H35" s="178"/>
      <c r="I35" s="82"/>
      <c r="J35" s="92"/>
    </row>
    <row r="36" spans="1:10" x14ac:dyDescent="0.2">
      <c r="A36" s="237" t="s">
        <v>611</v>
      </c>
      <c r="B36" s="238"/>
      <c r="C36" s="238"/>
      <c r="D36" s="238"/>
      <c r="E36" s="237" t="s">
        <v>618</v>
      </c>
      <c r="F36" s="238"/>
      <c r="G36" s="238"/>
      <c r="H36" s="238"/>
      <c r="I36" s="240"/>
      <c r="J36" s="172" t="s">
        <v>605</v>
      </c>
    </row>
    <row r="37" spans="1:10" ht="14.25" x14ac:dyDescent="0.2">
      <c r="A37" s="33"/>
      <c r="B37" s="82"/>
      <c r="C37" s="96"/>
      <c r="D37" s="242"/>
      <c r="E37" s="242"/>
      <c r="F37" s="242"/>
      <c r="G37" s="242"/>
      <c r="H37" s="242"/>
      <c r="I37" s="242"/>
      <c r="J37" s="35"/>
    </row>
    <row r="38" spans="1:10" x14ac:dyDescent="0.2">
      <c r="A38" s="237" t="s">
        <v>624</v>
      </c>
      <c r="B38" s="238"/>
      <c r="C38" s="238"/>
      <c r="D38" s="240"/>
      <c r="E38" s="237" t="s">
        <v>625</v>
      </c>
      <c r="F38" s="238"/>
      <c r="G38" s="238"/>
      <c r="H38" s="238"/>
      <c r="I38" s="240"/>
      <c r="J38" s="173" t="s">
        <v>619</v>
      </c>
    </row>
    <row r="39" spans="1:10" ht="14.25" x14ac:dyDescent="0.2">
      <c r="A39" s="33"/>
      <c r="B39" s="82"/>
      <c r="C39" s="96"/>
      <c r="D39" s="95"/>
      <c r="E39" s="242"/>
      <c r="F39" s="242"/>
      <c r="G39" s="242"/>
      <c r="H39" s="242"/>
      <c r="I39" s="84"/>
      <c r="J39" s="35"/>
    </row>
    <row r="40" spans="1:10" x14ac:dyDescent="0.2">
      <c r="A40" s="237" t="s">
        <v>626</v>
      </c>
      <c r="B40" s="238"/>
      <c r="C40" s="238"/>
      <c r="D40" s="240"/>
      <c r="E40" s="237" t="s">
        <v>627</v>
      </c>
      <c r="F40" s="238"/>
      <c r="G40" s="238"/>
      <c r="H40" s="238"/>
      <c r="I40" s="240"/>
      <c r="J40" s="173" t="s">
        <v>620</v>
      </c>
    </row>
    <row r="41" spans="1:10" ht="14.25" x14ac:dyDescent="0.2">
      <c r="A41" s="33"/>
      <c r="B41" s="82"/>
      <c r="C41" s="96"/>
      <c r="D41" s="95"/>
      <c r="E41" s="242"/>
      <c r="F41" s="242"/>
      <c r="G41" s="242"/>
      <c r="H41" s="242"/>
      <c r="I41" s="84"/>
      <c r="J41" s="35"/>
    </row>
    <row r="42" spans="1:10" x14ac:dyDescent="0.2">
      <c r="A42" s="237" t="s">
        <v>628</v>
      </c>
      <c r="B42" s="238"/>
      <c r="C42" s="238"/>
      <c r="D42" s="240"/>
      <c r="E42" s="237" t="s">
        <v>629</v>
      </c>
      <c r="F42" s="238"/>
      <c r="G42" s="238"/>
      <c r="H42" s="238"/>
      <c r="I42" s="240"/>
      <c r="J42" s="173" t="s">
        <v>621</v>
      </c>
    </row>
    <row r="43" spans="1:10" ht="14.25" x14ac:dyDescent="0.2">
      <c r="A43" s="39"/>
      <c r="B43" s="96"/>
      <c r="C43" s="241"/>
      <c r="D43" s="241"/>
      <c r="E43" s="178"/>
      <c r="F43" s="178"/>
      <c r="G43" s="241"/>
      <c r="H43" s="241"/>
      <c r="I43" s="241"/>
      <c r="J43" s="35"/>
    </row>
    <row r="44" spans="1:10" x14ac:dyDescent="0.2">
      <c r="A44" s="237" t="s">
        <v>630</v>
      </c>
      <c r="B44" s="238"/>
      <c r="C44" s="238"/>
      <c r="D44" s="240"/>
      <c r="E44" s="237" t="s">
        <v>631</v>
      </c>
      <c r="F44" s="238"/>
      <c r="G44" s="238"/>
      <c r="H44" s="238"/>
      <c r="I44" s="240"/>
      <c r="J44" s="173" t="s">
        <v>622</v>
      </c>
    </row>
    <row r="45" spans="1:10" ht="14.25" x14ac:dyDescent="0.2">
      <c r="A45" s="39"/>
      <c r="B45" s="96"/>
      <c r="C45" s="96"/>
      <c r="D45" s="82"/>
      <c r="E45" s="239"/>
      <c r="F45" s="239"/>
      <c r="G45" s="241"/>
      <c r="H45" s="241"/>
      <c r="I45" s="82"/>
      <c r="J45" s="35"/>
    </row>
    <row r="46" spans="1:10" x14ac:dyDescent="0.2">
      <c r="A46" s="237" t="s">
        <v>630</v>
      </c>
      <c r="B46" s="238"/>
      <c r="C46" s="238"/>
      <c r="D46" s="240"/>
      <c r="E46" s="237" t="s">
        <v>631</v>
      </c>
      <c r="F46" s="238"/>
      <c r="G46" s="238"/>
      <c r="H46" s="238"/>
      <c r="I46" s="240"/>
      <c r="J46" s="173" t="s">
        <v>623</v>
      </c>
    </row>
    <row r="47" spans="1:10" ht="14.25" x14ac:dyDescent="0.2">
      <c r="A47" s="39"/>
      <c r="B47" s="96"/>
      <c r="C47" s="96"/>
      <c r="D47" s="82"/>
      <c r="E47" s="178"/>
      <c r="F47" s="178"/>
      <c r="G47" s="241"/>
      <c r="H47" s="241"/>
      <c r="I47" s="82"/>
      <c r="J47" s="109" t="s">
        <v>28</v>
      </c>
    </row>
    <row r="48" spans="1:10" ht="14.25" x14ac:dyDescent="0.2">
      <c r="A48" s="39"/>
      <c r="B48" s="96"/>
      <c r="C48" s="96"/>
      <c r="D48" s="82"/>
      <c r="E48" s="178"/>
      <c r="F48" s="178"/>
      <c r="G48" s="241"/>
      <c r="H48" s="241"/>
      <c r="I48" s="82"/>
      <c r="J48" s="109" t="s">
        <v>29</v>
      </c>
    </row>
    <row r="49" spans="1:10" ht="14.45" customHeight="1" x14ac:dyDescent="0.2">
      <c r="A49" s="179" t="s">
        <v>30</v>
      </c>
      <c r="B49" s="180"/>
      <c r="C49" s="216" t="s">
        <v>632</v>
      </c>
      <c r="D49" s="217"/>
      <c r="E49" s="243" t="s">
        <v>31</v>
      </c>
      <c r="F49" s="244"/>
      <c r="G49" s="245"/>
      <c r="H49" s="246"/>
      <c r="I49" s="246"/>
      <c r="J49" s="247"/>
    </row>
    <row r="50" spans="1:10" ht="14.25" x14ac:dyDescent="0.2">
      <c r="A50" s="39"/>
      <c r="B50" s="96"/>
      <c r="C50" s="241"/>
      <c r="D50" s="241"/>
      <c r="E50" s="178"/>
      <c r="F50" s="178"/>
      <c r="G50" s="184" t="s">
        <v>32</v>
      </c>
      <c r="H50" s="184"/>
      <c r="I50" s="184"/>
      <c r="J50" s="40"/>
    </row>
    <row r="51" spans="1:10" ht="13.9" customHeight="1" x14ac:dyDescent="0.2">
      <c r="A51" s="179" t="s">
        <v>33</v>
      </c>
      <c r="B51" s="180"/>
      <c r="C51" s="226" t="s">
        <v>633</v>
      </c>
      <c r="D51" s="227"/>
      <c r="E51" s="227"/>
      <c r="F51" s="227"/>
      <c r="G51" s="227"/>
      <c r="H51" s="227"/>
      <c r="I51" s="227"/>
      <c r="J51" s="228"/>
    </row>
    <row r="52" spans="1:10" ht="14.25" x14ac:dyDescent="0.2">
      <c r="A52" s="33"/>
      <c r="B52" s="82"/>
      <c r="C52" s="186" t="s">
        <v>34</v>
      </c>
      <c r="D52" s="186"/>
      <c r="E52" s="186"/>
      <c r="F52" s="186"/>
      <c r="G52" s="186"/>
      <c r="H52" s="186"/>
      <c r="I52" s="186"/>
      <c r="J52" s="35"/>
    </row>
    <row r="53" spans="1:10" ht="14.25" x14ac:dyDescent="0.2">
      <c r="A53" s="179" t="s">
        <v>35</v>
      </c>
      <c r="B53" s="180"/>
      <c r="C53" s="187" t="s">
        <v>634</v>
      </c>
      <c r="D53" s="188"/>
      <c r="E53" s="189"/>
      <c r="F53" s="178"/>
      <c r="G53" s="178"/>
      <c r="H53" s="190"/>
      <c r="I53" s="190"/>
      <c r="J53" s="191"/>
    </row>
    <row r="54" spans="1:10" ht="14.25" x14ac:dyDescent="0.2">
      <c r="A54" s="33"/>
      <c r="B54" s="82"/>
      <c r="C54" s="96"/>
      <c r="D54" s="82"/>
      <c r="E54" s="178"/>
      <c r="F54" s="178"/>
      <c r="G54" s="178"/>
      <c r="H54" s="178"/>
      <c r="I54" s="82"/>
      <c r="J54" s="35"/>
    </row>
    <row r="55" spans="1:10" ht="14.45" customHeight="1" x14ac:dyDescent="0.2">
      <c r="A55" s="179" t="s">
        <v>36</v>
      </c>
      <c r="B55" s="180"/>
      <c r="C55" s="192" t="s">
        <v>635</v>
      </c>
      <c r="D55" s="193"/>
      <c r="E55" s="193"/>
      <c r="F55" s="193"/>
      <c r="G55" s="193"/>
      <c r="H55" s="193"/>
      <c r="I55" s="193"/>
      <c r="J55" s="194"/>
    </row>
    <row r="56" spans="1:10" ht="14.25" x14ac:dyDescent="0.2">
      <c r="A56" s="33"/>
      <c r="B56" s="82"/>
      <c r="C56" s="82"/>
      <c r="D56" s="82"/>
      <c r="E56" s="178"/>
      <c r="F56" s="178"/>
      <c r="G56" s="178"/>
      <c r="H56" s="178"/>
      <c r="I56" s="82"/>
      <c r="J56" s="35"/>
    </row>
    <row r="57" spans="1:10" ht="14.25" x14ac:dyDescent="0.2">
      <c r="A57" s="179" t="s">
        <v>37</v>
      </c>
      <c r="B57" s="180"/>
      <c r="C57" s="181" t="s">
        <v>636</v>
      </c>
      <c r="D57" s="182"/>
      <c r="E57" s="182"/>
      <c r="F57" s="182"/>
      <c r="G57" s="182"/>
      <c r="H57" s="182"/>
      <c r="I57" s="182"/>
      <c r="J57" s="183"/>
    </row>
    <row r="58" spans="1:10" ht="14.45" customHeight="1" x14ac:dyDescent="0.2">
      <c r="A58" s="33"/>
      <c r="B58" s="82"/>
      <c r="C58" s="184" t="s">
        <v>38</v>
      </c>
      <c r="D58" s="184"/>
      <c r="E58" s="184"/>
      <c r="F58" s="184"/>
      <c r="G58" s="82"/>
      <c r="H58" s="82"/>
      <c r="I58" s="82"/>
      <c r="J58" s="35"/>
    </row>
    <row r="59" spans="1:10" ht="14.25" x14ac:dyDescent="0.2">
      <c r="A59" s="179" t="s">
        <v>39</v>
      </c>
      <c r="B59" s="180"/>
      <c r="C59" s="181" t="s">
        <v>637</v>
      </c>
      <c r="D59" s="182"/>
      <c r="E59" s="182"/>
      <c r="F59" s="182"/>
      <c r="G59" s="182"/>
      <c r="H59" s="182"/>
      <c r="I59" s="182"/>
      <c r="J59" s="183"/>
    </row>
    <row r="60" spans="1:10" ht="14.45" customHeight="1" x14ac:dyDescent="0.2">
      <c r="A60" s="41"/>
      <c r="B60" s="42"/>
      <c r="C60" s="185" t="s">
        <v>40</v>
      </c>
      <c r="D60" s="185"/>
      <c r="E60" s="185"/>
      <c r="F60" s="185"/>
      <c r="G60" s="185"/>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A5" sqref="A5:F5"/>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71" t="s">
        <v>41</v>
      </c>
      <c r="B1" s="272"/>
      <c r="C1" s="272"/>
      <c r="D1" s="272"/>
      <c r="E1" s="272"/>
      <c r="F1" s="272"/>
      <c r="G1" s="272"/>
      <c r="H1" s="272"/>
      <c r="I1" s="272"/>
    </row>
    <row r="2" spans="1:9" x14ac:dyDescent="0.2">
      <c r="A2" s="273" t="s">
        <v>638</v>
      </c>
      <c r="B2" s="274"/>
      <c r="C2" s="274"/>
      <c r="D2" s="274"/>
      <c r="E2" s="274"/>
      <c r="F2" s="274"/>
      <c r="G2" s="274"/>
      <c r="H2" s="274"/>
      <c r="I2" s="274"/>
    </row>
    <row r="3" spans="1:9" x14ac:dyDescent="0.2">
      <c r="A3" s="275" t="s">
        <v>42</v>
      </c>
      <c r="B3" s="276"/>
      <c r="C3" s="276"/>
      <c r="D3" s="276"/>
      <c r="E3" s="276"/>
      <c r="F3" s="276"/>
      <c r="G3" s="276"/>
      <c r="H3" s="276"/>
      <c r="I3" s="276"/>
    </row>
    <row r="4" spans="1:9" x14ac:dyDescent="0.2">
      <c r="A4" s="280" t="s">
        <v>640</v>
      </c>
      <c r="B4" s="281"/>
      <c r="C4" s="281"/>
      <c r="D4" s="281"/>
      <c r="E4" s="281"/>
      <c r="F4" s="281"/>
      <c r="G4" s="281"/>
      <c r="H4" s="281"/>
      <c r="I4" s="282"/>
    </row>
    <row r="5" spans="1:9" ht="34.5" thickBot="1" x14ac:dyDescent="0.25">
      <c r="A5" s="286" t="s">
        <v>43</v>
      </c>
      <c r="B5" s="287"/>
      <c r="C5" s="287"/>
      <c r="D5" s="287"/>
      <c r="E5" s="287"/>
      <c r="F5" s="288"/>
      <c r="G5" s="26" t="s">
        <v>44</v>
      </c>
      <c r="H5" s="56" t="s">
        <v>45</v>
      </c>
      <c r="I5" s="57" t="s">
        <v>46</v>
      </c>
    </row>
    <row r="6" spans="1:9" x14ac:dyDescent="0.2">
      <c r="A6" s="283">
        <v>1</v>
      </c>
      <c r="B6" s="284"/>
      <c r="C6" s="284"/>
      <c r="D6" s="284"/>
      <c r="E6" s="284"/>
      <c r="F6" s="285"/>
      <c r="G6" s="27">
        <v>2</v>
      </c>
      <c r="H6" s="28">
        <v>3</v>
      </c>
      <c r="I6" s="28">
        <v>4</v>
      </c>
    </row>
    <row r="7" spans="1:9" x14ac:dyDescent="0.2">
      <c r="A7" s="289"/>
      <c r="B7" s="289"/>
      <c r="C7" s="289"/>
      <c r="D7" s="289"/>
      <c r="E7" s="289"/>
      <c r="F7" s="289"/>
      <c r="G7" s="289"/>
      <c r="H7" s="289"/>
      <c r="I7" s="290"/>
    </row>
    <row r="8" spans="1:9" ht="12.75" customHeight="1" x14ac:dyDescent="0.2">
      <c r="A8" s="291" t="s">
        <v>47</v>
      </c>
      <c r="B8" s="292"/>
      <c r="C8" s="292"/>
      <c r="D8" s="292"/>
      <c r="E8" s="292"/>
      <c r="F8" s="293"/>
      <c r="G8" s="16">
        <v>1</v>
      </c>
      <c r="H8" s="58">
        <v>0</v>
      </c>
      <c r="I8" s="58">
        <v>0</v>
      </c>
    </row>
    <row r="9" spans="1:9" ht="12.75" customHeight="1" x14ac:dyDescent="0.2">
      <c r="A9" s="260" t="s">
        <v>48</v>
      </c>
      <c r="B9" s="261"/>
      <c r="C9" s="261"/>
      <c r="D9" s="261"/>
      <c r="E9" s="261"/>
      <c r="F9" s="262"/>
      <c r="G9" s="17">
        <v>2</v>
      </c>
      <c r="H9" s="59">
        <f>H10+H17+H27+H38+H43</f>
        <v>1091768071</v>
      </c>
      <c r="I9" s="59">
        <f>I10+I17+I27+I38+I43</f>
        <v>980221621</v>
      </c>
    </row>
    <row r="10" spans="1:9" ht="12.75" customHeight="1" x14ac:dyDescent="0.2">
      <c r="A10" s="277" t="s">
        <v>49</v>
      </c>
      <c r="B10" s="278"/>
      <c r="C10" s="278"/>
      <c r="D10" s="278"/>
      <c r="E10" s="278"/>
      <c r="F10" s="279"/>
      <c r="G10" s="17">
        <v>3</v>
      </c>
      <c r="H10" s="59">
        <f>H11+H12+H13+H14+H15+H16</f>
        <v>131575348</v>
      </c>
      <c r="I10" s="59">
        <f>I11+I12+I13+I14+I15+I16</f>
        <v>109986115</v>
      </c>
    </row>
    <row r="11" spans="1:9" ht="12.75" customHeight="1" x14ac:dyDescent="0.2">
      <c r="A11" s="268" t="s">
        <v>50</v>
      </c>
      <c r="B11" s="269"/>
      <c r="C11" s="269"/>
      <c r="D11" s="269"/>
      <c r="E11" s="269"/>
      <c r="F11" s="270"/>
      <c r="G11" s="16">
        <v>4</v>
      </c>
      <c r="H11" s="58">
        <v>58615423</v>
      </c>
      <c r="I11" s="58">
        <v>47725629</v>
      </c>
    </row>
    <row r="12" spans="1:9" ht="23.45" customHeight="1" x14ac:dyDescent="0.2">
      <c r="A12" s="268" t="s">
        <v>51</v>
      </c>
      <c r="B12" s="269"/>
      <c r="C12" s="269"/>
      <c r="D12" s="269"/>
      <c r="E12" s="269"/>
      <c r="F12" s="270"/>
      <c r="G12" s="16">
        <v>5</v>
      </c>
      <c r="H12" s="58">
        <v>3004910</v>
      </c>
      <c r="I12" s="58">
        <v>2698689</v>
      </c>
    </row>
    <row r="13" spans="1:9" ht="12.75" customHeight="1" x14ac:dyDescent="0.2">
      <c r="A13" s="268" t="s">
        <v>52</v>
      </c>
      <c r="B13" s="269"/>
      <c r="C13" s="269"/>
      <c r="D13" s="269"/>
      <c r="E13" s="269"/>
      <c r="F13" s="270"/>
      <c r="G13" s="16">
        <v>6</v>
      </c>
      <c r="H13" s="58">
        <v>26543047</v>
      </c>
      <c r="I13" s="58">
        <v>24618487</v>
      </c>
    </row>
    <row r="14" spans="1:9" ht="12.75" customHeight="1" x14ac:dyDescent="0.2">
      <c r="A14" s="268" t="s">
        <v>53</v>
      </c>
      <c r="B14" s="269"/>
      <c r="C14" s="269"/>
      <c r="D14" s="269"/>
      <c r="E14" s="269"/>
      <c r="F14" s="270"/>
      <c r="G14" s="16">
        <v>7</v>
      </c>
      <c r="H14" s="58">
        <v>13202</v>
      </c>
      <c r="I14" s="58">
        <v>50072</v>
      </c>
    </row>
    <row r="15" spans="1:9" ht="12.75" customHeight="1" x14ac:dyDescent="0.2">
      <c r="A15" s="268" t="s">
        <v>54</v>
      </c>
      <c r="B15" s="269"/>
      <c r="C15" s="269"/>
      <c r="D15" s="269"/>
      <c r="E15" s="269"/>
      <c r="F15" s="270"/>
      <c r="G15" s="16">
        <v>8</v>
      </c>
      <c r="H15" s="58">
        <v>28943820</v>
      </c>
      <c r="I15" s="58">
        <v>23353977</v>
      </c>
    </row>
    <row r="16" spans="1:9" ht="12.75" customHeight="1" x14ac:dyDescent="0.2">
      <c r="A16" s="268" t="s">
        <v>55</v>
      </c>
      <c r="B16" s="269"/>
      <c r="C16" s="269"/>
      <c r="D16" s="269"/>
      <c r="E16" s="269"/>
      <c r="F16" s="270"/>
      <c r="G16" s="16">
        <v>9</v>
      </c>
      <c r="H16" s="58">
        <v>14454946</v>
      </c>
      <c r="I16" s="58">
        <v>11539261</v>
      </c>
    </row>
    <row r="17" spans="1:9" ht="12.75" customHeight="1" x14ac:dyDescent="0.2">
      <c r="A17" s="277" t="s">
        <v>56</v>
      </c>
      <c r="B17" s="278"/>
      <c r="C17" s="278"/>
      <c r="D17" s="278"/>
      <c r="E17" s="278"/>
      <c r="F17" s="279"/>
      <c r="G17" s="17">
        <v>10</v>
      </c>
      <c r="H17" s="59">
        <f>H18+H19+H20+H21+H22+H23+H24+H25+H26</f>
        <v>843826612</v>
      </c>
      <c r="I17" s="59">
        <f>I18+I19+I20+I21+I22+I23+I24+I25+I26</f>
        <v>782039924</v>
      </c>
    </row>
    <row r="18" spans="1:9" ht="12.75" customHeight="1" x14ac:dyDescent="0.2">
      <c r="A18" s="268" t="s">
        <v>57</v>
      </c>
      <c r="B18" s="269"/>
      <c r="C18" s="269"/>
      <c r="D18" s="269"/>
      <c r="E18" s="269"/>
      <c r="F18" s="270"/>
      <c r="G18" s="16">
        <v>11</v>
      </c>
      <c r="H18" s="58">
        <v>136835689</v>
      </c>
      <c r="I18" s="58">
        <v>136335310</v>
      </c>
    </row>
    <row r="19" spans="1:9" ht="12.75" customHeight="1" x14ac:dyDescent="0.2">
      <c r="A19" s="268" t="s">
        <v>58</v>
      </c>
      <c r="B19" s="269"/>
      <c r="C19" s="269"/>
      <c r="D19" s="269"/>
      <c r="E19" s="269"/>
      <c r="F19" s="270"/>
      <c r="G19" s="16">
        <v>12</v>
      </c>
      <c r="H19" s="58">
        <v>281608783</v>
      </c>
      <c r="I19" s="58">
        <v>269148587</v>
      </c>
    </row>
    <row r="20" spans="1:9" ht="12.75" customHeight="1" x14ac:dyDescent="0.2">
      <c r="A20" s="268" t="s">
        <v>59</v>
      </c>
      <c r="B20" s="269"/>
      <c r="C20" s="269"/>
      <c r="D20" s="269"/>
      <c r="E20" s="269"/>
      <c r="F20" s="270"/>
      <c r="G20" s="16">
        <v>13</v>
      </c>
      <c r="H20" s="58">
        <v>300277075</v>
      </c>
      <c r="I20" s="58">
        <v>287531519</v>
      </c>
    </row>
    <row r="21" spans="1:9" ht="12.75" customHeight="1" x14ac:dyDescent="0.2">
      <c r="A21" s="268" t="s">
        <v>60</v>
      </c>
      <c r="B21" s="269"/>
      <c r="C21" s="269"/>
      <c r="D21" s="269"/>
      <c r="E21" s="269"/>
      <c r="F21" s="270"/>
      <c r="G21" s="16">
        <v>14</v>
      </c>
      <c r="H21" s="58">
        <v>44647902</v>
      </c>
      <c r="I21" s="58">
        <v>45733666</v>
      </c>
    </row>
    <row r="22" spans="1:9" ht="12.75" customHeight="1" x14ac:dyDescent="0.2">
      <c r="A22" s="268" t="s">
        <v>61</v>
      </c>
      <c r="B22" s="269"/>
      <c r="C22" s="269"/>
      <c r="D22" s="269"/>
      <c r="E22" s="269"/>
      <c r="F22" s="270"/>
      <c r="G22" s="16">
        <v>15</v>
      </c>
      <c r="H22" s="58">
        <v>0</v>
      </c>
      <c r="I22" s="58">
        <v>0</v>
      </c>
    </row>
    <row r="23" spans="1:9" ht="12.75" customHeight="1" x14ac:dyDescent="0.2">
      <c r="A23" s="268" t="s">
        <v>62</v>
      </c>
      <c r="B23" s="269"/>
      <c r="C23" s="269"/>
      <c r="D23" s="269"/>
      <c r="E23" s="269"/>
      <c r="F23" s="270"/>
      <c r="G23" s="16">
        <v>16</v>
      </c>
      <c r="H23" s="58">
        <v>2390686</v>
      </c>
      <c r="I23" s="58">
        <v>923031</v>
      </c>
    </row>
    <row r="24" spans="1:9" ht="12.75" customHeight="1" x14ac:dyDescent="0.2">
      <c r="A24" s="268" t="s">
        <v>63</v>
      </c>
      <c r="B24" s="269"/>
      <c r="C24" s="269"/>
      <c r="D24" s="269"/>
      <c r="E24" s="269"/>
      <c r="F24" s="270"/>
      <c r="G24" s="16">
        <v>17</v>
      </c>
      <c r="H24" s="58">
        <v>20641158</v>
      </c>
      <c r="I24" s="58">
        <v>9395089</v>
      </c>
    </row>
    <row r="25" spans="1:9" ht="12.75" customHeight="1" x14ac:dyDescent="0.2">
      <c r="A25" s="268" t="s">
        <v>64</v>
      </c>
      <c r="B25" s="269"/>
      <c r="C25" s="269"/>
      <c r="D25" s="269"/>
      <c r="E25" s="269"/>
      <c r="F25" s="270"/>
      <c r="G25" s="16">
        <v>18</v>
      </c>
      <c r="H25" s="58">
        <v>16402354</v>
      </c>
      <c r="I25" s="58">
        <v>8115826</v>
      </c>
    </row>
    <row r="26" spans="1:9" ht="12.75" customHeight="1" x14ac:dyDescent="0.2">
      <c r="A26" s="268" t="s">
        <v>65</v>
      </c>
      <c r="B26" s="269"/>
      <c r="C26" s="269"/>
      <c r="D26" s="269"/>
      <c r="E26" s="269"/>
      <c r="F26" s="270"/>
      <c r="G26" s="16">
        <v>19</v>
      </c>
      <c r="H26" s="58">
        <v>41022965</v>
      </c>
      <c r="I26" s="58">
        <v>24856896</v>
      </c>
    </row>
    <row r="27" spans="1:9" ht="12.75" customHeight="1" x14ac:dyDescent="0.2">
      <c r="A27" s="277" t="s">
        <v>66</v>
      </c>
      <c r="B27" s="278"/>
      <c r="C27" s="278"/>
      <c r="D27" s="278"/>
      <c r="E27" s="278"/>
      <c r="F27" s="279"/>
      <c r="G27" s="17">
        <v>20</v>
      </c>
      <c r="H27" s="59">
        <f>SUM(H28:H37)</f>
        <v>92568538</v>
      </c>
      <c r="I27" s="59">
        <f>SUM(I28:I37)</f>
        <v>72026013</v>
      </c>
    </row>
    <row r="28" spans="1:9" ht="12.75" customHeight="1" x14ac:dyDescent="0.2">
      <c r="A28" s="268" t="s">
        <v>67</v>
      </c>
      <c r="B28" s="269"/>
      <c r="C28" s="269"/>
      <c r="D28" s="269"/>
      <c r="E28" s="269"/>
      <c r="F28" s="270"/>
      <c r="G28" s="16">
        <v>21</v>
      </c>
      <c r="H28" s="58">
        <v>0</v>
      </c>
      <c r="I28" s="58">
        <v>0</v>
      </c>
    </row>
    <row r="29" spans="1:9" ht="12.75" customHeight="1" x14ac:dyDescent="0.2">
      <c r="A29" s="268" t="s">
        <v>68</v>
      </c>
      <c r="B29" s="269"/>
      <c r="C29" s="269"/>
      <c r="D29" s="269"/>
      <c r="E29" s="269"/>
      <c r="F29" s="270"/>
      <c r="G29" s="16">
        <v>22</v>
      </c>
      <c r="H29" s="58">
        <v>0</v>
      </c>
      <c r="I29" s="58">
        <v>0</v>
      </c>
    </row>
    <row r="30" spans="1:9" ht="12.75" customHeight="1" x14ac:dyDescent="0.2">
      <c r="A30" s="268" t="s">
        <v>69</v>
      </c>
      <c r="B30" s="269"/>
      <c r="C30" s="269"/>
      <c r="D30" s="269"/>
      <c r="E30" s="269"/>
      <c r="F30" s="270"/>
      <c r="G30" s="16">
        <v>23</v>
      </c>
      <c r="H30" s="58">
        <v>0</v>
      </c>
      <c r="I30" s="58">
        <v>0</v>
      </c>
    </row>
    <row r="31" spans="1:9" ht="24.6" customHeight="1" x14ac:dyDescent="0.2">
      <c r="A31" s="268" t="s">
        <v>70</v>
      </c>
      <c r="B31" s="269"/>
      <c r="C31" s="269"/>
      <c r="D31" s="269"/>
      <c r="E31" s="269"/>
      <c r="F31" s="270"/>
      <c r="G31" s="16">
        <v>24</v>
      </c>
      <c r="H31" s="58">
        <v>92506838</v>
      </c>
      <c r="I31" s="58">
        <v>71964313</v>
      </c>
    </row>
    <row r="32" spans="1:9" ht="24" customHeight="1" x14ac:dyDescent="0.2">
      <c r="A32" s="268" t="s">
        <v>71</v>
      </c>
      <c r="B32" s="269"/>
      <c r="C32" s="269"/>
      <c r="D32" s="269"/>
      <c r="E32" s="269"/>
      <c r="F32" s="270"/>
      <c r="G32" s="16">
        <v>25</v>
      </c>
      <c r="H32" s="58">
        <v>0</v>
      </c>
      <c r="I32" s="58">
        <v>0</v>
      </c>
    </row>
    <row r="33" spans="1:9" ht="26.45" customHeight="1" x14ac:dyDescent="0.2">
      <c r="A33" s="268" t="s">
        <v>72</v>
      </c>
      <c r="B33" s="269"/>
      <c r="C33" s="269"/>
      <c r="D33" s="269"/>
      <c r="E33" s="269"/>
      <c r="F33" s="270"/>
      <c r="G33" s="16">
        <v>26</v>
      </c>
      <c r="H33" s="58">
        <v>0</v>
      </c>
      <c r="I33" s="58">
        <v>0</v>
      </c>
    </row>
    <row r="34" spans="1:9" ht="12.75" customHeight="1" x14ac:dyDescent="0.2">
      <c r="A34" s="268" t="s">
        <v>73</v>
      </c>
      <c r="B34" s="269"/>
      <c r="C34" s="269"/>
      <c r="D34" s="269"/>
      <c r="E34" s="269"/>
      <c r="F34" s="270"/>
      <c r="G34" s="16">
        <v>27</v>
      </c>
      <c r="H34" s="58">
        <v>61700</v>
      </c>
      <c r="I34" s="58">
        <v>61700</v>
      </c>
    </row>
    <row r="35" spans="1:9" ht="12.75" customHeight="1" x14ac:dyDescent="0.2">
      <c r="A35" s="268" t="s">
        <v>74</v>
      </c>
      <c r="B35" s="269"/>
      <c r="C35" s="269"/>
      <c r="D35" s="269"/>
      <c r="E35" s="269"/>
      <c r="F35" s="270"/>
      <c r="G35" s="16">
        <v>28</v>
      </c>
      <c r="H35" s="58">
        <v>0</v>
      </c>
      <c r="I35" s="58">
        <v>0</v>
      </c>
    </row>
    <row r="36" spans="1:9" ht="12.75" customHeight="1" x14ac:dyDescent="0.2">
      <c r="A36" s="268" t="s">
        <v>75</v>
      </c>
      <c r="B36" s="269"/>
      <c r="C36" s="269"/>
      <c r="D36" s="269"/>
      <c r="E36" s="269"/>
      <c r="F36" s="270"/>
      <c r="G36" s="16">
        <v>29</v>
      </c>
      <c r="H36" s="58">
        <v>0</v>
      </c>
      <c r="I36" s="58">
        <v>0</v>
      </c>
    </row>
    <row r="37" spans="1:9" ht="12.75" customHeight="1" x14ac:dyDescent="0.2">
      <c r="A37" s="268" t="s">
        <v>76</v>
      </c>
      <c r="B37" s="269"/>
      <c r="C37" s="269"/>
      <c r="D37" s="269"/>
      <c r="E37" s="269"/>
      <c r="F37" s="270"/>
      <c r="G37" s="16">
        <v>30</v>
      </c>
      <c r="H37" s="58">
        <v>0</v>
      </c>
      <c r="I37" s="58">
        <v>0</v>
      </c>
    </row>
    <row r="38" spans="1:9" ht="12.75" customHeight="1" x14ac:dyDescent="0.2">
      <c r="A38" s="277" t="s">
        <v>77</v>
      </c>
      <c r="B38" s="278"/>
      <c r="C38" s="278"/>
      <c r="D38" s="278"/>
      <c r="E38" s="278"/>
      <c r="F38" s="279"/>
      <c r="G38" s="17">
        <v>31</v>
      </c>
      <c r="H38" s="59">
        <f>H39+H40+H41+H42</f>
        <v>862</v>
      </c>
      <c r="I38" s="59">
        <f>I39+I40+I41+I42</f>
        <v>0</v>
      </c>
    </row>
    <row r="39" spans="1:9" ht="12.75" customHeight="1" x14ac:dyDescent="0.2">
      <c r="A39" s="268" t="s">
        <v>78</v>
      </c>
      <c r="B39" s="269"/>
      <c r="C39" s="269"/>
      <c r="D39" s="269"/>
      <c r="E39" s="269"/>
      <c r="F39" s="270"/>
      <c r="G39" s="16">
        <v>32</v>
      </c>
      <c r="H39" s="58">
        <v>0</v>
      </c>
      <c r="I39" s="58">
        <v>0</v>
      </c>
    </row>
    <row r="40" spans="1:9" ht="21.6" customHeight="1" x14ac:dyDescent="0.2">
      <c r="A40" s="268" t="s">
        <v>79</v>
      </c>
      <c r="B40" s="269"/>
      <c r="C40" s="269"/>
      <c r="D40" s="269"/>
      <c r="E40" s="269"/>
      <c r="F40" s="270"/>
      <c r="G40" s="16">
        <v>33</v>
      </c>
      <c r="H40" s="58">
        <v>0</v>
      </c>
      <c r="I40" s="58">
        <v>0</v>
      </c>
    </row>
    <row r="41" spans="1:9" ht="12.75" customHeight="1" x14ac:dyDescent="0.2">
      <c r="A41" s="268" t="s">
        <v>80</v>
      </c>
      <c r="B41" s="269"/>
      <c r="C41" s="269"/>
      <c r="D41" s="269"/>
      <c r="E41" s="269"/>
      <c r="F41" s="270"/>
      <c r="G41" s="16">
        <v>34</v>
      </c>
      <c r="H41" s="58">
        <v>0</v>
      </c>
      <c r="I41" s="58">
        <v>0</v>
      </c>
    </row>
    <row r="42" spans="1:9" ht="12.75" customHeight="1" x14ac:dyDescent="0.2">
      <c r="A42" s="268" t="s">
        <v>81</v>
      </c>
      <c r="B42" s="269"/>
      <c r="C42" s="269"/>
      <c r="D42" s="269"/>
      <c r="E42" s="269"/>
      <c r="F42" s="270"/>
      <c r="G42" s="16">
        <v>35</v>
      </c>
      <c r="H42" s="58">
        <v>862</v>
      </c>
      <c r="I42" s="58">
        <v>0</v>
      </c>
    </row>
    <row r="43" spans="1:9" ht="12.75" customHeight="1" x14ac:dyDescent="0.2">
      <c r="A43" s="252" t="s">
        <v>82</v>
      </c>
      <c r="B43" s="253"/>
      <c r="C43" s="253"/>
      <c r="D43" s="253"/>
      <c r="E43" s="253"/>
      <c r="F43" s="254"/>
      <c r="G43" s="16">
        <v>36</v>
      </c>
      <c r="H43" s="58">
        <v>23796711</v>
      </c>
      <c r="I43" s="58">
        <v>16169569</v>
      </c>
    </row>
    <row r="44" spans="1:9" ht="12.75" customHeight="1" x14ac:dyDescent="0.2">
      <c r="A44" s="260" t="s">
        <v>83</v>
      </c>
      <c r="B44" s="261"/>
      <c r="C44" s="261"/>
      <c r="D44" s="261"/>
      <c r="E44" s="261"/>
      <c r="F44" s="262"/>
      <c r="G44" s="17">
        <v>37</v>
      </c>
      <c r="H44" s="59">
        <f>H45+H53+H60+H70</f>
        <v>525906554</v>
      </c>
      <c r="I44" s="59">
        <f>I45+I53+I60+I70</f>
        <v>537462795</v>
      </c>
    </row>
    <row r="45" spans="1:9" ht="12.75" customHeight="1" x14ac:dyDescent="0.2">
      <c r="A45" s="277" t="s">
        <v>84</v>
      </c>
      <c r="B45" s="278"/>
      <c r="C45" s="278"/>
      <c r="D45" s="278"/>
      <c r="E45" s="278"/>
      <c r="F45" s="279"/>
      <c r="G45" s="17">
        <v>38</v>
      </c>
      <c r="H45" s="59">
        <f>SUM(H46:H52)</f>
        <v>207058934</v>
      </c>
      <c r="I45" s="59">
        <f>SUM(I46:I52)</f>
        <v>181974861</v>
      </c>
    </row>
    <row r="46" spans="1:9" ht="12.75" customHeight="1" x14ac:dyDescent="0.2">
      <c r="A46" s="268" t="s">
        <v>85</v>
      </c>
      <c r="B46" s="269"/>
      <c r="C46" s="269"/>
      <c r="D46" s="269"/>
      <c r="E46" s="269"/>
      <c r="F46" s="270"/>
      <c r="G46" s="16">
        <v>39</v>
      </c>
      <c r="H46" s="58">
        <v>99539897</v>
      </c>
      <c r="I46" s="58">
        <v>85772332</v>
      </c>
    </row>
    <row r="47" spans="1:9" ht="12.75" customHeight="1" x14ac:dyDescent="0.2">
      <c r="A47" s="268" t="s">
        <v>86</v>
      </c>
      <c r="B47" s="269"/>
      <c r="C47" s="269"/>
      <c r="D47" s="269"/>
      <c r="E47" s="269"/>
      <c r="F47" s="270"/>
      <c r="G47" s="16">
        <v>40</v>
      </c>
      <c r="H47" s="58">
        <v>16477793</v>
      </c>
      <c r="I47" s="58">
        <v>13914940</v>
      </c>
    </row>
    <row r="48" spans="1:9" ht="12.75" customHeight="1" x14ac:dyDescent="0.2">
      <c r="A48" s="268" t="s">
        <v>87</v>
      </c>
      <c r="B48" s="269"/>
      <c r="C48" s="269"/>
      <c r="D48" s="269"/>
      <c r="E48" s="269"/>
      <c r="F48" s="270"/>
      <c r="G48" s="16">
        <v>41</v>
      </c>
      <c r="H48" s="58">
        <v>27658070</v>
      </c>
      <c r="I48" s="58">
        <v>31149355</v>
      </c>
    </row>
    <row r="49" spans="1:9" ht="12.75" customHeight="1" x14ac:dyDescent="0.2">
      <c r="A49" s="268" t="s">
        <v>88</v>
      </c>
      <c r="B49" s="269"/>
      <c r="C49" s="269"/>
      <c r="D49" s="269"/>
      <c r="E49" s="269"/>
      <c r="F49" s="270"/>
      <c r="G49" s="16">
        <v>42</v>
      </c>
      <c r="H49" s="58">
        <v>38434416</v>
      </c>
      <c r="I49" s="58">
        <v>37117569</v>
      </c>
    </row>
    <row r="50" spans="1:9" ht="12.75" customHeight="1" x14ac:dyDescent="0.2">
      <c r="A50" s="268" t="s">
        <v>89</v>
      </c>
      <c r="B50" s="269"/>
      <c r="C50" s="269"/>
      <c r="D50" s="269"/>
      <c r="E50" s="269"/>
      <c r="F50" s="270"/>
      <c r="G50" s="16">
        <v>43</v>
      </c>
      <c r="H50" s="58">
        <v>24948758</v>
      </c>
      <c r="I50" s="58">
        <v>14020665</v>
      </c>
    </row>
    <row r="51" spans="1:9" ht="12.75" customHeight="1" x14ac:dyDescent="0.2">
      <c r="A51" s="268" t="s">
        <v>90</v>
      </c>
      <c r="B51" s="269"/>
      <c r="C51" s="269"/>
      <c r="D51" s="269"/>
      <c r="E51" s="269"/>
      <c r="F51" s="270"/>
      <c r="G51" s="16">
        <v>44</v>
      </c>
      <c r="H51" s="58">
        <v>0</v>
      </c>
      <c r="I51" s="58">
        <v>0</v>
      </c>
    </row>
    <row r="52" spans="1:9" ht="12.75" customHeight="1" x14ac:dyDescent="0.2">
      <c r="A52" s="268" t="s">
        <v>91</v>
      </c>
      <c r="B52" s="269"/>
      <c r="C52" s="269"/>
      <c r="D52" s="269"/>
      <c r="E52" s="269"/>
      <c r="F52" s="270"/>
      <c r="G52" s="16">
        <v>45</v>
      </c>
      <c r="H52" s="58">
        <v>0</v>
      </c>
      <c r="I52" s="58">
        <v>0</v>
      </c>
    </row>
    <row r="53" spans="1:9" ht="12.75" customHeight="1" x14ac:dyDescent="0.2">
      <c r="A53" s="277" t="s">
        <v>92</v>
      </c>
      <c r="B53" s="278"/>
      <c r="C53" s="278"/>
      <c r="D53" s="278"/>
      <c r="E53" s="278"/>
      <c r="F53" s="279"/>
      <c r="G53" s="17">
        <v>46</v>
      </c>
      <c r="H53" s="59">
        <f>SUM(H54:H59)</f>
        <v>291423597</v>
      </c>
      <c r="I53" s="59">
        <f>SUM(I54:I59)</f>
        <v>291923350</v>
      </c>
    </row>
    <row r="54" spans="1:9" ht="12.75" customHeight="1" x14ac:dyDescent="0.2">
      <c r="A54" s="268" t="s">
        <v>93</v>
      </c>
      <c r="B54" s="269"/>
      <c r="C54" s="269"/>
      <c r="D54" s="269"/>
      <c r="E54" s="269"/>
      <c r="F54" s="270"/>
      <c r="G54" s="16">
        <v>47</v>
      </c>
      <c r="H54" s="58">
        <v>0</v>
      </c>
      <c r="I54" s="58">
        <v>0</v>
      </c>
    </row>
    <row r="55" spans="1:9" ht="24.6" customHeight="1" x14ac:dyDescent="0.2">
      <c r="A55" s="268" t="s">
        <v>94</v>
      </c>
      <c r="B55" s="269"/>
      <c r="C55" s="269"/>
      <c r="D55" s="269"/>
      <c r="E55" s="269"/>
      <c r="F55" s="270"/>
      <c r="G55" s="16">
        <v>48</v>
      </c>
      <c r="H55" s="58">
        <v>4367971</v>
      </c>
      <c r="I55" s="58">
        <v>4380494</v>
      </c>
    </row>
    <row r="56" spans="1:9" ht="12.75" customHeight="1" x14ac:dyDescent="0.2">
      <c r="A56" s="268" t="s">
        <v>95</v>
      </c>
      <c r="B56" s="269"/>
      <c r="C56" s="269"/>
      <c r="D56" s="269"/>
      <c r="E56" s="269"/>
      <c r="F56" s="270"/>
      <c r="G56" s="16">
        <v>49</v>
      </c>
      <c r="H56" s="58">
        <v>265838567</v>
      </c>
      <c r="I56" s="58">
        <v>263281006</v>
      </c>
    </row>
    <row r="57" spans="1:9" ht="12.75" customHeight="1" x14ac:dyDescent="0.2">
      <c r="A57" s="268" t="s">
        <v>96</v>
      </c>
      <c r="B57" s="269"/>
      <c r="C57" s="269"/>
      <c r="D57" s="269"/>
      <c r="E57" s="269"/>
      <c r="F57" s="270"/>
      <c r="G57" s="16">
        <v>50</v>
      </c>
      <c r="H57" s="58">
        <v>179234</v>
      </c>
      <c r="I57" s="58">
        <v>134716</v>
      </c>
    </row>
    <row r="58" spans="1:9" ht="12.75" customHeight="1" x14ac:dyDescent="0.2">
      <c r="A58" s="268" t="s">
        <v>97</v>
      </c>
      <c r="B58" s="269"/>
      <c r="C58" s="269"/>
      <c r="D58" s="269"/>
      <c r="E58" s="269"/>
      <c r="F58" s="270"/>
      <c r="G58" s="16">
        <v>51</v>
      </c>
      <c r="H58" s="58">
        <v>18323318</v>
      </c>
      <c r="I58" s="58">
        <v>21029298</v>
      </c>
    </row>
    <row r="59" spans="1:9" ht="12.75" customHeight="1" x14ac:dyDescent="0.2">
      <c r="A59" s="268" t="s">
        <v>98</v>
      </c>
      <c r="B59" s="269"/>
      <c r="C59" s="269"/>
      <c r="D59" s="269"/>
      <c r="E59" s="269"/>
      <c r="F59" s="270"/>
      <c r="G59" s="16">
        <v>52</v>
      </c>
      <c r="H59" s="58">
        <v>2714507</v>
      </c>
      <c r="I59" s="58">
        <v>3097836</v>
      </c>
    </row>
    <row r="60" spans="1:9" ht="12.75" customHeight="1" x14ac:dyDescent="0.2">
      <c r="A60" s="277" t="s">
        <v>99</v>
      </c>
      <c r="B60" s="278"/>
      <c r="C60" s="278"/>
      <c r="D60" s="278"/>
      <c r="E60" s="278"/>
      <c r="F60" s="279"/>
      <c r="G60" s="17">
        <v>53</v>
      </c>
      <c r="H60" s="59">
        <f>SUM(H61:H69)</f>
        <v>352510</v>
      </c>
      <c r="I60" s="59">
        <f>SUM(I61:I69)</f>
        <v>897742</v>
      </c>
    </row>
    <row r="61" spans="1:9" ht="12.75" customHeight="1" x14ac:dyDescent="0.2">
      <c r="A61" s="268" t="s">
        <v>100</v>
      </c>
      <c r="B61" s="269"/>
      <c r="C61" s="269"/>
      <c r="D61" s="269"/>
      <c r="E61" s="269"/>
      <c r="F61" s="270"/>
      <c r="G61" s="16">
        <v>54</v>
      </c>
      <c r="H61" s="58">
        <v>0</v>
      </c>
      <c r="I61" s="58">
        <v>0</v>
      </c>
    </row>
    <row r="62" spans="1:9" ht="12.75" customHeight="1" x14ac:dyDescent="0.2">
      <c r="A62" s="268" t="s">
        <v>101</v>
      </c>
      <c r="B62" s="269"/>
      <c r="C62" s="269"/>
      <c r="D62" s="269"/>
      <c r="E62" s="269"/>
      <c r="F62" s="270"/>
      <c r="G62" s="16">
        <v>55</v>
      </c>
      <c r="H62" s="58">
        <v>0</v>
      </c>
      <c r="I62" s="58">
        <v>0</v>
      </c>
    </row>
    <row r="63" spans="1:9" ht="12.75" customHeight="1" x14ac:dyDescent="0.2">
      <c r="A63" s="268" t="s">
        <v>102</v>
      </c>
      <c r="B63" s="269"/>
      <c r="C63" s="269"/>
      <c r="D63" s="269"/>
      <c r="E63" s="269"/>
      <c r="F63" s="270"/>
      <c r="G63" s="16">
        <v>56</v>
      </c>
      <c r="H63" s="58">
        <v>0</v>
      </c>
      <c r="I63" s="58">
        <v>0</v>
      </c>
    </row>
    <row r="64" spans="1:9" ht="23.45" customHeight="1" x14ac:dyDescent="0.2">
      <c r="A64" s="268" t="s">
        <v>103</v>
      </c>
      <c r="B64" s="269"/>
      <c r="C64" s="269"/>
      <c r="D64" s="269"/>
      <c r="E64" s="269"/>
      <c r="F64" s="270"/>
      <c r="G64" s="16">
        <v>57</v>
      </c>
      <c r="H64" s="58">
        <v>0</v>
      </c>
      <c r="I64" s="58">
        <v>0</v>
      </c>
    </row>
    <row r="65" spans="1:9" ht="21" customHeight="1" x14ac:dyDescent="0.2">
      <c r="A65" s="268" t="s">
        <v>104</v>
      </c>
      <c r="B65" s="269"/>
      <c r="C65" s="269"/>
      <c r="D65" s="269"/>
      <c r="E65" s="269"/>
      <c r="F65" s="270"/>
      <c r="G65" s="16">
        <v>58</v>
      </c>
      <c r="H65" s="58">
        <v>0</v>
      </c>
      <c r="I65" s="58">
        <v>0</v>
      </c>
    </row>
    <row r="66" spans="1:9" ht="22.9" customHeight="1" x14ac:dyDescent="0.2">
      <c r="A66" s="268" t="s">
        <v>105</v>
      </c>
      <c r="B66" s="269"/>
      <c r="C66" s="269"/>
      <c r="D66" s="269"/>
      <c r="E66" s="269"/>
      <c r="F66" s="270"/>
      <c r="G66" s="16">
        <v>59</v>
      </c>
      <c r="H66" s="58">
        <v>0</v>
      </c>
      <c r="I66" s="58">
        <v>0</v>
      </c>
    </row>
    <row r="67" spans="1:9" ht="12.75" customHeight="1" x14ac:dyDescent="0.2">
      <c r="A67" s="268" t="s">
        <v>106</v>
      </c>
      <c r="B67" s="269"/>
      <c r="C67" s="269"/>
      <c r="D67" s="269"/>
      <c r="E67" s="269"/>
      <c r="F67" s="270"/>
      <c r="G67" s="16">
        <v>60</v>
      </c>
      <c r="H67" s="58">
        <v>0</v>
      </c>
      <c r="I67" s="58">
        <v>0</v>
      </c>
    </row>
    <row r="68" spans="1:9" ht="12.75" customHeight="1" x14ac:dyDescent="0.2">
      <c r="A68" s="268" t="s">
        <v>107</v>
      </c>
      <c r="B68" s="269"/>
      <c r="C68" s="269"/>
      <c r="D68" s="269"/>
      <c r="E68" s="269"/>
      <c r="F68" s="270"/>
      <c r="G68" s="16">
        <v>61</v>
      </c>
      <c r="H68" s="58">
        <v>40550</v>
      </c>
      <c r="I68" s="58">
        <v>897742</v>
      </c>
    </row>
    <row r="69" spans="1:9" ht="12.75" customHeight="1" x14ac:dyDescent="0.2">
      <c r="A69" s="268" t="s">
        <v>108</v>
      </c>
      <c r="B69" s="269"/>
      <c r="C69" s="269"/>
      <c r="D69" s="269"/>
      <c r="E69" s="269"/>
      <c r="F69" s="270"/>
      <c r="G69" s="16">
        <v>62</v>
      </c>
      <c r="H69" s="58">
        <v>311960</v>
      </c>
      <c r="I69" s="58">
        <v>0</v>
      </c>
    </row>
    <row r="70" spans="1:9" ht="12.75" customHeight="1" x14ac:dyDescent="0.2">
      <c r="A70" s="252" t="s">
        <v>109</v>
      </c>
      <c r="B70" s="253"/>
      <c r="C70" s="253"/>
      <c r="D70" s="253"/>
      <c r="E70" s="253"/>
      <c r="F70" s="254"/>
      <c r="G70" s="16">
        <v>63</v>
      </c>
      <c r="H70" s="58">
        <v>27071513</v>
      </c>
      <c r="I70" s="58">
        <v>62666842</v>
      </c>
    </row>
    <row r="71" spans="1:9" ht="12.75" customHeight="1" x14ac:dyDescent="0.2">
      <c r="A71" s="255" t="s">
        <v>110</v>
      </c>
      <c r="B71" s="256"/>
      <c r="C71" s="256"/>
      <c r="D71" s="256"/>
      <c r="E71" s="256"/>
      <c r="F71" s="257"/>
      <c r="G71" s="16">
        <v>64</v>
      </c>
      <c r="H71" s="58">
        <v>70365624</v>
      </c>
      <c r="I71" s="58">
        <v>23660655</v>
      </c>
    </row>
    <row r="72" spans="1:9" ht="12.75" customHeight="1" x14ac:dyDescent="0.2">
      <c r="A72" s="260" t="s">
        <v>111</v>
      </c>
      <c r="B72" s="261"/>
      <c r="C72" s="261"/>
      <c r="D72" s="261"/>
      <c r="E72" s="261"/>
      <c r="F72" s="262"/>
      <c r="G72" s="17">
        <v>65</v>
      </c>
      <c r="H72" s="59">
        <f>H8+H9+H44+H71</f>
        <v>1688040249</v>
      </c>
      <c r="I72" s="59">
        <f>I8+I9+I44+I71</f>
        <v>1541345071</v>
      </c>
    </row>
    <row r="73" spans="1:9" ht="12.75" customHeight="1" x14ac:dyDescent="0.2">
      <c r="A73" s="263" t="s">
        <v>112</v>
      </c>
      <c r="B73" s="264"/>
      <c r="C73" s="264"/>
      <c r="D73" s="264"/>
      <c r="E73" s="264"/>
      <c r="F73" s="265"/>
      <c r="G73" s="19">
        <v>66</v>
      </c>
      <c r="H73" s="60">
        <v>54863087</v>
      </c>
      <c r="I73" s="60">
        <v>104812940</v>
      </c>
    </row>
    <row r="74" spans="1:9" x14ac:dyDescent="0.2">
      <c r="A74" s="266" t="s">
        <v>113</v>
      </c>
      <c r="B74" s="267"/>
      <c r="C74" s="267"/>
      <c r="D74" s="267"/>
      <c r="E74" s="267"/>
      <c r="F74" s="267"/>
      <c r="G74" s="267"/>
      <c r="H74" s="267"/>
      <c r="I74" s="267"/>
    </row>
    <row r="75" spans="1:9" ht="12.75" customHeight="1" x14ac:dyDescent="0.2">
      <c r="A75" s="250" t="s">
        <v>114</v>
      </c>
      <c r="B75" s="250"/>
      <c r="C75" s="250"/>
      <c r="D75" s="250"/>
      <c r="E75" s="250"/>
      <c r="F75" s="250"/>
      <c r="G75" s="17">
        <v>67</v>
      </c>
      <c r="H75" s="59">
        <f>H76+H77+H78+H84+H85+H89+H92+H95</f>
        <v>862685048</v>
      </c>
      <c r="I75" s="59">
        <f>I76+I77+I78+I84+I85+I89+I92+I95</f>
        <v>860625426</v>
      </c>
    </row>
    <row r="76" spans="1:9" ht="12.75" customHeight="1" x14ac:dyDescent="0.2">
      <c r="A76" s="258" t="s">
        <v>115</v>
      </c>
      <c r="B76" s="258"/>
      <c r="C76" s="258"/>
      <c r="D76" s="258"/>
      <c r="E76" s="258"/>
      <c r="F76" s="258"/>
      <c r="G76" s="16">
        <v>68</v>
      </c>
      <c r="H76" s="44">
        <v>419958400</v>
      </c>
      <c r="I76" s="44">
        <v>419958400</v>
      </c>
    </row>
    <row r="77" spans="1:9" ht="12.75" customHeight="1" x14ac:dyDescent="0.2">
      <c r="A77" s="258" t="s">
        <v>116</v>
      </c>
      <c r="B77" s="258"/>
      <c r="C77" s="258"/>
      <c r="D77" s="258"/>
      <c r="E77" s="258"/>
      <c r="F77" s="258"/>
      <c r="G77" s="16">
        <v>69</v>
      </c>
      <c r="H77" s="44">
        <v>192394466</v>
      </c>
      <c r="I77" s="44">
        <v>192394466</v>
      </c>
    </row>
    <row r="78" spans="1:9" ht="12.75" customHeight="1" x14ac:dyDescent="0.2">
      <c r="A78" s="259" t="s">
        <v>117</v>
      </c>
      <c r="B78" s="259"/>
      <c r="C78" s="259"/>
      <c r="D78" s="259"/>
      <c r="E78" s="259"/>
      <c r="F78" s="259"/>
      <c r="G78" s="17">
        <v>70</v>
      </c>
      <c r="H78" s="59">
        <f>SUM(H79:H83)</f>
        <v>37301280</v>
      </c>
      <c r="I78" s="59">
        <f>SUM(I79:I83)</f>
        <v>41856274</v>
      </c>
    </row>
    <row r="79" spans="1:9" ht="12.75" customHeight="1" x14ac:dyDescent="0.2">
      <c r="A79" s="248" t="s">
        <v>118</v>
      </c>
      <c r="B79" s="248"/>
      <c r="C79" s="248"/>
      <c r="D79" s="248"/>
      <c r="E79" s="248"/>
      <c r="F79" s="248"/>
      <c r="G79" s="16">
        <v>71</v>
      </c>
      <c r="H79" s="44">
        <v>6123451</v>
      </c>
      <c r="I79" s="44">
        <v>6674128</v>
      </c>
    </row>
    <row r="80" spans="1:9" ht="12.75" customHeight="1" x14ac:dyDescent="0.2">
      <c r="A80" s="248" t="s">
        <v>119</v>
      </c>
      <c r="B80" s="248"/>
      <c r="C80" s="248"/>
      <c r="D80" s="248"/>
      <c r="E80" s="248"/>
      <c r="F80" s="248"/>
      <c r="G80" s="16">
        <v>72</v>
      </c>
      <c r="H80" s="44">
        <v>20890463</v>
      </c>
      <c r="I80" s="44">
        <v>20890463</v>
      </c>
    </row>
    <row r="81" spans="1:9" ht="12.75" customHeight="1" x14ac:dyDescent="0.2">
      <c r="A81" s="248" t="s">
        <v>120</v>
      </c>
      <c r="B81" s="248"/>
      <c r="C81" s="248"/>
      <c r="D81" s="248"/>
      <c r="E81" s="248"/>
      <c r="F81" s="248"/>
      <c r="G81" s="16">
        <v>73</v>
      </c>
      <c r="H81" s="44">
        <v>-11795123</v>
      </c>
      <c r="I81" s="44">
        <v>-11795123</v>
      </c>
    </row>
    <row r="82" spans="1:9" ht="12.75" customHeight="1" x14ac:dyDescent="0.2">
      <c r="A82" s="248" t="s">
        <v>121</v>
      </c>
      <c r="B82" s="248"/>
      <c r="C82" s="248"/>
      <c r="D82" s="248"/>
      <c r="E82" s="248"/>
      <c r="F82" s="248"/>
      <c r="G82" s="16">
        <v>74</v>
      </c>
      <c r="H82" s="44">
        <v>125369</v>
      </c>
      <c r="I82" s="44">
        <v>125369</v>
      </c>
    </row>
    <row r="83" spans="1:9" ht="12.75" customHeight="1" x14ac:dyDescent="0.2">
      <c r="A83" s="248" t="s">
        <v>122</v>
      </c>
      <c r="B83" s="248"/>
      <c r="C83" s="248"/>
      <c r="D83" s="248"/>
      <c r="E83" s="248"/>
      <c r="F83" s="248"/>
      <c r="G83" s="16">
        <v>75</v>
      </c>
      <c r="H83" s="44">
        <v>21957120</v>
      </c>
      <c r="I83" s="44">
        <v>25961437</v>
      </c>
    </row>
    <row r="84" spans="1:9" ht="12.75" customHeight="1" x14ac:dyDescent="0.2">
      <c r="A84" s="258" t="s">
        <v>123</v>
      </c>
      <c r="B84" s="258"/>
      <c r="C84" s="258"/>
      <c r="D84" s="258"/>
      <c r="E84" s="258"/>
      <c r="F84" s="258"/>
      <c r="G84" s="16">
        <v>76</v>
      </c>
      <c r="H84" s="44">
        <v>-6019702</v>
      </c>
      <c r="I84" s="44">
        <v>-20791430</v>
      </c>
    </row>
    <row r="85" spans="1:9" ht="12.75" customHeight="1" x14ac:dyDescent="0.2">
      <c r="A85" s="259" t="s">
        <v>124</v>
      </c>
      <c r="B85" s="259"/>
      <c r="C85" s="259"/>
      <c r="D85" s="259"/>
      <c r="E85" s="259"/>
      <c r="F85" s="259"/>
      <c r="G85" s="17">
        <v>77</v>
      </c>
      <c r="H85" s="59">
        <f>H86+H87+H88</f>
        <v>0</v>
      </c>
      <c r="I85" s="59">
        <f>I86+I87+I88</f>
        <v>0</v>
      </c>
    </row>
    <row r="86" spans="1:9" ht="12.75" customHeight="1" x14ac:dyDescent="0.2">
      <c r="A86" s="248" t="s">
        <v>125</v>
      </c>
      <c r="B86" s="248"/>
      <c r="C86" s="248"/>
      <c r="D86" s="248"/>
      <c r="E86" s="248"/>
      <c r="F86" s="248"/>
      <c r="G86" s="16">
        <v>78</v>
      </c>
      <c r="H86" s="58">
        <v>0</v>
      </c>
      <c r="I86" s="58">
        <v>0</v>
      </c>
    </row>
    <row r="87" spans="1:9" ht="12.75" customHeight="1" x14ac:dyDescent="0.2">
      <c r="A87" s="248" t="s">
        <v>126</v>
      </c>
      <c r="B87" s="248"/>
      <c r="C87" s="248"/>
      <c r="D87" s="248"/>
      <c r="E87" s="248"/>
      <c r="F87" s="248"/>
      <c r="G87" s="16">
        <v>79</v>
      </c>
      <c r="H87" s="58">
        <v>0</v>
      </c>
      <c r="I87" s="58">
        <v>0</v>
      </c>
    </row>
    <row r="88" spans="1:9" ht="12.75" customHeight="1" x14ac:dyDescent="0.2">
      <c r="A88" s="248" t="s">
        <v>127</v>
      </c>
      <c r="B88" s="248"/>
      <c r="C88" s="248"/>
      <c r="D88" s="248"/>
      <c r="E88" s="248"/>
      <c r="F88" s="248"/>
      <c r="G88" s="16">
        <v>80</v>
      </c>
      <c r="H88" s="58">
        <v>0</v>
      </c>
      <c r="I88" s="58">
        <v>0</v>
      </c>
    </row>
    <row r="89" spans="1:9" ht="22.9" customHeight="1" x14ac:dyDescent="0.2">
      <c r="A89" s="259" t="s">
        <v>128</v>
      </c>
      <c r="B89" s="259"/>
      <c r="C89" s="259"/>
      <c r="D89" s="259"/>
      <c r="E89" s="259"/>
      <c r="F89" s="259"/>
      <c r="G89" s="17">
        <v>81</v>
      </c>
      <c r="H89" s="59">
        <f>H90-H91</f>
        <v>125773727</v>
      </c>
      <c r="I89" s="59">
        <f>I90-I91</f>
        <v>180279146</v>
      </c>
    </row>
    <row r="90" spans="1:9" ht="12.75" customHeight="1" x14ac:dyDescent="0.2">
      <c r="A90" s="248" t="s">
        <v>129</v>
      </c>
      <c r="B90" s="248"/>
      <c r="C90" s="248"/>
      <c r="D90" s="248"/>
      <c r="E90" s="248"/>
      <c r="F90" s="248"/>
      <c r="G90" s="16">
        <v>82</v>
      </c>
      <c r="H90" s="44">
        <v>125773727</v>
      </c>
      <c r="I90" s="44">
        <v>180279146</v>
      </c>
    </row>
    <row r="91" spans="1:9" ht="12.75" customHeight="1" x14ac:dyDescent="0.2">
      <c r="A91" s="248" t="s">
        <v>130</v>
      </c>
      <c r="B91" s="248"/>
      <c r="C91" s="248"/>
      <c r="D91" s="248"/>
      <c r="E91" s="248"/>
      <c r="F91" s="248"/>
      <c r="G91" s="16">
        <v>83</v>
      </c>
      <c r="H91" s="44">
        <v>0</v>
      </c>
      <c r="I91" s="44">
        <v>0</v>
      </c>
    </row>
    <row r="92" spans="1:9" ht="12.75" customHeight="1" x14ac:dyDescent="0.2">
      <c r="A92" s="259" t="s">
        <v>131</v>
      </c>
      <c r="B92" s="259"/>
      <c r="C92" s="259"/>
      <c r="D92" s="259"/>
      <c r="E92" s="259"/>
      <c r="F92" s="259"/>
      <c r="G92" s="17">
        <v>84</v>
      </c>
      <c r="H92" s="59">
        <f>H93-H94</f>
        <v>93276877</v>
      </c>
      <c r="I92" s="59">
        <f>I93-I94</f>
        <v>46928570</v>
      </c>
    </row>
    <row r="93" spans="1:9" ht="12.75" customHeight="1" x14ac:dyDescent="0.2">
      <c r="A93" s="248" t="s">
        <v>132</v>
      </c>
      <c r="B93" s="248"/>
      <c r="C93" s="248"/>
      <c r="D93" s="248"/>
      <c r="E93" s="248"/>
      <c r="F93" s="248"/>
      <c r="G93" s="16">
        <v>85</v>
      </c>
      <c r="H93" s="44">
        <v>93276877</v>
      </c>
      <c r="I93" s="44">
        <v>46928570</v>
      </c>
    </row>
    <row r="94" spans="1:9" ht="12.75" customHeight="1" x14ac:dyDescent="0.2">
      <c r="A94" s="248" t="s">
        <v>133</v>
      </c>
      <c r="B94" s="248"/>
      <c r="C94" s="248"/>
      <c r="D94" s="248"/>
      <c r="E94" s="248"/>
      <c r="F94" s="248"/>
      <c r="G94" s="16">
        <v>86</v>
      </c>
      <c r="H94" s="44">
        <v>0</v>
      </c>
      <c r="I94" s="44">
        <v>0</v>
      </c>
    </row>
    <row r="95" spans="1:9" ht="12.75" customHeight="1" x14ac:dyDescent="0.2">
      <c r="A95" s="258" t="s">
        <v>134</v>
      </c>
      <c r="B95" s="258"/>
      <c r="C95" s="258"/>
      <c r="D95" s="258"/>
      <c r="E95" s="258"/>
      <c r="F95" s="258"/>
      <c r="G95" s="16">
        <v>87</v>
      </c>
      <c r="H95" s="44">
        <v>0</v>
      </c>
      <c r="I95" s="44">
        <v>0</v>
      </c>
    </row>
    <row r="96" spans="1:9" ht="12.75" customHeight="1" x14ac:dyDescent="0.2">
      <c r="A96" s="250" t="s">
        <v>135</v>
      </c>
      <c r="B96" s="250"/>
      <c r="C96" s="250"/>
      <c r="D96" s="250"/>
      <c r="E96" s="250"/>
      <c r="F96" s="250"/>
      <c r="G96" s="17">
        <v>88</v>
      </c>
      <c r="H96" s="59">
        <f>SUM(H97:H102)</f>
        <v>3829865</v>
      </c>
      <c r="I96" s="59">
        <f>SUM(I97:I102)</f>
        <v>4568764</v>
      </c>
    </row>
    <row r="97" spans="1:9" ht="25.9" customHeight="1" x14ac:dyDescent="0.2">
      <c r="A97" s="248" t="s">
        <v>136</v>
      </c>
      <c r="B97" s="248"/>
      <c r="C97" s="248"/>
      <c r="D97" s="248"/>
      <c r="E97" s="248"/>
      <c r="F97" s="248"/>
      <c r="G97" s="16">
        <v>89</v>
      </c>
      <c r="H97" s="44">
        <v>2225580</v>
      </c>
      <c r="I97" s="44">
        <v>2741849</v>
      </c>
    </row>
    <row r="98" spans="1:9" ht="12.75" customHeight="1" x14ac:dyDescent="0.2">
      <c r="A98" s="248" t="s">
        <v>137</v>
      </c>
      <c r="B98" s="248"/>
      <c r="C98" s="248"/>
      <c r="D98" s="248"/>
      <c r="E98" s="248"/>
      <c r="F98" s="248"/>
      <c r="G98" s="16">
        <v>90</v>
      </c>
      <c r="H98" s="44">
        <v>0</v>
      </c>
      <c r="I98" s="44">
        <v>0</v>
      </c>
    </row>
    <row r="99" spans="1:9" ht="12.75" customHeight="1" x14ac:dyDescent="0.2">
      <c r="A99" s="248" t="s">
        <v>138</v>
      </c>
      <c r="B99" s="248"/>
      <c r="C99" s="248"/>
      <c r="D99" s="248"/>
      <c r="E99" s="248"/>
      <c r="F99" s="248"/>
      <c r="G99" s="16">
        <v>91</v>
      </c>
      <c r="H99" s="44">
        <v>0</v>
      </c>
      <c r="I99" s="44">
        <v>0</v>
      </c>
    </row>
    <row r="100" spans="1:9" ht="12.75" customHeight="1" x14ac:dyDescent="0.2">
      <c r="A100" s="248" t="s">
        <v>139</v>
      </c>
      <c r="B100" s="248"/>
      <c r="C100" s="248"/>
      <c r="D100" s="248"/>
      <c r="E100" s="248"/>
      <c r="F100" s="248"/>
      <c r="G100" s="16">
        <v>92</v>
      </c>
      <c r="H100" s="58">
        <v>0</v>
      </c>
      <c r="I100" s="58">
        <v>0</v>
      </c>
    </row>
    <row r="101" spans="1:9" ht="12.75" customHeight="1" x14ac:dyDescent="0.2">
      <c r="A101" s="248" t="s">
        <v>140</v>
      </c>
      <c r="B101" s="248"/>
      <c r="C101" s="248"/>
      <c r="D101" s="248"/>
      <c r="E101" s="248"/>
      <c r="F101" s="248"/>
      <c r="G101" s="16">
        <v>93</v>
      </c>
      <c r="H101" s="58">
        <v>0</v>
      </c>
      <c r="I101" s="58">
        <v>0</v>
      </c>
    </row>
    <row r="102" spans="1:9" ht="12.75" customHeight="1" x14ac:dyDescent="0.2">
      <c r="A102" s="248" t="s">
        <v>141</v>
      </c>
      <c r="B102" s="248"/>
      <c r="C102" s="248"/>
      <c r="D102" s="248"/>
      <c r="E102" s="248"/>
      <c r="F102" s="248"/>
      <c r="G102" s="16">
        <v>94</v>
      </c>
      <c r="H102" s="58">
        <v>1604285</v>
      </c>
      <c r="I102" s="58">
        <v>1826915</v>
      </c>
    </row>
    <row r="103" spans="1:9" ht="12.75" customHeight="1" x14ac:dyDescent="0.2">
      <c r="A103" s="250" t="s">
        <v>142</v>
      </c>
      <c r="B103" s="250"/>
      <c r="C103" s="250"/>
      <c r="D103" s="250"/>
      <c r="E103" s="250"/>
      <c r="F103" s="250"/>
      <c r="G103" s="17">
        <v>95</v>
      </c>
      <c r="H103" s="59">
        <f>SUM(H104:H114)</f>
        <v>245990663</v>
      </c>
      <c r="I103" s="59">
        <f>SUM(I104:I114)</f>
        <v>183610568</v>
      </c>
    </row>
    <row r="104" spans="1:9" ht="12.75" customHeight="1" x14ac:dyDescent="0.2">
      <c r="A104" s="248" t="s">
        <v>143</v>
      </c>
      <c r="B104" s="248"/>
      <c r="C104" s="248"/>
      <c r="D104" s="248"/>
      <c r="E104" s="248"/>
      <c r="F104" s="248"/>
      <c r="G104" s="16">
        <v>96</v>
      </c>
      <c r="H104" s="45">
        <v>0</v>
      </c>
      <c r="I104" s="45">
        <v>0</v>
      </c>
    </row>
    <row r="105" spans="1:9" ht="12.75" customHeight="1" x14ac:dyDescent="0.2">
      <c r="A105" s="248" t="s">
        <v>144</v>
      </c>
      <c r="B105" s="248"/>
      <c r="C105" s="248"/>
      <c r="D105" s="248"/>
      <c r="E105" s="248"/>
      <c r="F105" s="248"/>
      <c r="G105" s="16">
        <v>97</v>
      </c>
      <c r="H105" s="44">
        <v>0</v>
      </c>
      <c r="I105" s="44">
        <v>0</v>
      </c>
    </row>
    <row r="106" spans="1:9" ht="24.6" customHeight="1" x14ac:dyDescent="0.2">
      <c r="A106" s="248" t="s">
        <v>145</v>
      </c>
      <c r="B106" s="248"/>
      <c r="C106" s="248"/>
      <c r="D106" s="248"/>
      <c r="E106" s="248"/>
      <c r="F106" s="248"/>
      <c r="G106" s="16">
        <v>98</v>
      </c>
      <c r="H106" s="44">
        <v>0</v>
      </c>
      <c r="I106" s="44">
        <v>0</v>
      </c>
    </row>
    <row r="107" spans="1:9" ht="22.15" customHeight="1" x14ac:dyDescent="0.2">
      <c r="A107" s="248" t="s">
        <v>146</v>
      </c>
      <c r="B107" s="248"/>
      <c r="C107" s="248"/>
      <c r="D107" s="248"/>
      <c r="E107" s="248"/>
      <c r="F107" s="248"/>
      <c r="G107" s="16">
        <v>99</v>
      </c>
      <c r="H107" s="44">
        <v>0</v>
      </c>
      <c r="I107" s="44">
        <v>0</v>
      </c>
    </row>
    <row r="108" spans="1:9" ht="12.75" customHeight="1" x14ac:dyDescent="0.2">
      <c r="A108" s="248" t="s">
        <v>147</v>
      </c>
      <c r="B108" s="248"/>
      <c r="C108" s="248"/>
      <c r="D108" s="248"/>
      <c r="E108" s="248"/>
      <c r="F108" s="248"/>
      <c r="G108" s="16">
        <v>100</v>
      </c>
      <c r="H108" s="44">
        <v>4553115</v>
      </c>
      <c r="I108" s="44">
        <v>9865523</v>
      </c>
    </row>
    <row r="109" spans="1:9" ht="12.75" customHeight="1" x14ac:dyDescent="0.2">
      <c r="A109" s="248" t="s">
        <v>148</v>
      </c>
      <c r="B109" s="248"/>
      <c r="C109" s="248"/>
      <c r="D109" s="248"/>
      <c r="E109" s="248"/>
      <c r="F109" s="248"/>
      <c r="G109" s="16">
        <v>101</v>
      </c>
      <c r="H109" s="44">
        <v>233352766</v>
      </c>
      <c r="I109" s="44">
        <v>169610764</v>
      </c>
    </row>
    <row r="110" spans="1:9" ht="12.75" customHeight="1" x14ac:dyDescent="0.2">
      <c r="A110" s="248" t="s">
        <v>149</v>
      </c>
      <c r="B110" s="248"/>
      <c r="C110" s="248"/>
      <c r="D110" s="248"/>
      <c r="E110" s="248"/>
      <c r="F110" s="248"/>
      <c r="G110" s="16">
        <v>102</v>
      </c>
      <c r="H110" s="44">
        <v>0</v>
      </c>
      <c r="I110" s="44">
        <v>0</v>
      </c>
    </row>
    <row r="111" spans="1:9" ht="12.75" customHeight="1" x14ac:dyDescent="0.2">
      <c r="A111" s="248" t="s">
        <v>150</v>
      </c>
      <c r="B111" s="248"/>
      <c r="C111" s="248"/>
      <c r="D111" s="248"/>
      <c r="E111" s="248"/>
      <c r="F111" s="248"/>
      <c r="G111" s="16">
        <v>103</v>
      </c>
      <c r="H111" s="45">
        <v>0</v>
      </c>
      <c r="I111" s="45">
        <v>0</v>
      </c>
    </row>
    <row r="112" spans="1:9" ht="12.75" customHeight="1" x14ac:dyDescent="0.2">
      <c r="A112" s="248" t="s">
        <v>151</v>
      </c>
      <c r="B112" s="248"/>
      <c r="C112" s="248"/>
      <c r="D112" s="248"/>
      <c r="E112" s="248"/>
      <c r="F112" s="248"/>
      <c r="G112" s="16">
        <v>104</v>
      </c>
      <c r="H112" s="44">
        <v>0</v>
      </c>
      <c r="I112" s="44">
        <v>0</v>
      </c>
    </row>
    <row r="113" spans="1:9" ht="12.75" customHeight="1" x14ac:dyDescent="0.2">
      <c r="A113" s="248" t="s">
        <v>152</v>
      </c>
      <c r="B113" s="248"/>
      <c r="C113" s="248"/>
      <c r="D113" s="248"/>
      <c r="E113" s="248"/>
      <c r="F113" s="248"/>
      <c r="G113" s="16">
        <v>105</v>
      </c>
      <c r="H113" s="58">
        <v>8084782</v>
      </c>
      <c r="I113" s="58">
        <v>4134281</v>
      </c>
    </row>
    <row r="114" spans="1:9" ht="12.75" customHeight="1" x14ac:dyDescent="0.2">
      <c r="A114" s="248" t="s">
        <v>153</v>
      </c>
      <c r="B114" s="248"/>
      <c r="C114" s="248"/>
      <c r="D114" s="248"/>
      <c r="E114" s="248"/>
      <c r="F114" s="248"/>
      <c r="G114" s="16">
        <v>106</v>
      </c>
      <c r="H114" s="58">
        <v>0</v>
      </c>
      <c r="I114" s="58">
        <v>0</v>
      </c>
    </row>
    <row r="115" spans="1:9" ht="12.75" customHeight="1" x14ac:dyDescent="0.2">
      <c r="A115" s="250" t="s">
        <v>154</v>
      </c>
      <c r="B115" s="250"/>
      <c r="C115" s="250"/>
      <c r="D115" s="250"/>
      <c r="E115" s="250"/>
      <c r="F115" s="250"/>
      <c r="G115" s="17">
        <v>107</v>
      </c>
      <c r="H115" s="59">
        <f>SUM(H116:H129)</f>
        <v>568712839</v>
      </c>
      <c r="I115" s="59">
        <f>SUM(I116:I129)</f>
        <v>474574696</v>
      </c>
    </row>
    <row r="116" spans="1:9" ht="12.75" customHeight="1" x14ac:dyDescent="0.2">
      <c r="A116" s="248" t="s">
        <v>155</v>
      </c>
      <c r="B116" s="248"/>
      <c r="C116" s="248"/>
      <c r="D116" s="248"/>
      <c r="E116" s="248"/>
      <c r="F116" s="248"/>
      <c r="G116" s="16">
        <v>108</v>
      </c>
      <c r="H116" s="44">
        <v>0</v>
      </c>
      <c r="I116" s="44">
        <v>0</v>
      </c>
    </row>
    <row r="117" spans="1:9" ht="12.75" customHeight="1" x14ac:dyDescent="0.2">
      <c r="A117" s="248" t="s">
        <v>156</v>
      </c>
      <c r="B117" s="248"/>
      <c r="C117" s="248"/>
      <c r="D117" s="248"/>
      <c r="E117" s="248"/>
      <c r="F117" s="248"/>
      <c r="G117" s="16">
        <v>109</v>
      </c>
      <c r="H117" s="44">
        <v>0</v>
      </c>
      <c r="I117" s="44">
        <v>0</v>
      </c>
    </row>
    <row r="118" spans="1:9" ht="21.6" customHeight="1" x14ac:dyDescent="0.2">
      <c r="A118" s="248" t="s">
        <v>157</v>
      </c>
      <c r="B118" s="248"/>
      <c r="C118" s="248"/>
      <c r="D118" s="248"/>
      <c r="E118" s="248"/>
      <c r="F118" s="248"/>
      <c r="G118" s="16">
        <v>110</v>
      </c>
      <c r="H118" s="44">
        <v>7599</v>
      </c>
      <c r="I118" s="44">
        <v>0</v>
      </c>
    </row>
    <row r="119" spans="1:9" ht="25.9" customHeight="1" x14ac:dyDescent="0.2">
      <c r="A119" s="248" t="s">
        <v>158</v>
      </c>
      <c r="B119" s="248"/>
      <c r="C119" s="248"/>
      <c r="D119" s="248"/>
      <c r="E119" s="248"/>
      <c r="F119" s="248"/>
      <c r="G119" s="16">
        <v>111</v>
      </c>
      <c r="H119" s="44">
        <v>0</v>
      </c>
      <c r="I119" s="44">
        <v>0</v>
      </c>
    </row>
    <row r="120" spans="1:9" ht="12.75" customHeight="1" x14ac:dyDescent="0.2">
      <c r="A120" s="248" t="s">
        <v>159</v>
      </c>
      <c r="B120" s="248"/>
      <c r="C120" s="248"/>
      <c r="D120" s="248"/>
      <c r="E120" s="248"/>
      <c r="F120" s="248"/>
      <c r="G120" s="16">
        <v>112</v>
      </c>
      <c r="H120" s="44">
        <v>40690117</v>
      </c>
      <c r="I120" s="44">
        <v>40273096</v>
      </c>
    </row>
    <row r="121" spans="1:9" ht="12.75" customHeight="1" x14ac:dyDescent="0.2">
      <c r="A121" s="248" t="s">
        <v>160</v>
      </c>
      <c r="B121" s="248"/>
      <c r="C121" s="248"/>
      <c r="D121" s="248"/>
      <c r="E121" s="248"/>
      <c r="F121" s="248"/>
      <c r="G121" s="16">
        <v>113</v>
      </c>
      <c r="H121" s="44">
        <v>191450480</v>
      </c>
      <c r="I121" s="44">
        <v>179705252</v>
      </c>
    </row>
    <row r="122" spans="1:9" ht="12.75" customHeight="1" x14ac:dyDescent="0.2">
      <c r="A122" s="248" t="s">
        <v>161</v>
      </c>
      <c r="B122" s="248"/>
      <c r="C122" s="248"/>
      <c r="D122" s="248"/>
      <c r="E122" s="248"/>
      <c r="F122" s="248"/>
      <c r="G122" s="16">
        <v>114</v>
      </c>
      <c r="H122" s="44">
        <v>38143907</v>
      </c>
      <c r="I122" s="44">
        <v>32128831</v>
      </c>
    </row>
    <row r="123" spans="1:9" ht="12.75" customHeight="1" x14ac:dyDescent="0.2">
      <c r="A123" s="248" t="s">
        <v>162</v>
      </c>
      <c r="B123" s="248"/>
      <c r="C123" s="248"/>
      <c r="D123" s="248"/>
      <c r="E123" s="248"/>
      <c r="F123" s="248"/>
      <c r="G123" s="16">
        <v>115</v>
      </c>
      <c r="H123" s="44">
        <v>236947107</v>
      </c>
      <c r="I123" s="44">
        <v>165110854</v>
      </c>
    </row>
    <row r="124" spans="1:9" x14ac:dyDescent="0.2">
      <c r="A124" s="248" t="s">
        <v>163</v>
      </c>
      <c r="B124" s="248"/>
      <c r="C124" s="248"/>
      <c r="D124" s="248"/>
      <c r="E124" s="248"/>
      <c r="F124" s="248"/>
      <c r="G124" s="16">
        <v>116</v>
      </c>
      <c r="H124" s="44">
        <v>0</v>
      </c>
      <c r="I124" s="44">
        <v>0</v>
      </c>
    </row>
    <row r="125" spans="1:9" x14ac:dyDescent="0.2">
      <c r="A125" s="248" t="s">
        <v>164</v>
      </c>
      <c r="B125" s="248"/>
      <c r="C125" s="248"/>
      <c r="D125" s="248"/>
      <c r="E125" s="248"/>
      <c r="F125" s="248"/>
      <c r="G125" s="16">
        <v>117</v>
      </c>
      <c r="H125" s="44">
        <v>14777989</v>
      </c>
      <c r="I125" s="44">
        <v>14396553</v>
      </c>
    </row>
    <row r="126" spans="1:9" x14ac:dyDescent="0.2">
      <c r="A126" s="248" t="s">
        <v>165</v>
      </c>
      <c r="B126" s="248"/>
      <c r="C126" s="248"/>
      <c r="D126" s="248"/>
      <c r="E126" s="248"/>
      <c r="F126" s="248"/>
      <c r="G126" s="16">
        <v>118</v>
      </c>
      <c r="H126" s="44">
        <v>21635180</v>
      </c>
      <c r="I126" s="44">
        <v>22559336</v>
      </c>
    </row>
    <row r="127" spans="1:9" x14ac:dyDescent="0.2">
      <c r="A127" s="248" t="s">
        <v>166</v>
      </c>
      <c r="B127" s="248"/>
      <c r="C127" s="248"/>
      <c r="D127" s="248"/>
      <c r="E127" s="248"/>
      <c r="F127" s="248"/>
      <c r="G127" s="16">
        <v>119</v>
      </c>
      <c r="H127" s="44">
        <v>1170465</v>
      </c>
      <c r="I127" s="44">
        <v>1080559</v>
      </c>
    </row>
    <row r="128" spans="1:9" x14ac:dyDescent="0.2">
      <c r="A128" s="248" t="s">
        <v>167</v>
      </c>
      <c r="B128" s="248"/>
      <c r="C128" s="248"/>
      <c r="D128" s="248"/>
      <c r="E128" s="248"/>
      <c r="F128" s="248"/>
      <c r="G128" s="16">
        <v>120</v>
      </c>
      <c r="H128" s="58">
        <v>0</v>
      </c>
      <c r="I128" s="58">
        <v>0</v>
      </c>
    </row>
    <row r="129" spans="1:9" x14ac:dyDescent="0.2">
      <c r="A129" s="248" t="s">
        <v>168</v>
      </c>
      <c r="B129" s="248"/>
      <c r="C129" s="248"/>
      <c r="D129" s="248"/>
      <c r="E129" s="248"/>
      <c r="F129" s="248"/>
      <c r="G129" s="16">
        <v>121</v>
      </c>
      <c r="H129" s="58">
        <v>23889995</v>
      </c>
      <c r="I129" s="58">
        <v>19320215</v>
      </c>
    </row>
    <row r="130" spans="1:9" ht="22.15" customHeight="1" x14ac:dyDescent="0.2">
      <c r="A130" s="249" t="s">
        <v>169</v>
      </c>
      <c r="B130" s="249"/>
      <c r="C130" s="249"/>
      <c r="D130" s="249"/>
      <c r="E130" s="249"/>
      <c r="F130" s="249"/>
      <c r="G130" s="16">
        <v>122</v>
      </c>
      <c r="H130" s="58">
        <v>6821834</v>
      </c>
      <c r="I130" s="58">
        <v>17965617</v>
      </c>
    </row>
    <row r="131" spans="1:9" x14ac:dyDescent="0.2">
      <c r="A131" s="250" t="s">
        <v>170</v>
      </c>
      <c r="B131" s="250"/>
      <c r="C131" s="250"/>
      <c r="D131" s="250"/>
      <c r="E131" s="250"/>
      <c r="F131" s="250"/>
      <c r="G131" s="17">
        <v>123</v>
      </c>
      <c r="H131" s="59">
        <f>H75+H96+H103+H115+H130</f>
        <v>1688040249</v>
      </c>
      <c r="I131" s="59">
        <f>I75+I96+I103+I115+I130</f>
        <v>1541345071</v>
      </c>
    </row>
    <row r="132" spans="1:9" x14ac:dyDescent="0.2">
      <c r="A132" s="251" t="s">
        <v>171</v>
      </c>
      <c r="B132" s="251"/>
      <c r="C132" s="251"/>
      <c r="D132" s="251"/>
      <c r="E132" s="251"/>
      <c r="F132" s="251"/>
      <c r="G132" s="19">
        <v>124</v>
      </c>
      <c r="H132" s="60">
        <v>54863087</v>
      </c>
      <c r="I132" s="60">
        <v>104812940</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zoomScale="110" zoomScaleNormal="100" zoomScaleSheetLayoutView="110" workbookViewId="0">
      <selection activeCell="I36" sqref="I36"/>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16" t="s">
        <v>172</v>
      </c>
      <c r="B1" s="272"/>
      <c r="C1" s="272"/>
      <c r="D1" s="272"/>
      <c r="E1" s="272"/>
      <c r="F1" s="272"/>
      <c r="G1" s="272"/>
      <c r="H1" s="272"/>
      <c r="I1" s="272"/>
    </row>
    <row r="2" spans="1:9" x14ac:dyDescent="0.2">
      <c r="A2" s="315" t="s">
        <v>639</v>
      </c>
      <c r="B2" s="274"/>
      <c r="C2" s="274"/>
      <c r="D2" s="274"/>
      <c r="E2" s="274"/>
      <c r="F2" s="274"/>
      <c r="G2" s="274"/>
      <c r="H2" s="274"/>
      <c r="I2" s="274"/>
    </row>
    <row r="3" spans="1:9" x14ac:dyDescent="0.2">
      <c r="A3" s="294" t="s">
        <v>173</v>
      </c>
      <c r="B3" s="295"/>
      <c r="C3" s="295"/>
      <c r="D3" s="295"/>
      <c r="E3" s="295"/>
      <c r="F3" s="295"/>
      <c r="G3" s="295"/>
      <c r="H3" s="295"/>
      <c r="I3" s="295"/>
    </row>
    <row r="4" spans="1:9" x14ac:dyDescent="0.2">
      <c r="A4" s="314" t="s">
        <v>640</v>
      </c>
      <c r="B4" s="281"/>
      <c r="C4" s="281"/>
      <c r="D4" s="281"/>
      <c r="E4" s="281"/>
      <c r="F4" s="281"/>
      <c r="G4" s="281"/>
      <c r="H4" s="281"/>
      <c r="I4" s="282"/>
    </row>
    <row r="5" spans="1:9" ht="24" thickBot="1" x14ac:dyDescent="0.25">
      <c r="A5" s="312" t="s">
        <v>174</v>
      </c>
      <c r="B5" s="287"/>
      <c r="C5" s="287"/>
      <c r="D5" s="287"/>
      <c r="E5" s="287"/>
      <c r="F5" s="288"/>
      <c r="G5" s="12" t="s">
        <v>175</v>
      </c>
      <c r="H5" s="46" t="s">
        <v>176</v>
      </c>
      <c r="I5" s="46" t="s">
        <v>177</v>
      </c>
    </row>
    <row r="6" spans="1:9" x14ac:dyDescent="0.2">
      <c r="A6" s="313">
        <v>1</v>
      </c>
      <c r="B6" s="284"/>
      <c r="C6" s="284"/>
      <c r="D6" s="284"/>
      <c r="E6" s="284"/>
      <c r="F6" s="285"/>
      <c r="G6" s="14">
        <v>2</v>
      </c>
      <c r="H6" s="20">
        <v>3</v>
      </c>
      <c r="I6" s="20">
        <v>4</v>
      </c>
    </row>
    <row r="7" spans="1:9" x14ac:dyDescent="0.2">
      <c r="A7" s="310" t="s">
        <v>178</v>
      </c>
      <c r="B7" s="310"/>
      <c r="C7" s="310"/>
      <c r="D7" s="310"/>
      <c r="E7" s="310"/>
      <c r="F7" s="310"/>
      <c r="G7" s="24">
        <v>125</v>
      </c>
      <c r="H7" s="63">
        <f>SUM(H8:H12)</f>
        <v>1541088000</v>
      </c>
      <c r="I7" s="63">
        <f>SUM(I8:I12)</f>
        <v>1218580546</v>
      </c>
    </row>
    <row r="8" spans="1:9" x14ac:dyDescent="0.2">
      <c r="A8" s="248" t="s">
        <v>179</v>
      </c>
      <c r="B8" s="248"/>
      <c r="C8" s="248"/>
      <c r="D8" s="248"/>
      <c r="E8" s="248"/>
      <c r="F8" s="248"/>
      <c r="G8" s="16">
        <v>126</v>
      </c>
      <c r="H8" s="58">
        <v>0</v>
      </c>
      <c r="I8" s="58">
        <v>0</v>
      </c>
    </row>
    <row r="9" spans="1:9" x14ac:dyDescent="0.2">
      <c r="A9" s="248" t="s">
        <v>180</v>
      </c>
      <c r="B9" s="248"/>
      <c r="C9" s="248"/>
      <c r="D9" s="248"/>
      <c r="E9" s="248"/>
      <c r="F9" s="248"/>
      <c r="G9" s="16">
        <v>127</v>
      </c>
      <c r="H9" s="58">
        <v>1509216946</v>
      </c>
      <c r="I9" s="58">
        <v>1186765857</v>
      </c>
    </row>
    <row r="10" spans="1:9" x14ac:dyDescent="0.2">
      <c r="A10" s="248" t="s">
        <v>181</v>
      </c>
      <c r="B10" s="248"/>
      <c r="C10" s="248"/>
      <c r="D10" s="248"/>
      <c r="E10" s="248"/>
      <c r="F10" s="248"/>
      <c r="G10" s="16">
        <v>128</v>
      </c>
      <c r="H10" s="58">
        <v>3315354</v>
      </c>
      <c r="I10" s="58">
        <v>2718113</v>
      </c>
    </row>
    <row r="11" spans="1:9" x14ac:dyDescent="0.2">
      <c r="A11" s="248" t="s">
        <v>182</v>
      </c>
      <c r="B11" s="248"/>
      <c r="C11" s="248"/>
      <c r="D11" s="248"/>
      <c r="E11" s="248"/>
      <c r="F11" s="248"/>
      <c r="G11" s="16">
        <v>129</v>
      </c>
      <c r="H11" s="58">
        <v>0</v>
      </c>
      <c r="I11" s="58">
        <v>0</v>
      </c>
    </row>
    <row r="12" spans="1:9" x14ac:dyDescent="0.2">
      <c r="A12" s="248" t="s">
        <v>183</v>
      </c>
      <c r="B12" s="248"/>
      <c r="C12" s="248"/>
      <c r="D12" s="248"/>
      <c r="E12" s="248"/>
      <c r="F12" s="248"/>
      <c r="G12" s="16">
        <v>130</v>
      </c>
      <c r="H12" s="58">
        <v>28555700</v>
      </c>
      <c r="I12" s="58">
        <v>29096576</v>
      </c>
    </row>
    <row r="13" spans="1:9" ht="22.15" customHeight="1" x14ac:dyDescent="0.2">
      <c r="A13" s="250" t="s">
        <v>184</v>
      </c>
      <c r="B13" s="250"/>
      <c r="C13" s="250"/>
      <c r="D13" s="250"/>
      <c r="E13" s="250"/>
      <c r="F13" s="250"/>
      <c r="G13" s="17">
        <v>131</v>
      </c>
      <c r="H13" s="59">
        <f>H14+H15+H19+H23+H24+H25+H28+H35</f>
        <v>1454023325</v>
      </c>
      <c r="I13" s="59">
        <f>I14+I15+I19+I23+I24+I25+I28+I35</f>
        <v>1149686353</v>
      </c>
    </row>
    <row r="14" spans="1:9" x14ac:dyDescent="0.2">
      <c r="A14" s="248" t="s">
        <v>185</v>
      </c>
      <c r="B14" s="248"/>
      <c r="C14" s="248"/>
      <c r="D14" s="248"/>
      <c r="E14" s="248"/>
      <c r="F14" s="248"/>
      <c r="G14" s="16">
        <v>132</v>
      </c>
      <c r="H14" s="58">
        <v>466557</v>
      </c>
      <c r="I14" s="58">
        <v>-9777986</v>
      </c>
    </row>
    <row r="15" spans="1:9" x14ac:dyDescent="0.2">
      <c r="A15" s="309" t="s">
        <v>186</v>
      </c>
      <c r="B15" s="309"/>
      <c r="C15" s="309"/>
      <c r="D15" s="309"/>
      <c r="E15" s="309"/>
      <c r="F15" s="309"/>
      <c r="G15" s="17">
        <v>133</v>
      </c>
      <c r="H15" s="59">
        <f>SUM(H16:H18)</f>
        <v>1000447084</v>
      </c>
      <c r="I15" s="59">
        <f>SUM(I16:I18)</f>
        <v>758167575</v>
      </c>
    </row>
    <row r="16" spans="1:9" x14ac:dyDescent="0.2">
      <c r="A16" s="308" t="s">
        <v>187</v>
      </c>
      <c r="B16" s="308"/>
      <c r="C16" s="308"/>
      <c r="D16" s="308"/>
      <c r="E16" s="308"/>
      <c r="F16" s="308"/>
      <c r="G16" s="16">
        <v>134</v>
      </c>
      <c r="H16" s="58">
        <v>725643172</v>
      </c>
      <c r="I16" s="58">
        <v>603364413</v>
      </c>
    </row>
    <row r="17" spans="1:9" x14ac:dyDescent="0.2">
      <c r="A17" s="308" t="s">
        <v>188</v>
      </c>
      <c r="B17" s="308"/>
      <c r="C17" s="308"/>
      <c r="D17" s="308"/>
      <c r="E17" s="308"/>
      <c r="F17" s="308"/>
      <c r="G17" s="16">
        <v>135</v>
      </c>
      <c r="H17" s="58">
        <v>170892108</v>
      </c>
      <c r="I17" s="58">
        <v>61537124</v>
      </c>
    </row>
    <row r="18" spans="1:9" x14ac:dyDescent="0.2">
      <c r="A18" s="308" t="s">
        <v>189</v>
      </c>
      <c r="B18" s="308"/>
      <c r="C18" s="308"/>
      <c r="D18" s="308"/>
      <c r="E18" s="308"/>
      <c r="F18" s="308"/>
      <c r="G18" s="16">
        <v>136</v>
      </c>
      <c r="H18" s="58">
        <v>103911804</v>
      </c>
      <c r="I18" s="58">
        <v>93266038</v>
      </c>
    </row>
    <row r="19" spans="1:9" x14ac:dyDescent="0.2">
      <c r="A19" s="309" t="s">
        <v>190</v>
      </c>
      <c r="B19" s="309"/>
      <c r="C19" s="309"/>
      <c r="D19" s="309"/>
      <c r="E19" s="309"/>
      <c r="F19" s="309"/>
      <c r="G19" s="17">
        <v>137</v>
      </c>
      <c r="H19" s="59">
        <f>SUM(H20:H22)</f>
        <v>260358617</v>
      </c>
      <c r="I19" s="59">
        <f>SUM(I20:I22)</f>
        <v>232326420</v>
      </c>
    </row>
    <row r="20" spans="1:9" x14ac:dyDescent="0.2">
      <c r="A20" s="308" t="s">
        <v>191</v>
      </c>
      <c r="B20" s="308"/>
      <c r="C20" s="308"/>
      <c r="D20" s="308"/>
      <c r="E20" s="308"/>
      <c r="F20" s="308"/>
      <c r="G20" s="16">
        <v>138</v>
      </c>
      <c r="H20" s="58">
        <v>162912028</v>
      </c>
      <c r="I20" s="58">
        <v>147002494</v>
      </c>
    </row>
    <row r="21" spans="1:9" x14ac:dyDescent="0.2">
      <c r="A21" s="308" t="s">
        <v>192</v>
      </c>
      <c r="B21" s="308"/>
      <c r="C21" s="308"/>
      <c r="D21" s="308"/>
      <c r="E21" s="308"/>
      <c r="F21" s="308"/>
      <c r="G21" s="16">
        <v>139</v>
      </c>
      <c r="H21" s="58">
        <v>56763061</v>
      </c>
      <c r="I21" s="58">
        <v>50097352</v>
      </c>
    </row>
    <row r="22" spans="1:9" x14ac:dyDescent="0.2">
      <c r="A22" s="308" t="s">
        <v>193</v>
      </c>
      <c r="B22" s="308"/>
      <c r="C22" s="308"/>
      <c r="D22" s="308"/>
      <c r="E22" s="308"/>
      <c r="F22" s="308"/>
      <c r="G22" s="16">
        <v>140</v>
      </c>
      <c r="H22" s="58">
        <v>40683528</v>
      </c>
      <c r="I22" s="58">
        <v>35226574</v>
      </c>
    </row>
    <row r="23" spans="1:9" x14ac:dyDescent="0.2">
      <c r="A23" s="248" t="s">
        <v>194</v>
      </c>
      <c r="B23" s="248"/>
      <c r="C23" s="248"/>
      <c r="D23" s="248"/>
      <c r="E23" s="248"/>
      <c r="F23" s="248"/>
      <c r="G23" s="16">
        <v>141</v>
      </c>
      <c r="H23" s="58">
        <v>110399838</v>
      </c>
      <c r="I23" s="58">
        <v>96990550</v>
      </c>
    </row>
    <row r="24" spans="1:9" x14ac:dyDescent="0.2">
      <c r="A24" s="248" t="s">
        <v>195</v>
      </c>
      <c r="B24" s="248"/>
      <c r="C24" s="248"/>
      <c r="D24" s="248"/>
      <c r="E24" s="248"/>
      <c r="F24" s="248"/>
      <c r="G24" s="16">
        <v>142</v>
      </c>
      <c r="H24" s="58">
        <v>65119914</v>
      </c>
      <c r="I24" s="58">
        <v>37235555</v>
      </c>
    </row>
    <row r="25" spans="1:9" x14ac:dyDescent="0.2">
      <c r="A25" s="309" t="s">
        <v>196</v>
      </c>
      <c r="B25" s="309"/>
      <c r="C25" s="309"/>
      <c r="D25" s="309"/>
      <c r="E25" s="309"/>
      <c r="F25" s="309"/>
      <c r="G25" s="17">
        <v>143</v>
      </c>
      <c r="H25" s="59">
        <f>H26+H27</f>
        <v>0</v>
      </c>
      <c r="I25" s="59">
        <f>I26+I27</f>
        <v>0</v>
      </c>
    </row>
    <row r="26" spans="1:9" x14ac:dyDescent="0.2">
      <c r="A26" s="308" t="s">
        <v>197</v>
      </c>
      <c r="B26" s="308"/>
      <c r="C26" s="308"/>
      <c r="D26" s="308"/>
      <c r="E26" s="308"/>
      <c r="F26" s="308"/>
      <c r="G26" s="16">
        <v>144</v>
      </c>
      <c r="H26" s="58">
        <v>0</v>
      </c>
      <c r="I26" s="58">
        <v>0</v>
      </c>
    </row>
    <row r="27" spans="1:9" x14ac:dyDescent="0.2">
      <c r="A27" s="308" t="s">
        <v>198</v>
      </c>
      <c r="B27" s="308"/>
      <c r="C27" s="308"/>
      <c r="D27" s="308"/>
      <c r="E27" s="308"/>
      <c r="F27" s="308"/>
      <c r="G27" s="16">
        <v>145</v>
      </c>
      <c r="H27" s="58">
        <v>0</v>
      </c>
      <c r="I27" s="58">
        <v>0</v>
      </c>
    </row>
    <row r="28" spans="1:9" x14ac:dyDescent="0.2">
      <c r="A28" s="309" t="s">
        <v>199</v>
      </c>
      <c r="B28" s="309"/>
      <c r="C28" s="309"/>
      <c r="D28" s="309"/>
      <c r="E28" s="309"/>
      <c r="F28" s="309"/>
      <c r="G28" s="17">
        <v>146</v>
      </c>
      <c r="H28" s="59">
        <f>SUM(H29:H34)</f>
        <v>1971753</v>
      </c>
      <c r="I28" s="59">
        <f>SUM(I29:I34)</f>
        <v>4703001</v>
      </c>
    </row>
    <row r="29" spans="1:9" x14ac:dyDescent="0.2">
      <c r="A29" s="308" t="s">
        <v>200</v>
      </c>
      <c r="B29" s="308"/>
      <c r="C29" s="308"/>
      <c r="D29" s="308"/>
      <c r="E29" s="308"/>
      <c r="F29" s="308"/>
      <c r="G29" s="16">
        <v>147</v>
      </c>
      <c r="H29" s="58">
        <v>142920</v>
      </c>
      <c r="I29" s="58">
        <v>869542</v>
      </c>
    </row>
    <row r="30" spans="1:9" x14ac:dyDescent="0.2">
      <c r="A30" s="308" t="s">
        <v>201</v>
      </c>
      <c r="B30" s="308"/>
      <c r="C30" s="308"/>
      <c r="D30" s="308"/>
      <c r="E30" s="308"/>
      <c r="F30" s="308"/>
      <c r="G30" s="16">
        <v>148</v>
      </c>
      <c r="H30" s="58">
        <v>0</v>
      </c>
      <c r="I30" s="58">
        <v>0</v>
      </c>
    </row>
    <row r="31" spans="1:9" x14ac:dyDescent="0.2">
      <c r="A31" s="308" t="s">
        <v>202</v>
      </c>
      <c r="B31" s="308"/>
      <c r="C31" s="308"/>
      <c r="D31" s="308"/>
      <c r="E31" s="308"/>
      <c r="F31" s="308"/>
      <c r="G31" s="16">
        <v>149</v>
      </c>
      <c r="H31" s="58">
        <v>17034</v>
      </c>
      <c r="I31" s="58">
        <v>824602</v>
      </c>
    </row>
    <row r="32" spans="1:9" x14ac:dyDescent="0.2">
      <c r="A32" s="308" t="s">
        <v>203</v>
      </c>
      <c r="B32" s="308"/>
      <c r="C32" s="308"/>
      <c r="D32" s="308"/>
      <c r="E32" s="308"/>
      <c r="F32" s="308"/>
      <c r="G32" s="16">
        <v>150</v>
      </c>
      <c r="H32" s="58">
        <v>0</v>
      </c>
      <c r="I32" s="58">
        <v>0</v>
      </c>
    </row>
    <row r="33" spans="1:9" x14ac:dyDescent="0.2">
      <c r="A33" s="308" t="s">
        <v>204</v>
      </c>
      <c r="B33" s="308"/>
      <c r="C33" s="308"/>
      <c r="D33" s="308"/>
      <c r="E33" s="308"/>
      <c r="F33" s="308"/>
      <c r="G33" s="16">
        <v>151</v>
      </c>
      <c r="H33" s="58">
        <v>0</v>
      </c>
      <c r="I33" s="58">
        <v>0</v>
      </c>
    </row>
    <row r="34" spans="1:9" x14ac:dyDescent="0.2">
      <c r="A34" s="308" t="s">
        <v>205</v>
      </c>
      <c r="B34" s="308"/>
      <c r="C34" s="308"/>
      <c r="D34" s="308"/>
      <c r="E34" s="308"/>
      <c r="F34" s="308"/>
      <c r="G34" s="16">
        <v>152</v>
      </c>
      <c r="H34" s="58">
        <v>1811799</v>
      </c>
      <c r="I34" s="58">
        <v>3008857</v>
      </c>
    </row>
    <row r="35" spans="1:9" x14ac:dyDescent="0.2">
      <c r="A35" s="248" t="s">
        <v>206</v>
      </c>
      <c r="B35" s="248"/>
      <c r="C35" s="248"/>
      <c r="D35" s="248"/>
      <c r="E35" s="248"/>
      <c r="F35" s="248"/>
      <c r="G35" s="16">
        <v>153</v>
      </c>
      <c r="H35" s="58">
        <v>15259562</v>
      </c>
      <c r="I35" s="58">
        <v>30041238</v>
      </c>
    </row>
    <row r="36" spans="1:9" x14ac:dyDescent="0.2">
      <c r="A36" s="250" t="s">
        <v>207</v>
      </c>
      <c r="B36" s="250"/>
      <c r="C36" s="250"/>
      <c r="D36" s="250"/>
      <c r="E36" s="250"/>
      <c r="F36" s="250"/>
      <c r="G36" s="17">
        <v>154</v>
      </c>
      <c r="H36" s="59">
        <f>SUM(H37:H46)</f>
        <v>440217</v>
      </c>
      <c r="I36" s="59">
        <f>SUM(I37:I46)</f>
        <v>1919061</v>
      </c>
    </row>
    <row r="37" spans="1:9" ht="27.6" customHeight="1" x14ac:dyDescent="0.2">
      <c r="A37" s="248" t="s">
        <v>208</v>
      </c>
      <c r="B37" s="248"/>
      <c r="C37" s="248"/>
      <c r="D37" s="248"/>
      <c r="E37" s="248"/>
      <c r="F37" s="248"/>
      <c r="G37" s="16">
        <v>155</v>
      </c>
      <c r="H37" s="58">
        <v>0</v>
      </c>
      <c r="I37" s="58">
        <v>0</v>
      </c>
    </row>
    <row r="38" spans="1:9" ht="25.15" customHeight="1" x14ac:dyDescent="0.2">
      <c r="A38" s="248" t="s">
        <v>209</v>
      </c>
      <c r="B38" s="248"/>
      <c r="C38" s="248"/>
      <c r="D38" s="248"/>
      <c r="E38" s="248"/>
      <c r="F38" s="248"/>
      <c r="G38" s="16">
        <v>156</v>
      </c>
      <c r="H38" s="58">
        <v>0</v>
      </c>
      <c r="I38" s="58">
        <v>0</v>
      </c>
    </row>
    <row r="39" spans="1:9" ht="28.15" customHeight="1" x14ac:dyDescent="0.2">
      <c r="A39" s="248" t="s">
        <v>210</v>
      </c>
      <c r="B39" s="248"/>
      <c r="C39" s="248"/>
      <c r="D39" s="248"/>
      <c r="E39" s="248"/>
      <c r="F39" s="248"/>
      <c r="G39" s="16">
        <v>157</v>
      </c>
      <c r="H39" s="58">
        <v>0</v>
      </c>
      <c r="I39" s="58">
        <v>0</v>
      </c>
    </row>
    <row r="40" spans="1:9" ht="28.15" customHeight="1" x14ac:dyDescent="0.2">
      <c r="A40" s="248" t="s">
        <v>211</v>
      </c>
      <c r="B40" s="248"/>
      <c r="C40" s="248"/>
      <c r="D40" s="248"/>
      <c r="E40" s="248"/>
      <c r="F40" s="248"/>
      <c r="G40" s="16">
        <v>158</v>
      </c>
      <c r="H40" s="58">
        <v>0</v>
      </c>
      <c r="I40" s="58">
        <v>0</v>
      </c>
    </row>
    <row r="41" spans="1:9" ht="22.9" customHeight="1" x14ac:dyDescent="0.2">
      <c r="A41" s="248" t="s">
        <v>212</v>
      </c>
      <c r="B41" s="248"/>
      <c r="C41" s="248"/>
      <c r="D41" s="248"/>
      <c r="E41" s="248"/>
      <c r="F41" s="248"/>
      <c r="G41" s="16">
        <v>159</v>
      </c>
      <c r="H41" s="58">
        <v>0</v>
      </c>
      <c r="I41" s="58">
        <v>1556879</v>
      </c>
    </row>
    <row r="42" spans="1:9" x14ac:dyDescent="0.2">
      <c r="A42" s="248" t="s">
        <v>213</v>
      </c>
      <c r="B42" s="248"/>
      <c r="C42" s="248"/>
      <c r="D42" s="248"/>
      <c r="E42" s="248"/>
      <c r="F42" s="248"/>
      <c r="G42" s="16">
        <v>160</v>
      </c>
      <c r="H42" s="58">
        <v>5862</v>
      </c>
      <c r="I42" s="58">
        <v>0</v>
      </c>
    </row>
    <row r="43" spans="1:9" x14ac:dyDescent="0.2">
      <c r="A43" s="248" t="s">
        <v>214</v>
      </c>
      <c r="B43" s="248"/>
      <c r="C43" s="248"/>
      <c r="D43" s="248"/>
      <c r="E43" s="248"/>
      <c r="F43" s="248"/>
      <c r="G43" s="16">
        <v>161</v>
      </c>
      <c r="H43" s="58">
        <v>434355</v>
      </c>
      <c r="I43" s="58">
        <v>362182</v>
      </c>
    </row>
    <row r="44" spans="1:9" x14ac:dyDescent="0.2">
      <c r="A44" s="248" t="s">
        <v>215</v>
      </c>
      <c r="B44" s="248"/>
      <c r="C44" s="248"/>
      <c r="D44" s="248"/>
      <c r="E44" s="248"/>
      <c r="F44" s="248"/>
      <c r="G44" s="16">
        <v>162</v>
      </c>
      <c r="H44" s="58">
        <v>0</v>
      </c>
      <c r="I44" s="58">
        <v>0</v>
      </c>
    </row>
    <row r="45" spans="1:9" x14ac:dyDescent="0.2">
      <c r="A45" s="248" t="s">
        <v>216</v>
      </c>
      <c r="B45" s="248"/>
      <c r="C45" s="248"/>
      <c r="D45" s="248"/>
      <c r="E45" s="248"/>
      <c r="F45" s="248"/>
      <c r="G45" s="16">
        <v>163</v>
      </c>
      <c r="H45" s="58">
        <v>0</v>
      </c>
      <c r="I45" s="58">
        <v>0</v>
      </c>
    </row>
    <row r="46" spans="1:9" x14ac:dyDescent="0.2">
      <c r="A46" s="248" t="s">
        <v>217</v>
      </c>
      <c r="B46" s="248"/>
      <c r="C46" s="248"/>
      <c r="D46" s="248"/>
      <c r="E46" s="248"/>
      <c r="F46" s="248"/>
      <c r="G46" s="16">
        <v>164</v>
      </c>
      <c r="H46" s="58">
        <v>0</v>
      </c>
      <c r="I46" s="58">
        <v>0</v>
      </c>
    </row>
    <row r="47" spans="1:9" x14ac:dyDescent="0.2">
      <c r="A47" s="250" t="s">
        <v>218</v>
      </c>
      <c r="B47" s="250"/>
      <c r="C47" s="250"/>
      <c r="D47" s="250"/>
      <c r="E47" s="250"/>
      <c r="F47" s="250"/>
      <c r="G47" s="17">
        <v>165</v>
      </c>
      <c r="H47" s="59">
        <f>SUM(H48:H54)</f>
        <v>14532453</v>
      </c>
      <c r="I47" s="59">
        <f>SUM(I48:I54)</f>
        <v>33427094</v>
      </c>
    </row>
    <row r="48" spans="1:9" ht="23.45" customHeight="1" x14ac:dyDescent="0.2">
      <c r="A48" s="248" t="s">
        <v>219</v>
      </c>
      <c r="B48" s="248"/>
      <c r="C48" s="248"/>
      <c r="D48" s="248"/>
      <c r="E48" s="248"/>
      <c r="F48" s="248"/>
      <c r="G48" s="16">
        <v>166</v>
      </c>
      <c r="H48" s="58">
        <v>0</v>
      </c>
      <c r="I48" s="58">
        <v>0</v>
      </c>
    </row>
    <row r="49" spans="1:9" ht="22.15" customHeight="1" x14ac:dyDescent="0.2">
      <c r="A49" s="305" t="s">
        <v>220</v>
      </c>
      <c r="B49" s="305"/>
      <c r="C49" s="305"/>
      <c r="D49" s="305"/>
      <c r="E49" s="305"/>
      <c r="F49" s="305"/>
      <c r="G49" s="16">
        <v>167</v>
      </c>
      <c r="H49" s="58">
        <v>572904</v>
      </c>
      <c r="I49" s="58">
        <v>11683574</v>
      </c>
    </row>
    <row r="50" spans="1:9" x14ac:dyDescent="0.2">
      <c r="A50" s="305" t="s">
        <v>221</v>
      </c>
      <c r="B50" s="305"/>
      <c r="C50" s="305"/>
      <c r="D50" s="305"/>
      <c r="E50" s="305"/>
      <c r="F50" s="305"/>
      <c r="G50" s="16">
        <v>168</v>
      </c>
      <c r="H50" s="58">
        <v>13145776</v>
      </c>
      <c r="I50" s="58">
        <v>9975064</v>
      </c>
    </row>
    <row r="51" spans="1:9" x14ac:dyDescent="0.2">
      <c r="A51" s="305" t="s">
        <v>222</v>
      </c>
      <c r="B51" s="305"/>
      <c r="C51" s="305"/>
      <c r="D51" s="305"/>
      <c r="E51" s="305"/>
      <c r="F51" s="305"/>
      <c r="G51" s="16">
        <v>169</v>
      </c>
      <c r="H51" s="58">
        <v>813773</v>
      </c>
      <c r="I51" s="58">
        <v>11768456</v>
      </c>
    </row>
    <row r="52" spans="1:9" x14ac:dyDescent="0.2">
      <c r="A52" s="305" t="s">
        <v>223</v>
      </c>
      <c r="B52" s="305"/>
      <c r="C52" s="305"/>
      <c r="D52" s="305"/>
      <c r="E52" s="305"/>
      <c r="F52" s="305"/>
      <c r="G52" s="16">
        <v>170</v>
      </c>
      <c r="H52" s="58">
        <v>0</v>
      </c>
      <c r="I52" s="58">
        <v>0</v>
      </c>
    </row>
    <row r="53" spans="1:9" x14ac:dyDescent="0.2">
      <c r="A53" s="305" t="s">
        <v>224</v>
      </c>
      <c r="B53" s="305"/>
      <c r="C53" s="305"/>
      <c r="D53" s="305"/>
      <c r="E53" s="305"/>
      <c r="F53" s="305"/>
      <c r="G53" s="16">
        <v>171</v>
      </c>
      <c r="H53" s="58">
        <v>0</v>
      </c>
      <c r="I53" s="58">
        <v>0</v>
      </c>
    </row>
    <row r="54" spans="1:9" x14ac:dyDescent="0.2">
      <c r="A54" s="305" t="s">
        <v>225</v>
      </c>
      <c r="B54" s="305"/>
      <c r="C54" s="305"/>
      <c r="D54" s="305"/>
      <c r="E54" s="305"/>
      <c r="F54" s="305"/>
      <c r="G54" s="16">
        <v>172</v>
      </c>
      <c r="H54" s="58">
        <v>0</v>
      </c>
      <c r="I54" s="58">
        <v>0</v>
      </c>
    </row>
    <row r="55" spans="1:9" ht="30.6" customHeight="1" x14ac:dyDescent="0.2">
      <c r="A55" s="249" t="s">
        <v>226</v>
      </c>
      <c r="B55" s="249"/>
      <c r="C55" s="249"/>
      <c r="D55" s="249"/>
      <c r="E55" s="249"/>
      <c r="F55" s="249"/>
      <c r="G55" s="16">
        <v>173</v>
      </c>
      <c r="H55" s="58">
        <v>40726903</v>
      </c>
      <c r="I55" s="58">
        <v>19982061</v>
      </c>
    </row>
    <row r="56" spans="1:9" x14ac:dyDescent="0.2">
      <c r="A56" s="249" t="s">
        <v>227</v>
      </c>
      <c r="B56" s="249"/>
      <c r="C56" s="249"/>
      <c r="D56" s="249"/>
      <c r="E56" s="249"/>
      <c r="F56" s="249"/>
      <c r="G56" s="16">
        <v>174</v>
      </c>
      <c r="H56" s="58">
        <v>0</v>
      </c>
      <c r="I56" s="58">
        <v>0</v>
      </c>
    </row>
    <row r="57" spans="1:9" ht="28.9" customHeight="1" x14ac:dyDescent="0.2">
      <c r="A57" s="249" t="s">
        <v>228</v>
      </c>
      <c r="B57" s="249"/>
      <c r="C57" s="249"/>
      <c r="D57" s="249"/>
      <c r="E57" s="249"/>
      <c r="F57" s="249"/>
      <c r="G57" s="16">
        <v>175</v>
      </c>
      <c r="H57" s="58">
        <v>0</v>
      </c>
      <c r="I57" s="58">
        <v>0</v>
      </c>
    </row>
    <row r="58" spans="1:9" x14ac:dyDescent="0.2">
      <c r="A58" s="249" t="s">
        <v>229</v>
      </c>
      <c r="B58" s="249"/>
      <c r="C58" s="249"/>
      <c r="D58" s="249"/>
      <c r="E58" s="249"/>
      <c r="F58" s="249"/>
      <c r="G58" s="16">
        <v>176</v>
      </c>
      <c r="H58" s="58">
        <v>0</v>
      </c>
      <c r="I58" s="58">
        <v>0</v>
      </c>
    </row>
    <row r="59" spans="1:9" x14ac:dyDescent="0.2">
      <c r="A59" s="250" t="s">
        <v>230</v>
      </c>
      <c r="B59" s="250"/>
      <c r="C59" s="250"/>
      <c r="D59" s="250"/>
      <c r="E59" s="250"/>
      <c r="F59" s="250"/>
      <c r="G59" s="17">
        <v>177</v>
      </c>
      <c r="H59" s="59">
        <f>H7+H36+H55+H56</f>
        <v>1582255120</v>
      </c>
      <c r="I59" s="59">
        <f>I7+I36+I55+I56</f>
        <v>1240481668</v>
      </c>
    </row>
    <row r="60" spans="1:9" x14ac:dyDescent="0.2">
      <c r="A60" s="250" t="s">
        <v>231</v>
      </c>
      <c r="B60" s="250"/>
      <c r="C60" s="250"/>
      <c r="D60" s="250"/>
      <c r="E60" s="250"/>
      <c r="F60" s="250"/>
      <c r="G60" s="17">
        <v>178</v>
      </c>
      <c r="H60" s="59">
        <f>H13+H47+H57+H58</f>
        <v>1468555778</v>
      </c>
      <c r="I60" s="59">
        <f>I13+I47+I57+I58</f>
        <v>1183113447</v>
      </c>
    </row>
    <row r="61" spans="1:9" x14ac:dyDescent="0.2">
      <c r="A61" s="250" t="s">
        <v>232</v>
      </c>
      <c r="B61" s="250"/>
      <c r="C61" s="250"/>
      <c r="D61" s="250"/>
      <c r="E61" s="250"/>
      <c r="F61" s="250"/>
      <c r="G61" s="17">
        <v>179</v>
      </c>
      <c r="H61" s="59">
        <f>H59-H60</f>
        <v>113699342</v>
      </c>
      <c r="I61" s="59">
        <f>I59-I60</f>
        <v>57368221</v>
      </c>
    </row>
    <row r="62" spans="1:9" x14ac:dyDescent="0.2">
      <c r="A62" s="307" t="s">
        <v>233</v>
      </c>
      <c r="B62" s="307"/>
      <c r="C62" s="307"/>
      <c r="D62" s="307"/>
      <c r="E62" s="307"/>
      <c r="F62" s="307"/>
      <c r="G62" s="17">
        <v>180</v>
      </c>
      <c r="H62" s="59">
        <f>+IF((H59-H60)&gt;0,(H59-H60),0)</f>
        <v>113699342</v>
      </c>
      <c r="I62" s="59">
        <f>+IF((I59-I60)&gt;0,(I59-I60),0)</f>
        <v>57368221</v>
      </c>
    </row>
    <row r="63" spans="1:9" x14ac:dyDescent="0.2">
      <c r="A63" s="307" t="s">
        <v>234</v>
      </c>
      <c r="B63" s="307"/>
      <c r="C63" s="307"/>
      <c r="D63" s="307"/>
      <c r="E63" s="307"/>
      <c r="F63" s="307"/>
      <c r="G63" s="17">
        <v>181</v>
      </c>
      <c r="H63" s="59">
        <f>+IF((H59-H60)&lt;0,(H59-H60),0)</f>
        <v>0</v>
      </c>
      <c r="I63" s="59">
        <f>+IF((I59-I60)&lt;0,(I59-I60),0)</f>
        <v>0</v>
      </c>
    </row>
    <row r="64" spans="1:9" x14ac:dyDescent="0.2">
      <c r="A64" s="249" t="s">
        <v>235</v>
      </c>
      <c r="B64" s="249"/>
      <c r="C64" s="249"/>
      <c r="D64" s="249"/>
      <c r="E64" s="249"/>
      <c r="F64" s="249"/>
      <c r="G64" s="16">
        <v>182</v>
      </c>
      <c r="H64" s="58">
        <v>20422465</v>
      </c>
      <c r="I64" s="58">
        <v>10439653</v>
      </c>
    </row>
    <row r="65" spans="1:9" x14ac:dyDescent="0.2">
      <c r="A65" s="250" t="s">
        <v>236</v>
      </c>
      <c r="B65" s="250"/>
      <c r="C65" s="250"/>
      <c r="D65" s="250"/>
      <c r="E65" s="250"/>
      <c r="F65" s="250"/>
      <c r="G65" s="17">
        <v>183</v>
      </c>
      <c r="H65" s="59">
        <f>H61-H64</f>
        <v>93276877</v>
      </c>
      <c r="I65" s="59">
        <f>I61-I64</f>
        <v>46928568</v>
      </c>
    </row>
    <row r="66" spans="1:9" x14ac:dyDescent="0.2">
      <c r="A66" s="307" t="s">
        <v>237</v>
      </c>
      <c r="B66" s="307"/>
      <c r="C66" s="307"/>
      <c r="D66" s="307"/>
      <c r="E66" s="307"/>
      <c r="F66" s="307"/>
      <c r="G66" s="17">
        <v>184</v>
      </c>
      <c r="H66" s="59">
        <f>+IF((H61-H64)&gt;0,(H61-H64),0)</f>
        <v>93276877</v>
      </c>
      <c r="I66" s="59">
        <f>+IF((I61-I64)&gt;0,(I61-I64),0)</f>
        <v>46928568</v>
      </c>
    </row>
    <row r="67" spans="1:9" x14ac:dyDescent="0.2">
      <c r="A67" s="311" t="s">
        <v>238</v>
      </c>
      <c r="B67" s="311"/>
      <c r="C67" s="311"/>
      <c r="D67" s="311"/>
      <c r="E67" s="311"/>
      <c r="F67" s="311"/>
      <c r="G67" s="18">
        <v>185</v>
      </c>
      <c r="H67" s="64">
        <f>+IF((H61-H64)&lt;0,(H61-H64),0)</f>
        <v>0</v>
      </c>
      <c r="I67" s="64">
        <f>+IF((I61-I64)&lt;0,(I61-I64),0)</f>
        <v>0</v>
      </c>
    </row>
    <row r="68" spans="1:9" x14ac:dyDescent="0.2">
      <c r="A68" s="266" t="s">
        <v>239</v>
      </c>
      <c r="B68" s="266"/>
      <c r="C68" s="266"/>
      <c r="D68" s="266"/>
      <c r="E68" s="266"/>
      <c r="F68" s="266"/>
      <c r="G68" s="298"/>
      <c r="H68" s="298"/>
      <c r="I68" s="298"/>
    </row>
    <row r="69" spans="1:9" ht="25.9" customHeight="1" x14ac:dyDescent="0.2">
      <c r="A69" s="250" t="s">
        <v>240</v>
      </c>
      <c r="B69" s="250"/>
      <c r="C69" s="250"/>
      <c r="D69" s="250"/>
      <c r="E69" s="250"/>
      <c r="F69" s="250"/>
      <c r="G69" s="17">
        <v>186</v>
      </c>
      <c r="H69" s="59">
        <f>H70-H71</f>
        <v>0</v>
      </c>
      <c r="I69" s="59">
        <f>I70-I71</f>
        <v>0</v>
      </c>
    </row>
    <row r="70" spans="1:9" x14ac:dyDescent="0.2">
      <c r="A70" s="305" t="s">
        <v>241</v>
      </c>
      <c r="B70" s="305"/>
      <c r="C70" s="305"/>
      <c r="D70" s="305"/>
      <c r="E70" s="305"/>
      <c r="F70" s="305"/>
      <c r="G70" s="16">
        <v>187</v>
      </c>
      <c r="H70" s="58">
        <v>0</v>
      </c>
      <c r="I70" s="58">
        <v>0</v>
      </c>
    </row>
    <row r="71" spans="1:9" x14ac:dyDescent="0.2">
      <c r="A71" s="305" t="s">
        <v>242</v>
      </c>
      <c r="B71" s="305"/>
      <c r="C71" s="305"/>
      <c r="D71" s="305"/>
      <c r="E71" s="305"/>
      <c r="F71" s="305"/>
      <c r="G71" s="16">
        <v>188</v>
      </c>
      <c r="H71" s="58">
        <v>0</v>
      </c>
      <c r="I71" s="58">
        <v>0</v>
      </c>
    </row>
    <row r="72" spans="1:9" x14ac:dyDescent="0.2">
      <c r="A72" s="249" t="s">
        <v>243</v>
      </c>
      <c r="B72" s="249"/>
      <c r="C72" s="249"/>
      <c r="D72" s="249"/>
      <c r="E72" s="249"/>
      <c r="F72" s="249"/>
      <c r="G72" s="16">
        <v>189</v>
      </c>
      <c r="H72" s="58">
        <v>0</v>
      </c>
      <c r="I72" s="58">
        <v>0</v>
      </c>
    </row>
    <row r="73" spans="1:9" x14ac:dyDescent="0.2">
      <c r="A73" s="307" t="s">
        <v>244</v>
      </c>
      <c r="B73" s="307"/>
      <c r="C73" s="307"/>
      <c r="D73" s="307"/>
      <c r="E73" s="307"/>
      <c r="F73" s="307"/>
      <c r="G73" s="17">
        <v>190</v>
      </c>
      <c r="H73" s="112">
        <v>0</v>
      </c>
      <c r="I73" s="112">
        <v>0</v>
      </c>
    </row>
    <row r="74" spans="1:9" x14ac:dyDescent="0.2">
      <c r="A74" s="311" t="s">
        <v>245</v>
      </c>
      <c r="B74" s="311"/>
      <c r="C74" s="311"/>
      <c r="D74" s="311"/>
      <c r="E74" s="311"/>
      <c r="F74" s="311"/>
      <c r="G74" s="18">
        <v>191</v>
      </c>
      <c r="H74" s="113">
        <v>0</v>
      </c>
      <c r="I74" s="113">
        <v>0</v>
      </c>
    </row>
    <row r="75" spans="1:9" x14ac:dyDescent="0.2">
      <c r="A75" s="266" t="s">
        <v>246</v>
      </c>
      <c r="B75" s="266"/>
      <c r="C75" s="266"/>
      <c r="D75" s="266"/>
      <c r="E75" s="266"/>
      <c r="F75" s="266"/>
      <c r="G75" s="298"/>
      <c r="H75" s="298"/>
      <c r="I75" s="298"/>
    </row>
    <row r="76" spans="1:9" x14ac:dyDescent="0.2">
      <c r="A76" s="250" t="s">
        <v>247</v>
      </c>
      <c r="B76" s="250"/>
      <c r="C76" s="250"/>
      <c r="D76" s="250"/>
      <c r="E76" s="250"/>
      <c r="F76" s="250"/>
      <c r="G76" s="17">
        <v>192</v>
      </c>
      <c r="H76" s="112">
        <v>0</v>
      </c>
      <c r="I76" s="112">
        <v>0</v>
      </c>
    </row>
    <row r="77" spans="1:9" x14ac:dyDescent="0.2">
      <c r="A77" s="306" t="s">
        <v>248</v>
      </c>
      <c r="B77" s="306"/>
      <c r="C77" s="306"/>
      <c r="D77" s="306"/>
      <c r="E77" s="306"/>
      <c r="F77" s="306"/>
      <c r="G77" s="22">
        <v>193</v>
      </c>
      <c r="H77" s="65">
        <v>0</v>
      </c>
      <c r="I77" s="65">
        <v>0</v>
      </c>
    </row>
    <row r="78" spans="1:9" x14ac:dyDescent="0.2">
      <c r="A78" s="306" t="s">
        <v>249</v>
      </c>
      <c r="B78" s="306"/>
      <c r="C78" s="306"/>
      <c r="D78" s="306"/>
      <c r="E78" s="306"/>
      <c r="F78" s="306"/>
      <c r="G78" s="22">
        <v>194</v>
      </c>
      <c r="H78" s="65">
        <v>0</v>
      </c>
      <c r="I78" s="65">
        <v>0</v>
      </c>
    </row>
    <row r="79" spans="1:9" x14ac:dyDescent="0.2">
      <c r="A79" s="250" t="s">
        <v>250</v>
      </c>
      <c r="B79" s="250"/>
      <c r="C79" s="250"/>
      <c r="D79" s="250"/>
      <c r="E79" s="250"/>
      <c r="F79" s="250"/>
      <c r="G79" s="17">
        <v>195</v>
      </c>
      <c r="H79" s="112">
        <v>0</v>
      </c>
      <c r="I79" s="112">
        <v>0</v>
      </c>
    </row>
    <row r="80" spans="1:9" x14ac:dyDescent="0.2">
      <c r="A80" s="250" t="s">
        <v>251</v>
      </c>
      <c r="B80" s="250"/>
      <c r="C80" s="250"/>
      <c r="D80" s="250"/>
      <c r="E80" s="250"/>
      <c r="F80" s="250"/>
      <c r="G80" s="17">
        <v>196</v>
      </c>
      <c r="H80" s="112">
        <v>0</v>
      </c>
      <c r="I80" s="112">
        <v>0</v>
      </c>
    </row>
    <row r="81" spans="1:9" x14ac:dyDescent="0.2">
      <c r="A81" s="307" t="s">
        <v>252</v>
      </c>
      <c r="B81" s="307"/>
      <c r="C81" s="307"/>
      <c r="D81" s="307"/>
      <c r="E81" s="307"/>
      <c r="F81" s="307"/>
      <c r="G81" s="17">
        <v>197</v>
      </c>
      <c r="H81" s="112">
        <v>0</v>
      </c>
      <c r="I81" s="112">
        <v>0</v>
      </c>
    </row>
    <row r="82" spans="1:9" x14ac:dyDescent="0.2">
      <c r="A82" s="311" t="s">
        <v>253</v>
      </c>
      <c r="B82" s="311"/>
      <c r="C82" s="311"/>
      <c r="D82" s="311"/>
      <c r="E82" s="311"/>
      <c r="F82" s="311"/>
      <c r="G82" s="18">
        <v>198</v>
      </c>
      <c r="H82" s="113">
        <v>0</v>
      </c>
      <c r="I82" s="113">
        <v>0</v>
      </c>
    </row>
    <row r="83" spans="1:9" x14ac:dyDescent="0.2">
      <c r="A83" s="266" t="s">
        <v>254</v>
      </c>
      <c r="B83" s="266"/>
      <c r="C83" s="266"/>
      <c r="D83" s="266"/>
      <c r="E83" s="266"/>
      <c r="F83" s="266"/>
      <c r="G83" s="298"/>
      <c r="H83" s="298"/>
      <c r="I83" s="298"/>
    </row>
    <row r="84" spans="1:9" x14ac:dyDescent="0.2">
      <c r="A84" s="299" t="s">
        <v>255</v>
      </c>
      <c r="B84" s="299"/>
      <c r="C84" s="299"/>
      <c r="D84" s="299"/>
      <c r="E84" s="299"/>
      <c r="F84" s="299"/>
      <c r="G84" s="17">
        <v>199</v>
      </c>
      <c r="H84" s="53">
        <f>H85+H86</f>
        <v>93276877</v>
      </c>
      <c r="I84" s="53">
        <f>I85+I86</f>
        <v>46928570</v>
      </c>
    </row>
    <row r="85" spans="1:9" x14ac:dyDescent="0.2">
      <c r="A85" s="300" t="s">
        <v>256</v>
      </c>
      <c r="B85" s="300"/>
      <c r="C85" s="300"/>
      <c r="D85" s="300"/>
      <c r="E85" s="300"/>
      <c r="F85" s="300"/>
      <c r="G85" s="16">
        <v>200</v>
      </c>
      <c r="H85" s="52">
        <v>93276877</v>
      </c>
      <c r="I85" s="52">
        <v>46928570</v>
      </c>
    </row>
    <row r="86" spans="1:9" x14ac:dyDescent="0.2">
      <c r="A86" s="301" t="s">
        <v>257</v>
      </c>
      <c r="B86" s="301"/>
      <c r="C86" s="301"/>
      <c r="D86" s="301"/>
      <c r="E86" s="301"/>
      <c r="F86" s="301"/>
      <c r="G86" s="19">
        <v>201</v>
      </c>
      <c r="H86" s="66">
        <v>0</v>
      </c>
      <c r="I86" s="66">
        <v>0</v>
      </c>
    </row>
    <row r="87" spans="1:9" x14ac:dyDescent="0.2">
      <c r="A87" s="302" t="s">
        <v>258</v>
      </c>
      <c r="B87" s="302"/>
      <c r="C87" s="302"/>
      <c r="D87" s="302"/>
      <c r="E87" s="302"/>
      <c r="F87" s="302"/>
      <c r="G87" s="303"/>
      <c r="H87" s="303"/>
      <c r="I87" s="303"/>
    </row>
    <row r="88" spans="1:9" x14ac:dyDescent="0.2">
      <c r="A88" s="304" t="s">
        <v>259</v>
      </c>
      <c r="B88" s="304"/>
      <c r="C88" s="304"/>
      <c r="D88" s="304"/>
      <c r="E88" s="304"/>
      <c r="F88" s="304"/>
      <c r="G88" s="16">
        <v>202</v>
      </c>
      <c r="H88" s="52">
        <v>93276877</v>
      </c>
      <c r="I88" s="52">
        <v>46928570</v>
      </c>
    </row>
    <row r="89" spans="1:9" ht="24.6" customHeight="1" x14ac:dyDescent="0.2">
      <c r="A89" s="296" t="s">
        <v>260</v>
      </c>
      <c r="B89" s="296"/>
      <c r="C89" s="296"/>
      <c r="D89" s="296"/>
      <c r="E89" s="296"/>
      <c r="F89" s="296"/>
      <c r="G89" s="17">
        <v>203</v>
      </c>
      <c r="H89" s="53">
        <f>SUM(H90:H97)</f>
        <v>21790877</v>
      </c>
      <c r="I89" s="53">
        <f>SUM(I90:I97)</f>
        <v>-38745537</v>
      </c>
    </row>
    <row r="90" spans="1:9" x14ac:dyDescent="0.2">
      <c r="A90" s="305" t="s">
        <v>261</v>
      </c>
      <c r="B90" s="305"/>
      <c r="C90" s="305"/>
      <c r="D90" s="305"/>
      <c r="E90" s="305"/>
      <c r="F90" s="305"/>
      <c r="G90" s="16">
        <v>204</v>
      </c>
      <c r="H90" s="52">
        <v>21790877</v>
      </c>
      <c r="I90" s="52">
        <v>-38745537</v>
      </c>
    </row>
    <row r="91" spans="1:9" ht="21.6" customHeight="1" x14ac:dyDescent="0.2">
      <c r="A91" s="305" t="s">
        <v>262</v>
      </c>
      <c r="B91" s="305"/>
      <c r="C91" s="305"/>
      <c r="D91" s="305"/>
      <c r="E91" s="305"/>
      <c r="F91" s="305"/>
      <c r="G91" s="16">
        <v>205</v>
      </c>
      <c r="H91" s="52">
        <v>0</v>
      </c>
      <c r="I91" s="52">
        <v>0</v>
      </c>
    </row>
    <row r="92" spans="1:9" ht="21.6" customHeight="1" x14ac:dyDescent="0.2">
      <c r="A92" s="305" t="s">
        <v>263</v>
      </c>
      <c r="B92" s="305"/>
      <c r="C92" s="305"/>
      <c r="D92" s="305"/>
      <c r="E92" s="305"/>
      <c r="F92" s="305"/>
      <c r="G92" s="16">
        <v>206</v>
      </c>
      <c r="H92" s="52">
        <v>0</v>
      </c>
      <c r="I92" s="52">
        <v>0</v>
      </c>
    </row>
    <row r="93" spans="1:9" x14ac:dyDescent="0.2">
      <c r="A93" s="305" t="s">
        <v>264</v>
      </c>
      <c r="B93" s="305"/>
      <c r="C93" s="305"/>
      <c r="D93" s="305"/>
      <c r="E93" s="305"/>
      <c r="F93" s="305"/>
      <c r="G93" s="16">
        <v>207</v>
      </c>
      <c r="H93" s="52">
        <v>0</v>
      </c>
      <c r="I93" s="52">
        <v>0</v>
      </c>
    </row>
    <row r="94" spans="1:9" ht="24.6" customHeight="1" x14ac:dyDescent="0.2">
      <c r="A94" s="305" t="s">
        <v>265</v>
      </c>
      <c r="B94" s="305"/>
      <c r="C94" s="305"/>
      <c r="D94" s="305"/>
      <c r="E94" s="305"/>
      <c r="F94" s="305"/>
      <c r="G94" s="16">
        <v>208</v>
      </c>
      <c r="H94" s="52">
        <v>0</v>
      </c>
      <c r="I94" s="52">
        <v>0</v>
      </c>
    </row>
    <row r="95" spans="1:9" ht="24.6" customHeight="1" x14ac:dyDescent="0.2">
      <c r="A95" s="305" t="s">
        <v>266</v>
      </c>
      <c r="B95" s="305"/>
      <c r="C95" s="305"/>
      <c r="D95" s="305"/>
      <c r="E95" s="305"/>
      <c r="F95" s="305"/>
      <c r="G95" s="16">
        <v>209</v>
      </c>
      <c r="H95" s="52">
        <v>0</v>
      </c>
      <c r="I95" s="52">
        <v>0</v>
      </c>
    </row>
    <row r="96" spans="1:9" x14ac:dyDescent="0.2">
      <c r="A96" s="305" t="s">
        <v>267</v>
      </c>
      <c r="B96" s="305"/>
      <c r="C96" s="305"/>
      <c r="D96" s="305"/>
      <c r="E96" s="305"/>
      <c r="F96" s="305"/>
      <c r="G96" s="16">
        <v>210</v>
      </c>
      <c r="H96" s="52">
        <v>0</v>
      </c>
      <c r="I96" s="52">
        <v>0</v>
      </c>
    </row>
    <row r="97" spans="1:9" x14ac:dyDescent="0.2">
      <c r="A97" s="305" t="s">
        <v>268</v>
      </c>
      <c r="B97" s="305"/>
      <c r="C97" s="305"/>
      <c r="D97" s="305"/>
      <c r="E97" s="305"/>
      <c r="F97" s="305"/>
      <c r="G97" s="16">
        <v>211</v>
      </c>
      <c r="H97" s="52">
        <v>0</v>
      </c>
      <c r="I97" s="52">
        <v>0</v>
      </c>
    </row>
    <row r="98" spans="1:9" x14ac:dyDescent="0.2">
      <c r="A98" s="304" t="s">
        <v>269</v>
      </c>
      <c r="B98" s="304"/>
      <c r="C98" s="304"/>
      <c r="D98" s="304"/>
      <c r="E98" s="304"/>
      <c r="F98" s="304"/>
      <c r="G98" s="16">
        <v>212</v>
      </c>
      <c r="H98" s="52">
        <v>2534487</v>
      </c>
      <c r="I98" s="52">
        <v>-4210235</v>
      </c>
    </row>
    <row r="99" spans="1:9" ht="27.6" customHeight="1" x14ac:dyDescent="0.2">
      <c r="A99" s="296" t="s">
        <v>270</v>
      </c>
      <c r="B99" s="296"/>
      <c r="C99" s="296"/>
      <c r="D99" s="296"/>
      <c r="E99" s="296"/>
      <c r="F99" s="296"/>
      <c r="G99" s="17">
        <v>213</v>
      </c>
      <c r="H99" s="53">
        <f>H89-H98</f>
        <v>19256390</v>
      </c>
      <c r="I99" s="53">
        <f>I89-I98</f>
        <v>-34535302</v>
      </c>
    </row>
    <row r="100" spans="1:9" ht="31.15" customHeight="1" x14ac:dyDescent="0.2">
      <c r="A100" s="297" t="s">
        <v>271</v>
      </c>
      <c r="B100" s="297"/>
      <c r="C100" s="297"/>
      <c r="D100" s="297"/>
      <c r="E100" s="297"/>
      <c r="F100" s="297"/>
      <c r="G100" s="18">
        <v>214</v>
      </c>
      <c r="H100" s="54">
        <f>H88+H99</f>
        <v>112533267</v>
      </c>
      <c r="I100" s="54">
        <f>I88+I99</f>
        <v>12393268</v>
      </c>
    </row>
    <row r="101" spans="1:9" ht="28.9" customHeight="1" x14ac:dyDescent="0.2">
      <c r="A101" s="266" t="s">
        <v>272</v>
      </c>
      <c r="B101" s="266"/>
      <c r="C101" s="266"/>
      <c r="D101" s="266"/>
      <c r="E101" s="266"/>
      <c r="F101" s="266"/>
      <c r="G101" s="298"/>
      <c r="H101" s="298"/>
      <c r="I101" s="298"/>
    </row>
    <row r="102" spans="1:9" ht="23.45" customHeight="1" x14ac:dyDescent="0.2">
      <c r="A102" s="299" t="s">
        <v>273</v>
      </c>
      <c r="B102" s="299"/>
      <c r="C102" s="299"/>
      <c r="D102" s="299"/>
      <c r="E102" s="299"/>
      <c r="F102" s="299"/>
      <c r="G102" s="17">
        <v>215</v>
      </c>
      <c r="H102" s="53">
        <f>H103+H104</f>
        <v>112533266</v>
      </c>
      <c r="I102" s="53">
        <f>I103+I104</f>
        <v>12393268</v>
      </c>
    </row>
    <row r="103" spans="1:9" x14ac:dyDescent="0.2">
      <c r="A103" s="300" t="s">
        <v>274</v>
      </c>
      <c r="B103" s="300"/>
      <c r="C103" s="300"/>
      <c r="D103" s="300"/>
      <c r="E103" s="300"/>
      <c r="F103" s="300"/>
      <c r="G103" s="16">
        <v>216</v>
      </c>
      <c r="H103" s="52">
        <v>112533266</v>
      </c>
      <c r="I103" s="52">
        <v>12393268</v>
      </c>
    </row>
    <row r="104" spans="1:9" x14ac:dyDescent="0.2">
      <c r="A104" s="301" t="s">
        <v>275</v>
      </c>
      <c r="B104" s="301"/>
      <c r="C104" s="301"/>
      <c r="D104" s="301"/>
      <c r="E104" s="301"/>
      <c r="F104" s="301"/>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72"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5" sqref="A5:F5"/>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316" t="s">
        <v>276</v>
      </c>
      <c r="B1" s="344"/>
      <c r="C1" s="344"/>
      <c r="D1" s="344"/>
      <c r="E1" s="344"/>
      <c r="F1" s="344"/>
      <c r="G1" s="344"/>
      <c r="H1" s="344"/>
      <c r="I1" s="344"/>
    </row>
    <row r="2" spans="1:9" x14ac:dyDescent="0.2">
      <c r="A2" s="315" t="s">
        <v>641</v>
      </c>
      <c r="B2" s="274"/>
      <c r="C2" s="274"/>
      <c r="D2" s="274"/>
      <c r="E2" s="274"/>
      <c r="F2" s="274"/>
      <c r="G2" s="274"/>
      <c r="H2" s="274"/>
      <c r="I2" s="274"/>
    </row>
    <row r="3" spans="1:9" x14ac:dyDescent="0.2">
      <c r="A3" s="346" t="s">
        <v>277</v>
      </c>
      <c r="B3" s="347"/>
      <c r="C3" s="347"/>
      <c r="D3" s="347"/>
      <c r="E3" s="347"/>
      <c r="F3" s="347"/>
      <c r="G3" s="347"/>
      <c r="H3" s="347"/>
      <c r="I3" s="347"/>
    </row>
    <row r="4" spans="1:9" x14ac:dyDescent="0.2">
      <c r="A4" s="345" t="s">
        <v>640</v>
      </c>
      <c r="B4" s="281"/>
      <c r="C4" s="281"/>
      <c r="D4" s="281"/>
      <c r="E4" s="281"/>
      <c r="F4" s="281"/>
      <c r="G4" s="281"/>
      <c r="H4" s="281"/>
      <c r="I4" s="282"/>
    </row>
    <row r="5" spans="1:9" ht="23.25" thickBot="1" x14ac:dyDescent="0.25">
      <c r="A5" s="348" t="s">
        <v>278</v>
      </c>
      <c r="B5" s="349"/>
      <c r="C5" s="349"/>
      <c r="D5" s="349"/>
      <c r="E5" s="349"/>
      <c r="F5" s="350"/>
      <c r="G5" s="13" t="s">
        <v>279</v>
      </c>
      <c r="H5" s="46" t="s">
        <v>280</v>
      </c>
      <c r="I5" s="46" t="s">
        <v>281</v>
      </c>
    </row>
    <row r="6" spans="1:9" x14ac:dyDescent="0.2">
      <c r="A6" s="351">
        <v>1</v>
      </c>
      <c r="B6" s="352"/>
      <c r="C6" s="352"/>
      <c r="D6" s="352"/>
      <c r="E6" s="352"/>
      <c r="F6" s="353"/>
      <c r="G6" s="20">
        <v>2</v>
      </c>
      <c r="H6" s="20" t="s">
        <v>282</v>
      </c>
      <c r="I6" s="20" t="s">
        <v>283</v>
      </c>
    </row>
    <row r="7" spans="1:9" x14ac:dyDescent="0.2">
      <c r="A7" s="323" t="s">
        <v>284</v>
      </c>
      <c r="B7" s="324"/>
      <c r="C7" s="324"/>
      <c r="D7" s="324"/>
      <c r="E7" s="324"/>
      <c r="F7" s="324"/>
      <c r="G7" s="324"/>
      <c r="H7" s="324"/>
      <c r="I7" s="325"/>
    </row>
    <row r="8" spans="1:9" ht="12.75" customHeight="1" x14ac:dyDescent="0.2">
      <c r="A8" s="326" t="s">
        <v>285</v>
      </c>
      <c r="B8" s="327"/>
      <c r="C8" s="327"/>
      <c r="D8" s="327"/>
      <c r="E8" s="327"/>
      <c r="F8" s="328"/>
      <c r="G8" s="21">
        <v>1</v>
      </c>
      <c r="H8" s="47">
        <v>113699342</v>
      </c>
      <c r="I8" s="47">
        <v>57368223</v>
      </c>
    </row>
    <row r="9" spans="1:9" ht="12.75" customHeight="1" x14ac:dyDescent="0.2">
      <c r="A9" s="341" t="s">
        <v>286</v>
      </c>
      <c r="B9" s="342"/>
      <c r="C9" s="342"/>
      <c r="D9" s="342"/>
      <c r="E9" s="342"/>
      <c r="F9" s="343"/>
      <c r="G9" s="17">
        <v>2</v>
      </c>
      <c r="H9" s="48">
        <f>H10+H11+H12+H13+H14+H15+H16+H17</f>
        <v>57002594</v>
      </c>
      <c r="I9" s="48">
        <f>I10+I11+I12+I13+I14+I15+I16+I17</f>
        <v>160569825</v>
      </c>
    </row>
    <row r="10" spans="1:9" ht="12.75" customHeight="1" x14ac:dyDescent="0.2">
      <c r="A10" s="338" t="s">
        <v>287</v>
      </c>
      <c r="B10" s="339"/>
      <c r="C10" s="339"/>
      <c r="D10" s="339"/>
      <c r="E10" s="339"/>
      <c r="F10" s="340"/>
      <c r="G10" s="22">
        <v>3</v>
      </c>
      <c r="H10" s="49">
        <v>110399838</v>
      </c>
      <c r="I10" s="49">
        <v>96990550</v>
      </c>
    </row>
    <row r="11" spans="1:9" ht="31.15" customHeight="1" x14ac:dyDescent="0.2">
      <c r="A11" s="338" t="s">
        <v>288</v>
      </c>
      <c r="B11" s="339"/>
      <c r="C11" s="339"/>
      <c r="D11" s="339"/>
      <c r="E11" s="339"/>
      <c r="F11" s="340"/>
      <c r="G11" s="22">
        <v>4</v>
      </c>
      <c r="H11" s="49">
        <v>-6138574</v>
      </c>
      <c r="I11" s="49">
        <v>-5990159</v>
      </c>
    </row>
    <row r="12" spans="1:9" ht="28.15" customHeight="1" x14ac:dyDescent="0.2">
      <c r="A12" s="338" t="s">
        <v>289</v>
      </c>
      <c r="B12" s="339"/>
      <c r="C12" s="339"/>
      <c r="D12" s="339"/>
      <c r="E12" s="339"/>
      <c r="F12" s="340"/>
      <c r="G12" s="22">
        <v>5</v>
      </c>
      <c r="H12" s="49">
        <v>-311960</v>
      </c>
      <c r="I12" s="49">
        <v>0</v>
      </c>
    </row>
    <row r="13" spans="1:9" ht="12.75" customHeight="1" x14ac:dyDescent="0.2">
      <c r="A13" s="338" t="s">
        <v>290</v>
      </c>
      <c r="B13" s="339"/>
      <c r="C13" s="339"/>
      <c r="D13" s="339"/>
      <c r="E13" s="339"/>
      <c r="F13" s="340"/>
      <c r="G13" s="22">
        <v>6</v>
      </c>
      <c r="H13" s="49">
        <v>-440216</v>
      </c>
      <c r="I13" s="49">
        <v>-362182</v>
      </c>
    </row>
    <row r="14" spans="1:9" ht="12.75" customHeight="1" x14ac:dyDescent="0.2">
      <c r="A14" s="338" t="s">
        <v>291</v>
      </c>
      <c r="B14" s="339"/>
      <c r="C14" s="339"/>
      <c r="D14" s="339"/>
      <c r="E14" s="339"/>
      <c r="F14" s="340"/>
      <c r="G14" s="22">
        <v>7</v>
      </c>
      <c r="H14" s="49">
        <v>13145776</v>
      </c>
      <c r="I14" s="49">
        <v>9975064</v>
      </c>
    </row>
    <row r="15" spans="1:9" ht="12.75" customHeight="1" x14ac:dyDescent="0.2">
      <c r="A15" s="338" t="s">
        <v>292</v>
      </c>
      <c r="B15" s="339"/>
      <c r="C15" s="339"/>
      <c r="D15" s="339"/>
      <c r="E15" s="339"/>
      <c r="F15" s="340"/>
      <c r="G15" s="22">
        <v>8</v>
      </c>
      <c r="H15" s="49">
        <v>340887</v>
      </c>
      <c r="I15" s="49">
        <v>-61981</v>
      </c>
    </row>
    <row r="16" spans="1:9" ht="12.75" customHeight="1" x14ac:dyDescent="0.2">
      <c r="A16" s="338" t="s">
        <v>293</v>
      </c>
      <c r="B16" s="339"/>
      <c r="C16" s="339"/>
      <c r="D16" s="339"/>
      <c r="E16" s="339"/>
      <c r="F16" s="340"/>
      <c r="G16" s="22">
        <v>9</v>
      </c>
      <c r="H16" s="49">
        <v>1408393</v>
      </c>
      <c r="I16" s="49">
        <v>8062096</v>
      </c>
    </row>
    <row r="17" spans="1:9" ht="27.6" customHeight="1" x14ac:dyDescent="0.2">
      <c r="A17" s="338" t="s">
        <v>294</v>
      </c>
      <c r="B17" s="339"/>
      <c r="C17" s="339"/>
      <c r="D17" s="339"/>
      <c r="E17" s="339"/>
      <c r="F17" s="340"/>
      <c r="G17" s="22">
        <v>10</v>
      </c>
      <c r="H17" s="49">
        <v>-61401550</v>
      </c>
      <c r="I17" s="49">
        <v>51956437</v>
      </c>
    </row>
    <row r="18" spans="1:9" ht="29.45" customHeight="1" x14ac:dyDescent="0.2">
      <c r="A18" s="317" t="s">
        <v>295</v>
      </c>
      <c r="B18" s="318"/>
      <c r="C18" s="318"/>
      <c r="D18" s="318"/>
      <c r="E18" s="318"/>
      <c r="F18" s="319"/>
      <c r="G18" s="17">
        <v>11</v>
      </c>
      <c r="H18" s="48">
        <f>H8+H9</f>
        <v>170701936</v>
      </c>
      <c r="I18" s="48">
        <f>I8+I9</f>
        <v>217938048</v>
      </c>
    </row>
    <row r="19" spans="1:9" ht="12.75" customHeight="1" x14ac:dyDescent="0.2">
      <c r="A19" s="341" t="s">
        <v>296</v>
      </c>
      <c r="B19" s="342"/>
      <c r="C19" s="342"/>
      <c r="D19" s="342"/>
      <c r="E19" s="342"/>
      <c r="F19" s="343"/>
      <c r="G19" s="17">
        <v>12</v>
      </c>
      <c r="H19" s="48">
        <f>H20+H21+H22+H23</f>
        <v>-26508919</v>
      </c>
      <c r="I19" s="48">
        <f>I20+I21+I22+I23</f>
        <v>-78094094</v>
      </c>
    </row>
    <row r="20" spans="1:9" ht="12.75" customHeight="1" x14ac:dyDescent="0.2">
      <c r="A20" s="338" t="s">
        <v>297</v>
      </c>
      <c r="B20" s="339"/>
      <c r="C20" s="339"/>
      <c r="D20" s="339"/>
      <c r="E20" s="339"/>
      <c r="F20" s="340"/>
      <c r="G20" s="22">
        <v>13</v>
      </c>
      <c r="H20" s="49">
        <v>-10204882</v>
      </c>
      <c r="I20" s="49">
        <v>-83579270</v>
      </c>
    </row>
    <row r="21" spans="1:9" ht="12.75" customHeight="1" x14ac:dyDescent="0.2">
      <c r="A21" s="338" t="s">
        <v>298</v>
      </c>
      <c r="B21" s="339"/>
      <c r="C21" s="339"/>
      <c r="D21" s="339"/>
      <c r="E21" s="339"/>
      <c r="F21" s="340"/>
      <c r="G21" s="22">
        <v>14</v>
      </c>
      <c r="H21" s="49">
        <v>-42837220</v>
      </c>
      <c r="I21" s="49">
        <v>-27865287</v>
      </c>
    </row>
    <row r="22" spans="1:9" ht="12.75" customHeight="1" x14ac:dyDescent="0.2">
      <c r="A22" s="338" t="s">
        <v>299</v>
      </c>
      <c r="B22" s="339"/>
      <c r="C22" s="339"/>
      <c r="D22" s="339"/>
      <c r="E22" s="339"/>
      <c r="F22" s="340"/>
      <c r="G22" s="22">
        <v>15</v>
      </c>
      <c r="H22" s="49">
        <v>23833060</v>
      </c>
      <c r="I22" s="49">
        <v>11985031</v>
      </c>
    </row>
    <row r="23" spans="1:9" ht="12.75" customHeight="1" x14ac:dyDescent="0.2">
      <c r="A23" s="338" t="s">
        <v>300</v>
      </c>
      <c r="B23" s="339"/>
      <c r="C23" s="339"/>
      <c r="D23" s="339"/>
      <c r="E23" s="339"/>
      <c r="F23" s="340"/>
      <c r="G23" s="22">
        <v>16</v>
      </c>
      <c r="H23" s="49">
        <v>2700123</v>
      </c>
      <c r="I23" s="49">
        <v>21365432</v>
      </c>
    </row>
    <row r="24" spans="1:9" ht="12.75" customHeight="1" x14ac:dyDescent="0.2">
      <c r="A24" s="317" t="s">
        <v>301</v>
      </c>
      <c r="B24" s="318"/>
      <c r="C24" s="318"/>
      <c r="D24" s="318"/>
      <c r="E24" s="318"/>
      <c r="F24" s="319"/>
      <c r="G24" s="17">
        <v>17</v>
      </c>
      <c r="H24" s="48">
        <f>H18+H19</f>
        <v>144193017</v>
      </c>
      <c r="I24" s="48">
        <f>I18+I19</f>
        <v>139843954</v>
      </c>
    </row>
    <row r="25" spans="1:9" ht="12.75" customHeight="1" x14ac:dyDescent="0.2">
      <c r="A25" s="329" t="s">
        <v>302</v>
      </c>
      <c r="B25" s="330"/>
      <c r="C25" s="330"/>
      <c r="D25" s="330"/>
      <c r="E25" s="330"/>
      <c r="F25" s="331"/>
      <c r="G25" s="22">
        <v>18</v>
      </c>
      <c r="H25" s="49">
        <v>-13298849</v>
      </c>
      <c r="I25" s="49">
        <v>-9412717</v>
      </c>
    </row>
    <row r="26" spans="1:9" ht="12.75" customHeight="1" x14ac:dyDescent="0.2">
      <c r="A26" s="329" t="s">
        <v>303</v>
      </c>
      <c r="B26" s="330"/>
      <c r="C26" s="330"/>
      <c r="D26" s="330"/>
      <c r="E26" s="330"/>
      <c r="F26" s="331"/>
      <c r="G26" s="22">
        <v>19</v>
      </c>
      <c r="H26" s="49">
        <v>-8380330</v>
      </c>
      <c r="I26" s="49">
        <v>-1502255</v>
      </c>
    </row>
    <row r="27" spans="1:9" ht="28.9" customHeight="1" x14ac:dyDescent="0.2">
      <c r="A27" s="320" t="s">
        <v>304</v>
      </c>
      <c r="B27" s="321"/>
      <c r="C27" s="321"/>
      <c r="D27" s="321"/>
      <c r="E27" s="321"/>
      <c r="F27" s="322"/>
      <c r="G27" s="18">
        <v>20</v>
      </c>
      <c r="H27" s="50">
        <f>H24+H25+H26</f>
        <v>122513838</v>
      </c>
      <c r="I27" s="50">
        <f>I24+I25+I26</f>
        <v>128928982</v>
      </c>
    </row>
    <row r="28" spans="1:9" x14ac:dyDescent="0.2">
      <c r="A28" s="323" t="s">
        <v>305</v>
      </c>
      <c r="B28" s="324"/>
      <c r="C28" s="324"/>
      <c r="D28" s="324"/>
      <c r="E28" s="324"/>
      <c r="F28" s="324"/>
      <c r="G28" s="324"/>
      <c r="H28" s="324"/>
      <c r="I28" s="325"/>
    </row>
    <row r="29" spans="1:9" ht="23.45" customHeight="1" x14ac:dyDescent="0.2">
      <c r="A29" s="326" t="s">
        <v>306</v>
      </c>
      <c r="B29" s="327"/>
      <c r="C29" s="327"/>
      <c r="D29" s="327"/>
      <c r="E29" s="327"/>
      <c r="F29" s="328"/>
      <c r="G29" s="21">
        <v>21</v>
      </c>
      <c r="H29" s="51">
        <v>11273051</v>
      </c>
      <c r="I29" s="51">
        <v>27161736</v>
      </c>
    </row>
    <row r="30" spans="1:9" ht="12.75" customHeight="1" x14ac:dyDescent="0.2">
      <c r="A30" s="329" t="s">
        <v>307</v>
      </c>
      <c r="B30" s="330"/>
      <c r="C30" s="330"/>
      <c r="D30" s="330"/>
      <c r="E30" s="330"/>
      <c r="F30" s="331"/>
      <c r="G30" s="22">
        <v>22</v>
      </c>
      <c r="H30" s="52">
        <v>0</v>
      </c>
      <c r="I30" s="52">
        <v>0</v>
      </c>
    </row>
    <row r="31" spans="1:9" ht="12.75" customHeight="1" x14ac:dyDescent="0.2">
      <c r="A31" s="329" t="s">
        <v>308</v>
      </c>
      <c r="B31" s="330"/>
      <c r="C31" s="330"/>
      <c r="D31" s="330"/>
      <c r="E31" s="330"/>
      <c r="F31" s="331"/>
      <c r="G31" s="22">
        <v>23</v>
      </c>
      <c r="H31" s="52">
        <v>429289</v>
      </c>
      <c r="I31" s="52">
        <v>715000</v>
      </c>
    </row>
    <row r="32" spans="1:9" ht="12.75" customHeight="1" x14ac:dyDescent="0.2">
      <c r="A32" s="329" t="s">
        <v>309</v>
      </c>
      <c r="B32" s="330"/>
      <c r="C32" s="330"/>
      <c r="D32" s="330"/>
      <c r="E32" s="330"/>
      <c r="F32" s="331"/>
      <c r="G32" s="22">
        <v>24</v>
      </c>
      <c r="H32" s="52">
        <v>40345999</v>
      </c>
      <c r="I32" s="52">
        <v>40516851</v>
      </c>
    </row>
    <row r="33" spans="1:9" ht="12.75" customHeight="1" x14ac:dyDescent="0.2">
      <c r="A33" s="329" t="s">
        <v>310</v>
      </c>
      <c r="B33" s="330"/>
      <c r="C33" s="330"/>
      <c r="D33" s="330"/>
      <c r="E33" s="330"/>
      <c r="F33" s="331"/>
      <c r="G33" s="22">
        <v>25</v>
      </c>
      <c r="H33" s="52">
        <v>327270</v>
      </c>
      <c r="I33" s="52">
        <v>0</v>
      </c>
    </row>
    <row r="34" spans="1:9" ht="12.75" customHeight="1" x14ac:dyDescent="0.2">
      <c r="A34" s="329" t="s">
        <v>311</v>
      </c>
      <c r="B34" s="330"/>
      <c r="C34" s="330"/>
      <c r="D34" s="330"/>
      <c r="E34" s="330"/>
      <c r="F34" s="331"/>
      <c r="G34" s="22">
        <v>26</v>
      </c>
      <c r="H34" s="52">
        <v>0</v>
      </c>
      <c r="I34" s="52">
        <v>0</v>
      </c>
    </row>
    <row r="35" spans="1:9" ht="27.6" customHeight="1" x14ac:dyDescent="0.2">
      <c r="A35" s="317" t="s">
        <v>312</v>
      </c>
      <c r="B35" s="318"/>
      <c r="C35" s="318"/>
      <c r="D35" s="318"/>
      <c r="E35" s="318"/>
      <c r="F35" s="319"/>
      <c r="G35" s="17">
        <v>27</v>
      </c>
      <c r="H35" s="53">
        <f>H29+H30+H31+H32+H33+H34</f>
        <v>52375609</v>
      </c>
      <c r="I35" s="53">
        <f>I29+I30+I31+I32+I33+I34</f>
        <v>68393587</v>
      </c>
    </row>
    <row r="36" spans="1:9" ht="26.45" customHeight="1" x14ac:dyDescent="0.2">
      <c r="A36" s="329" t="s">
        <v>313</v>
      </c>
      <c r="B36" s="330"/>
      <c r="C36" s="330"/>
      <c r="D36" s="330"/>
      <c r="E36" s="330"/>
      <c r="F36" s="331"/>
      <c r="G36" s="22">
        <v>28</v>
      </c>
      <c r="H36" s="52">
        <v>-161766402</v>
      </c>
      <c r="I36" s="52">
        <v>-67420307</v>
      </c>
    </row>
    <row r="37" spans="1:9" ht="12.75" customHeight="1" x14ac:dyDescent="0.2">
      <c r="A37" s="329" t="s">
        <v>314</v>
      </c>
      <c r="B37" s="330"/>
      <c r="C37" s="330"/>
      <c r="D37" s="330"/>
      <c r="E37" s="330"/>
      <c r="F37" s="331"/>
      <c r="G37" s="22">
        <v>29</v>
      </c>
      <c r="H37" s="52">
        <v>0</v>
      </c>
      <c r="I37" s="52">
        <v>0</v>
      </c>
    </row>
    <row r="38" spans="1:9" ht="12.75" customHeight="1" x14ac:dyDescent="0.2">
      <c r="A38" s="329" t="s">
        <v>315</v>
      </c>
      <c r="B38" s="330"/>
      <c r="C38" s="330"/>
      <c r="D38" s="330"/>
      <c r="E38" s="330"/>
      <c r="F38" s="331"/>
      <c r="G38" s="22">
        <v>30</v>
      </c>
      <c r="H38" s="52">
        <v>-260000</v>
      </c>
      <c r="I38" s="52">
        <v>-897742</v>
      </c>
    </row>
    <row r="39" spans="1:9" ht="12.75" customHeight="1" x14ac:dyDescent="0.2">
      <c r="A39" s="329" t="s">
        <v>316</v>
      </c>
      <c r="B39" s="330"/>
      <c r="C39" s="330"/>
      <c r="D39" s="330"/>
      <c r="E39" s="330"/>
      <c r="F39" s="331"/>
      <c r="G39" s="22">
        <v>31</v>
      </c>
      <c r="H39" s="52">
        <v>-867</v>
      </c>
      <c r="I39" s="52">
        <v>0</v>
      </c>
    </row>
    <row r="40" spans="1:9" ht="12.75" customHeight="1" x14ac:dyDescent="0.2">
      <c r="A40" s="329" t="s">
        <v>317</v>
      </c>
      <c r="B40" s="330"/>
      <c r="C40" s="330"/>
      <c r="D40" s="330"/>
      <c r="E40" s="330"/>
      <c r="F40" s="331"/>
      <c r="G40" s="22">
        <v>32</v>
      </c>
      <c r="H40" s="52">
        <v>0</v>
      </c>
      <c r="I40" s="52">
        <v>0</v>
      </c>
    </row>
    <row r="41" spans="1:9" ht="22.9" customHeight="1" x14ac:dyDescent="0.2">
      <c r="A41" s="317" t="s">
        <v>318</v>
      </c>
      <c r="B41" s="318"/>
      <c r="C41" s="318"/>
      <c r="D41" s="318"/>
      <c r="E41" s="318"/>
      <c r="F41" s="319"/>
      <c r="G41" s="17">
        <v>33</v>
      </c>
      <c r="H41" s="53">
        <f>H36+H37+H38+H39+H40</f>
        <v>-162027269</v>
      </c>
      <c r="I41" s="53">
        <f>I36+I37+I38+I39+I40</f>
        <v>-68318049</v>
      </c>
    </row>
    <row r="42" spans="1:9" ht="30.6" customHeight="1" x14ac:dyDescent="0.2">
      <c r="A42" s="320" t="s">
        <v>319</v>
      </c>
      <c r="B42" s="321"/>
      <c r="C42" s="321"/>
      <c r="D42" s="321"/>
      <c r="E42" s="321"/>
      <c r="F42" s="322"/>
      <c r="G42" s="18">
        <v>34</v>
      </c>
      <c r="H42" s="54">
        <f>H35+H41</f>
        <v>-109651660</v>
      </c>
      <c r="I42" s="54">
        <f>I35+I41</f>
        <v>75538</v>
      </c>
    </row>
    <row r="43" spans="1:9" x14ac:dyDescent="0.2">
      <c r="A43" s="323" t="s">
        <v>320</v>
      </c>
      <c r="B43" s="324"/>
      <c r="C43" s="324"/>
      <c r="D43" s="324"/>
      <c r="E43" s="324"/>
      <c r="F43" s="324"/>
      <c r="G43" s="324"/>
      <c r="H43" s="324"/>
      <c r="I43" s="325"/>
    </row>
    <row r="44" spans="1:9" ht="12.75" customHeight="1" x14ac:dyDescent="0.2">
      <c r="A44" s="326" t="s">
        <v>321</v>
      </c>
      <c r="B44" s="327"/>
      <c r="C44" s="327"/>
      <c r="D44" s="327"/>
      <c r="E44" s="327"/>
      <c r="F44" s="328"/>
      <c r="G44" s="21">
        <v>35</v>
      </c>
      <c r="H44" s="51">
        <v>0</v>
      </c>
      <c r="I44" s="51">
        <v>0</v>
      </c>
    </row>
    <row r="45" spans="1:9" ht="27.6" customHeight="1" x14ac:dyDescent="0.2">
      <c r="A45" s="329" t="s">
        <v>322</v>
      </c>
      <c r="B45" s="330"/>
      <c r="C45" s="330"/>
      <c r="D45" s="330"/>
      <c r="E45" s="330"/>
      <c r="F45" s="331"/>
      <c r="G45" s="22">
        <v>36</v>
      </c>
      <c r="H45" s="52">
        <v>0</v>
      </c>
      <c r="I45" s="52">
        <v>0</v>
      </c>
    </row>
    <row r="46" spans="1:9" ht="12.75" customHeight="1" x14ac:dyDescent="0.2">
      <c r="A46" s="329" t="s">
        <v>323</v>
      </c>
      <c r="B46" s="330"/>
      <c r="C46" s="330"/>
      <c r="D46" s="330"/>
      <c r="E46" s="330"/>
      <c r="F46" s="331"/>
      <c r="G46" s="22">
        <v>37</v>
      </c>
      <c r="H46" s="52">
        <v>174933702</v>
      </c>
      <c r="I46" s="52">
        <v>90151234</v>
      </c>
    </row>
    <row r="47" spans="1:9" ht="12.75" customHeight="1" x14ac:dyDescent="0.2">
      <c r="A47" s="329" t="s">
        <v>324</v>
      </c>
      <c r="B47" s="330"/>
      <c r="C47" s="330"/>
      <c r="D47" s="330"/>
      <c r="E47" s="330"/>
      <c r="F47" s="331"/>
      <c r="G47" s="22">
        <v>38</v>
      </c>
      <c r="H47" s="52">
        <v>0</v>
      </c>
      <c r="I47" s="52">
        <v>0</v>
      </c>
    </row>
    <row r="48" spans="1:9" ht="25.9" customHeight="1" x14ac:dyDescent="0.2">
      <c r="A48" s="317" t="s">
        <v>325</v>
      </c>
      <c r="B48" s="318"/>
      <c r="C48" s="318"/>
      <c r="D48" s="318"/>
      <c r="E48" s="318"/>
      <c r="F48" s="319"/>
      <c r="G48" s="17">
        <v>39</v>
      </c>
      <c r="H48" s="53">
        <f>H44+H45+H46+H47</f>
        <v>174933702</v>
      </c>
      <c r="I48" s="53">
        <f>I44+I45+I46+I47</f>
        <v>90151234</v>
      </c>
    </row>
    <row r="49" spans="1:9" ht="24.6" customHeight="1" x14ac:dyDescent="0.2">
      <c r="A49" s="329" t="s">
        <v>326</v>
      </c>
      <c r="B49" s="330"/>
      <c r="C49" s="330"/>
      <c r="D49" s="330"/>
      <c r="E49" s="330"/>
      <c r="F49" s="331"/>
      <c r="G49" s="22">
        <v>40</v>
      </c>
      <c r="H49" s="52">
        <v>-135048160</v>
      </c>
      <c r="I49" s="52">
        <v>-158619372</v>
      </c>
    </row>
    <row r="50" spans="1:9" ht="12.75" customHeight="1" x14ac:dyDescent="0.2">
      <c r="A50" s="329" t="s">
        <v>327</v>
      </c>
      <c r="B50" s="330"/>
      <c r="C50" s="330"/>
      <c r="D50" s="330"/>
      <c r="E50" s="330"/>
      <c r="F50" s="331"/>
      <c r="G50" s="22">
        <v>41</v>
      </c>
      <c r="H50" s="52">
        <v>-51675903</v>
      </c>
      <c r="I50" s="52">
        <v>-16522104</v>
      </c>
    </row>
    <row r="51" spans="1:9" ht="12.75" customHeight="1" x14ac:dyDescent="0.2">
      <c r="A51" s="329" t="s">
        <v>328</v>
      </c>
      <c r="B51" s="330"/>
      <c r="C51" s="330"/>
      <c r="D51" s="330"/>
      <c r="E51" s="330"/>
      <c r="F51" s="331"/>
      <c r="G51" s="22">
        <v>42</v>
      </c>
      <c r="H51" s="52">
        <v>-9724010</v>
      </c>
      <c r="I51" s="52">
        <v>-8436215</v>
      </c>
    </row>
    <row r="52" spans="1:9" ht="26.45" customHeight="1" x14ac:dyDescent="0.2">
      <c r="A52" s="329" t="s">
        <v>329</v>
      </c>
      <c r="B52" s="330"/>
      <c r="C52" s="330"/>
      <c r="D52" s="330"/>
      <c r="E52" s="330"/>
      <c r="F52" s="331"/>
      <c r="G52" s="22">
        <v>43</v>
      </c>
      <c r="H52" s="52">
        <v>-904660</v>
      </c>
      <c r="I52" s="52">
        <v>0</v>
      </c>
    </row>
    <row r="53" spans="1:9" ht="12.75" customHeight="1" x14ac:dyDescent="0.2">
      <c r="A53" s="329" t="s">
        <v>330</v>
      </c>
      <c r="B53" s="330"/>
      <c r="C53" s="330"/>
      <c r="D53" s="330"/>
      <c r="E53" s="330"/>
      <c r="F53" s="331"/>
      <c r="G53" s="22">
        <v>44</v>
      </c>
      <c r="H53" s="52">
        <v>0</v>
      </c>
      <c r="I53" s="52">
        <v>0</v>
      </c>
    </row>
    <row r="54" spans="1:9" ht="27.6" customHeight="1" x14ac:dyDescent="0.2">
      <c r="A54" s="317" t="s">
        <v>331</v>
      </c>
      <c r="B54" s="318"/>
      <c r="C54" s="318"/>
      <c r="D54" s="318"/>
      <c r="E54" s="318"/>
      <c r="F54" s="319"/>
      <c r="G54" s="17">
        <v>45</v>
      </c>
      <c r="H54" s="53">
        <f>H49+H50+H51+H52+H53</f>
        <v>-197352733</v>
      </c>
      <c r="I54" s="53">
        <f>I49+I50+I51+I52+I53</f>
        <v>-183577691</v>
      </c>
    </row>
    <row r="55" spans="1:9" ht="27.6" customHeight="1" x14ac:dyDescent="0.2">
      <c r="A55" s="332" t="s">
        <v>332</v>
      </c>
      <c r="B55" s="333"/>
      <c r="C55" s="333"/>
      <c r="D55" s="333"/>
      <c r="E55" s="333"/>
      <c r="F55" s="334"/>
      <c r="G55" s="17">
        <v>46</v>
      </c>
      <c r="H55" s="53">
        <f>H48+H54</f>
        <v>-22419031</v>
      </c>
      <c r="I55" s="53">
        <f>I48+I54</f>
        <v>-93426457</v>
      </c>
    </row>
    <row r="56" spans="1:9" x14ac:dyDescent="0.2">
      <c r="A56" s="268" t="s">
        <v>333</v>
      </c>
      <c r="B56" s="269"/>
      <c r="C56" s="269"/>
      <c r="D56" s="269"/>
      <c r="E56" s="269"/>
      <c r="F56" s="270"/>
      <c r="G56" s="22">
        <v>47</v>
      </c>
      <c r="H56" s="52">
        <v>290244</v>
      </c>
      <c r="I56" s="52">
        <v>17266</v>
      </c>
    </row>
    <row r="57" spans="1:9" ht="27" customHeight="1" x14ac:dyDescent="0.2">
      <c r="A57" s="332" t="s">
        <v>334</v>
      </c>
      <c r="B57" s="333"/>
      <c r="C57" s="333"/>
      <c r="D57" s="333"/>
      <c r="E57" s="333"/>
      <c r="F57" s="334"/>
      <c r="G57" s="17">
        <v>48</v>
      </c>
      <c r="H57" s="53">
        <f>H27+H42+H55+H56</f>
        <v>-9266609</v>
      </c>
      <c r="I57" s="53">
        <f>I27+I42+I55+I56</f>
        <v>35595329</v>
      </c>
    </row>
    <row r="58" spans="1:9" ht="27" customHeight="1" x14ac:dyDescent="0.2">
      <c r="A58" s="335" t="s">
        <v>335</v>
      </c>
      <c r="B58" s="336"/>
      <c r="C58" s="336"/>
      <c r="D58" s="336"/>
      <c r="E58" s="336"/>
      <c r="F58" s="337"/>
      <c r="G58" s="22">
        <v>49</v>
      </c>
      <c r="H58" s="52">
        <v>36338122</v>
      </c>
      <c r="I58" s="52">
        <v>27071513</v>
      </c>
    </row>
    <row r="59" spans="1:9" ht="28.9" customHeight="1" x14ac:dyDescent="0.2">
      <c r="A59" s="320" t="s">
        <v>336</v>
      </c>
      <c r="B59" s="321"/>
      <c r="C59" s="321"/>
      <c r="D59" s="321"/>
      <c r="E59" s="321"/>
      <c r="F59" s="322"/>
      <c r="G59" s="18">
        <v>50</v>
      </c>
      <c r="H59" s="54">
        <f>H57+H58</f>
        <v>27071513</v>
      </c>
      <c r="I59" s="54">
        <f>I57+I58</f>
        <v>62666842</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16" t="s">
        <v>337</v>
      </c>
      <c r="B1" s="344"/>
      <c r="C1" s="344"/>
      <c r="D1" s="344"/>
      <c r="E1" s="344"/>
      <c r="F1" s="344"/>
      <c r="G1" s="344"/>
      <c r="H1" s="344"/>
      <c r="I1" s="344"/>
    </row>
    <row r="2" spans="1:9" ht="12.75" customHeight="1" x14ac:dyDescent="0.2">
      <c r="A2" s="315" t="s">
        <v>338</v>
      </c>
      <c r="B2" s="274"/>
      <c r="C2" s="274"/>
      <c r="D2" s="274"/>
      <c r="E2" s="274"/>
      <c r="F2" s="274"/>
      <c r="G2" s="274"/>
      <c r="H2" s="274"/>
      <c r="I2" s="274"/>
    </row>
    <row r="3" spans="1:9" x14ac:dyDescent="0.2">
      <c r="A3" s="346" t="s">
        <v>339</v>
      </c>
      <c r="B3" s="354"/>
      <c r="C3" s="354"/>
      <c r="D3" s="354"/>
      <c r="E3" s="354"/>
      <c r="F3" s="354"/>
      <c r="G3" s="354"/>
      <c r="H3" s="354"/>
      <c r="I3" s="354"/>
    </row>
    <row r="4" spans="1:9" x14ac:dyDescent="0.2">
      <c r="A4" s="345" t="s">
        <v>340</v>
      </c>
      <c r="B4" s="281"/>
      <c r="C4" s="281"/>
      <c r="D4" s="281"/>
      <c r="E4" s="281"/>
      <c r="F4" s="281"/>
      <c r="G4" s="281"/>
      <c r="H4" s="281"/>
      <c r="I4" s="282"/>
    </row>
    <row r="5" spans="1:9" ht="24" thickBot="1" x14ac:dyDescent="0.25">
      <c r="A5" s="348" t="s">
        <v>341</v>
      </c>
      <c r="B5" s="349"/>
      <c r="C5" s="349"/>
      <c r="D5" s="349"/>
      <c r="E5" s="349"/>
      <c r="F5" s="350"/>
      <c r="G5" s="12" t="s">
        <v>342</v>
      </c>
      <c r="H5" s="46" t="s">
        <v>343</v>
      </c>
      <c r="I5" s="46" t="s">
        <v>344</v>
      </c>
    </row>
    <row r="6" spans="1:9" x14ac:dyDescent="0.2">
      <c r="A6" s="351">
        <v>1</v>
      </c>
      <c r="B6" s="352"/>
      <c r="C6" s="352"/>
      <c r="D6" s="352"/>
      <c r="E6" s="352"/>
      <c r="F6" s="353"/>
      <c r="G6" s="14">
        <v>2</v>
      </c>
      <c r="H6" s="20" t="s">
        <v>345</v>
      </c>
      <c r="I6" s="20" t="s">
        <v>346</v>
      </c>
    </row>
    <row r="7" spans="1:9" x14ac:dyDescent="0.2">
      <c r="A7" s="323" t="s">
        <v>347</v>
      </c>
      <c r="B7" s="358"/>
      <c r="C7" s="358"/>
      <c r="D7" s="358"/>
      <c r="E7" s="358"/>
      <c r="F7" s="358"/>
      <c r="G7" s="358"/>
      <c r="H7" s="358"/>
      <c r="I7" s="359"/>
    </row>
    <row r="8" spans="1:9" x14ac:dyDescent="0.2">
      <c r="A8" s="360" t="s">
        <v>348</v>
      </c>
      <c r="B8" s="360"/>
      <c r="C8" s="360"/>
      <c r="D8" s="360"/>
      <c r="E8" s="360"/>
      <c r="F8" s="360"/>
      <c r="G8" s="15">
        <v>1</v>
      </c>
      <c r="H8" s="51">
        <v>0</v>
      </c>
      <c r="I8" s="51">
        <v>0</v>
      </c>
    </row>
    <row r="9" spans="1:9" x14ac:dyDescent="0.2">
      <c r="A9" s="305" t="s">
        <v>349</v>
      </c>
      <c r="B9" s="305"/>
      <c r="C9" s="305"/>
      <c r="D9" s="305"/>
      <c r="E9" s="305"/>
      <c r="F9" s="305"/>
      <c r="G9" s="16">
        <v>2</v>
      </c>
      <c r="H9" s="51">
        <v>0</v>
      </c>
      <c r="I9" s="51">
        <v>0</v>
      </c>
    </row>
    <row r="10" spans="1:9" x14ac:dyDescent="0.2">
      <c r="A10" s="305" t="s">
        <v>350</v>
      </c>
      <c r="B10" s="305"/>
      <c r="C10" s="305"/>
      <c r="D10" s="305"/>
      <c r="E10" s="305"/>
      <c r="F10" s="305"/>
      <c r="G10" s="16">
        <v>3</v>
      </c>
      <c r="H10" s="51">
        <v>0</v>
      </c>
      <c r="I10" s="51">
        <v>0</v>
      </c>
    </row>
    <row r="11" spans="1:9" x14ac:dyDescent="0.2">
      <c r="A11" s="305" t="s">
        <v>351</v>
      </c>
      <c r="B11" s="305"/>
      <c r="C11" s="305"/>
      <c r="D11" s="305"/>
      <c r="E11" s="305"/>
      <c r="F11" s="305"/>
      <c r="G11" s="16">
        <v>4</v>
      </c>
      <c r="H11" s="51">
        <v>0</v>
      </c>
      <c r="I11" s="51">
        <v>0</v>
      </c>
    </row>
    <row r="12" spans="1:9" x14ac:dyDescent="0.2">
      <c r="A12" s="305" t="s">
        <v>352</v>
      </c>
      <c r="B12" s="305"/>
      <c r="C12" s="305"/>
      <c r="D12" s="305"/>
      <c r="E12" s="305"/>
      <c r="F12" s="305"/>
      <c r="G12" s="16">
        <v>5</v>
      </c>
      <c r="H12" s="51">
        <v>0</v>
      </c>
      <c r="I12" s="51">
        <v>0</v>
      </c>
    </row>
    <row r="13" spans="1:9" x14ac:dyDescent="0.2">
      <c r="A13" s="305" t="s">
        <v>353</v>
      </c>
      <c r="B13" s="305"/>
      <c r="C13" s="305"/>
      <c r="D13" s="305"/>
      <c r="E13" s="305"/>
      <c r="F13" s="305"/>
      <c r="G13" s="16">
        <v>6</v>
      </c>
      <c r="H13" s="51">
        <v>0</v>
      </c>
      <c r="I13" s="51">
        <v>0</v>
      </c>
    </row>
    <row r="14" spans="1:9" x14ac:dyDescent="0.2">
      <c r="A14" s="305" t="s">
        <v>354</v>
      </c>
      <c r="B14" s="305"/>
      <c r="C14" s="305"/>
      <c r="D14" s="305"/>
      <c r="E14" s="305"/>
      <c r="F14" s="305"/>
      <c r="G14" s="16">
        <v>7</v>
      </c>
      <c r="H14" s="51">
        <v>0</v>
      </c>
      <c r="I14" s="51">
        <v>0</v>
      </c>
    </row>
    <row r="15" spans="1:9" x14ac:dyDescent="0.2">
      <c r="A15" s="305" t="s">
        <v>355</v>
      </c>
      <c r="B15" s="305"/>
      <c r="C15" s="305"/>
      <c r="D15" s="305"/>
      <c r="E15" s="305"/>
      <c r="F15" s="305"/>
      <c r="G15" s="16">
        <v>8</v>
      </c>
      <c r="H15" s="51">
        <v>0</v>
      </c>
      <c r="I15" s="51">
        <v>0</v>
      </c>
    </row>
    <row r="16" spans="1:9" x14ac:dyDescent="0.2">
      <c r="A16" s="296" t="s">
        <v>356</v>
      </c>
      <c r="B16" s="296"/>
      <c r="C16" s="296"/>
      <c r="D16" s="296"/>
      <c r="E16" s="296"/>
      <c r="F16" s="296"/>
      <c r="G16" s="17">
        <v>9</v>
      </c>
      <c r="H16" s="53">
        <f>SUM(H8:H15)</f>
        <v>0</v>
      </c>
      <c r="I16" s="53">
        <f>SUM(I8:I15)</f>
        <v>0</v>
      </c>
    </row>
    <row r="17" spans="1:9" x14ac:dyDescent="0.2">
      <c r="A17" s="305" t="s">
        <v>357</v>
      </c>
      <c r="B17" s="305"/>
      <c r="C17" s="305"/>
      <c r="D17" s="305"/>
      <c r="E17" s="305"/>
      <c r="F17" s="305"/>
      <c r="G17" s="16">
        <v>10</v>
      </c>
      <c r="H17" s="51">
        <v>0</v>
      </c>
      <c r="I17" s="51">
        <v>0</v>
      </c>
    </row>
    <row r="18" spans="1:9" x14ac:dyDescent="0.2">
      <c r="A18" s="305" t="s">
        <v>358</v>
      </c>
      <c r="B18" s="305"/>
      <c r="C18" s="305"/>
      <c r="D18" s="305"/>
      <c r="E18" s="305"/>
      <c r="F18" s="305"/>
      <c r="G18" s="16">
        <v>11</v>
      </c>
      <c r="H18" s="51">
        <v>0</v>
      </c>
      <c r="I18" s="51">
        <v>0</v>
      </c>
    </row>
    <row r="19" spans="1:9" ht="25.9" customHeight="1" x14ac:dyDescent="0.2">
      <c r="A19" s="357" t="s">
        <v>359</v>
      </c>
      <c r="B19" s="357"/>
      <c r="C19" s="357"/>
      <c r="D19" s="357"/>
      <c r="E19" s="357"/>
      <c r="F19" s="357"/>
      <c r="G19" s="18">
        <v>12</v>
      </c>
      <c r="H19" s="54">
        <f>H16+H17+H18</f>
        <v>0</v>
      </c>
      <c r="I19" s="54">
        <f>I16+I17+I18</f>
        <v>0</v>
      </c>
    </row>
    <row r="20" spans="1:9" x14ac:dyDescent="0.2">
      <c r="A20" s="323" t="s">
        <v>360</v>
      </c>
      <c r="B20" s="358"/>
      <c r="C20" s="358"/>
      <c r="D20" s="358"/>
      <c r="E20" s="358"/>
      <c r="F20" s="358"/>
      <c r="G20" s="358"/>
      <c r="H20" s="358"/>
      <c r="I20" s="359"/>
    </row>
    <row r="21" spans="1:9" ht="26.45" customHeight="1" x14ac:dyDescent="0.2">
      <c r="A21" s="360" t="s">
        <v>361</v>
      </c>
      <c r="B21" s="360"/>
      <c r="C21" s="360"/>
      <c r="D21" s="360"/>
      <c r="E21" s="360"/>
      <c r="F21" s="360"/>
      <c r="G21" s="15">
        <v>13</v>
      </c>
      <c r="H21" s="51">
        <v>0</v>
      </c>
      <c r="I21" s="51">
        <v>0</v>
      </c>
    </row>
    <row r="22" spans="1:9" x14ac:dyDescent="0.2">
      <c r="A22" s="305" t="s">
        <v>362</v>
      </c>
      <c r="B22" s="305"/>
      <c r="C22" s="305"/>
      <c r="D22" s="305"/>
      <c r="E22" s="305"/>
      <c r="F22" s="305"/>
      <c r="G22" s="16">
        <v>14</v>
      </c>
      <c r="H22" s="51">
        <v>0</v>
      </c>
      <c r="I22" s="51">
        <v>0</v>
      </c>
    </row>
    <row r="23" spans="1:9" x14ac:dyDescent="0.2">
      <c r="A23" s="305" t="s">
        <v>363</v>
      </c>
      <c r="B23" s="305"/>
      <c r="C23" s="305"/>
      <c r="D23" s="305"/>
      <c r="E23" s="305"/>
      <c r="F23" s="305"/>
      <c r="G23" s="16">
        <v>15</v>
      </c>
      <c r="H23" s="51">
        <v>0</v>
      </c>
      <c r="I23" s="51">
        <v>0</v>
      </c>
    </row>
    <row r="24" spans="1:9" x14ac:dyDescent="0.2">
      <c r="A24" s="305" t="s">
        <v>364</v>
      </c>
      <c r="B24" s="305"/>
      <c r="C24" s="305"/>
      <c r="D24" s="305"/>
      <c r="E24" s="305"/>
      <c r="F24" s="305"/>
      <c r="G24" s="16">
        <v>16</v>
      </c>
      <c r="H24" s="51">
        <v>0</v>
      </c>
      <c r="I24" s="51">
        <v>0</v>
      </c>
    </row>
    <row r="25" spans="1:9" x14ac:dyDescent="0.2">
      <c r="A25" s="305" t="s">
        <v>365</v>
      </c>
      <c r="B25" s="305"/>
      <c r="C25" s="305"/>
      <c r="D25" s="305"/>
      <c r="E25" s="305"/>
      <c r="F25" s="305"/>
      <c r="G25" s="16">
        <v>17</v>
      </c>
      <c r="H25" s="51">
        <v>0</v>
      </c>
      <c r="I25" s="51">
        <v>0</v>
      </c>
    </row>
    <row r="26" spans="1:9" x14ac:dyDescent="0.2">
      <c r="A26" s="305" t="s">
        <v>366</v>
      </c>
      <c r="B26" s="305"/>
      <c r="C26" s="305"/>
      <c r="D26" s="305"/>
      <c r="E26" s="305"/>
      <c r="F26" s="305"/>
      <c r="G26" s="16">
        <v>18</v>
      </c>
      <c r="H26" s="51">
        <v>0</v>
      </c>
      <c r="I26" s="51">
        <v>0</v>
      </c>
    </row>
    <row r="27" spans="1:9" ht="25.15" customHeight="1" x14ac:dyDescent="0.2">
      <c r="A27" s="296" t="s">
        <v>367</v>
      </c>
      <c r="B27" s="296"/>
      <c r="C27" s="296"/>
      <c r="D27" s="296"/>
      <c r="E27" s="296"/>
      <c r="F27" s="296"/>
      <c r="G27" s="17">
        <v>19</v>
      </c>
      <c r="H27" s="53">
        <f>SUM(H21:H26)</f>
        <v>0</v>
      </c>
      <c r="I27" s="53">
        <f>SUM(I21:I26)</f>
        <v>0</v>
      </c>
    </row>
    <row r="28" spans="1:9" ht="21" customHeight="1" x14ac:dyDescent="0.2">
      <c r="A28" s="305" t="s">
        <v>368</v>
      </c>
      <c r="B28" s="305"/>
      <c r="C28" s="305"/>
      <c r="D28" s="305"/>
      <c r="E28" s="305"/>
      <c r="F28" s="305"/>
      <c r="G28" s="16">
        <v>20</v>
      </c>
      <c r="H28" s="51">
        <v>0</v>
      </c>
      <c r="I28" s="51">
        <v>0</v>
      </c>
    </row>
    <row r="29" spans="1:9" x14ac:dyDescent="0.2">
      <c r="A29" s="305" t="s">
        <v>369</v>
      </c>
      <c r="B29" s="305"/>
      <c r="C29" s="305"/>
      <c r="D29" s="305"/>
      <c r="E29" s="305"/>
      <c r="F29" s="305"/>
      <c r="G29" s="16">
        <v>21</v>
      </c>
      <c r="H29" s="51">
        <v>0</v>
      </c>
      <c r="I29" s="51">
        <v>0</v>
      </c>
    </row>
    <row r="30" spans="1:9" x14ac:dyDescent="0.2">
      <c r="A30" s="305" t="s">
        <v>370</v>
      </c>
      <c r="B30" s="305"/>
      <c r="C30" s="305"/>
      <c r="D30" s="305"/>
      <c r="E30" s="305"/>
      <c r="F30" s="305"/>
      <c r="G30" s="16">
        <v>22</v>
      </c>
      <c r="H30" s="51">
        <v>0</v>
      </c>
      <c r="I30" s="51">
        <v>0</v>
      </c>
    </row>
    <row r="31" spans="1:9" x14ac:dyDescent="0.2">
      <c r="A31" s="305" t="s">
        <v>371</v>
      </c>
      <c r="B31" s="305"/>
      <c r="C31" s="305"/>
      <c r="D31" s="305"/>
      <c r="E31" s="305"/>
      <c r="F31" s="305"/>
      <c r="G31" s="16">
        <v>23</v>
      </c>
      <c r="H31" s="51">
        <v>0</v>
      </c>
      <c r="I31" s="51">
        <v>0</v>
      </c>
    </row>
    <row r="32" spans="1:9" x14ac:dyDescent="0.2">
      <c r="A32" s="305" t="s">
        <v>372</v>
      </c>
      <c r="B32" s="305"/>
      <c r="C32" s="305"/>
      <c r="D32" s="305"/>
      <c r="E32" s="305"/>
      <c r="F32" s="305"/>
      <c r="G32" s="16">
        <v>24</v>
      </c>
      <c r="H32" s="51">
        <v>0</v>
      </c>
      <c r="I32" s="51">
        <v>0</v>
      </c>
    </row>
    <row r="33" spans="1:9" ht="28.9" customHeight="1" x14ac:dyDescent="0.2">
      <c r="A33" s="296" t="s">
        <v>373</v>
      </c>
      <c r="B33" s="296"/>
      <c r="C33" s="296"/>
      <c r="D33" s="296"/>
      <c r="E33" s="296"/>
      <c r="F33" s="296"/>
      <c r="G33" s="17">
        <v>25</v>
      </c>
      <c r="H33" s="53">
        <f>SUM(H28:H32)</f>
        <v>0</v>
      </c>
      <c r="I33" s="53">
        <f>SUM(I28:I32)</f>
        <v>0</v>
      </c>
    </row>
    <row r="34" spans="1:9" ht="26.45" customHeight="1" x14ac:dyDescent="0.2">
      <c r="A34" s="357" t="s">
        <v>374</v>
      </c>
      <c r="B34" s="357"/>
      <c r="C34" s="357"/>
      <c r="D34" s="357"/>
      <c r="E34" s="357"/>
      <c r="F34" s="357"/>
      <c r="G34" s="18">
        <v>26</v>
      </c>
      <c r="H34" s="54">
        <f>H27+H33</f>
        <v>0</v>
      </c>
      <c r="I34" s="54">
        <f>I27+I33</f>
        <v>0</v>
      </c>
    </row>
    <row r="35" spans="1:9" x14ac:dyDescent="0.2">
      <c r="A35" s="323" t="s">
        <v>375</v>
      </c>
      <c r="B35" s="358"/>
      <c r="C35" s="358"/>
      <c r="D35" s="358"/>
      <c r="E35" s="358"/>
      <c r="F35" s="358"/>
      <c r="G35" s="358">
        <v>0</v>
      </c>
      <c r="H35" s="358"/>
      <c r="I35" s="359"/>
    </row>
    <row r="36" spans="1:9" x14ac:dyDescent="0.2">
      <c r="A36" s="361" t="s">
        <v>376</v>
      </c>
      <c r="B36" s="361"/>
      <c r="C36" s="361"/>
      <c r="D36" s="361"/>
      <c r="E36" s="361"/>
      <c r="F36" s="361"/>
      <c r="G36" s="15">
        <v>27</v>
      </c>
      <c r="H36" s="51">
        <v>0</v>
      </c>
      <c r="I36" s="51">
        <v>0</v>
      </c>
    </row>
    <row r="37" spans="1:9" ht="21.6" customHeight="1" x14ac:dyDescent="0.2">
      <c r="A37" s="248" t="s">
        <v>377</v>
      </c>
      <c r="B37" s="248"/>
      <c r="C37" s="248"/>
      <c r="D37" s="248"/>
      <c r="E37" s="248"/>
      <c r="F37" s="248"/>
      <c r="G37" s="16">
        <v>28</v>
      </c>
      <c r="H37" s="51">
        <v>0</v>
      </c>
      <c r="I37" s="51">
        <v>0</v>
      </c>
    </row>
    <row r="38" spans="1:9" x14ac:dyDescent="0.2">
      <c r="A38" s="248" t="s">
        <v>378</v>
      </c>
      <c r="B38" s="248"/>
      <c r="C38" s="248"/>
      <c r="D38" s="248"/>
      <c r="E38" s="248"/>
      <c r="F38" s="248"/>
      <c r="G38" s="16">
        <v>29</v>
      </c>
      <c r="H38" s="51">
        <v>0</v>
      </c>
      <c r="I38" s="51">
        <v>0</v>
      </c>
    </row>
    <row r="39" spans="1:9" x14ac:dyDescent="0.2">
      <c r="A39" s="248" t="s">
        <v>379</v>
      </c>
      <c r="B39" s="248"/>
      <c r="C39" s="248"/>
      <c r="D39" s="248"/>
      <c r="E39" s="248"/>
      <c r="F39" s="248"/>
      <c r="G39" s="16">
        <v>30</v>
      </c>
      <c r="H39" s="51">
        <v>0</v>
      </c>
      <c r="I39" s="51">
        <v>0</v>
      </c>
    </row>
    <row r="40" spans="1:9" ht="26.45" customHeight="1" x14ac:dyDescent="0.2">
      <c r="A40" s="296" t="s">
        <v>380</v>
      </c>
      <c r="B40" s="296"/>
      <c r="C40" s="296"/>
      <c r="D40" s="296"/>
      <c r="E40" s="296"/>
      <c r="F40" s="296"/>
      <c r="G40" s="17">
        <v>31</v>
      </c>
      <c r="H40" s="53">
        <f>H39+H38+H37+H36</f>
        <v>0</v>
      </c>
      <c r="I40" s="53">
        <f>I39+I38+I37+I36</f>
        <v>0</v>
      </c>
    </row>
    <row r="41" spans="1:9" ht="22.9" customHeight="1" x14ac:dyDescent="0.2">
      <c r="A41" s="248" t="s">
        <v>381</v>
      </c>
      <c r="B41" s="248"/>
      <c r="C41" s="248"/>
      <c r="D41" s="248"/>
      <c r="E41" s="248"/>
      <c r="F41" s="248"/>
      <c r="G41" s="16">
        <v>32</v>
      </c>
      <c r="H41" s="51">
        <v>0</v>
      </c>
      <c r="I41" s="51">
        <v>0</v>
      </c>
    </row>
    <row r="42" spans="1:9" x14ac:dyDescent="0.2">
      <c r="A42" s="248" t="s">
        <v>382</v>
      </c>
      <c r="B42" s="248"/>
      <c r="C42" s="248"/>
      <c r="D42" s="248"/>
      <c r="E42" s="248"/>
      <c r="F42" s="248"/>
      <c r="G42" s="16">
        <v>33</v>
      </c>
      <c r="H42" s="51">
        <v>0</v>
      </c>
      <c r="I42" s="51">
        <v>0</v>
      </c>
    </row>
    <row r="43" spans="1:9" x14ac:dyDescent="0.2">
      <c r="A43" s="248" t="s">
        <v>383</v>
      </c>
      <c r="B43" s="248"/>
      <c r="C43" s="248"/>
      <c r="D43" s="248"/>
      <c r="E43" s="248"/>
      <c r="F43" s="248"/>
      <c r="G43" s="16">
        <v>34</v>
      </c>
      <c r="H43" s="51">
        <v>0</v>
      </c>
      <c r="I43" s="51">
        <v>0</v>
      </c>
    </row>
    <row r="44" spans="1:9" ht="25.15" customHeight="1" x14ac:dyDescent="0.2">
      <c r="A44" s="248" t="s">
        <v>384</v>
      </c>
      <c r="B44" s="248"/>
      <c r="C44" s="248"/>
      <c r="D44" s="248"/>
      <c r="E44" s="248"/>
      <c r="F44" s="248"/>
      <c r="G44" s="16">
        <v>35</v>
      </c>
      <c r="H44" s="51">
        <v>0</v>
      </c>
      <c r="I44" s="51">
        <v>0</v>
      </c>
    </row>
    <row r="45" spans="1:9" x14ac:dyDescent="0.2">
      <c r="A45" s="248" t="s">
        <v>385</v>
      </c>
      <c r="B45" s="248"/>
      <c r="C45" s="248"/>
      <c r="D45" s="248"/>
      <c r="E45" s="248"/>
      <c r="F45" s="248"/>
      <c r="G45" s="16">
        <v>36</v>
      </c>
      <c r="H45" s="51">
        <v>0</v>
      </c>
      <c r="I45" s="51">
        <v>0</v>
      </c>
    </row>
    <row r="46" spans="1:9" ht="25.15" customHeight="1" x14ac:dyDescent="0.2">
      <c r="A46" s="296" t="s">
        <v>386</v>
      </c>
      <c r="B46" s="296"/>
      <c r="C46" s="296"/>
      <c r="D46" s="296"/>
      <c r="E46" s="296"/>
      <c r="F46" s="296"/>
      <c r="G46" s="17">
        <v>37</v>
      </c>
      <c r="H46" s="53">
        <f>H45+H44+H43+H42+H41</f>
        <v>0</v>
      </c>
      <c r="I46" s="53">
        <f>I45+I44+I43+I42+I41</f>
        <v>0</v>
      </c>
    </row>
    <row r="47" spans="1:9" ht="28.15" customHeight="1" x14ac:dyDescent="0.2">
      <c r="A47" s="299" t="s">
        <v>387</v>
      </c>
      <c r="B47" s="299"/>
      <c r="C47" s="299"/>
      <c r="D47" s="299"/>
      <c r="E47" s="299"/>
      <c r="F47" s="299"/>
      <c r="G47" s="17">
        <v>38</v>
      </c>
      <c r="H47" s="53">
        <f>H46+H40</f>
        <v>0</v>
      </c>
      <c r="I47" s="53">
        <f>I46+I40</f>
        <v>0</v>
      </c>
    </row>
    <row r="48" spans="1:9" x14ac:dyDescent="0.2">
      <c r="A48" s="305" t="s">
        <v>388</v>
      </c>
      <c r="B48" s="305"/>
      <c r="C48" s="305"/>
      <c r="D48" s="305"/>
      <c r="E48" s="305"/>
      <c r="F48" s="305"/>
      <c r="G48" s="16">
        <v>39</v>
      </c>
      <c r="H48" s="51">
        <v>0</v>
      </c>
      <c r="I48" s="51">
        <v>0</v>
      </c>
    </row>
    <row r="49" spans="1:9" ht="24.6" customHeight="1" x14ac:dyDescent="0.2">
      <c r="A49" s="299" t="s">
        <v>389</v>
      </c>
      <c r="B49" s="299"/>
      <c r="C49" s="299"/>
      <c r="D49" s="299"/>
      <c r="E49" s="299"/>
      <c r="F49" s="299"/>
      <c r="G49" s="17">
        <v>40</v>
      </c>
      <c r="H49" s="53">
        <f>H19+H34+H47+H48</f>
        <v>0</v>
      </c>
      <c r="I49" s="53">
        <f>I19+I34+I47+I48</f>
        <v>0</v>
      </c>
    </row>
    <row r="50" spans="1:9" ht="23.45" customHeight="1" x14ac:dyDescent="0.2">
      <c r="A50" s="356" t="s">
        <v>390</v>
      </c>
      <c r="B50" s="356"/>
      <c r="C50" s="356"/>
      <c r="D50" s="356"/>
      <c r="E50" s="356"/>
      <c r="F50" s="356"/>
      <c r="G50" s="16">
        <v>41</v>
      </c>
      <c r="H50" s="51">
        <v>0</v>
      </c>
      <c r="I50" s="51">
        <v>0</v>
      </c>
    </row>
    <row r="51" spans="1:9" ht="28.9" customHeight="1" x14ac:dyDescent="0.2">
      <c r="A51" s="355" t="s">
        <v>391</v>
      </c>
      <c r="B51" s="355"/>
      <c r="C51" s="355"/>
      <c r="D51" s="355"/>
      <c r="E51" s="355"/>
      <c r="F51" s="355"/>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70" zoomScaleNormal="100" zoomScaleSheetLayoutView="7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80" t="s">
        <v>392</v>
      </c>
      <c r="B1" s="381"/>
      <c r="C1" s="381"/>
      <c r="D1" s="381"/>
      <c r="E1" s="381"/>
      <c r="F1" s="381"/>
      <c r="G1" s="381"/>
      <c r="H1" s="381"/>
      <c r="I1" s="381"/>
      <c r="J1" s="381"/>
      <c r="K1" s="68"/>
    </row>
    <row r="2" spans="1:23" ht="15.75" x14ac:dyDescent="0.2">
      <c r="A2" s="3"/>
      <c r="B2" s="4"/>
      <c r="C2" s="382" t="s">
        <v>393</v>
      </c>
      <c r="D2" s="382"/>
      <c r="E2" s="5">
        <v>43831</v>
      </c>
      <c r="F2" s="6" t="s">
        <v>394</v>
      </c>
      <c r="G2" s="5">
        <v>44196</v>
      </c>
      <c r="H2" s="70"/>
      <c r="I2" s="70"/>
      <c r="J2" s="70"/>
      <c r="K2" s="71"/>
      <c r="V2" s="72" t="s">
        <v>395</v>
      </c>
    </row>
    <row r="3" spans="1:23" ht="13.5" customHeight="1" thickBot="1" x14ac:dyDescent="0.25">
      <c r="A3" s="383" t="s">
        <v>396</v>
      </c>
      <c r="B3" s="384"/>
      <c r="C3" s="384"/>
      <c r="D3" s="384"/>
      <c r="E3" s="384"/>
      <c r="F3" s="384"/>
      <c r="G3" s="387" t="s">
        <v>397</v>
      </c>
      <c r="H3" s="371" t="s">
        <v>398</v>
      </c>
      <c r="I3" s="371"/>
      <c r="J3" s="371"/>
      <c r="K3" s="371"/>
      <c r="L3" s="371"/>
      <c r="M3" s="371"/>
      <c r="N3" s="371"/>
      <c r="O3" s="371"/>
      <c r="P3" s="371"/>
      <c r="Q3" s="371"/>
      <c r="R3" s="371"/>
      <c r="S3" s="371"/>
      <c r="T3" s="371"/>
      <c r="U3" s="371"/>
      <c r="V3" s="371" t="s">
        <v>399</v>
      </c>
      <c r="W3" s="373" t="s">
        <v>400</v>
      </c>
    </row>
    <row r="4" spans="1:23" ht="68.25" thickBot="1" x14ac:dyDescent="0.25">
      <c r="A4" s="385"/>
      <c r="B4" s="386"/>
      <c r="C4" s="386"/>
      <c r="D4" s="386"/>
      <c r="E4" s="386"/>
      <c r="F4" s="386"/>
      <c r="G4" s="388"/>
      <c r="H4" s="73" t="s">
        <v>401</v>
      </c>
      <c r="I4" s="73" t="s">
        <v>402</v>
      </c>
      <c r="J4" s="73" t="s">
        <v>403</v>
      </c>
      <c r="K4" s="73" t="s">
        <v>404</v>
      </c>
      <c r="L4" s="73" t="s">
        <v>405</v>
      </c>
      <c r="M4" s="73" t="s">
        <v>406</v>
      </c>
      <c r="N4" s="73" t="s">
        <v>407</v>
      </c>
      <c r="O4" s="73" t="s">
        <v>408</v>
      </c>
      <c r="P4" s="73" t="s">
        <v>409</v>
      </c>
      <c r="Q4" s="73" t="s">
        <v>410</v>
      </c>
      <c r="R4" s="73" t="s">
        <v>411</v>
      </c>
      <c r="S4" s="73" t="s">
        <v>412</v>
      </c>
      <c r="T4" s="73" t="s">
        <v>413</v>
      </c>
      <c r="U4" s="73" t="s">
        <v>414</v>
      </c>
      <c r="V4" s="372"/>
      <c r="W4" s="374"/>
    </row>
    <row r="5" spans="1:23" ht="22.5" x14ac:dyDescent="0.2">
      <c r="A5" s="375">
        <v>1</v>
      </c>
      <c r="B5" s="376"/>
      <c r="C5" s="376"/>
      <c r="D5" s="376"/>
      <c r="E5" s="376"/>
      <c r="F5" s="376"/>
      <c r="G5" s="7">
        <v>2</v>
      </c>
      <c r="H5" s="74" t="s">
        <v>415</v>
      </c>
      <c r="I5" s="75" t="s">
        <v>416</v>
      </c>
      <c r="J5" s="74" t="s">
        <v>417</v>
      </c>
      <c r="K5" s="75" t="s">
        <v>418</v>
      </c>
      <c r="L5" s="74" t="s">
        <v>419</v>
      </c>
      <c r="M5" s="75" t="s">
        <v>420</v>
      </c>
      <c r="N5" s="74" t="s">
        <v>421</v>
      </c>
      <c r="O5" s="75" t="s">
        <v>422</v>
      </c>
      <c r="P5" s="74" t="s">
        <v>423</v>
      </c>
      <c r="Q5" s="75" t="s">
        <v>424</v>
      </c>
      <c r="R5" s="74" t="s">
        <v>425</v>
      </c>
      <c r="S5" s="75" t="s">
        <v>426</v>
      </c>
      <c r="T5" s="74" t="s">
        <v>427</v>
      </c>
      <c r="U5" s="74" t="s">
        <v>428</v>
      </c>
      <c r="V5" s="74" t="s">
        <v>429</v>
      </c>
      <c r="W5" s="76" t="s">
        <v>430</v>
      </c>
    </row>
    <row r="6" spans="1:23" x14ac:dyDescent="0.2">
      <c r="A6" s="377" t="s">
        <v>431</v>
      </c>
      <c r="B6" s="377"/>
      <c r="C6" s="377"/>
      <c r="D6" s="377"/>
      <c r="E6" s="377"/>
      <c r="F6" s="377"/>
      <c r="G6" s="377"/>
      <c r="H6" s="377"/>
      <c r="I6" s="377"/>
      <c r="J6" s="377"/>
      <c r="K6" s="377"/>
      <c r="L6" s="377"/>
      <c r="M6" s="377"/>
      <c r="N6" s="378"/>
      <c r="O6" s="378"/>
      <c r="P6" s="378"/>
      <c r="Q6" s="378"/>
      <c r="R6" s="378"/>
      <c r="S6" s="378"/>
      <c r="T6" s="378"/>
      <c r="U6" s="378"/>
      <c r="V6" s="378"/>
      <c r="W6" s="379"/>
    </row>
    <row r="7" spans="1:23" x14ac:dyDescent="0.2">
      <c r="A7" s="369" t="s">
        <v>432</v>
      </c>
      <c r="B7" s="369"/>
      <c r="C7" s="369"/>
      <c r="D7" s="369"/>
      <c r="E7" s="369"/>
      <c r="F7" s="369"/>
      <c r="G7" s="8">
        <v>1</v>
      </c>
      <c r="H7" s="174">
        <v>419958400</v>
      </c>
      <c r="I7" s="174">
        <v>192309626</v>
      </c>
      <c r="J7" s="174">
        <v>7040079</v>
      </c>
      <c r="K7" s="174">
        <v>22124003</v>
      </c>
      <c r="L7" s="174">
        <v>12124003</v>
      </c>
      <c r="M7" s="174">
        <v>125369</v>
      </c>
      <c r="N7" s="174">
        <v>-39074128</v>
      </c>
      <c r="O7" s="174">
        <v>-13117055</v>
      </c>
      <c r="P7" s="174">
        <v>0</v>
      </c>
      <c r="Q7" s="174">
        <v>0</v>
      </c>
      <c r="R7" s="174">
        <v>0</v>
      </c>
      <c r="S7" s="174">
        <v>117588420</v>
      </c>
      <c r="T7" s="174">
        <v>89319984</v>
      </c>
      <c r="U7" s="78">
        <f>H7+I7+J7+K7-L7+M7+N7+O7+P7+Q7+R7+S7+T7</f>
        <v>784150695</v>
      </c>
      <c r="V7" s="77">
        <v>52</v>
      </c>
      <c r="W7" s="78">
        <f>U7+V7</f>
        <v>784150747</v>
      </c>
    </row>
    <row r="8" spans="1:23" x14ac:dyDescent="0.2">
      <c r="A8" s="364" t="s">
        <v>433</v>
      </c>
      <c r="B8" s="364"/>
      <c r="C8" s="364"/>
      <c r="D8" s="364"/>
      <c r="E8" s="364"/>
      <c r="F8" s="364"/>
      <c r="G8" s="8">
        <v>2</v>
      </c>
      <c r="H8" s="174">
        <v>0</v>
      </c>
      <c r="I8" s="174">
        <v>0</v>
      </c>
      <c r="J8" s="174">
        <v>0</v>
      </c>
      <c r="K8" s="174">
        <v>0</v>
      </c>
      <c r="L8" s="174">
        <v>0</v>
      </c>
      <c r="M8" s="174">
        <v>0</v>
      </c>
      <c r="N8" s="174">
        <v>0</v>
      </c>
      <c r="O8" s="174">
        <v>0</v>
      </c>
      <c r="P8" s="174">
        <v>0</v>
      </c>
      <c r="Q8" s="174">
        <v>0</v>
      </c>
      <c r="R8" s="174">
        <v>0</v>
      </c>
      <c r="S8" s="174">
        <v>0</v>
      </c>
      <c r="T8" s="174">
        <v>0</v>
      </c>
      <c r="U8" s="78">
        <f t="shared" ref="U8:U9" si="0">H8+I8+J8+K8-L8+M8+N8+O8+P8+Q8+R8+S8+T8</f>
        <v>0</v>
      </c>
      <c r="V8" s="77">
        <v>0</v>
      </c>
      <c r="W8" s="78">
        <f t="shared" ref="W8:W9" si="1">U8+V8</f>
        <v>0</v>
      </c>
    </row>
    <row r="9" spans="1:23" x14ac:dyDescent="0.2">
      <c r="A9" s="364" t="s">
        <v>434</v>
      </c>
      <c r="B9" s="364"/>
      <c r="C9" s="364"/>
      <c r="D9" s="364"/>
      <c r="E9" s="364"/>
      <c r="F9" s="364"/>
      <c r="G9" s="8">
        <v>3</v>
      </c>
      <c r="H9" s="174">
        <v>0</v>
      </c>
      <c r="I9" s="174">
        <v>0</v>
      </c>
      <c r="J9" s="174">
        <v>0</v>
      </c>
      <c r="K9" s="174">
        <v>0</v>
      </c>
      <c r="L9" s="174">
        <v>0</v>
      </c>
      <c r="M9" s="174">
        <v>0</v>
      </c>
      <c r="N9" s="174">
        <v>0</v>
      </c>
      <c r="O9" s="174">
        <v>0</v>
      </c>
      <c r="P9" s="174">
        <v>0</v>
      </c>
      <c r="Q9" s="174">
        <v>0</v>
      </c>
      <c r="R9" s="174">
        <v>0</v>
      </c>
      <c r="S9" s="174">
        <v>18993050</v>
      </c>
      <c r="T9" s="174">
        <v>-6093578</v>
      </c>
      <c r="U9" s="78">
        <f t="shared" si="0"/>
        <v>12899472</v>
      </c>
      <c r="V9" s="77">
        <v>0</v>
      </c>
      <c r="W9" s="78">
        <f t="shared" si="1"/>
        <v>12899472</v>
      </c>
    </row>
    <row r="10" spans="1:23" ht="22.5" customHeight="1" x14ac:dyDescent="0.2">
      <c r="A10" s="370" t="s">
        <v>435</v>
      </c>
      <c r="B10" s="370"/>
      <c r="C10" s="370"/>
      <c r="D10" s="370"/>
      <c r="E10" s="370"/>
      <c r="F10" s="370"/>
      <c r="G10" s="9">
        <v>4</v>
      </c>
      <c r="H10" s="79">
        <f>H7+H8+H9</f>
        <v>419958400</v>
      </c>
      <c r="I10" s="79">
        <f t="shared" ref="I10:W10" si="2">I7+I8+I9</f>
        <v>192309626</v>
      </c>
      <c r="J10" s="79">
        <f t="shared" si="2"/>
        <v>7040079</v>
      </c>
      <c r="K10" s="79">
        <f t="shared" si="2"/>
        <v>22124003</v>
      </c>
      <c r="L10" s="79">
        <f t="shared" si="2"/>
        <v>12124003</v>
      </c>
      <c r="M10" s="79">
        <f t="shared" si="2"/>
        <v>125369</v>
      </c>
      <c r="N10" s="79">
        <f t="shared" si="2"/>
        <v>-39074128</v>
      </c>
      <c r="O10" s="79">
        <f t="shared" si="2"/>
        <v>-13117055</v>
      </c>
      <c r="P10" s="79">
        <f t="shared" si="2"/>
        <v>0</v>
      </c>
      <c r="Q10" s="79">
        <f t="shared" si="2"/>
        <v>0</v>
      </c>
      <c r="R10" s="79">
        <f t="shared" si="2"/>
        <v>0</v>
      </c>
      <c r="S10" s="79">
        <f t="shared" si="2"/>
        <v>136581470</v>
      </c>
      <c r="T10" s="79">
        <f t="shared" si="2"/>
        <v>83226406</v>
      </c>
      <c r="U10" s="79">
        <f t="shared" si="2"/>
        <v>797050167</v>
      </c>
      <c r="V10" s="79">
        <f t="shared" si="2"/>
        <v>52</v>
      </c>
      <c r="W10" s="79">
        <f t="shared" si="2"/>
        <v>797050219</v>
      </c>
    </row>
    <row r="11" spans="1:23" x14ac:dyDescent="0.2">
      <c r="A11" s="364" t="s">
        <v>436</v>
      </c>
      <c r="B11" s="364"/>
      <c r="C11" s="364"/>
      <c r="D11" s="364"/>
      <c r="E11" s="364"/>
      <c r="F11" s="364"/>
      <c r="G11" s="8">
        <v>5</v>
      </c>
      <c r="H11" s="81">
        <v>0</v>
      </c>
      <c r="I11" s="81">
        <v>0</v>
      </c>
      <c r="J11" s="81">
        <v>0</v>
      </c>
      <c r="K11" s="81">
        <v>0</v>
      </c>
      <c r="L11" s="81">
        <v>0</v>
      </c>
      <c r="M11" s="81">
        <v>0</v>
      </c>
      <c r="N11" s="81">
        <v>0</v>
      </c>
      <c r="O11" s="81">
        <v>0</v>
      </c>
      <c r="P11" s="81">
        <v>0</v>
      </c>
      <c r="Q11" s="81">
        <v>0</v>
      </c>
      <c r="R11" s="81">
        <v>0</v>
      </c>
      <c r="S11" s="81">
        <v>0</v>
      </c>
      <c r="T11" s="174">
        <v>93276877</v>
      </c>
      <c r="U11" s="78">
        <f>H11+I11+J11+K11-L11+M11+N11+O11+P11+Q11+R11+S11+T11</f>
        <v>93276877</v>
      </c>
      <c r="V11" s="77">
        <v>0</v>
      </c>
      <c r="W11" s="78">
        <f t="shared" ref="W11:W28" si="3">U11+V11</f>
        <v>93276877</v>
      </c>
    </row>
    <row r="12" spans="1:23" x14ac:dyDescent="0.2">
      <c r="A12" s="364" t="s">
        <v>437</v>
      </c>
      <c r="B12" s="364"/>
      <c r="C12" s="364"/>
      <c r="D12" s="364"/>
      <c r="E12" s="364"/>
      <c r="F12" s="364"/>
      <c r="G12" s="8">
        <v>6</v>
      </c>
      <c r="H12" s="81">
        <v>0</v>
      </c>
      <c r="I12" s="81">
        <v>0</v>
      </c>
      <c r="J12" s="81">
        <v>0</v>
      </c>
      <c r="K12" s="81">
        <v>0</v>
      </c>
      <c r="L12" s="81">
        <v>0</v>
      </c>
      <c r="M12" s="81">
        <v>0</v>
      </c>
      <c r="N12" s="77">
        <v>9118440</v>
      </c>
      <c r="O12" s="81">
        <v>0</v>
      </c>
      <c r="P12" s="81">
        <v>0</v>
      </c>
      <c r="Q12" s="81">
        <v>0</v>
      </c>
      <c r="R12" s="81">
        <v>0</v>
      </c>
      <c r="S12" s="81">
        <v>0</v>
      </c>
      <c r="T12" s="81">
        <v>0</v>
      </c>
      <c r="U12" s="78">
        <f t="shared" ref="U12:U28" si="4">H12+I12+J12+K12-L12+M12+N12+O12+P12+Q12+R12+S12+T12</f>
        <v>9118440</v>
      </c>
      <c r="V12" s="77">
        <v>0</v>
      </c>
      <c r="W12" s="78">
        <f t="shared" si="3"/>
        <v>9118440</v>
      </c>
    </row>
    <row r="13" spans="1:23" ht="26.25" customHeight="1" x14ac:dyDescent="0.2">
      <c r="A13" s="364" t="s">
        <v>438</v>
      </c>
      <c r="B13" s="364"/>
      <c r="C13" s="364"/>
      <c r="D13" s="364"/>
      <c r="E13" s="364"/>
      <c r="F13" s="364"/>
      <c r="G13" s="8">
        <v>7</v>
      </c>
      <c r="H13" s="81">
        <v>0</v>
      </c>
      <c r="I13" s="81">
        <v>0</v>
      </c>
      <c r="J13" s="81">
        <v>0</v>
      </c>
      <c r="K13" s="81">
        <v>0</v>
      </c>
      <c r="L13" s="81">
        <v>0</v>
      </c>
      <c r="M13" s="81">
        <v>0</v>
      </c>
      <c r="N13" s="81">
        <v>0</v>
      </c>
      <c r="O13" s="77">
        <v>-7405181</v>
      </c>
      <c r="P13" s="81">
        <v>0</v>
      </c>
      <c r="Q13" s="81">
        <v>0</v>
      </c>
      <c r="R13" s="81">
        <v>0</v>
      </c>
      <c r="S13" s="174">
        <v>7405181</v>
      </c>
      <c r="T13" s="174">
        <v>0</v>
      </c>
      <c r="U13" s="78">
        <f t="shared" si="4"/>
        <v>0</v>
      </c>
      <c r="V13" s="77">
        <v>0</v>
      </c>
      <c r="W13" s="78">
        <f t="shared" si="3"/>
        <v>0</v>
      </c>
    </row>
    <row r="14" spans="1:23" ht="29.25" customHeight="1" x14ac:dyDescent="0.2">
      <c r="A14" s="364" t="s">
        <v>439</v>
      </c>
      <c r="B14" s="364"/>
      <c r="C14" s="364"/>
      <c r="D14" s="364"/>
      <c r="E14" s="364"/>
      <c r="F14" s="364"/>
      <c r="G14" s="8">
        <v>8</v>
      </c>
      <c r="H14" s="81">
        <v>0</v>
      </c>
      <c r="I14" s="81">
        <v>0</v>
      </c>
      <c r="J14" s="81">
        <v>0</v>
      </c>
      <c r="K14" s="81">
        <v>0</v>
      </c>
      <c r="L14" s="81">
        <v>0</v>
      </c>
      <c r="M14" s="81">
        <v>0</v>
      </c>
      <c r="N14" s="81">
        <v>0</v>
      </c>
      <c r="O14" s="81">
        <v>0</v>
      </c>
      <c r="P14" s="77">
        <v>0</v>
      </c>
      <c r="Q14" s="81">
        <v>0</v>
      </c>
      <c r="R14" s="81">
        <v>0</v>
      </c>
      <c r="S14" s="174">
        <v>0</v>
      </c>
      <c r="T14" s="174">
        <v>0</v>
      </c>
      <c r="U14" s="78">
        <f t="shared" si="4"/>
        <v>0</v>
      </c>
      <c r="V14" s="77">
        <v>0</v>
      </c>
      <c r="W14" s="78">
        <f t="shared" si="3"/>
        <v>0</v>
      </c>
    </row>
    <row r="15" spans="1:23" x14ac:dyDescent="0.2">
      <c r="A15" s="364" t="s">
        <v>440</v>
      </c>
      <c r="B15" s="364"/>
      <c r="C15" s="364"/>
      <c r="D15" s="364"/>
      <c r="E15" s="364"/>
      <c r="F15" s="364"/>
      <c r="G15" s="8">
        <v>9</v>
      </c>
      <c r="H15" s="81">
        <v>0</v>
      </c>
      <c r="I15" s="81">
        <v>0</v>
      </c>
      <c r="J15" s="81">
        <v>0</v>
      </c>
      <c r="K15" s="81">
        <v>0</v>
      </c>
      <c r="L15" s="81">
        <v>0</v>
      </c>
      <c r="M15" s="81">
        <v>0</v>
      </c>
      <c r="N15" s="81">
        <v>0</v>
      </c>
      <c r="O15" s="81">
        <v>0</v>
      </c>
      <c r="P15" s="81">
        <v>0</v>
      </c>
      <c r="Q15" s="77">
        <v>0</v>
      </c>
      <c r="R15" s="81">
        <v>0</v>
      </c>
      <c r="S15" s="174">
        <v>0</v>
      </c>
      <c r="T15" s="174">
        <v>0</v>
      </c>
      <c r="U15" s="78">
        <f t="shared" si="4"/>
        <v>0</v>
      </c>
      <c r="V15" s="77">
        <v>0</v>
      </c>
      <c r="W15" s="78">
        <f t="shared" si="3"/>
        <v>0</v>
      </c>
    </row>
    <row r="16" spans="1:23" ht="28.5" customHeight="1" x14ac:dyDescent="0.2">
      <c r="A16" s="364" t="s">
        <v>441</v>
      </c>
      <c r="B16" s="364"/>
      <c r="C16" s="364"/>
      <c r="D16" s="364"/>
      <c r="E16" s="364"/>
      <c r="F16" s="364"/>
      <c r="G16" s="8">
        <v>10</v>
      </c>
      <c r="H16" s="81">
        <v>0</v>
      </c>
      <c r="I16" s="81">
        <v>0</v>
      </c>
      <c r="J16" s="81">
        <v>0</v>
      </c>
      <c r="K16" s="81">
        <v>0</v>
      </c>
      <c r="L16" s="81">
        <v>0</v>
      </c>
      <c r="M16" s="81">
        <v>0</v>
      </c>
      <c r="N16" s="81">
        <v>0</v>
      </c>
      <c r="O16" s="81">
        <v>0</v>
      </c>
      <c r="P16" s="81">
        <v>0</v>
      </c>
      <c r="Q16" s="81">
        <v>0</v>
      </c>
      <c r="R16" s="77">
        <v>0</v>
      </c>
      <c r="S16" s="174">
        <v>0</v>
      </c>
      <c r="T16" s="174">
        <v>0</v>
      </c>
      <c r="U16" s="78">
        <f t="shared" si="4"/>
        <v>0</v>
      </c>
      <c r="V16" s="77">
        <v>0</v>
      </c>
      <c r="W16" s="78">
        <f t="shared" si="3"/>
        <v>0</v>
      </c>
    </row>
    <row r="17" spans="1:23" ht="23.25" customHeight="1" x14ac:dyDescent="0.2">
      <c r="A17" s="364" t="s">
        <v>442</v>
      </c>
      <c r="B17" s="364"/>
      <c r="C17" s="364"/>
      <c r="D17" s="364"/>
      <c r="E17" s="364"/>
      <c r="F17" s="364"/>
      <c r="G17" s="8">
        <v>11</v>
      </c>
      <c r="H17" s="81">
        <v>0</v>
      </c>
      <c r="I17" s="81">
        <v>0</v>
      </c>
      <c r="J17" s="81">
        <v>0</v>
      </c>
      <c r="K17" s="81">
        <v>0</v>
      </c>
      <c r="L17" s="81">
        <v>0</v>
      </c>
      <c r="M17" s="81">
        <v>0</v>
      </c>
      <c r="N17" s="174">
        <v>0</v>
      </c>
      <c r="O17" s="174">
        <v>0</v>
      </c>
      <c r="P17" s="174">
        <v>0</v>
      </c>
      <c r="Q17" s="174">
        <v>0</v>
      </c>
      <c r="R17" s="174">
        <v>0</v>
      </c>
      <c r="S17" s="174">
        <v>0</v>
      </c>
      <c r="T17" s="174">
        <v>0</v>
      </c>
      <c r="U17" s="78">
        <f t="shared" si="4"/>
        <v>0</v>
      </c>
      <c r="V17" s="77">
        <v>0</v>
      </c>
      <c r="W17" s="78">
        <f t="shared" si="3"/>
        <v>0</v>
      </c>
    </row>
    <row r="18" spans="1:23" x14ac:dyDescent="0.2">
      <c r="A18" s="364" t="s">
        <v>443</v>
      </c>
      <c r="B18" s="364"/>
      <c r="C18" s="364"/>
      <c r="D18" s="364"/>
      <c r="E18" s="364"/>
      <c r="F18" s="364"/>
      <c r="G18" s="8">
        <v>12</v>
      </c>
      <c r="H18" s="81">
        <v>0</v>
      </c>
      <c r="I18" s="81">
        <v>0</v>
      </c>
      <c r="J18" s="81">
        <v>0</v>
      </c>
      <c r="K18" s="81">
        <v>0</v>
      </c>
      <c r="L18" s="81">
        <v>0</v>
      </c>
      <c r="M18" s="81">
        <v>0</v>
      </c>
      <c r="N18" s="174">
        <v>0</v>
      </c>
      <c r="O18" s="174">
        <v>0</v>
      </c>
      <c r="P18" s="174">
        <v>0</v>
      </c>
      <c r="Q18" s="174">
        <v>0</v>
      </c>
      <c r="R18" s="174">
        <v>0</v>
      </c>
      <c r="S18" s="174">
        <v>0</v>
      </c>
      <c r="T18" s="174">
        <v>0</v>
      </c>
      <c r="U18" s="78">
        <f t="shared" si="4"/>
        <v>0</v>
      </c>
      <c r="V18" s="77">
        <v>0</v>
      </c>
      <c r="W18" s="78">
        <f t="shared" si="3"/>
        <v>0</v>
      </c>
    </row>
    <row r="19" spans="1:23" x14ac:dyDescent="0.2">
      <c r="A19" s="364" t="s">
        <v>444</v>
      </c>
      <c r="B19" s="364"/>
      <c r="C19" s="364"/>
      <c r="D19" s="364"/>
      <c r="E19" s="364"/>
      <c r="F19" s="364"/>
      <c r="G19" s="8">
        <v>13</v>
      </c>
      <c r="H19" s="77">
        <v>0</v>
      </c>
      <c r="I19" s="77">
        <v>0</v>
      </c>
      <c r="J19" s="77">
        <v>0</v>
      </c>
      <c r="K19" s="77">
        <v>0</v>
      </c>
      <c r="L19" s="77">
        <v>0</v>
      </c>
      <c r="M19" s="77">
        <v>0</v>
      </c>
      <c r="N19" s="175">
        <v>0</v>
      </c>
      <c r="O19" s="175">
        <v>12672437</v>
      </c>
      <c r="P19" s="175">
        <v>0</v>
      </c>
      <c r="Q19" s="175">
        <v>0</v>
      </c>
      <c r="R19" s="175">
        <v>0</v>
      </c>
      <c r="S19" s="174">
        <v>0</v>
      </c>
      <c r="T19" s="174">
        <v>0</v>
      </c>
      <c r="U19" s="78">
        <f t="shared" si="4"/>
        <v>12672437</v>
      </c>
      <c r="V19" s="77">
        <v>0</v>
      </c>
      <c r="W19" s="78">
        <f t="shared" si="3"/>
        <v>12672437</v>
      </c>
    </row>
    <row r="20" spans="1:23" x14ac:dyDescent="0.2">
      <c r="A20" s="364" t="s">
        <v>445</v>
      </c>
      <c r="B20" s="364"/>
      <c r="C20" s="364"/>
      <c r="D20" s="364"/>
      <c r="E20" s="364"/>
      <c r="F20" s="364"/>
      <c r="G20" s="8">
        <v>14</v>
      </c>
      <c r="H20" s="81">
        <v>0</v>
      </c>
      <c r="I20" s="81">
        <v>0</v>
      </c>
      <c r="J20" s="81">
        <v>0</v>
      </c>
      <c r="K20" s="81">
        <v>0</v>
      </c>
      <c r="L20" s="81">
        <v>0</v>
      </c>
      <c r="M20" s="81">
        <v>0</v>
      </c>
      <c r="N20" s="176">
        <v>0</v>
      </c>
      <c r="O20" s="176">
        <v>-2534487</v>
      </c>
      <c r="P20" s="176">
        <v>0</v>
      </c>
      <c r="Q20" s="176">
        <v>0</v>
      </c>
      <c r="R20" s="176">
        <v>0</v>
      </c>
      <c r="S20" s="174">
        <v>0</v>
      </c>
      <c r="T20" s="174">
        <v>0</v>
      </c>
      <c r="U20" s="78">
        <f t="shared" si="4"/>
        <v>-2534487</v>
      </c>
      <c r="V20" s="77">
        <v>0</v>
      </c>
      <c r="W20" s="78">
        <f t="shared" si="3"/>
        <v>-2534487</v>
      </c>
    </row>
    <row r="21" spans="1:23" ht="30.75" customHeight="1" x14ac:dyDescent="0.2">
      <c r="A21" s="364" t="s">
        <v>446</v>
      </c>
      <c r="B21" s="364"/>
      <c r="C21" s="364"/>
      <c r="D21" s="364"/>
      <c r="E21" s="364"/>
      <c r="F21" s="364"/>
      <c r="G21" s="8">
        <v>15</v>
      </c>
      <c r="H21" s="77">
        <v>0</v>
      </c>
      <c r="I21" s="77">
        <v>0</v>
      </c>
      <c r="J21" s="77">
        <v>0</v>
      </c>
      <c r="K21" s="77">
        <v>0</v>
      </c>
      <c r="L21" s="77">
        <v>0</v>
      </c>
      <c r="M21" s="77">
        <v>0</v>
      </c>
      <c r="N21" s="177">
        <v>0</v>
      </c>
      <c r="O21" s="177">
        <v>0</v>
      </c>
      <c r="P21" s="177">
        <v>0</v>
      </c>
      <c r="Q21" s="177">
        <v>0</v>
      </c>
      <c r="R21" s="177">
        <v>0</v>
      </c>
      <c r="S21" s="174">
        <v>0</v>
      </c>
      <c r="T21" s="174">
        <v>0</v>
      </c>
      <c r="U21" s="78">
        <f t="shared" si="4"/>
        <v>0</v>
      </c>
      <c r="V21" s="77">
        <v>0</v>
      </c>
      <c r="W21" s="78">
        <f t="shared" si="3"/>
        <v>0</v>
      </c>
    </row>
    <row r="22" spans="1:23" ht="28.5" customHeight="1" x14ac:dyDescent="0.2">
      <c r="A22" s="364" t="s">
        <v>447</v>
      </c>
      <c r="B22" s="364"/>
      <c r="C22" s="364"/>
      <c r="D22" s="364"/>
      <c r="E22" s="364"/>
      <c r="F22" s="364"/>
      <c r="G22" s="8">
        <v>16</v>
      </c>
      <c r="H22" s="77">
        <v>0</v>
      </c>
      <c r="I22" s="77">
        <v>0</v>
      </c>
      <c r="J22" s="77">
        <v>0</v>
      </c>
      <c r="K22" s="77">
        <v>0</v>
      </c>
      <c r="L22" s="77">
        <v>0</v>
      </c>
      <c r="M22" s="77">
        <v>0</v>
      </c>
      <c r="N22" s="174">
        <v>0</v>
      </c>
      <c r="O22" s="174">
        <v>0</v>
      </c>
      <c r="P22" s="174">
        <v>0</v>
      </c>
      <c r="Q22" s="174">
        <v>0</v>
      </c>
      <c r="R22" s="174">
        <v>0</v>
      </c>
      <c r="S22" s="174">
        <v>0</v>
      </c>
      <c r="T22" s="174">
        <v>0</v>
      </c>
      <c r="U22" s="78">
        <f t="shared" si="4"/>
        <v>0</v>
      </c>
      <c r="V22" s="77">
        <v>0</v>
      </c>
      <c r="W22" s="78">
        <f t="shared" si="3"/>
        <v>0</v>
      </c>
    </row>
    <row r="23" spans="1:23" ht="26.25" customHeight="1" x14ac:dyDescent="0.2">
      <c r="A23" s="364" t="s">
        <v>448</v>
      </c>
      <c r="B23" s="364"/>
      <c r="C23" s="364"/>
      <c r="D23" s="364"/>
      <c r="E23" s="364"/>
      <c r="F23" s="364"/>
      <c r="G23" s="8">
        <v>17</v>
      </c>
      <c r="H23" s="77">
        <v>0</v>
      </c>
      <c r="I23" s="77">
        <v>0</v>
      </c>
      <c r="J23" s="77">
        <v>0</v>
      </c>
      <c r="K23" s="77">
        <v>0</v>
      </c>
      <c r="L23" s="77">
        <v>0</v>
      </c>
      <c r="M23" s="77">
        <v>0</v>
      </c>
      <c r="N23" s="174">
        <v>0</v>
      </c>
      <c r="O23" s="174">
        <v>0</v>
      </c>
      <c r="P23" s="174">
        <v>0</v>
      </c>
      <c r="Q23" s="174">
        <v>0</v>
      </c>
      <c r="R23" s="174">
        <v>0</v>
      </c>
      <c r="S23" s="174">
        <v>0</v>
      </c>
      <c r="T23" s="174">
        <v>0</v>
      </c>
      <c r="U23" s="78">
        <f t="shared" si="4"/>
        <v>0</v>
      </c>
      <c r="V23" s="77">
        <v>0</v>
      </c>
      <c r="W23" s="78">
        <f t="shared" si="3"/>
        <v>0</v>
      </c>
    </row>
    <row r="24" spans="1:23" x14ac:dyDescent="0.2">
      <c r="A24" s="364" t="s">
        <v>449</v>
      </c>
      <c r="B24" s="364"/>
      <c r="C24" s="364"/>
      <c r="D24" s="364"/>
      <c r="E24" s="364"/>
      <c r="F24" s="364"/>
      <c r="G24" s="8">
        <v>18</v>
      </c>
      <c r="H24" s="77">
        <v>0</v>
      </c>
      <c r="I24" s="77">
        <v>0</v>
      </c>
      <c r="J24" s="77">
        <v>0</v>
      </c>
      <c r="K24" s="77">
        <v>0</v>
      </c>
      <c r="L24" s="77">
        <v>904660</v>
      </c>
      <c r="M24" s="77">
        <v>0</v>
      </c>
      <c r="N24" s="174">
        <v>0</v>
      </c>
      <c r="O24" s="174">
        <v>0</v>
      </c>
      <c r="P24" s="174">
        <v>0</v>
      </c>
      <c r="Q24" s="174">
        <v>0</v>
      </c>
      <c r="R24" s="174">
        <v>0</v>
      </c>
      <c r="S24" s="174">
        <v>0</v>
      </c>
      <c r="T24" s="174">
        <v>0</v>
      </c>
      <c r="U24" s="78">
        <f t="shared" si="4"/>
        <v>-904660</v>
      </c>
      <c r="V24" s="77">
        <v>0</v>
      </c>
      <c r="W24" s="78">
        <f t="shared" si="3"/>
        <v>-904660</v>
      </c>
    </row>
    <row r="25" spans="1:23" x14ac:dyDescent="0.2">
      <c r="A25" s="364" t="s">
        <v>450</v>
      </c>
      <c r="B25" s="364"/>
      <c r="C25" s="364"/>
      <c r="D25" s="364"/>
      <c r="E25" s="364"/>
      <c r="F25" s="364"/>
      <c r="G25" s="8">
        <v>19</v>
      </c>
      <c r="H25" s="77">
        <v>0</v>
      </c>
      <c r="I25" s="77">
        <v>0</v>
      </c>
      <c r="J25" s="77">
        <v>0</v>
      </c>
      <c r="K25" s="77">
        <v>0</v>
      </c>
      <c r="L25" s="77">
        <v>0</v>
      </c>
      <c r="M25" s="77">
        <v>0</v>
      </c>
      <c r="N25" s="174">
        <v>0</v>
      </c>
      <c r="O25" s="174">
        <v>0</v>
      </c>
      <c r="P25" s="174">
        <v>0</v>
      </c>
      <c r="Q25" s="174">
        <v>0</v>
      </c>
      <c r="R25" s="174">
        <v>0</v>
      </c>
      <c r="S25" s="174">
        <v>-51675903</v>
      </c>
      <c r="T25" s="174">
        <v>0</v>
      </c>
      <c r="U25" s="78">
        <f t="shared" si="4"/>
        <v>-51675903</v>
      </c>
      <c r="V25" s="77">
        <v>0</v>
      </c>
      <c r="W25" s="78">
        <f t="shared" si="3"/>
        <v>-51675903</v>
      </c>
    </row>
    <row r="26" spans="1:23" x14ac:dyDescent="0.2">
      <c r="A26" s="364" t="s">
        <v>451</v>
      </c>
      <c r="B26" s="364"/>
      <c r="C26" s="364"/>
      <c r="D26" s="364"/>
      <c r="E26" s="364"/>
      <c r="F26" s="364"/>
      <c r="G26" s="8">
        <v>20</v>
      </c>
      <c r="H26" s="77">
        <v>0</v>
      </c>
      <c r="I26" s="77">
        <v>84840</v>
      </c>
      <c r="J26" s="77">
        <v>-916628</v>
      </c>
      <c r="K26" s="77">
        <v>-1233540</v>
      </c>
      <c r="L26" s="77">
        <v>-1233540</v>
      </c>
      <c r="M26" s="77">
        <v>0</v>
      </c>
      <c r="N26" s="174">
        <v>51912808</v>
      </c>
      <c r="O26" s="174">
        <v>4364584</v>
      </c>
      <c r="P26" s="174">
        <v>0</v>
      </c>
      <c r="Q26" s="174">
        <v>0</v>
      </c>
      <c r="R26" s="174">
        <v>0</v>
      </c>
      <c r="S26" s="174">
        <v>-49763427</v>
      </c>
      <c r="T26" s="174">
        <v>0</v>
      </c>
      <c r="U26" s="78">
        <f t="shared" si="4"/>
        <v>5682177</v>
      </c>
      <c r="V26" s="77">
        <v>-52</v>
      </c>
      <c r="W26" s="78">
        <f t="shared" si="3"/>
        <v>5682125</v>
      </c>
    </row>
    <row r="27" spans="1:23" x14ac:dyDescent="0.2">
      <c r="A27" s="364" t="s">
        <v>452</v>
      </c>
      <c r="B27" s="364"/>
      <c r="C27" s="364"/>
      <c r="D27" s="364"/>
      <c r="E27" s="364"/>
      <c r="F27" s="364"/>
      <c r="G27" s="8">
        <v>21</v>
      </c>
      <c r="H27" s="77">
        <v>0</v>
      </c>
      <c r="I27" s="77">
        <v>0</v>
      </c>
      <c r="J27" s="77">
        <v>0</v>
      </c>
      <c r="K27" s="77">
        <v>0</v>
      </c>
      <c r="L27" s="77">
        <v>0</v>
      </c>
      <c r="M27" s="77">
        <v>0</v>
      </c>
      <c r="N27" s="174">
        <v>0</v>
      </c>
      <c r="O27" s="174">
        <v>0</v>
      </c>
      <c r="P27" s="174">
        <v>0</v>
      </c>
      <c r="Q27" s="174">
        <v>0</v>
      </c>
      <c r="R27" s="174">
        <v>0</v>
      </c>
      <c r="S27" s="174">
        <v>83226406</v>
      </c>
      <c r="T27" s="174">
        <v>-83226406</v>
      </c>
      <c r="U27" s="78">
        <f t="shared" si="4"/>
        <v>0</v>
      </c>
      <c r="V27" s="77">
        <v>0</v>
      </c>
      <c r="W27" s="78">
        <f t="shared" si="3"/>
        <v>0</v>
      </c>
    </row>
    <row r="28" spans="1:23" x14ac:dyDescent="0.2">
      <c r="A28" s="364" t="s">
        <v>453</v>
      </c>
      <c r="B28" s="364"/>
      <c r="C28" s="364"/>
      <c r="D28" s="364"/>
      <c r="E28" s="364"/>
      <c r="F28" s="364"/>
      <c r="G28" s="8">
        <v>22</v>
      </c>
      <c r="H28" s="77">
        <v>0</v>
      </c>
      <c r="I28" s="77">
        <v>0</v>
      </c>
      <c r="J28" s="77">
        <v>0</v>
      </c>
      <c r="K28" s="77">
        <v>0</v>
      </c>
      <c r="L28" s="77">
        <v>0</v>
      </c>
      <c r="M28" s="77">
        <v>0</v>
      </c>
      <c r="N28" s="174">
        <v>0</v>
      </c>
      <c r="O28" s="174">
        <v>0</v>
      </c>
      <c r="P28" s="174">
        <v>0</v>
      </c>
      <c r="Q28" s="174">
        <v>0</v>
      </c>
      <c r="R28" s="174">
        <v>0</v>
      </c>
      <c r="S28" s="174">
        <v>0</v>
      </c>
      <c r="T28" s="174">
        <v>0</v>
      </c>
      <c r="U28" s="78">
        <f t="shared" si="4"/>
        <v>0</v>
      </c>
      <c r="V28" s="77">
        <v>0</v>
      </c>
      <c r="W28" s="78">
        <f t="shared" si="3"/>
        <v>0</v>
      </c>
    </row>
    <row r="29" spans="1:23" ht="27.75" customHeight="1" x14ac:dyDescent="0.2">
      <c r="A29" s="365" t="s">
        <v>454</v>
      </c>
      <c r="B29" s="365"/>
      <c r="C29" s="365"/>
      <c r="D29" s="365"/>
      <c r="E29" s="365"/>
      <c r="F29" s="365"/>
      <c r="G29" s="10">
        <v>23</v>
      </c>
      <c r="H29" s="80">
        <f>SUM(H10:H28)</f>
        <v>419958400</v>
      </c>
      <c r="I29" s="80">
        <f t="shared" ref="I29:W29" si="5">SUM(I10:I28)</f>
        <v>192394466</v>
      </c>
      <c r="J29" s="80">
        <f t="shared" si="5"/>
        <v>6123451</v>
      </c>
      <c r="K29" s="80">
        <f t="shared" si="5"/>
        <v>20890463</v>
      </c>
      <c r="L29" s="80">
        <f t="shared" si="5"/>
        <v>11795123</v>
      </c>
      <c r="M29" s="80">
        <f t="shared" si="5"/>
        <v>125369</v>
      </c>
      <c r="N29" s="80">
        <f t="shared" si="5"/>
        <v>21957120</v>
      </c>
      <c r="O29" s="80">
        <f t="shared" si="5"/>
        <v>-6019702</v>
      </c>
      <c r="P29" s="80">
        <f t="shared" si="5"/>
        <v>0</v>
      </c>
      <c r="Q29" s="80">
        <f t="shared" si="5"/>
        <v>0</v>
      </c>
      <c r="R29" s="80">
        <f t="shared" si="5"/>
        <v>0</v>
      </c>
      <c r="S29" s="80">
        <f t="shared" si="5"/>
        <v>125773727</v>
      </c>
      <c r="T29" s="80">
        <f t="shared" si="5"/>
        <v>93276877</v>
      </c>
      <c r="U29" s="80">
        <f t="shared" si="5"/>
        <v>862685048</v>
      </c>
      <c r="V29" s="80">
        <f t="shared" si="5"/>
        <v>0</v>
      </c>
      <c r="W29" s="80">
        <f t="shared" si="5"/>
        <v>862685048</v>
      </c>
    </row>
    <row r="30" spans="1:23" x14ac:dyDescent="0.2">
      <c r="A30" s="366" t="s">
        <v>455</v>
      </c>
      <c r="B30" s="367"/>
      <c r="C30" s="367"/>
      <c r="D30" s="367"/>
      <c r="E30" s="367"/>
      <c r="F30" s="367"/>
      <c r="G30" s="367"/>
      <c r="H30" s="367"/>
      <c r="I30" s="367"/>
      <c r="J30" s="367"/>
      <c r="K30" s="367"/>
      <c r="L30" s="367"/>
      <c r="M30" s="367"/>
      <c r="N30" s="367"/>
      <c r="O30" s="367"/>
      <c r="P30" s="367"/>
      <c r="Q30" s="367"/>
      <c r="R30" s="367"/>
      <c r="S30" s="367"/>
      <c r="T30" s="367"/>
      <c r="U30" s="367"/>
      <c r="V30" s="367"/>
      <c r="W30" s="367"/>
    </row>
    <row r="31" spans="1:23" ht="36.75" customHeight="1" x14ac:dyDescent="0.2">
      <c r="A31" s="362" t="s">
        <v>456</v>
      </c>
      <c r="B31" s="362"/>
      <c r="C31" s="362"/>
      <c r="D31" s="362"/>
      <c r="E31" s="362"/>
      <c r="F31" s="362"/>
      <c r="G31" s="9">
        <v>24</v>
      </c>
      <c r="H31" s="79">
        <f>SUM(H12:H20)</f>
        <v>0</v>
      </c>
      <c r="I31" s="79">
        <f t="shared" ref="I31:W31" si="6">SUM(I12:I20)</f>
        <v>0</v>
      </c>
      <c r="J31" s="79">
        <f t="shared" si="6"/>
        <v>0</v>
      </c>
      <c r="K31" s="79">
        <f t="shared" si="6"/>
        <v>0</v>
      </c>
      <c r="L31" s="79">
        <f t="shared" si="6"/>
        <v>0</v>
      </c>
      <c r="M31" s="79">
        <f t="shared" si="6"/>
        <v>0</v>
      </c>
      <c r="N31" s="79">
        <f t="shared" si="6"/>
        <v>9118440</v>
      </c>
      <c r="O31" s="79">
        <f t="shared" si="6"/>
        <v>2732769</v>
      </c>
      <c r="P31" s="79">
        <f t="shared" si="6"/>
        <v>0</v>
      </c>
      <c r="Q31" s="79">
        <f t="shared" si="6"/>
        <v>0</v>
      </c>
      <c r="R31" s="79">
        <f t="shared" si="6"/>
        <v>0</v>
      </c>
      <c r="S31" s="79">
        <f t="shared" si="6"/>
        <v>7405181</v>
      </c>
      <c r="T31" s="79">
        <f t="shared" si="6"/>
        <v>0</v>
      </c>
      <c r="U31" s="79">
        <f t="shared" si="6"/>
        <v>19256390</v>
      </c>
      <c r="V31" s="79">
        <f t="shared" si="6"/>
        <v>0</v>
      </c>
      <c r="W31" s="79">
        <f t="shared" si="6"/>
        <v>19256390</v>
      </c>
    </row>
    <row r="32" spans="1:23" ht="31.5" customHeight="1" x14ac:dyDescent="0.2">
      <c r="A32" s="362" t="s">
        <v>457</v>
      </c>
      <c r="B32" s="362"/>
      <c r="C32" s="362"/>
      <c r="D32" s="362"/>
      <c r="E32" s="362"/>
      <c r="F32" s="362"/>
      <c r="G32" s="9">
        <v>25</v>
      </c>
      <c r="H32" s="79">
        <f>H11+H31</f>
        <v>0</v>
      </c>
      <c r="I32" s="79">
        <f t="shared" ref="I32:W32" si="7">I11+I31</f>
        <v>0</v>
      </c>
      <c r="J32" s="79">
        <f t="shared" si="7"/>
        <v>0</v>
      </c>
      <c r="K32" s="79">
        <f t="shared" si="7"/>
        <v>0</v>
      </c>
      <c r="L32" s="79">
        <f t="shared" si="7"/>
        <v>0</v>
      </c>
      <c r="M32" s="79">
        <f t="shared" si="7"/>
        <v>0</v>
      </c>
      <c r="N32" s="79">
        <f t="shared" si="7"/>
        <v>9118440</v>
      </c>
      <c r="O32" s="79">
        <f t="shared" si="7"/>
        <v>2732769</v>
      </c>
      <c r="P32" s="79">
        <f t="shared" si="7"/>
        <v>0</v>
      </c>
      <c r="Q32" s="79">
        <f t="shared" si="7"/>
        <v>0</v>
      </c>
      <c r="R32" s="79">
        <f t="shared" si="7"/>
        <v>0</v>
      </c>
      <c r="S32" s="79">
        <f t="shared" si="7"/>
        <v>7405181</v>
      </c>
      <c r="T32" s="79">
        <f t="shared" si="7"/>
        <v>93276877</v>
      </c>
      <c r="U32" s="79">
        <f t="shared" si="7"/>
        <v>112533267</v>
      </c>
      <c r="V32" s="79">
        <f t="shared" si="7"/>
        <v>0</v>
      </c>
      <c r="W32" s="79">
        <f t="shared" si="7"/>
        <v>112533267</v>
      </c>
    </row>
    <row r="33" spans="1:23" ht="30.75" customHeight="1" x14ac:dyDescent="0.2">
      <c r="A33" s="363" t="s">
        <v>458</v>
      </c>
      <c r="B33" s="363"/>
      <c r="C33" s="363"/>
      <c r="D33" s="363"/>
      <c r="E33" s="363"/>
      <c r="F33" s="363"/>
      <c r="G33" s="10">
        <v>26</v>
      </c>
      <c r="H33" s="80">
        <f>SUM(H21:H28)</f>
        <v>0</v>
      </c>
      <c r="I33" s="80">
        <f t="shared" ref="I33:W33" si="8">SUM(I21:I28)</f>
        <v>84840</v>
      </c>
      <c r="J33" s="80">
        <f t="shared" si="8"/>
        <v>-916628</v>
      </c>
      <c r="K33" s="80">
        <f t="shared" si="8"/>
        <v>-1233540</v>
      </c>
      <c r="L33" s="80">
        <f t="shared" si="8"/>
        <v>-328880</v>
      </c>
      <c r="M33" s="80">
        <f t="shared" si="8"/>
        <v>0</v>
      </c>
      <c r="N33" s="80">
        <f t="shared" si="8"/>
        <v>51912808</v>
      </c>
      <c r="O33" s="80">
        <f t="shared" si="8"/>
        <v>4364584</v>
      </c>
      <c r="P33" s="80">
        <f t="shared" si="8"/>
        <v>0</v>
      </c>
      <c r="Q33" s="80">
        <f t="shared" si="8"/>
        <v>0</v>
      </c>
      <c r="R33" s="80">
        <f t="shared" si="8"/>
        <v>0</v>
      </c>
      <c r="S33" s="80">
        <f t="shared" si="8"/>
        <v>-18212924</v>
      </c>
      <c r="T33" s="80">
        <f t="shared" si="8"/>
        <v>-83226406</v>
      </c>
      <c r="U33" s="80">
        <f t="shared" si="8"/>
        <v>-46898386</v>
      </c>
      <c r="V33" s="80">
        <f t="shared" si="8"/>
        <v>-52</v>
      </c>
      <c r="W33" s="80">
        <f t="shared" si="8"/>
        <v>-46898438</v>
      </c>
    </row>
    <row r="34" spans="1:23" x14ac:dyDescent="0.2">
      <c r="A34" s="366" t="s">
        <v>459</v>
      </c>
      <c r="B34" s="368"/>
      <c r="C34" s="368"/>
      <c r="D34" s="368"/>
      <c r="E34" s="368"/>
      <c r="F34" s="368"/>
      <c r="G34" s="368"/>
      <c r="H34" s="368"/>
      <c r="I34" s="368"/>
      <c r="J34" s="368"/>
      <c r="K34" s="368"/>
      <c r="L34" s="368"/>
      <c r="M34" s="368"/>
      <c r="N34" s="368"/>
      <c r="O34" s="368"/>
      <c r="P34" s="368"/>
      <c r="Q34" s="368"/>
      <c r="R34" s="368"/>
      <c r="S34" s="368"/>
      <c r="T34" s="368"/>
      <c r="U34" s="368"/>
      <c r="V34" s="368"/>
      <c r="W34" s="368"/>
    </row>
    <row r="35" spans="1:23" x14ac:dyDescent="0.2">
      <c r="A35" s="369" t="s">
        <v>460</v>
      </c>
      <c r="B35" s="369"/>
      <c r="C35" s="369"/>
      <c r="D35" s="369"/>
      <c r="E35" s="369"/>
      <c r="F35" s="369"/>
      <c r="G35" s="8">
        <v>27</v>
      </c>
      <c r="H35" s="77">
        <v>419958400</v>
      </c>
      <c r="I35" s="77">
        <v>192394466</v>
      </c>
      <c r="J35" s="77">
        <v>6123451</v>
      </c>
      <c r="K35" s="77">
        <v>20890463</v>
      </c>
      <c r="L35" s="77">
        <v>11795123</v>
      </c>
      <c r="M35" s="77">
        <v>125369</v>
      </c>
      <c r="N35" s="77">
        <v>21957120</v>
      </c>
      <c r="O35" s="77">
        <v>-6019702</v>
      </c>
      <c r="P35" s="77">
        <v>0</v>
      </c>
      <c r="Q35" s="77">
        <v>0</v>
      </c>
      <c r="R35" s="77">
        <v>0</v>
      </c>
      <c r="S35" s="77">
        <v>125773727</v>
      </c>
      <c r="T35" s="77">
        <v>93276877</v>
      </c>
      <c r="U35" s="78">
        <f t="shared" ref="U35:U37" si="9">H35+I35+J35+K35-L35+M35+N35+O35+P35+Q35+R35+S35+T35</f>
        <v>862685048</v>
      </c>
      <c r="V35" s="77">
        <v>0</v>
      </c>
      <c r="W35" s="78">
        <f t="shared" ref="W35:W37" si="10">U35+V35</f>
        <v>862685048</v>
      </c>
    </row>
    <row r="36" spans="1:23" x14ac:dyDescent="0.2">
      <c r="A36" s="364" t="s">
        <v>461</v>
      </c>
      <c r="B36" s="364"/>
      <c r="C36" s="364"/>
      <c r="D36" s="364"/>
      <c r="E36" s="364"/>
      <c r="F36" s="36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64" t="s">
        <v>462</v>
      </c>
      <c r="B37" s="364"/>
      <c r="C37" s="364"/>
      <c r="D37" s="364"/>
      <c r="E37" s="364"/>
      <c r="F37" s="364"/>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70" t="s">
        <v>463</v>
      </c>
      <c r="B38" s="370"/>
      <c r="C38" s="370"/>
      <c r="D38" s="370"/>
      <c r="E38" s="370"/>
      <c r="F38" s="370"/>
      <c r="G38" s="9">
        <v>30</v>
      </c>
      <c r="H38" s="79">
        <f>H35+H36+H37</f>
        <v>419958400</v>
      </c>
      <c r="I38" s="79">
        <f t="shared" ref="I38:W38" si="11">I35+I36+I37</f>
        <v>192394466</v>
      </c>
      <c r="J38" s="79">
        <f t="shared" si="11"/>
        <v>6123451</v>
      </c>
      <c r="K38" s="79">
        <f t="shared" si="11"/>
        <v>20890463</v>
      </c>
      <c r="L38" s="79">
        <f t="shared" si="11"/>
        <v>11795123</v>
      </c>
      <c r="M38" s="79">
        <f t="shared" si="11"/>
        <v>125369</v>
      </c>
      <c r="N38" s="79">
        <f t="shared" si="11"/>
        <v>21957120</v>
      </c>
      <c r="O38" s="79">
        <f t="shared" si="11"/>
        <v>-6019702</v>
      </c>
      <c r="P38" s="79">
        <f t="shared" si="11"/>
        <v>0</v>
      </c>
      <c r="Q38" s="79">
        <f t="shared" si="11"/>
        <v>0</v>
      </c>
      <c r="R38" s="79">
        <f t="shared" si="11"/>
        <v>0</v>
      </c>
      <c r="S38" s="79">
        <f t="shared" si="11"/>
        <v>125773727</v>
      </c>
      <c r="T38" s="79">
        <f t="shared" si="11"/>
        <v>93276877</v>
      </c>
      <c r="U38" s="79">
        <f t="shared" si="11"/>
        <v>862685048</v>
      </c>
      <c r="V38" s="79">
        <f t="shared" si="11"/>
        <v>0</v>
      </c>
      <c r="W38" s="79">
        <f t="shared" si="11"/>
        <v>862685048</v>
      </c>
    </row>
    <row r="39" spans="1:23" x14ac:dyDescent="0.2">
      <c r="A39" s="364" t="s">
        <v>464</v>
      </c>
      <c r="B39" s="364"/>
      <c r="C39" s="364"/>
      <c r="D39" s="364"/>
      <c r="E39" s="364"/>
      <c r="F39" s="364"/>
      <c r="G39" s="8">
        <v>31</v>
      </c>
      <c r="H39" s="81">
        <v>0</v>
      </c>
      <c r="I39" s="81">
        <v>0</v>
      </c>
      <c r="J39" s="81">
        <v>0</v>
      </c>
      <c r="K39" s="81">
        <v>0</v>
      </c>
      <c r="L39" s="81">
        <v>0</v>
      </c>
      <c r="M39" s="81">
        <v>0</v>
      </c>
      <c r="N39" s="81">
        <v>0</v>
      </c>
      <c r="O39" s="81">
        <v>0</v>
      </c>
      <c r="P39" s="81">
        <v>0</v>
      </c>
      <c r="Q39" s="81">
        <v>0</v>
      </c>
      <c r="R39" s="81">
        <v>0</v>
      </c>
      <c r="S39" s="81">
        <v>0</v>
      </c>
      <c r="T39" s="77">
        <v>46928570</v>
      </c>
      <c r="U39" s="78">
        <f t="shared" ref="U39:U56" si="12">H39+I39+J39+K39-L39+M39+N39+O39+P39+Q39+R39+S39+T39</f>
        <v>46928570</v>
      </c>
      <c r="V39" s="77">
        <v>0</v>
      </c>
      <c r="W39" s="78">
        <f t="shared" ref="W39:W56" si="13">U39+V39</f>
        <v>46928570</v>
      </c>
    </row>
    <row r="40" spans="1:23" x14ac:dyDescent="0.2">
      <c r="A40" s="364" t="s">
        <v>465</v>
      </c>
      <c r="B40" s="364"/>
      <c r="C40" s="364"/>
      <c r="D40" s="364"/>
      <c r="E40" s="364"/>
      <c r="F40" s="364"/>
      <c r="G40" s="8">
        <v>32</v>
      </c>
      <c r="H40" s="81">
        <v>0</v>
      </c>
      <c r="I40" s="81">
        <v>0</v>
      </c>
      <c r="J40" s="81">
        <v>0</v>
      </c>
      <c r="K40" s="81">
        <v>0</v>
      </c>
      <c r="L40" s="81">
        <v>0</v>
      </c>
      <c r="M40" s="81">
        <v>0</v>
      </c>
      <c r="N40" s="77">
        <v>-17694360</v>
      </c>
      <c r="O40" s="81">
        <v>0</v>
      </c>
      <c r="P40" s="81">
        <v>0</v>
      </c>
      <c r="Q40" s="81">
        <v>0</v>
      </c>
      <c r="R40" s="81">
        <v>0</v>
      </c>
      <c r="S40" s="81">
        <v>0</v>
      </c>
      <c r="T40" s="81">
        <v>0</v>
      </c>
      <c r="U40" s="78">
        <f t="shared" si="12"/>
        <v>-17694360</v>
      </c>
      <c r="V40" s="77">
        <v>0</v>
      </c>
      <c r="W40" s="78">
        <f t="shared" si="13"/>
        <v>-17694360</v>
      </c>
    </row>
    <row r="41" spans="1:23" ht="27" customHeight="1" x14ac:dyDescent="0.2">
      <c r="A41" s="364" t="s">
        <v>466</v>
      </c>
      <c r="B41" s="364"/>
      <c r="C41" s="364"/>
      <c r="D41" s="364"/>
      <c r="E41" s="364"/>
      <c r="F41" s="364"/>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64" t="s">
        <v>467</v>
      </c>
      <c r="B42" s="364"/>
      <c r="C42" s="364"/>
      <c r="D42" s="364"/>
      <c r="E42" s="364"/>
      <c r="F42" s="364"/>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64" t="s">
        <v>468</v>
      </c>
      <c r="B43" s="364"/>
      <c r="C43" s="364"/>
      <c r="D43" s="364"/>
      <c r="E43" s="364"/>
      <c r="F43" s="364"/>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64" t="s">
        <v>469</v>
      </c>
      <c r="B44" s="364"/>
      <c r="C44" s="364"/>
      <c r="D44" s="364"/>
      <c r="E44" s="364"/>
      <c r="F44" s="364"/>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64" t="s">
        <v>470</v>
      </c>
      <c r="B45" s="364"/>
      <c r="C45" s="364"/>
      <c r="D45" s="364"/>
      <c r="E45" s="364"/>
      <c r="F45" s="364"/>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64" t="s">
        <v>471</v>
      </c>
      <c r="B46" s="364"/>
      <c r="C46" s="364"/>
      <c r="D46" s="364"/>
      <c r="E46" s="364"/>
      <c r="F46" s="364"/>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64" t="s">
        <v>472</v>
      </c>
      <c r="B47" s="364"/>
      <c r="C47" s="364"/>
      <c r="D47" s="364"/>
      <c r="E47" s="364"/>
      <c r="F47" s="364"/>
      <c r="G47" s="8">
        <v>39</v>
      </c>
      <c r="H47" s="77">
        <v>0</v>
      </c>
      <c r="I47" s="77">
        <v>0</v>
      </c>
      <c r="J47" s="77">
        <v>0</v>
      </c>
      <c r="K47" s="77">
        <v>0</v>
      </c>
      <c r="L47" s="77">
        <v>0</v>
      </c>
      <c r="M47" s="77">
        <v>0</v>
      </c>
      <c r="N47" s="77">
        <v>0</v>
      </c>
      <c r="O47" s="77">
        <v>-20537734</v>
      </c>
      <c r="P47" s="77">
        <v>0</v>
      </c>
      <c r="Q47" s="77">
        <v>0</v>
      </c>
      <c r="R47" s="77">
        <v>0</v>
      </c>
      <c r="S47" s="77">
        <v>0</v>
      </c>
      <c r="T47" s="77">
        <v>0</v>
      </c>
      <c r="U47" s="78">
        <f t="shared" si="12"/>
        <v>-20537734</v>
      </c>
      <c r="V47" s="77">
        <v>0</v>
      </c>
      <c r="W47" s="78">
        <f t="shared" si="13"/>
        <v>-20537734</v>
      </c>
    </row>
    <row r="48" spans="1:23" x14ac:dyDescent="0.2">
      <c r="A48" s="364" t="s">
        <v>473</v>
      </c>
      <c r="B48" s="364"/>
      <c r="C48" s="364"/>
      <c r="D48" s="364"/>
      <c r="E48" s="364"/>
      <c r="F48" s="364"/>
      <c r="G48" s="8">
        <v>40</v>
      </c>
      <c r="H48" s="81">
        <v>0</v>
      </c>
      <c r="I48" s="81">
        <v>0</v>
      </c>
      <c r="J48" s="81">
        <v>0</v>
      </c>
      <c r="K48" s="81">
        <v>0</v>
      </c>
      <c r="L48" s="81">
        <v>0</v>
      </c>
      <c r="M48" s="81">
        <v>0</v>
      </c>
      <c r="N48" s="77">
        <v>0</v>
      </c>
      <c r="O48" s="77">
        <v>3696792</v>
      </c>
      <c r="P48" s="77">
        <v>0</v>
      </c>
      <c r="Q48" s="77">
        <v>0</v>
      </c>
      <c r="R48" s="77">
        <v>0</v>
      </c>
      <c r="S48" s="77">
        <v>0</v>
      </c>
      <c r="T48" s="77">
        <v>0</v>
      </c>
      <c r="U48" s="78">
        <f t="shared" si="12"/>
        <v>3696792</v>
      </c>
      <c r="V48" s="77">
        <v>0</v>
      </c>
      <c r="W48" s="78">
        <f t="shared" si="13"/>
        <v>3696792</v>
      </c>
    </row>
    <row r="49" spans="1:23" ht="24" customHeight="1" x14ac:dyDescent="0.2">
      <c r="A49" s="364" t="s">
        <v>474</v>
      </c>
      <c r="B49" s="364"/>
      <c r="C49" s="364"/>
      <c r="D49" s="364"/>
      <c r="E49" s="364"/>
      <c r="F49" s="364"/>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64" t="s">
        <v>475</v>
      </c>
      <c r="B50" s="364"/>
      <c r="C50" s="364"/>
      <c r="D50" s="364"/>
      <c r="E50" s="364"/>
      <c r="F50" s="364"/>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64" t="s">
        <v>476</v>
      </c>
      <c r="B51" s="364"/>
      <c r="C51" s="364"/>
      <c r="D51" s="364"/>
      <c r="E51" s="364"/>
      <c r="F51" s="364"/>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64" t="s">
        <v>477</v>
      </c>
      <c r="B52" s="364"/>
      <c r="C52" s="364"/>
      <c r="D52" s="364"/>
      <c r="E52" s="364"/>
      <c r="F52" s="364"/>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64" t="s">
        <v>478</v>
      </c>
      <c r="B53" s="364"/>
      <c r="C53" s="364"/>
      <c r="D53" s="364"/>
      <c r="E53" s="364"/>
      <c r="F53" s="364"/>
      <c r="G53" s="8">
        <v>45</v>
      </c>
      <c r="H53" s="77">
        <v>0</v>
      </c>
      <c r="I53" s="77">
        <v>0</v>
      </c>
      <c r="J53" s="77">
        <v>0</v>
      </c>
      <c r="K53" s="77">
        <v>0</v>
      </c>
      <c r="L53" s="77">
        <v>0</v>
      </c>
      <c r="M53" s="77">
        <v>0</v>
      </c>
      <c r="N53" s="77">
        <v>0</v>
      </c>
      <c r="O53" s="77">
        <v>0</v>
      </c>
      <c r="P53" s="77">
        <v>0</v>
      </c>
      <c r="Q53" s="77">
        <v>0</v>
      </c>
      <c r="R53" s="77">
        <v>0</v>
      </c>
      <c r="S53" s="77">
        <v>-16522104</v>
      </c>
      <c r="T53" s="77">
        <v>0</v>
      </c>
      <c r="U53" s="78">
        <f t="shared" si="12"/>
        <v>-16522104</v>
      </c>
      <c r="V53" s="77">
        <v>0</v>
      </c>
      <c r="W53" s="78">
        <f t="shared" si="13"/>
        <v>-16522104</v>
      </c>
    </row>
    <row r="54" spans="1:23" x14ac:dyDescent="0.2">
      <c r="A54" s="364" t="s">
        <v>479</v>
      </c>
      <c r="B54" s="364"/>
      <c r="C54" s="364"/>
      <c r="D54" s="364"/>
      <c r="E54" s="364"/>
      <c r="F54" s="364"/>
      <c r="G54" s="8">
        <v>46</v>
      </c>
      <c r="H54" s="77">
        <v>0</v>
      </c>
      <c r="I54" s="77">
        <v>0</v>
      </c>
      <c r="J54" s="77">
        <v>550677</v>
      </c>
      <c r="K54" s="77">
        <v>0</v>
      </c>
      <c r="L54" s="77">
        <v>0</v>
      </c>
      <c r="M54" s="77">
        <v>0</v>
      </c>
      <c r="N54" s="77">
        <v>21698677</v>
      </c>
      <c r="O54" s="77">
        <v>2069214</v>
      </c>
      <c r="P54" s="77">
        <v>0</v>
      </c>
      <c r="Q54" s="77">
        <v>0</v>
      </c>
      <c r="R54" s="77">
        <v>0</v>
      </c>
      <c r="S54" s="77">
        <v>-22249354</v>
      </c>
      <c r="T54" s="77">
        <v>0</v>
      </c>
      <c r="U54" s="78">
        <f t="shared" si="12"/>
        <v>2069214</v>
      </c>
      <c r="V54" s="77">
        <v>0</v>
      </c>
      <c r="W54" s="78">
        <f t="shared" si="13"/>
        <v>2069214</v>
      </c>
    </row>
    <row r="55" spans="1:23" x14ac:dyDescent="0.2">
      <c r="A55" s="364" t="s">
        <v>480</v>
      </c>
      <c r="B55" s="364"/>
      <c r="C55" s="364"/>
      <c r="D55" s="364"/>
      <c r="E55" s="364"/>
      <c r="F55" s="364"/>
      <c r="G55" s="8">
        <v>47</v>
      </c>
      <c r="H55" s="77">
        <v>0</v>
      </c>
      <c r="I55" s="77">
        <v>0</v>
      </c>
      <c r="J55" s="77">
        <v>0</v>
      </c>
      <c r="K55" s="77">
        <v>0</v>
      </c>
      <c r="L55" s="77">
        <v>0</v>
      </c>
      <c r="M55" s="77">
        <v>0</v>
      </c>
      <c r="N55" s="77">
        <v>0</v>
      </c>
      <c r="O55" s="77">
        <v>0</v>
      </c>
      <c r="P55" s="77">
        <v>0</v>
      </c>
      <c r="Q55" s="77">
        <v>0</v>
      </c>
      <c r="R55" s="77">
        <v>0</v>
      </c>
      <c r="S55" s="77">
        <v>93276877</v>
      </c>
      <c r="T55" s="77">
        <v>-93276877</v>
      </c>
      <c r="U55" s="78">
        <f t="shared" si="12"/>
        <v>0</v>
      </c>
      <c r="V55" s="77">
        <v>0</v>
      </c>
      <c r="W55" s="78">
        <f t="shared" si="13"/>
        <v>0</v>
      </c>
    </row>
    <row r="56" spans="1:23" x14ac:dyDescent="0.2">
      <c r="A56" s="364" t="s">
        <v>481</v>
      </c>
      <c r="B56" s="364"/>
      <c r="C56" s="364"/>
      <c r="D56" s="364"/>
      <c r="E56" s="364"/>
      <c r="F56" s="364"/>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65" t="s">
        <v>482</v>
      </c>
      <c r="B57" s="365"/>
      <c r="C57" s="365"/>
      <c r="D57" s="365"/>
      <c r="E57" s="365"/>
      <c r="F57" s="365"/>
      <c r="G57" s="10">
        <v>49</v>
      </c>
      <c r="H57" s="80">
        <f>SUM(H38:H56)</f>
        <v>419958400</v>
      </c>
      <c r="I57" s="80">
        <f t="shared" ref="I57:W57" si="14">SUM(I38:I56)</f>
        <v>192394466</v>
      </c>
      <c r="J57" s="80">
        <f t="shared" si="14"/>
        <v>6674128</v>
      </c>
      <c r="K57" s="80">
        <f t="shared" si="14"/>
        <v>20890463</v>
      </c>
      <c r="L57" s="80">
        <f t="shared" si="14"/>
        <v>11795123</v>
      </c>
      <c r="M57" s="80">
        <f t="shared" si="14"/>
        <v>125369</v>
      </c>
      <c r="N57" s="80">
        <f t="shared" si="14"/>
        <v>25961437</v>
      </c>
      <c r="O57" s="80">
        <f t="shared" si="14"/>
        <v>-20791430</v>
      </c>
      <c r="P57" s="80">
        <f t="shared" si="14"/>
        <v>0</v>
      </c>
      <c r="Q57" s="80">
        <f t="shared" si="14"/>
        <v>0</v>
      </c>
      <c r="R57" s="80">
        <f t="shared" si="14"/>
        <v>0</v>
      </c>
      <c r="S57" s="80">
        <f t="shared" si="14"/>
        <v>180279146</v>
      </c>
      <c r="T57" s="80">
        <f t="shared" si="14"/>
        <v>46928570</v>
      </c>
      <c r="U57" s="80">
        <f t="shared" si="14"/>
        <v>860625426</v>
      </c>
      <c r="V57" s="80">
        <f t="shared" si="14"/>
        <v>0</v>
      </c>
      <c r="W57" s="80">
        <f t="shared" si="14"/>
        <v>860625426</v>
      </c>
    </row>
    <row r="58" spans="1:23" x14ac:dyDescent="0.2">
      <c r="A58" s="366" t="s">
        <v>483</v>
      </c>
      <c r="B58" s="367"/>
      <c r="C58" s="367"/>
      <c r="D58" s="367"/>
      <c r="E58" s="367"/>
      <c r="F58" s="367"/>
      <c r="G58" s="367"/>
      <c r="H58" s="367"/>
      <c r="I58" s="367"/>
      <c r="J58" s="367"/>
      <c r="K58" s="367"/>
      <c r="L58" s="367"/>
      <c r="M58" s="367"/>
      <c r="N58" s="367"/>
      <c r="O58" s="367"/>
      <c r="P58" s="367"/>
      <c r="Q58" s="367"/>
      <c r="R58" s="367"/>
      <c r="S58" s="367"/>
      <c r="T58" s="367"/>
      <c r="U58" s="367"/>
      <c r="V58" s="367"/>
      <c r="W58" s="367"/>
    </row>
    <row r="59" spans="1:23" ht="31.5" customHeight="1" x14ac:dyDescent="0.2">
      <c r="A59" s="362" t="s">
        <v>484</v>
      </c>
      <c r="B59" s="362"/>
      <c r="C59" s="362"/>
      <c r="D59" s="362"/>
      <c r="E59" s="362"/>
      <c r="F59" s="362"/>
      <c r="G59" s="9">
        <v>50</v>
      </c>
      <c r="H59" s="79">
        <f>SUM(H40:H48)</f>
        <v>0</v>
      </c>
      <c r="I59" s="79">
        <f t="shared" ref="I59:W59" si="15">SUM(I40:I48)</f>
        <v>0</v>
      </c>
      <c r="J59" s="79">
        <f t="shared" si="15"/>
        <v>0</v>
      </c>
      <c r="K59" s="79">
        <f t="shared" si="15"/>
        <v>0</v>
      </c>
      <c r="L59" s="79">
        <f t="shared" si="15"/>
        <v>0</v>
      </c>
      <c r="M59" s="79">
        <f t="shared" si="15"/>
        <v>0</v>
      </c>
      <c r="N59" s="79">
        <f t="shared" si="15"/>
        <v>-17694360</v>
      </c>
      <c r="O59" s="79">
        <f t="shared" si="15"/>
        <v>-16840942</v>
      </c>
      <c r="P59" s="79">
        <f t="shared" si="15"/>
        <v>0</v>
      </c>
      <c r="Q59" s="79">
        <f t="shared" si="15"/>
        <v>0</v>
      </c>
      <c r="R59" s="79">
        <f t="shared" si="15"/>
        <v>0</v>
      </c>
      <c r="S59" s="79">
        <f t="shared" si="15"/>
        <v>0</v>
      </c>
      <c r="T59" s="79">
        <f t="shared" si="15"/>
        <v>0</v>
      </c>
      <c r="U59" s="79">
        <f t="shared" si="15"/>
        <v>-34535302</v>
      </c>
      <c r="V59" s="79">
        <f t="shared" si="15"/>
        <v>0</v>
      </c>
      <c r="W59" s="79">
        <f t="shared" si="15"/>
        <v>-34535302</v>
      </c>
    </row>
    <row r="60" spans="1:23" ht="27.75" customHeight="1" x14ac:dyDescent="0.2">
      <c r="A60" s="362" t="s">
        <v>485</v>
      </c>
      <c r="B60" s="362"/>
      <c r="C60" s="362"/>
      <c r="D60" s="362"/>
      <c r="E60" s="362"/>
      <c r="F60" s="362"/>
      <c r="G60" s="9">
        <v>51</v>
      </c>
      <c r="H60" s="79">
        <f>H39+H59</f>
        <v>0</v>
      </c>
      <c r="I60" s="79">
        <f t="shared" ref="I60:W60" si="16">I39+I59</f>
        <v>0</v>
      </c>
      <c r="J60" s="79">
        <f t="shared" si="16"/>
        <v>0</v>
      </c>
      <c r="K60" s="79">
        <f t="shared" si="16"/>
        <v>0</v>
      </c>
      <c r="L60" s="79">
        <f t="shared" si="16"/>
        <v>0</v>
      </c>
      <c r="M60" s="79">
        <f t="shared" si="16"/>
        <v>0</v>
      </c>
      <c r="N60" s="79">
        <f t="shared" si="16"/>
        <v>-17694360</v>
      </c>
      <c r="O60" s="79">
        <f t="shared" si="16"/>
        <v>-16840942</v>
      </c>
      <c r="P60" s="79">
        <f t="shared" si="16"/>
        <v>0</v>
      </c>
      <c r="Q60" s="79">
        <f t="shared" si="16"/>
        <v>0</v>
      </c>
      <c r="R60" s="79">
        <f t="shared" si="16"/>
        <v>0</v>
      </c>
      <c r="S60" s="79">
        <f t="shared" si="16"/>
        <v>0</v>
      </c>
      <c r="T60" s="79">
        <f t="shared" si="16"/>
        <v>46928570</v>
      </c>
      <c r="U60" s="79">
        <f t="shared" si="16"/>
        <v>12393268</v>
      </c>
      <c r="V60" s="79">
        <f t="shared" si="16"/>
        <v>0</v>
      </c>
      <c r="W60" s="79">
        <f t="shared" si="16"/>
        <v>12393268</v>
      </c>
    </row>
    <row r="61" spans="1:23" ht="29.25" customHeight="1" x14ac:dyDescent="0.2">
      <c r="A61" s="363" t="s">
        <v>486</v>
      </c>
      <c r="B61" s="363"/>
      <c r="C61" s="363"/>
      <c r="D61" s="363"/>
      <c r="E61" s="363"/>
      <c r="F61" s="363"/>
      <c r="G61" s="10">
        <v>52</v>
      </c>
      <c r="H61" s="80">
        <f>SUM(H49:H56)</f>
        <v>0</v>
      </c>
      <c r="I61" s="80">
        <f t="shared" ref="I61:W61" si="17">SUM(I49:I56)</f>
        <v>0</v>
      </c>
      <c r="J61" s="80">
        <f t="shared" si="17"/>
        <v>550677</v>
      </c>
      <c r="K61" s="80">
        <f t="shared" si="17"/>
        <v>0</v>
      </c>
      <c r="L61" s="80">
        <f t="shared" si="17"/>
        <v>0</v>
      </c>
      <c r="M61" s="80">
        <f t="shared" si="17"/>
        <v>0</v>
      </c>
      <c r="N61" s="80">
        <f t="shared" si="17"/>
        <v>21698677</v>
      </c>
      <c r="O61" s="80">
        <f t="shared" si="17"/>
        <v>2069214</v>
      </c>
      <c r="P61" s="80">
        <f t="shared" si="17"/>
        <v>0</v>
      </c>
      <c r="Q61" s="80">
        <f t="shared" si="17"/>
        <v>0</v>
      </c>
      <c r="R61" s="80">
        <f t="shared" si="17"/>
        <v>0</v>
      </c>
      <c r="S61" s="80">
        <f t="shared" si="17"/>
        <v>54505419</v>
      </c>
      <c r="T61" s="80">
        <f t="shared" si="17"/>
        <v>-93276877</v>
      </c>
      <c r="U61" s="80">
        <f t="shared" si="17"/>
        <v>-14452890</v>
      </c>
      <c r="V61" s="80">
        <f t="shared" si="17"/>
        <v>0</v>
      </c>
      <c r="W61" s="80">
        <f t="shared" si="17"/>
        <v>-14452890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8"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63"/>
  <sheetViews>
    <sheetView tabSelected="1" zoomScale="85" zoomScaleNormal="85" workbookViewId="0">
      <selection activeCell="K8" sqref="K8"/>
    </sheetView>
  </sheetViews>
  <sheetFormatPr defaultRowHeight="12.75" x14ac:dyDescent="0.2"/>
  <cols>
    <col min="8" max="9" width="12.28515625" bestFit="1" customWidth="1"/>
    <col min="10" max="10" width="10.42578125" bestFit="1" customWidth="1"/>
    <col min="11" max="11" width="81.140625" customWidth="1"/>
  </cols>
  <sheetData>
    <row r="1" spans="1:11" x14ac:dyDescent="0.2">
      <c r="A1" s="389" t="s">
        <v>642</v>
      </c>
      <c r="B1" s="390"/>
      <c r="C1" s="390"/>
      <c r="D1" s="390"/>
      <c r="E1" s="390"/>
      <c r="F1" s="390"/>
      <c r="G1" s="390"/>
      <c r="H1" s="390"/>
      <c r="I1" s="390"/>
    </row>
    <row r="2" spans="1:11" x14ac:dyDescent="0.2">
      <c r="A2" s="390"/>
      <c r="B2" s="390"/>
      <c r="C2" s="390"/>
      <c r="D2" s="390"/>
      <c r="E2" s="390"/>
      <c r="F2" s="390"/>
      <c r="G2" s="390"/>
      <c r="H2" s="390"/>
      <c r="I2" s="390"/>
    </row>
    <row r="3" spans="1:11" x14ac:dyDescent="0.2">
      <c r="A3" s="390"/>
      <c r="B3" s="390"/>
      <c r="C3" s="390"/>
      <c r="D3" s="390"/>
      <c r="E3" s="390"/>
      <c r="F3" s="390"/>
      <c r="G3" s="390"/>
      <c r="H3" s="390"/>
      <c r="I3" s="390"/>
    </row>
    <row r="4" spans="1:11" x14ac:dyDescent="0.2">
      <c r="A4" s="390"/>
      <c r="B4" s="390"/>
      <c r="C4" s="390"/>
      <c r="D4" s="390"/>
      <c r="E4" s="390"/>
      <c r="F4" s="390"/>
      <c r="G4" s="390"/>
      <c r="H4" s="390"/>
      <c r="I4" s="390"/>
    </row>
    <row r="5" spans="1:11" x14ac:dyDescent="0.2">
      <c r="A5" s="390"/>
      <c r="B5" s="390"/>
      <c r="C5" s="390"/>
      <c r="D5" s="390"/>
      <c r="E5" s="390"/>
      <c r="F5" s="390"/>
      <c r="G5" s="390"/>
      <c r="H5" s="390"/>
      <c r="I5" s="390"/>
    </row>
    <row r="6" spans="1:11" x14ac:dyDescent="0.2">
      <c r="A6" s="390"/>
      <c r="B6" s="390"/>
      <c r="C6" s="390"/>
      <c r="D6" s="390"/>
      <c r="E6" s="390"/>
      <c r="F6" s="390"/>
      <c r="G6" s="390"/>
      <c r="H6" s="390"/>
      <c r="I6" s="390"/>
    </row>
    <row r="7" spans="1:11" x14ac:dyDescent="0.2">
      <c r="A7" s="390"/>
      <c r="B7" s="390"/>
      <c r="C7" s="390"/>
      <c r="D7" s="390"/>
      <c r="E7" s="390"/>
      <c r="F7" s="390"/>
      <c r="G7" s="390"/>
      <c r="H7" s="390"/>
      <c r="I7" s="390"/>
    </row>
    <row r="8" spans="1:11" ht="30" customHeight="1" x14ac:dyDescent="0.2">
      <c r="A8" s="390"/>
      <c r="B8" s="390"/>
      <c r="C8" s="390"/>
      <c r="D8" s="390"/>
      <c r="E8" s="390"/>
      <c r="F8" s="390"/>
      <c r="G8" s="390"/>
      <c r="H8" s="390"/>
      <c r="I8" s="390"/>
    </row>
    <row r="11" spans="1:11" ht="15.75" x14ac:dyDescent="0.25">
      <c r="A11" s="114" t="s">
        <v>643</v>
      </c>
      <c r="B11" s="115"/>
      <c r="C11" s="115"/>
      <c r="D11" s="115"/>
      <c r="E11" s="115"/>
      <c r="F11" s="115"/>
      <c r="G11" s="115"/>
      <c r="H11" s="115"/>
      <c r="I11" s="115"/>
      <c r="J11" s="115"/>
      <c r="K11" s="116"/>
    </row>
    <row r="12" spans="1:11" ht="15.75" x14ac:dyDescent="0.2">
      <c r="A12" s="391" t="s">
        <v>487</v>
      </c>
      <c r="B12" s="391"/>
      <c r="C12" s="391"/>
      <c r="D12" s="391"/>
      <c r="E12" s="391"/>
      <c r="F12" s="391"/>
      <c r="G12" s="391"/>
      <c r="H12" s="391"/>
      <c r="I12" s="391"/>
      <c r="J12" s="391"/>
      <c r="K12" s="391"/>
    </row>
    <row r="13" spans="1:11" ht="45.75" thickBot="1" x14ac:dyDescent="0.25">
      <c r="A13" s="392" t="s">
        <v>488</v>
      </c>
      <c r="B13" s="393"/>
      <c r="C13" s="393"/>
      <c r="D13" s="393"/>
      <c r="E13" s="393"/>
      <c r="F13" s="394"/>
      <c r="G13" s="117" t="s">
        <v>489</v>
      </c>
      <c r="H13" s="118" t="s">
        <v>490</v>
      </c>
      <c r="I13" s="119" t="s">
        <v>491</v>
      </c>
      <c r="J13" s="119" t="s">
        <v>492</v>
      </c>
      <c r="K13" s="120" t="s">
        <v>493</v>
      </c>
    </row>
    <row r="14" spans="1:11" x14ac:dyDescent="0.2">
      <c r="A14" s="395">
        <v>1</v>
      </c>
      <c r="B14" s="396"/>
      <c r="C14" s="396"/>
      <c r="D14" s="396"/>
      <c r="E14" s="396"/>
      <c r="F14" s="397"/>
      <c r="G14" s="121">
        <v>2</v>
      </c>
      <c r="H14" s="121">
        <v>3</v>
      </c>
      <c r="I14" s="121">
        <v>4</v>
      </c>
      <c r="J14" s="121">
        <v>5</v>
      </c>
      <c r="K14" s="122"/>
    </row>
    <row r="15" spans="1:11" x14ac:dyDescent="0.2">
      <c r="A15" s="398"/>
      <c r="B15" s="399"/>
      <c r="C15" s="399"/>
      <c r="D15" s="399"/>
      <c r="E15" s="399"/>
      <c r="F15" s="399"/>
      <c r="G15" s="399"/>
      <c r="H15" s="399"/>
      <c r="I15" s="399"/>
      <c r="J15" s="399"/>
      <c r="K15" s="400"/>
    </row>
    <row r="16" spans="1:11" x14ac:dyDescent="0.2">
      <c r="A16" s="401" t="s">
        <v>494</v>
      </c>
      <c r="B16" s="402"/>
      <c r="C16" s="402"/>
      <c r="D16" s="402"/>
      <c r="E16" s="402"/>
      <c r="F16" s="403"/>
      <c r="G16" s="123">
        <v>1</v>
      </c>
      <c r="H16" s="124"/>
      <c r="I16" s="124"/>
      <c r="J16" s="124"/>
      <c r="K16" s="125"/>
    </row>
    <row r="17" spans="1:11" x14ac:dyDescent="0.2">
      <c r="A17" s="404" t="s">
        <v>495</v>
      </c>
      <c r="B17" s="405"/>
      <c r="C17" s="405"/>
      <c r="D17" s="405"/>
      <c r="E17" s="405"/>
      <c r="F17" s="406"/>
      <c r="G17" s="126">
        <v>2</v>
      </c>
      <c r="H17" s="127">
        <v>1088231119</v>
      </c>
      <c r="I17" s="127">
        <v>1091768071</v>
      </c>
      <c r="J17" s="127">
        <v>3536952</v>
      </c>
      <c r="K17" s="128" t="s">
        <v>496</v>
      </c>
    </row>
    <row r="18" spans="1:11" x14ac:dyDescent="0.2">
      <c r="A18" s="407" t="s">
        <v>497</v>
      </c>
      <c r="B18" s="408"/>
      <c r="C18" s="408"/>
      <c r="D18" s="408"/>
      <c r="E18" s="408"/>
      <c r="F18" s="409"/>
      <c r="G18" s="126">
        <v>3</v>
      </c>
      <c r="H18" s="127">
        <v>131575348</v>
      </c>
      <c r="I18" s="127">
        <v>131575348</v>
      </c>
      <c r="J18" s="127">
        <v>0</v>
      </c>
      <c r="K18" s="129"/>
    </row>
    <row r="19" spans="1:11" ht="60" x14ac:dyDescent="0.2">
      <c r="A19" s="407" t="s">
        <v>498</v>
      </c>
      <c r="B19" s="408"/>
      <c r="C19" s="408"/>
      <c r="D19" s="408"/>
      <c r="E19" s="408"/>
      <c r="F19" s="409"/>
      <c r="G19" s="126">
        <v>10</v>
      </c>
      <c r="H19" s="127">
        <v>860018134</v>
      </c>
      <c r="I19" s="127">
        <v>843826612</v>
      </c>
      <c r="J19" s="127">
        <v>-16191522</v>
      </c>
      <c r="K19" s="128" t="s">
        <v>499</v>
      </c>
    </row>
    <row r="20" spans="1:11" x14ac:dyDescent="0.2">
      <c r="A20" s="407" t="s">
        <v>500</v>
      </c>
      <c r="B20" s="408"/>
      <c r="C20" s="408"/>
      <c r="D20" s="408"/>
      <c r="E20" s="408"/>
      <c r="F20" s="409"/>
      <c r="G20" s="126">
        <v>20</v>
      </c>
      <c r="H20" s="127">
        <v>92568538</v>
      </c>
      <c r="I20" s="127">
        <v>92568538</v>
      </c>
      <c r="J20" s="127">
        <v>0</v>
      </c>
      <c r="K20" s="129"/>
    </row>
    <row r="21" spans="1:11" x14ac:dyDescent="0.2">
      <c r="A21" s="407" t="s">
        <v>501</v>
      </c>
      <c r="B21" s="408"/>
      <c r="C21" s="408"/>
      <c r="D21" s="408"/>
      <c r="E21" s="408"/>
      <c r="F21" s="409"/>
      <c r="G21" s="126">
        <v>31</v>
      </c>
      <c r="H21" s="127">
        <v>862</v>
      </c>
      <c r="I21" s="127">
        <v>862</v>
      </c>
      <c r="J21" s="127">
        <v>0</v>
      </c>
      <c r="K21" s="129"/>
    </row>
    <row r="22" spans="1:11" ht="84" x14ac:dyDescent="0.2">
      <c r="A22" s="410" t="s">
        <v>502</v>
      </c>
      <c r="B22" s="411"/>
      <c r="C22" s="411"/>
      <c r="D22" s="411"/>
      <c r="E22" s="411"/>
      <c r="F22" s="412"/>
      <c r="G22" s="130">
        <v>36</v>
      </c>
      <c r="H22" s="131">
        <v>4068237</v>
      </c>
      <c r="I22" s="131">
        <v>23796711</v>
      </c>
      <c r="J22" s="131">
        <v>19728474</v>
      </c>
      <c r="K22" s="132" t="s">
        <v>503</v>
      </c>
    </row>
    <row r="23" spans="1:11" x14ac:dyDescent="0.2">
      <c r="A23" s="404" t="s">
        <v>504</v>
      </c>
      <c r="B23" s="405"/>
      <c r="C23" s="405"/>
      <c r="D23" s="405"/>
      <c r="E23" s="405"/>
      <c r="F23" s="406"/>
      <c r="G23" s="126">
        <v>37</v>
      </c>
      <c r="H23" s="127">
        <v>525906554</v>
      </c>
      <c r="I23" s="127">
        <v>525906554</v>
      </c>
      <c r="J23" s="127">
        <v>0</v>
      </c>
      <c r="K23" s="129"/>
    </row>
    <row r="24" spans="1:11" x14ac:dyDescent="0.2">
      <c r="A24" s="407" t="s">
        <v>505</v>
      </c>
      <c r="B24" s="408"/>
      <c r="C24" s="408"/>
      <c r="D24" s="408"/>
      <c r="E24" s="408"/>
      <c r="F24" s="409"/>
      <c r="G24" s="126">
        <v>38</v>
      </c>
      <c r="H24" s="127">
        <v>207058934</v>
      </c>
      <c r="I24" s="127">
        <v>207058934</v>
      </c>
      <c r="J24" s="127">
        <v>0</v>
      </c>
      <c r="K24" s="129"/>
    </row>
    <row r="25" spans="1:11" ht="36" x14ac:dyDescent="0.2">
      <c r="A25" s="407" t="s">
        <v>506</v>
      </c>
      <c r="B25" s="408"/>
      <c r="C25" s="408"/>
      <c r="D25" s="408"/>
      <c r="E25" s="408"/>
      <c r="F25" s="409"/>
      <c r="G25" s="126">
        <v>46</v>
      </c>
      <c r="H25" s="127">
        <v>291464147</v>
      </c>
      <c r="I25" s="127">
        <v>291423597</v>
      </c>
      <c r="J25" s="127">
        <v>-40550</v>
      </c>
      <c r="K25" s="128" t="s">
        <v>507</v>
      </c>
    </row>
    <row r="26" spans="1:11" x14ac:dyDescent="0.2">
      <c r="A26" s="407" t="s">
        <v>508</v>
      </c>
      <c r="B26" s="408"/>
      <c r="C26" s="408"/>
      <c r="D26" s="408"/>
      <c r="E26" s="408"/>
      <c r="F26" s="409"/>
      <c r="G26" s="126">
        <v>53</v>
      </c>
      <c r="H26" s="127">
        <v>311960</v>
      </c>
      <c r="I26" s="127">
        <v>352510</v>
      </c>
      <c r="J26" s="127">
        <v>40550</v>
      </c>
      <c r="K26" s="128" t="s">
        <v>509</v>
      </c>
    </row>
    <row r="27" spans="1:11" x14ac:dyDescent="0.2">
      <c r="A27" s="410" t="s">
        <v>510</v>
      </c>
      <c r="B27" s="411"/>
      <c r="C27" s="411"/>
      <c r="D27" s="411"/>
      <c r="E27" s="411"/>
      <c r="F27" s="412"/>
      <c r="G27" s="130">
        <v>63</v>
      </c>
      <c r="H27" s="131">
        <v>27071513</v>
      </c>
      <c r="I27" s="131">
        <v>27071513</v>
      </c>
      <c r="J27" s="131">
        <v>0</v>
      </c>
      <c r="K27" s="133"/>
    </row>
    <row r="28" spans="1:11" x14ac:dyDescent="0.2">
      <c r="A28" s="413" t="s">
        <v>511</v>
      </c>
      <c r="B28" s="414"/>
      <c r="C28" s="414"/>
      <c r="D28" s="414"/>
      <c r="E28" s="414"/>
      <c r="F28" s="415"/>
      <c r="G28" s="130">
        <v>64</v>
      </c>
      <c r="H28" s="131">
        <v>70365624</v>
      </c>
      <c r="I28" s="131">
        <v>70365624</v>
      </c>
      <c r="J28" s="131">
        <v>0</v>
      </c>
      <c r="K28" s="133"/>
    </row>
    <row r="29" spans="1:11" x14ac:dyDescent="0.2">
      <c r="A29" s="404" t="s">
        <v>512</v>
      </c>
      <c r="B29" s="405"/>
      <c r="C29" s="405"/>
      <c r="D29" s="405"/>
      <c r="E29" s="405"/>
      <c r="F29" s="406"/>
      <c r="G29" s="126">
        <v>65</v>
      </c>
      <c r="H29" s="127">
        <v>1684503297</v>
      </c>
      <c r="I29" s="127">
        <v>1688040249</v>
      </c>
      <c r="J29" s="127">
        <v>3536952</v>
      </c>
      <c r="K29" s="128" t="s">
        <v>496</v>
      </c>
    </row>
    <row r="30" spans="1:11" x14ac:dyDescent="0.2">
      <c r="A30" s="416" t="s">
        <v>513</v>
      </c>
      <c r="B30" s="417"/>
      <c r="C30" s="417"/>
      <c r="D30" s="417"/>
      <c r="E30" s="417"/>
      <c r="F30" s="418"/>
      <c r="G30" s="134">
        <v>66</v>
      </c>
      <c r="H30" s="135">
        <v>54863087</v>
      </c>
      <c r="I30" s="135">
        <v>54863087</v>
      </c>
      <c r="J30" s="135">
        <v>0</v>
      </c>
      <c r="K30" s="136"/>
    </row>
    <row r="31" spans="1:11" x14ac:dyDescent="0.2">
      <c r="A31" s="419" t="s">
        <v>514</v>
      </c>
      <c r="B31" s="420"/>
      <c r="C31" s="420"/>
      <c r="D31" s="420"/>
      <c r="E31" s="420"/>
      <c r="F31" s="420"/>
      <c r="G31" s="420"/>
      <c r="H31" s="420"/>
      <c r="I31" s="420"/>
      <c r="J31" s="420"/>
      <c r="K31" s="421"/>
    </row>
    <row r="32" spans="1:11" x14ac:dyDescent="0.2">
      <c r="A32" s="422" t="s">
        <v>515</v>
      </c>
      <c r="B32" s="422"/>
      <c r="C32" s="422"/>
      <c r="D32" s="422"/>
      <c r="E32" s="422"/>
      <c r="F32" s="422"/>
      <c r="G32" s="137">
        <v>67</v>
      </c>
      <c r="H32" s="138">
        <v>859148096</v>
      </c>
      <c r="I32" s="138">
        <v>862685048</v>
      </c>
      <c r="J32" s="138">
        <v>3536952</v>
      </c>
      <c r="K32" s="139" t="s">
        <v>516</v>
      </c>
    </row>
    <row r="33" spans="1:11" x14ac:dyDescent="0.2">
      <c r="A33" s="423" t="s">
        <v>517</v>
      </c>
      <c r="B33" s="423"/>
      <c r="C33" s="423"/>
      <c r="D33" s="423"/>
      <c r="E33" s="423"/>
      <c r="F33" s="423"/>
      <c r="G33" s="130">
        <v>68</v>
      </c>
      <c r="H33" s="140">
        <v>419958400</v>
      </c>
      <c r="I33" s="140">
        <v>419958400</v>
      </c>
      <c r="J33" s="140">
        <v>0</v>
      </c>
      <c r="K33" s="141"/>
    </row>
    <row r="34" spans="1:11" x14ac:dyDescent="0.2">
      <c r="A34" s="423" t="s">
        <v>518</v>
      </c>
      <c r="B34" s="423"/>
      <c r="C34" s="423"/>
      <c r="D34" s="423"/>
      <c r="E34" s="423"/>
      <c r="F34" s="423"/>
      <c r="G34" s="130">
        <v>69</v>
      </c>
      <c r="H34" s="140">
        <v>192394466</v>
      </c>
      <c r="I34" s="140">
        <v>192394466</v>
      </c>
      <c r="J34" s="140">
        <v>0</v>
      </c>
      <c r="K34" s="141"/>
    </row>
    <row r="35" spans="1:11" x14ac:dyDescent="0.2">
      <c r="A35" s="424" t="s">
        <v>519</v>
      </c>
      <c r="B35" s="424"/>
      <c r="C35" s="424"/>
      <c r="D35" s="424"/>
      <c r="E35" s="424"/>
      <c r="F35" s="424"/>
      <c r="G35" s="126">
        <v>70</v>
      </c>
      <c r="H35" s="127">
        <v>37301280</v>
      </c>
      <c r="I35" s="127">
        <v>37301280</v>
      </c>
      <c r="J35" s="127">
        <v>0</v>
      </c>
      <c r="K35" s="129"/>
    </row>
    <row r="36" spans="1:11" x14ac:dyDescent="0.2">
      <c r="A36" s="424" t="s">
        <v>520</v>
      </c>
      <c r="B36" s="424"/>
      <c r="C36" s="424"/>
      <c r="D36" s="424"/>
      <c r="E36" s="424"/>
      <c r="F36" s="424"/>
      <c r="G36" s="126">
        <v>77</v>
      </c>
      <c r="H36" s="127">
        <v>0</v>
      </c>
      <c r="I36" s="127">
        <v>0</v>
      </c>
      <c r="J36" s="127">
        <v>0</v>
      </c>
      <c r="K36" s="129"/>
    </row>
    <row r="37" spans="1:11" ht="48" x14ac:dyDescent="0.2">
      <c r="A37" s="424" t="s">
        <v>521</v>
      </c>
      <c r="B37" s="424"/>
      <c r="C37" s="424"/>
      <c r="D37" s="424"/>
      <c r="E37" s="424"/>
      <c r="F37" s="424"/>
      <c r="G37" s="126">
        <v>81</v>
      </c>
      <c r="H37" s="127">
        <v>112874255</v>
      </c>
      <c r="I37" s="127">
        <v>125773727</v>
      </c>
      <c r="J37" s="127">
        <v>12899472</v>
      </c>
      <c r="K37" s="128" t="s">
        <v>522</v>
      </c>
    </row>
    <row r="38" spans="1:11" ht="36" x14ac:dyDescent="0.2">
      <c r="A38" s="424" t="s">
        <v>523</v>
      </c>
      <c r="B38" s="424"/>
      <c r="C38" s="424"/>
      <c r="D38" s="424"/>
      <c r="E38" s="424"/>
      <c r="F38" s="424"/>
      <c r="G38" s="126">
        <v>84</v>
      </c>
      <c r="H38" s="127">
        <v>102639397</v>
      </c>
      <c r="I38" s="127">
        <v>93276877</v>
      </c>
      <c r="J38" s="127">
        <v>-9362520</v>
      </c>
      <c r="K38" s="128" t="s">
        <v>524</v>
      </c>
    </row>
    <row r="39" spans="1:11" x14ac:dyDescent="0.2">
      <c r="A39" s="423" t="s">
        <v>525</v>
      </c>
      <c r="B39" s="423"/>
      <c r="C39" s="423"/>
      <c r="D39" s="423"/>
      <c r="E39" s="423"/>
      <c r="F39" s="423"/>
      <c r="G39" s="130">
        <v>87</v>
      </c>
      <c r="H39" s="140">
        <v>0</v>
      </c>
      <c r="I39" s="140">
        <v>0</v>
      </c>
      <c r="J39" s="140">
        <v>0</v>
      </c>
      <c r="K39" s="141"/>
    </row>
    <row r="40" spans="1:11" ht="36" x14ac:dyDescent="0.2">
      <c r="A40" s="425" t="s">
        <v>526</v>
      </c>
      <c r="B40" s="425"/>
      <c r="C40" s="425"/>
      <c r="D40" s="425"/>
      <c r="E40" s="425"/>
      <c r="F40" s="425"/>
      <c r="G40" s="126">
        <v>88</v>
      </c>
      <c r="H40" s="127">
        <v>19633202</v>
      </c>
      <c r="I40" s="127">
        <v>3829865</v>
      </c>
      <c r="J40" s="127">
        <v>-15803337</v>
      </c>
      <c r="K40" s="128" t="s">
        <v>527</v>
      </c>
    </row>
    <row r="41" spans="1:11" x14ac:dyDescent="0.2">
      <c r="A41" s="425" t="s">
        <v>528</v>
      </c>
      <c r="B41" s="425"/>
      <c r="C41" s="425"/>
      <c r="D41" s="425"/>
      <c r="E41" s="425"/>
      <c r="F41" s="425"/>
      <c r="G41" s="126">
        <v>95</v>
      </c>
      <c r="H41" s="127">
        <v>245990663</v>
      </c>
      <c r="I41" s="127">
        <v>245990663</v>
      </c>
      <c r="J41" s="127">
        <v>0</v>
      </c>
      <c r="K41" s="129"/>
    </row>
    <row r="42" spans="1:11" ht="24" x14ac:dyDescent="0.2">
      <c r="A42" s="425" t="s">
        <v>529</v>
      </c>
      <c r="B42" s="425"/>
      <c r="C42" s="425"/>
      <c r="D42" s="425"/>
      <c r="E42" s="425"/>
      <c r="F42" s="425"/>
      <c r="G42" s="126">
        <v>107</v>
      </c>
      <c r="H42" s="127">
        <v>552909502</v>
      </c>
      <c r="I42" s="127">
        <v>568712839</v>
      </c>
      <c r="J42" s="127">
        <v>15803337</v>
      </c>
      <c r="K42" s="128" t="s">
        <v>530</v>
      </c>
    </row>
    <row r="43" spans="1:11" x14ac:dyDescent="0.2">
      <c r="A43" s="426" t="s">
        <v>531</v>
      </c>
      <c r="B43" s="426"/>
      <c r="C43" s="426"/>
      <c r="D43" s="426"/>
      <c r="E43" s="426"/>
      <c r="F43" s="426"/>
      <c r="G43" s="130">
        <v>122</v>
      </c>
      <c r="H43" s="131">
        <v>6821834</v>
      </c>
      <c r="I43" s="131">
        <v>6821834</v>
      </c>
      <c r="J43" s="131">
        <v>0</v>
      </c>
      <c r="K43" s="133"/>
    </row>
    <row r="44" spans="1:11" x14ac:dyDescent="0.2">
      <c r="A44" s="425" t="s">
        <v>532</v>
      </c>
      <c r="B44" s="425"/>
      <c r="C44" s="425"/>
      <c r="D44" s="425"/>
      <c r="E44" s="425"/>
      <c r="F44" s="425"/>
      <c r="G44" s="126">
        <v>123</v>
      </c>
      <c r="H44" s="127">
        <v>1684503297</v>
      </c>
      <c r="I44" s="127">
        <v>1688040249</v>
      </c>
      <c r="J44" s="127">
        <v>3536952</v>
      </c>
      <c r="K44" s="128" t="s">
        <v>516</v>
      </c>
    </row>
    <row r="45" spans="1:11" x14ac:dyDescent="0.2">
      <c r="A45" s="427" t="s">
        <v>533</v>
      </c>
      <c r="B45" s="427"/>
      <c r="C45" s="427"/>
      <c r="D45" s="427"/>
      <c r="E45" s="427"/>
      <c r="F45" s="427"/>
      <c r="G45" s="134">
        <v>124</v>
      </c>
      <c r="H45" s="135">
        <v>54863087</v>
      </c>
      <c r="I45" s="135">
        <v>54863087</v>
      </c>
      <c r="J45" s="135">
        <v>0</v>
      </c>
      <c r="K45" s="136"/>
    </row>
    <row r="46" spans="1:11" x14ac:dyDescent="0.2">
      <c r="K46" s="142"/>
    </row>
    <row r="47" spans="1:11" x14ac:dyDescent="0.2">
      <c r="K47" s="142"/>
    </row>
    <row r="48" spans="1:11" x14ac:dyDescent="0.2">
      <c r="K48" s="142"/>
    </row>
    <row r="49" spans="1:11" x14ac:dyDescent="0.2">
      <c r="K49" s="143"/>
    </row>
    <row r="50" spans="1:11" ht="15.75" x14ac:dyDescent="0.2">
      <c r="A50" s="428" t="s">
        <v>534</v>
      </c>
      <c r="B50" s="428"/>
      <c r="C50" s="428"/>
      <c r="D50" s="428"/>
      <c r="E50" s="428"/>
      <c r="F50" s="428"/>
      <c r="G50" s="428"/>
      <c r="H50" s="428"/>
      <c r="I50" s="428"/>
      <c r="J50" s="428"/>
      <c r="K50" s="428"/>
    </row>
    <row r="51" spans="1:11" ht="45.75" thickBot="1" x14ac:dyDescent="0.25">
      <c r="A51" s="429" t="s">
        <v>488</v>
      </c>
      <c r="B51" s="393"/>
      <c r="C51" s="393"/>
      <c r="D51" s="393"/>
      <c r="E51" s="393"/>
      <c r="F51" s="394"/>
      <c r="G51" s="144" t="s">
        <v>489</v>
      </c>
      <c r="H51" s="145" t="s">
        <v>490</v>
      </c>
      <c r="I51" s="119" t="s">
        <v>535</v>
      </c>
      <c r="J51" s="145" t="s">
        <v>492</v>
      </c>
      <c r="K51" s="145" t="s">
        <v>493</v>
      </c>
    </row>
    <row r="52" spans="1:11" x14ac:dyDescent="0.2">
      <c r="A52" s="430">
        <v>1</v>
      </c>
      <c r="B52" s="396"/>
      <c r="C52" s="396"/>
      <c r="D52" s="396"/>
      <c r="E52" s="396"/>
      <c r="F52" s="397"/>
      <c r="G52" s="146">
        <v>2</v>
      </c>
      <c r="H52" s="147">
        <v>3</v>
      </c>
      <c r="I52" s="147">
        <v>4</v>
      </c>
      <c r="J52" s="147"/>
      <c r="K52" s="147"/>
    </row>
    <row r="53" spans="1:11" ht="36" x14ac:dyDescent="0.2">
      <c r="A53" s="431" t="s">
        <v>536</v>
      </c>
      <c r="B53" s="431"/>
      <c r="C53" s="431"/>
      <c r="D53" s="431"/>
      <c r="E53" s="431"/>
      <c r="F53" s="431"/>
      <c r="G53" s="148">
        <v>125</v>
      </c>
      <c r="H53" s="149">
        <v>1541647212</v>
      </c>
      <c r="I53" s="149">
        <v>1541088000</v>
      </c>
      <c r="J53" s="149">
        <v>-559212</v>
      </c>
      <c r="K53" s="150" t="s">
        <v>537</v>
      </c>
    </row>
    <row r="54" spans="1:11" x14ac:dyDescent="0.2">
      <c r="A54" s="425" t="s">
        <v>538</v>
      </c>
      <c r="B54" s="425"/>
      <c r="C54" s="425"/>
      <c r="D54" s="425"/>
      <c r="E54" s="425"/>
      <c r="F54" s="425"/>
      <c r="G54" s="126">
        <v>131</v>
      </c>
      <c r="H54" s="127">
        <v>1454582537</v>
      </c>
      <c r="I54" s="127">
        <v>1454023325</v>
      </c>
      <c r="J54" s="127">
        <v>-559212</v>
      </c>
      <c r="K54" s="151" t="s">
        <v>539</v>
      </c>
    </row>
    <row r="55" spans="1:11" ht="84" x14ac:dyDescent="0.2">
      <c r="A55" s="432" t="s">
        <v>540</v>
      </c>
      <c r="B55" s="432"/>
      <c r="C55" s="432"/>
      <c r="D55" s="432"/>
      <c r="E55" s="432"/>
      <c r="F55" s="432"/>
      <c r="G55" s="126">
        <v>133</v>
      </c>
      <c r="H55" s="127">
        <v>993065994</v>
      </c>
      <c r="I55" s="127">
        <v>1000447084</v>
      </c>
      <c r="J55" s="127">
        <v>7381090</v>
      </c>
      <c r="K55" s="152" t="s">
        <v>541</v>
      </c>
    </row>
    <row r="56" spans="1:11" x14ac:dyDescent="0.2">
      <c r="A56" s="432" t="s">
        <v>542</v>
      </c>
      <c r="B56" s="432"/>
      <c r="C56" s="432"/>
      <c r="D56" s="432"/>
      <c r="E56" s="432"/>
      <c r="F56" s="432"/>
      <c r="G56" s="126">
        <v>137</v>
      </c>
      <c r="H56" s="127">
        <v>260358617</v>
      </c>
      <c r="I56" s="127">
        <v>260358617</v>
      </c>
      <c r="J56" s="127">
        <v>0</v>
      </c>
      <c r="K56" s="129"/>
    </row>
    <row r="57" spans="1:11" x14ac:dyDescent="0.2">
      <c r="A57" s="433" t="s">
        <v>543</v>
      </c>
      <c r="B57" s="433"/>
      <c r="C57" s="433"/>
      <c r="D57" s="433"/>
      <c r="E57" s="433"/>
      <c r="F57" s="433"/>
      <c r="G57" s="130">
        <v>141</v>
      </c>
      <c r="H57" s="131">
        <v>110399838</v>
      </c>
      <c r="I57" s="131">
        <v>110399838</v>
      </c>
      <c r="J57" s="131">
        <v>0</v>
      </c>
      <c r="K57" s="133"/>
    </row>
    <row r="58" spans="1:11" x14ac:dyDescent="0.2">
      <c r="A58" s="433" t="s">
        <v>544</v>
      </c>
      <c r="B58" s="433"/>
      <c r="C58" s="433"/>
      <c r="D58" s="433"/>
      <c r="E58" s="433"/>
      <c r="F58" s="433"/>
      <c r="G58" s="130">
        <v>142</v>
      </c>
      <c r="H58" s="131">
        <v>72501004</v>
      </c>
      <c r="I58" s="131">
        <v>65119914</v>
      </c>
      <c r="J58" s="131">
        <v>-7381090</v>
      </c>
      <c r="K58" s="153" t="s">
        <v>545</v>
      </c>
    </row>
    <row r="59" spans="1:11" x14ac:dyDescent="0.2">
      <c r="A59" s="432" t="s">
        <v>546</v>
      </c>
      <c r="B59" s="432"/>
      <c r="C59" s="432"/>
      <c r="D59" s="432"/>
      <c r="E59" s="432"/>
      <c r="F59" s="432"/>
      <c r="G59" s="126">
        <v>143</v>
      </c>
      <c r="H59" s="127">
        <v>0</v>
      </c>
      <c r="I59" s="127">
        <v>0</v>
      </c>
      <c r="J59" s="127">
        <v>0</v>
      </c>
      <c r="K59" s="129"/>
    </row>
    <row r="60" spans="1:11" x14ac:dyDescent="0.2">
      <c r="A60" s="432" t="s">
        <v>547</v>
      </c>
      <c r="B60" s="432"/>
      <c r="C60" s="432"/>
      <c r="D60" s="432"/>
      <c r="E60" s="432"/>
      <c r="F60" s="432"/>
      <c r="G60" s="126">
        <v>146</v>
      </c>
      <c r="H60" s="127">
        <v>1971753</v>
      </c>
      <c r="I60" s="127">
        <v>1971753</v>
      </c>
      <c r="J60" s="127">
        <v>0</v>
      </c>
      <c r="K60" s="129"/>
    </row>
    <row r="61" spans="1:11" x14ac:dyDescent="0.2">
      <c r="A61" s="433" t="s">
        <v>548</v>
      </c>
      <c r="B61" s="433"/>
      <c r="C61" s="433"/>
      <c r="D61" s="433"/>
      <c r="E61" s="433"/>
      <c r="F61" s="433"/>
      <c r="G61" s="130">
        <v>153</v>
      </c>
      <c r="H61" s="131">
        <v>15818774</v>
      </c>
      <c r="I61" s="131">
        <v>15259562</v>
      </c>
      <c r="J61" s="131">
        <v>-559212</v>
      </c>
      <c r="K61" s="153" t="s">
        <v>539</v>
      </c>
    </row>
    <row r="62" spans="1:11" ht="60" x14ac:dyDescent="0.2">
      <c r="A62" s="425" t="s">
        <v>549</v>
      </c>
      <c r="B62" s="425"/>
      <c r="C62" s="425"/>
      <c r="D62" s="425"/>
      <c r="E62" s="425"/>
      <c r="F62" s="425"/>
      <c r="G62" s="126">
        <v>154</v>
      </c>
      <c r="H62" s="127">
        <v>27742094</v>
      </c>
      <c r="I62" s="127">
        <v>440217</v>
      </c>
      <c r="J62" s="127">
        <v>-27301877</v>
      </c>
      <c r="K62" s="128" t="s">
        <v>550</v>
      </c>
    </row>
    <row r="63" spans="1:11" x14ac:dyDescent="0.2">
      <c r="A63" s="425" t="s">
        <v>551</v>
      </c>
      <c r="B63" s="425"/>
      <c r="C63" s="425"/>
      <c r="D63" s="425"/>
      <c r="E63" s="425"/>
      <c r="F63" s="425"/>
      <c r="G63" s="126">
        <v>165</v>
      </c>
      <c r="H63" s="127">
        <v>41834330</v>
      </c>
      <c r="I63" s="127">
        <v>14532453</v>
      </c>
      <c r="J63" s="127">
        <v>-27301877</v>
      </c>
      <c r="K63" s="128" t="s">
        <v>552</v>
      </c>
    </row>
    <row r="64" spans="1:11" x14ac:dyDescent="0.2">
      <c r="A64" s="426" t="s">
        <v>553</v>
      </c>
      <c r="B64" s="426"/>
      <c r="C64" s="426"/>
      <c r="D64" s="426"/>
      <c r="E64" s="426"/>
      <c r="F64" s="426"/>
      <c r="G64" s="130">
        <v>173</v>
      </c>
      <c r="H64" s="131">
        <v>40726903</v>
      </c>
      <c r="I64" s="131">
        <v>40726903</v>
      </c>
      <c r="J64" s="131">
        <v>0</v>
      </c>
      <c r="K64" s="133"/>
    </row>
    <row r="65" spans="1:11" x14ac:dyDescent="0.2">
      <c r="A65" s="426" t="s">
        <v>554</v>
      </c>
      <c r="B65" s="426"/>
      <c r="C65" s="426"/>
      <c r="D65" s="426"/>
      <c r="E65" s="426"/>
      <c r="F65" s="426"/>
      <c r="G65" s="130">
        <v>174</v>
      </c>
      <c r="H65" s="131">
        <v>0</v>
      </c>
      <c r="I65" s="131">
        <v>0</v>
      </c>
      <c r="J65" s="131">
        <v>0</v>
      </c>
      <c r="K65" s="133"/>
    </row>
    <row r="66" spans="1:11" x14ac:dyDescent="0.2">
      <c r="A66" s="426" t="s">
        <v>555</v>
      </c>
      <c r="B66" s="426"/>
      <c r="C66" s="426"/>
      <c r="D66" s="426"/>
      <c r="E66" s="426"/>
      <c r="F66" s="426"/>
      <c r="G66" s="130">
        <v>175</v>
      </c>
      <c r="H66" s="131">
        <v>0</v>
      </c>
      <c r="I66" s="131">
        <v>0</v>
      </c>
      <c r="J66" s="131">
        <v>0</v>
      </c>
      <c r="K66" s="133"/>
    </row>
    <row r="67" spans="1:11" x14ac:dyDescent="0.2">
      <c r="A67" s="426" t="s">
        <v>556</v>
      </c>
      <c r="B67" s="426"/>
      <c r="C67" s="426"/>
      <c r="D67" s="426"/>
      <c r="E67" s="426"/>
      <c r="F67" s="426"/>
      <c r="G67" s="130">
        <v>176</v>
      </c>
      <c r="H67" s="131">
        <v>0</v>
      </c>
      <c r="I67" s="131">
        <v>0</v>
      </c>
      <c r="J67" s="131">
        <v>0</v>
      </c>
      <c r="K67" s="133"/>
    </row>
    <row r="68" spans="1:11" x14ac:dyDescent="0.2">
      <c r="A68" s="425" t="s">
        <v>557</v>
      </c>
      <c r="B68" s="425"/>
      <c r="C68" s="425"/>
      <c r="D68" s="425"/>
      <c r="E68" s="425"/>
      <c r="F68" s="425"/>
      <c r="G68" s="126">
        <v>177</v>
      </c>
      <c r="H68" s="127">
        <v>1610116209</v>
      </c>
      <c r="I68" s="127">
        <v>1582255120</v>
      </c>
      <c r="J68" s="127">
        <v>-27861089</v>
      </c>
      <c r="K68" s="151" t="s">
        <v>558</v>
      </c>
    </row>
    <row r="69" spans="1:11" x14ac:dyDescent="0.2">
      <c r="A69" s="425" t="s">
        <v>559</v>
      </c>
      <c r="B69" s="425"/>
      <c r="C69" s="425"/>
      <c r="D69" s="425"/>
      <c r="E69" s="425"/>
      <c r="F69" s="425"/>
      <c r="G69" s="126">
        <v>178</v>
      </c>
      <c r="H69" s="127">
        <v>1496416867</v>
      </c>
      <c r="I69" s="127">
        <v>1468555778</v>
      </c>
      <c r="J69" s="127">
        <v>-27861089</v>
      </c>
      <c r="K69" s="151" t="s">
        <v>560</v>
      </c>
    </row>
    <row r="70" spans="1:11" x14ac:dyDescent="0.2">
      <c r="A70" s="425" t="s">
        <v>561</v>
      </c>
      <c r="B70" s="425"/>
      <c r="C70" s="425"/>
      <c r="D70" s="425"/>
      <c r="E70" s="425"/>
      <c r="F70" s="425"/>
      <c r="G70" s="126">
        <v>179</v>
      </c>
      <c r="H70" s="127">
        <v>113699342</v>
      </c>
      <c r="I70" s="127">
        <v>113699342</v>
      </c>
      <c r="J70" s="127">
        <v>0</v>
      </c>
      <c r="K70" s="129"/>
    </row>
    <row r="71" spans="1:11" x14ac:dyDescent="0.2">
      <c r="A71" s="434" t="s">
        <v>562</v>
      </c>
      <c r="B71" s="434"/>
      <c r="C71" s="434"/>
      <c r="D71" s="434"/>
      <c r="E71" s="434"/>
      <c r="F71" s="434"/>
      <c r="G71" s="126">
        <v>180</v>
      </c>
      <c r="H71" s="127">
        <v>113699342</v>
      </c>
      <c r="I71" s="127">
        <v>113699342</v>
      </c>
      <c r="J71" s="127">
        <v>0</v>
      </c>
      <c r="K71" s="129"/>
    </row>
    <row r="72" spans="1:11" x14ac:dyDescent="0.2">
      <c r="A72" s="434" t="s">
        <v>563</v>
      </c>
      <c r="B72" s="434"/>
      <c r="C72" s="434"/>
      <c r="D72" s="434"/>
      <c r="E72" s="434"/>
      <c r="F72" s="434"/>
      <c r="G72" s="126">
        <v>181</v>
      </c>
      <c r="H72" s="127">
        <v>0</v>
      </c>
      <c r="I72" s="127">
        <v>0</v>
      </c>
      <c r="J72" s="127">
        <v>0</v>
      </c>
      <c r="K72" s="129"/>
    </row>
    <row r="73" spans="1:11" ht="24" x14ac:dyDescent="0.2">
      <c r="A73" s="426" t="s">
        <v>564</v>
      </c>
      <c r="B73" s="426"/>
      <c r="C73" s="426"/>
      <c r="D73" s="426"/>
      <c r="E73" s="426"/>
      <c r="F73" s="426"/>
      <c r="G73" s="130">
        <v>182</v>
      </c>
      <c r="H73" s="131">
        <v>11059945</v>
      </c>
      <c r="I73" s="131">
        <v>20422465</v>
      </c>
      <c r="J73" s="131">
        <v>9362520</v>
      </c>
      <c r="K73" s="153" t="s">
        <v>565</v>
      </c>
    </row>
    <row r="74" spans="1:11" ht="36" x14ac:dyDescent="0.2">
      <c r="A74" s="425" t="s">
        <v>566</v>
      </c>
      <c r="B74" s="425"/>
      <c r="C74" s="425"/>
      <c r="D74" s="425"/>
      <c r="E74" s="425"/>
      <c r="F74" s="425"/>
      <c r="G74" s="126">
        <v>183</v>
      </c>
      <c r="H74" s="127">
        <v>102639397</v>
      </c>
      <c r="I74" s="127">
        <v>93276877</v>
      </c>
      <c r="J74" s="127">
        <v>-9362520</v>
      </c>
      <c r="K74" s="128" t="s">
        <v>524</v>
      </c>
    </row>
    <row r="75" spans="1:11" x14ac:dyDescent="0.2">
      <c r="A75" s="434" t="s">
        <v>567</v>
      </c>
      <c r="B75" s="434"/>
      <c r="C75" s="434"/>
      <c r="D75" s="434"/>
      <c r="E75" s="434"/>
      <c r="F75" s="434"/>
      <c r="G75" s="126">
        <v>184</v>
      </c>
      <c r="H75" s="127">
        <v>102639397</v>
      </c>
      <c r="I75" s="127">
        <v>93276877</v>
      </c>
      <c r="J75" s="127">
        <v>-9362521</v>
      </c>
      <c r="K75" s="128" t="s">
        <v>568</v>
      </c>
    </row>
    <row r="76" spans="1:11" x14ac:dyDescent="0.2">
      <c r="A76" s="435" t="s">
        <v>569</v>
      </c>
      <c r="B76" s="435"/>
      <c r="C76" s="435"/>
      <c r="D76" s="435"/>
      <c r="E76" s="435"/>
      <c r="F76" s="435"/>
      <c r="G76" s="154">
        <v>185</v>
      </c>
      <c r="H76" s="155">
        <v>0</v>
      </c>
      <c r="I76" s="155">
        <v>0</v>
      </c>
      <c r="J76" s="155">
        <v>0</v>
      </c>
      <c r="K76" s="156"/>
    </row>
    <row r="77" spans="1:11" x14ac:dyDescent="0.2">
      <c r="A77" s="436" t="s">
        <v>570</v>
      </c>
      <c r="B77" s="436"/>
      <c r="C77" s="436"/>
      <c r="D77" s="436"/>
      <c r="E77" s="436"/>
      <c r="F77" s="436"/>
      <c r="G77" s="437"/>
      <c r="H77" s="437"/>
      <c r="I77" s="437"/>
      <c r="J77" s="436"/>
      <c r="K77" s="436"/>
    </row>
    <row r="78" spans="1:11" x14ac:dyDescent="0.2">
      <c r="A78" s="425" t="s">
        <v>571</v>
      </c>
      <c r="B78" s="425"/>
      <c r="C78" s="425"/>
      <c r="D78" s="425"/>
      <c r="E78" s="425"/>
      <c r="F78" s="425"/>
      <c r="G78" s="126">
        <v>186</v>
      </c>
      <c r="H78" s="127">
        <v>0</v>
      </c>
      <c r="I78" s="127">
        <v>0</v>
      </c>
      <c r="J78" s="127">
        <v>0</v>
      </c>
      <c r="K78" s="129"/>
    </row>
    <row r="79" spans="1:11" x14ac:dyDescent="0.2">
      <c r="A79" s="426" t="s">
        <v>572</v>
      </c>
      <c r="B79" s="426"/>
      <c r="C79" s="426"/>
      <c r="D79" s="426"/>
      <c r="E79" s="426"/>
      <c r="F79" s="426"/>
      <c r="G79" s="130">
        <v>189</v>
      </c>
      <c r="H79" s="131">
        <v>0</v>
      </c>
      <c r="I79" s="131">
        <v>0</v>
      </c>
      <c r="J79" s="131">
        <v>0</v>
      </c>
      <c r="K79" s="133"/>
    </row>
    <row r="80" spans="1:11" x14ac:dyDescent="0.2">
      <c r="A80" s="434" t="s">
        <v>573</v>
      </c>
      <c r="B80" s="434"/>
      <c r="C80" s="434"/>
      <c r="D80" s="434"/>
      <c r="E80" s="434"/>
      <c r="F80" s="434"/>
      <c r="G80" s="126">
        <v>190</v>
      </c>
      <c r="H80" s="112">
        <v>0</v>
      </c>
      <c r="I80" s="112">
        <v>0</v>
      </c>
      <c r="J80" s="112">
        <v>0</v>
      </c>
      <c r="K80" s="157"/>
    </row>
    <row r="81" spans="1:11" x14ac:dyDescent="0.2">
      <c r="A81" s="435" t="s">
        <v>574</v>
      </c>
      <c r="B81" s="435"/>
      <c r="C81" s="435"/>
      <c r="D81" s="435"/>
      <c r="E81" s="435"/>
      <c r="F81" s="435"/>
      <c r="G81" s="154">
        <v>191</v>
      </c>
      <c r="H81" s="113">
        <v>0</v>
      </c>
      <c r="I81" s="113">
        <v>0</v>
      </c>
      <c r="J81" s="113">
        <v>0</v>
      </c>
      <c r="K81" s="158"/>
    </row>
    <row r="82" spans="1:11" x14ac:dyDescent="0.2">
      <c r="A82" s="436" t="s">
        <v>575</v>
      </c>
      <c r="B82" s="436"/>
      <c r="C82" s="436"/>
      <c r="D82" s="436"/>
      <c r="E82" s="436"/>
      <c r="F82" s="436"/>
      <c r="G82" s="437"/>
      <c r="H82" s="437"/>
      <c r="I82" s="437"/>
      <c r="J82" s="436"/>
      <c r="K82" s="436"/>
    </row>
    <row r="83" spans="1:11" x14ac:dyDescent="0.2">
      <c r="A83" s="425" t="s">
        <v>576</v>
      </c>
      <c r="B83" s="425"/>
      <c r="C83" s="425"/>
      <c r="D83" s="425"/>
      <c r="E83" s="425"/>
      <c r="F83" s="425"/>
      <c r="G83" s="126">
        <v>192</v>
      </c>
      <c r="H83" s="112">
        <v>0</v>
      </c>
      <c r="I83" s="112">
        <v>0</v>
      </c>
      <c r="J83" s="112">
        <v>0</v>
      </c>
      <c r="K83" s="157"/>
    </row>
    <row r="84" spans="1:11" x14ac:dyDescent="0.2">
      <c r="A84" s="425" t="s">
        <v>577</v>
      </c>
      <c r="B84" s="425"/>
      <c r="C84" s="425"/>
      <c r="D84" s="425"/>
      <c r="E84" s="425"/>
      <c r="F84" s="425"/>
      <c r="G84" s="126">
        <v>195</v>
      </c>
      <c r="H84" s="112">
        <v>0</v>
      </c>
      <c r="I84" s="112">
        <v>0</v>
      </c>
      <c r="J84" s="112">
        <v>0</v>
      </c>
      <c r="K84" s="157"/>
    </row>
    <row r="85" spans="1:11" x14ac:dyDescent="0.2">
      <c r="A85" s="425" t="s">
        <v>578</v>
      </c>
      <c r="B85" s="425"/>
      <c r="C85" s="425"/>
      <c r="D85" s="425"/>
      <c r="E85" s="425"/>
      <c r="F85" s="425"/>
      <c r="G85" s="126">
        <v>196</v>
      </c>
      <c r="H85" s="112">
        <v>0</v>
      </c>
      <c r="I85" s="112">
        <v>0</v>
      </c>
      <c r="J85" s="112">
        <v>0</v>
      </c>
      <c r="K85" s="157"/>
    </row>
    <row r="86" spans="1:11" x14ac:dyDescent="0.2">
      <c r="A86" s="436" t="s">
        <v>579</v>
      </c>
      <c r="B86" s="436"/>
      <c r="C86" s="436"/>
      <c r="D86" s="436"/>
      <c r="E86" s="436"/>
      <c r="F86" s="436"/>
      <c r="G86" s="437"/>
      <c r="H86" s="437"/>
      <c r="I86" s="437"/>
      <c r="J86" s="436"/>
      <c r="K86" s="436"/>
    </row>
    <row r="87" spans="1:11" x14ac:dyDescent="0.2">
      <c r="A87" s="438" t="s">
        <v>580</v>
      </c>
      <c r="B87" s="438"/>
      <c r="C87" s="438"/>
      <c r="D87" s="438"/>
      <c r="E87" s="438"/>
      <c r="F87" s="438"/>
      <c r="G87" s="126">
        <v>199</v>
      </c>
      <c r="H87" s="159">
        <v>102639397</v>
      </c>
      <c r="I87" s="159">
        <v>93276877</v>
      </c>
      <c r="J87" s="159">
        <v>0</v>
      </c>
      <c r="K87" s="160"/>
    </row>
    <row r="88" spans="1:11" x14ac:dyDescent="0.2">
      <c r="A88" s="439" t="s">
        <v>581</v>
      </c>
      <c r="B88" s="439"/>
      <c r="C88" s="439"/>
      <c r="D88" s="439"/>
      <c r="E88" s="439"/>
      <c r="F88" s="439"/>
      <c r="G88" s="440"/>
      <c r="H88" s="440"/>
      <c r="I88" s="440"/>
      <c r="J88" s="436"/>
      <c r="K88" s="436"/>
    </row>
    <row r="89" spans="1:11" x14ac:dyDescent="0.2">
      <c r="A89" s="441" t="s">
        <v>582</v>
      </c>
      <c r="B89" s="441"/>
      <c r="C89" s="441"/>
      <c r="D89" s="441"/>
      <c r="E89" s="441"/>
      <c r="F89" s="441"/>
      <c r="G89" s="130">
        <v>202</v>
      </c>
      <c r="H89" s="161">
        <v>102639397</v>
      </c>
      <c r="I89" s="161">
        <v>93276877</v>
      </c>
      <c r="J89" s="161">
        <v>-9362520</v>
      </c>
      <c r="K89" s="162" t="s">
        <v>568</v>
      </c>
    </row>
    <row r="90" spans="1:11" x14ac:dyDescent="0.2">
      <c r="A90" s="442" t="s">
        <v>583</v>
      </c>
      <c r="B90" s="442"/>
      <c r="C90" s="442"/>
      <c r="D90" s="442"/>
      <c r="E90" s="442"/>
      <c r="F90" s="442"/>
      <c r="G90" s="126">
        <v>203</v>
      </c>
      <c r="H90" s="159">
        <v>21790877</v>
      </c>
      <c r="I90" s="159">
        <v>21790877</v>
      </c>
      <c r="J90" s="159">
        <v>0</v>
      </c>
      <c r="K90" s="160"/>
    </row>
    <row r="91" spans="1:11" x14ac:dyDescent="0.2">
      <c r="A91" s="441" t="s">
        <v>584</v>
      </c>
      <c r="B91" s="441"/>
      <c r="C91" s="441"/>
      <c r="D91" s="441"/>
      <c r="E91" s="441"/>
      <c r="F91" s="441"/>
      <c r="G91" s="130">
        <v>212</v>
      </c>
      <c r="H91" s="161">
        <v>2534487</v>
      </c>
      <c r="I91" s="161">
        <v>2534487</v>
      </c>
      <c r="J91" s="161">
        <v>0</v>
      </c>
      <c r="K91" s="162"/>
    </row>
    <row r="92" spans="1:11" x14ac:dyDescent="0.2">
      <c r="A92" s="442" t="s">
        <v>585</v>
      </c>
      <c r="B92" s="442"/>
      <c r="C92" s="442"/>
      <c r="D92" s="442"/>
      <c r="E92" s="442"/>
      <c r="F92" s="442"/>
      <c r="G92" s="126">
        <v>213</v>
      </c>
      <c r="H92" s="159">
        <v>19256390</v>
      </c>
      <c r="I92" s="159">
        <v>19256390</v>
      </c>
      <c r="J92" s="159">
        <v>0</v>
      </c>
      <c r="K92" s="160"/>
    </row>
    <row r="93" spans="1:11" x14ac:dyDescent="0.2">
      <c r="A93" s="443" t="s">
        <v>586</v>
      </c>
      <c r="B93" s="443"/>
      <c r="C93" s="443"/>
      <c r="D93" s="443"/>
      <c r="E93" s="443"/>
      <c r="F93" s="443"/>
      <c r="G93" s="154">
        <v>214</v>
      </c>
      <c r="H93" s="163">
        <v>121895787</v>
      </c>
      <c r="I93" s="163">
        <v>112533267</v>
      </c>
      <c r="J93" s="163">
        <v>-9362520</v>
      </c>
      <c r="K93" s="164" t="s">
        <v>568</v>
      </c>
    </row>
    <row r="94" spans="1:11" x14ac:dyDescent="0.2">
      <c r="A94" s="436" t="s">
        <v>587</v>
      </c>
      <c r="B94" s="436"/>
      <c r="C94" s="436"/>
      <c r="D94" s="436"/>
      <c r="E94" s="436"/>
      <c r="F94" s="436"/>
      <c r="G94" s="437"/>
      <c r="H94" s="437"/>
      <c r="I94" s="437"/>
      <c r="J94" s="436"/>
      <c r="K94" s="436"/>
    </row>
    <row r="95" spans="1:11" x14ac:dyDescent="0.2">
      <c r="A95" s="438" t="s">
        <v>588</v>
      </c>
      <c r="B95" s="438"/>
      <c r="C95" s="438"/>
      <c r="D95" s="438"/>
      <c r="E95" s="438"/>
      <c r="F95" s="438"/>
      <c r="G95" s="126">
        <v>215</v>
      </c>
      <c r="H95" s="159">
        <v>121895786</v>
      </c>
      <c r="I95" s="159">
        <v>112533266</v>
      </c>
      <c r="J95" s="159">
        <v>0</v>
      </c>
      <c r="K95" s="160"/>
    </row>
    <row r="96" spans="1:11" x14ac:dyDescent="0.2">
      <c r="K96" s="142"/>
    </row>
    <row r="97" spans="1:11" x14ac:dyDescent="0.2">
      <c r="K97" s="142"/>
    </row>
    <row r="98" spans="1:11" x14ac:dyDescent="0.2">
      <c r="K98" s="142"/>
    </row>
    <row r="99" spans="1:11" x14ac:dyDescent="0.2">
      <c r="A99" s="444" t="s">
        <v>589</v>
      </c>
      <c r="B99" s="446"/>
      <c r="C99" s="446"/>
      <c r="D99" s="446"/>
      <c r="E99" s="446"/>
      <c r="F99" s="446"/>
      <c r="G99" s="446"/>
      <c r="H99" s="446"/>
      <c r="I99" s="446"/>
      <c r="J99" s="165"/>
      <c r="K99" s="142"/>
    </row>
    <row r="100" spans="1:11" ht="15.75" x14ac:dyDescent="0.2">
      <c r="A100" s="444" t="s">
        <v>590</v>
      </c>
      <c r="B100" s="444"/>
      <c r="C100" s="444"/>
      <c r="D100" s="444"/>
      <c r="E100" s="444"/>
      <c r="F100" s="444"/>
      <c r="G100" s="444"/>
      <c r="H100" s="444"/>
      <c r="I100" s="444"/>
      <c r="J100" s="444"/>
      <c r="K100" s="142"/>
    </row>
    <row r="101" spans="1:11" ht="39.75" customHeight="1" x14ac:dyDescent="0.2">
      <c r="A101" s="445" t="s">
        <v>591</v>
      </c>
      <c r="B101" s="445"/>
      <c r="C101" s="445"/>
      <c r="D101" s="445"/>
      <c r="E101" s="445"/>
      <c r="F101" s="445"/>
      <c r="G101" s="445"/>
      <c r="H101" s="445"/>
      <c r="I101" s="445"/>
      <c r="J101" s="445"/>
      <c r="K101" s="142"/>
    </row>
    <row r="102" spans="1:11" x14ac:dyDescent="0.2">
      <c r="A102" s="166"/>
      <c r="B102" s="166"/>
      <c r="C102" s="166"/>
      <c r="D102" s="166"/>
      <c r="E102" s="166"/>
      <c r="F102" s="166"/>
      <c r="G102" s="166"/>
      <c r="H102" s="166"/>
      <c r="I102" s="166"/>
      <c r="J102" s="166"/>
      <c r="K102" s="142"/>
    </row>
    <row r="103" spans="1:11" x14ac:dyDescent="0.2">
      <c r="A103" s="447" t="s">
        <v>592</v>
      </c>
      <c r="B103" s="448"/>
      <c r="C103" s="448"/>
      <c r="D103" s="448"/>
      <c r="E103" s="448"/>
      <c r="F103" s="448"/>
      <c r="G103" s="448"/>
      <c r="H103" s="448"/>
      <c r="I103" s="448"/>
      <c r="J103" s="448"/>
      <c r="K103" s="142"/>
    </row>
    <row r="104" spans="1:11" ht="15.75" x14ac:dyDescent="0.2">
      <c r="A104" s="444" t="s">
        <v>590</v>
      </c>
      <c r="B104" s="444"/>
      <c r="C104" s="444"/>
      <c r="D104" s="444"/>
      <c r="E104" s="444"/>
      <c r="F104" s="444"/>
      <c r="G104" s="444"/>
      <c r="H104" s="444"/>
      <c r="I104" s="444"/>
      <c r="J104" s="444"/>
      <c r="K104" s="142"/>
    </row>
    <row r="105" spans="1:11" ht="102" customHeight="1" x14ac:dyDescent="0.2">
      <c r="A105" s="445" t="s">
        <v>593</v>
      </c>
      <c r="B105" s="445"/>
      <c r="C105" s="445"/>
      <c r="D105" s="445"/>
      <c r="E105" s="445"/>
      <c r="F105" s="445"/>
      <c r="G105" s="445"/>
      <c r="H105" s="445"/>
      <c r="I105" s="445"/>
      <c r="J105" s="445"/>
      <c r="K105" s="167"/>
    </row>
    <row r="106" spans="1:11" ht="114" customHeight="1" x14ac:dyDescent="0.2">
      <c r="A106" s="445" t="s">
        <v>594</v>
      </c>
      <c r="B106" s="445"/>
      <c r="C106" s="445"/>
      <c r="D106" s="445"/>
      <c r="E106" s="445"/>
      <c r="F106" s="445"/>
      <c r="G106" s="445"/>
      <c r="H106" s="445"/>
      <c r="I106" s="445"/>
      <c r="J106" s="445"/>
      <c r="K106" s="168"/>
    </row>
    <row r="107" spans="1:11" x14ac:dyDescent="0.2">
      <c r="K107" s="142"/>
    </row>
    <row r="108" spans="1:11" x14ac:dyDescent="0.2">
      <c r="K108" s="142"/>
    </row>
    <row r="109" spans="1:11" x14ac:dyDescent="0.2">
      <c r="A109" s="114" t="s">
        <v>595</v>
      </c>
      <c r="K109" s="142"/>
    </row>
    <row r="110" spans="1:11" x14ac:dyDescent="0.2">
      <c r="A110" s="114"/>
      <c r="K110" s="142"/>
    </row>
    <row r="111" spans="1:11" x14ac:dyDescent="0.2">
      <c r="A111" s="169" t="s">
        <v>596</v>
      </c>
      <c r="B111" s="169"/>
      <c r="C111" s="169"/>
      <c r="D111" s="169"/>
      <c r="E111" s="169"/>
      <c r="F111" s="169"/>
      <c r="G111" s="169"/>
      <c r="H111" s="169"/>
      <c r="I111" s="169"/>
      <c r="J111" s="169"/>
      <c r="K111" s="168"/>
    </row>
    <row r="112" spans="1:11" x14ac:dyDescent="0.2">
      <c r="A112" s="169" t="s">
        <v>597</v>
      </c>
      <c r="B112" s="169"/>
      <c r="C112" s="169"/>
      <c r="D112" s="169"/>
      <c r="E112" s="169"/>
      <c r="F112" s="169"/>
      <c r="G112" s="169"/>
      <c r="H112" s="169"/>
      <c r="I112" s="169"/>
      <c r="J112" s="169"/>
      <c r="K112" s="168"/>
    </row>
    <row r="113" spans="1:11" x14ac:dyDescent="0.2">
      <c r="A113" s="169" t="s">
        <v>598</v>
      </c>
      <c r="B113" s="169"/>
      <c r="C113" s="169"/>
      <c r="D113" s="169"/>
      <c r="E113" s="169"/>
      <c r="F113" s="169"/>
      <c r="G113" s="169"/>
      <c r="H113" s="169"/>
      <c r="I113" s="169"/>
      <c r="J113" s="169"/>
      <c r="K113" s="168"/>
    </row>
    <row r="114" spans="1:11" x14ac:dyDescent="0.2">
      <c r="A114" s="169" t="s">
        <v>599</v>
      </c>
      <c r="B114" s="169"/>
      <c r="C114" s="169"/>
      <c r="D114" s="169"/>
      <c r="E114" s="169"/>
      <c r="F114" s="169"/>
      <c r="G114" s="169"/>
      <c r="H114" s="169"/>
      <c r="I114" s="169"/>
      <c r="J114" s="169"/>
      <c r="K114" s="168"/>
    </row>
    <row r="115" spans="1:11" x14ac:dyDescent="0.2">
      <c r="A115" s="169"/>
      <c r="B115" s="169"/>
      <c r="C115" s="169"/>
      <c r="D115" s="169"/>
      <c r="E115" s="169"/>
      <c r="F115" s="169"/>
      <c r="G115" s="169"/>
      <c r="H115" s="169"/>
      <c r="I115" s="169"/>
      <c r="J115" s="169"/>
      <c r="K115" s="168"/>
    </row>
    <row r="116" spans="1:11" x14ac:dyDescent="0.2">
      <c r="A116" s="169" t="s">
        <v>600</v>
      </c>
      <c r="B116" s="169"/>
      <c r="C116" s="169"/>
      <c r="D116" s="169"/>
      <c r="E116" s="169"/>
      <c r="F116" s="169"/>
      <c r="G116" s="169"/>
      <c r="H116" s="169"/>
      <c r="I116" s="169"/>
      <c r="J116" s="169"/>
      <c r="K116" s="168"/>
    </row>
    <row r="117" spans="1:11" x14ac:dyDescent="0.2">
      <c r="A117" s="169" t="s">
        <v>644</v>
      </c>
      <c r="B117" s="169"/>
      <c r="C117" s="169"/>
      <c r="D117" s="169"/>
      <c r="E117" s="169"/>
      <c r="F117" s="169"/>
      <c r="G117" s="169"/>
      <c r="H117" s="169"/>
      <c r="I117" s="169"/>
      <c r="J117" s="169"/>
      <c r="K117" s="168"/>
    </row>
    <row r="118" spans="1:11" x14ac:dyDescent="0.2">
      <c r="A118" s="169" t="s">
        <v>601</v>
      </c>
      <c r="B118" s="169"/>
      <c r="C118" s="169"/>
      <c r="D118" s="169"/>
      <c r="E118" s="169"/>
      <c r="F118" s="169"/>
      <c r="G118" s="169"/>
      <c r="H118" s="169"/>
      <c r="I118" s="169"/>
      <c r="J118" s="169"/>
      <c r="K118" s="168"/>
    </row>
    <row r="119" spans="1:11" x14ac:dyDescent="0.2">
      <c r="A119" s="169" t="s">
        <v>602</v>
      </c>
      <c r="B119" s="169"/>
      <c r="C119" s="169"/>
      <c r="D119" s="169"/>
      <c r="E119" s="169"/>
      <c r="F119" s="169"/>
      <c r="G119" s="169"/>
      <c r="H119" s="169"/>
      <c r="I119" s="169"/>
      <c r="J119" s="169"/>
      <c r="K119" s="168"/>
    </row>
    <row r="120" spans="1:11" x14ac:dyDescent="0.2">
      <c r="K120" s="142"/>
    </row>
    <row r="121" spans="1:11" x14ac:dyDescent="0.2">
      <c r="K121" s="142"/>
    </row>
    <row r="122" spans="1:11" x14ac:dyDescent="0.2">
      <c r="A122" s="114" t="s">
        <v>603</v>
      </c>
      <c r="K122" s="142"/>
    </row>
    <row r="123" spans="1:11" x14ac:dyDescent="0.2">
      <c r="A123" s="169" t="s">
        <v>645</v>
      </c>
      <c r="B123" s="169"/>
      <c r="C123" s="169"/>
      <c r="D123" s="169"/>
      <c r="E123" s="169"/>
      <c r="F123" s="169"/>
      <c r="G123" s="169"/>
      <c r="H123" s="169"/>
      <c r="I123" s="169"/>
      <c r="J123" s="169"/>
      <c r="K123" s="168"/>
    </row>
    <row r="124" spans="1:11" x14ac:dyDescent="0.2">
      <c r="A124" s="169" t="s">
        <v>646</v>
      </c>
      <c r="B124" s="169"/>
      <c r="C124" s="169"/>
      <c r="D124" s="169"/>
      <c r="E124" s="169"/>
      <c r="F124" s="169"/>
      <c r="G124" s="169"/>
      <c r="H124" s="169"/>
      <c r="I124" s="169"/>
      <c r="J124" s="169"/>
      <c r="K124" s="168"/>
    </row>
    <row r="125" spans="1:11" x14ac:dyDescent="0.2">
      <c r="A125" s="169" t="s">
        <v>647</v>
      </c>
      <c r="B125" s="169"/>
      <c r="C125" s="169"/>
      <c r="D125" s="169"/>
      <c r="E125" s="169"/>
      <c r="F125" s="169"/>
      <c r="G125" s="169"/>
      <c r="H125" s="169"/>
      <c r="I125" s="169"/>
      <c r="J125" s="169"/>
      <c r="K125" s="168"/>
    </row>
    <row r="126" spans="1:11" x14ac:dyDescent="0.2">
      <c r="A126" s="169" t="s">
        <v>604</v>
      </c>
      <c r="B126" s="169"/>
      <c r="C126" s="169"/>
      <c r="D126" s="169"/>
      <c r="E126" s="169"/>
      <c r="F126" s="169"/>
      <c r="G126" s="169"/>
      <c r="H126" s="169"/>
      <c r="I126" s="169"/>
      <c r="J126" s="169"/>
      <c r="K126" s="168"/>
    </row>
    <row r="127" spans="1:11" x14ac:dyDescent="0.2">
      <c r="A127" s="169"/>
      <c r="B127" s="169"/>
      <c r="C127" s="169"/>
      <c r="D127" s="169"/>
      <c r="E127" s="169"/>
      <c r="F127" s="169"/>
      <c r="G127" s="169"/>
      <c r="H127" s="169"/>
      <c r="I127" s="169"/>
      <c r="J127" s="169"/>
      <c r="K127" s="168"/>
    </row>
    <row r="128" spans="1:11" x14ac:dyDescent="0.2">
      <c r="K128" s="142"/>
    </row>
    <row r="129" spans="4:11" x14ac:dyDescent="0.2">
      <c r="K129" s="142"/>
    </row>
    <row r="130" spans="4:11" x14ac:dyDescent="0.2">
      <c r="K130" s="142"/>
    </row>
    <row r="131" spans="4:11" x14ac:dyDescent="0.2">
      <c r="D131" s="170"/>
      <c r="K131" s="142"/>
    </row>
    <row r="132" spans="4:11" x14ac:dyDescent="0.2">
      <c r="K132" s="142"/>
    </row>
    <row r="133" spans="4:11" x14ac:dyDescent="0.2">
      <c r="D133" s="171"/>
      <c r="K133" s="142"/>
    </row>
    <row r="134" spans="4:11" x14ac:dyDescent="0.2">
      <c r="D134" s="171"/>
      <c r="K134" s="142"/>
    </row>
    <row r="135" spans="4:11" x14ac:dyDescent="0.2">
      <c r="K135" s="142"/>
    </row>
    <row r="136" spans="4:11" x14ac:dyDescent="0.2">
      <c r="K136" s="142"/>
    </row>
    <row r="137" spans="4:11" x14ac:dyDescent="0.2">
      <c r="K137" s="142"/>
    </row>
    <row r="138" spans="4:11" x14ac:dyDescent="0.2">
      <c r="K138" s="142"/>
    </row>
    <row r="139" spans="4:11" x14ac:dyDescent="0.2">
      <c r="K139" s="142"/>
    </row>
    <row r="140" spans="4:11" x14ac:dyDescent="0.2">
      <c r="K140" s="142"/>
    </row>
    <row r="141" spans="4:11" x14ac:dyDescent="0.2">
      <c r="K141" s="142"/>
    </row>
    <row r="142" spans="4:11" x14ac:dyDescent="0.2">
      <c r="K142" s="142"/>
    </row>
    <row r="143" spans="4:11" x14ac:dyDescent="0.2">
      <c r="K143" s="142"/>
    </row>
    <row r="144" spans="4:11" x14ac:dyDescent="0.2">
      <c r="K144" s="142"/>
    </row>
    <row r="145" spans="11:11" x14ac:dyDescent="0.2">
      <c r="K145" s="142"/>
    </row>
    <row r="146" spans="11:11" x14ac:dyDescent="0.2">
      <c r="K146" s="142"/>
    </row>
    <row r="147" spans="11:11" x14ac:dyDescent="0.2">
      <c r="K147" s="142"/>
    </row>
    <row r="148" spans="11:11" x14ac:dyDescent="0.2">
      <c r="K148" s="142"/>
    </row>
    <row r="149" spans="11:11" x14ac:dyDescent="0.2">
      <c r="K149" s="142"/>
    </row>
    <row r="150" spans="11:11" x14ac:dyDescent="0.2">
      <c r="K150" s="142"/>
    </row>
    <row r="151" spans="11:11" x14ac:dyDescent="0.2">
      <c r="K151" s="142"/>
    </row>
    <row r="152" spans="11:11" x14ac:dyDescent="0.2">
      <c r="K152" s="142"/>
    </row>
    <row r="153" spans="11:11" x14ac:dyDescent="0.2">
      <c r="K153" s="142"/>
    </row>
    <row r="154" spans="11:11" x14ac:dyDescent="0.2">
      <c r="K154" s="142"/>
    </row>
    <row r="155" spans="11:11" x14ac:dyDescent="0.2">
      <c r="K155" s="142"/>
    </row>
    <row r="156" spans="11:11" x14ac:dyDescent="0.2">
      <c r="K156" s="142"/>
    </row>
    <row r="157" spans="11:11" x14ac:dyDescent="0.2">
      <c r="K157" s="142"/>
    </row>
    <row r="158" spans="11:11" x14ac:dyDescent="0.2">
      <c r="K158" s="142"/>
    </row>
    <row r="159" spans="11:11" x14ac:dyDescent="0.2">
      <c r="K159" s="142"/>
    </row>
    <row r="160" spans="11:11" x14ac:dyDescent="0.2">
      <c r="K160" s="142"/>
    </row>
    <row r="161" spans="11:11" x14ac:dyDescent="0.2">
      <c r="K161" s="142"/>
    </row>
    <row r="162" spans="11:11" x14ac:dyDescent="0.2">
      <c r="K162" s="142"/>
    </row>
    <row r="163" spans="11:11" x14ac:dyDescent="0.2">
      <c r="K163" s="142"/>
    </row>
    <row r="164" spans="11:11" x14ac:dyDescent="0.2">
      <c r="K164" s="142"/>
    </row>
    <row r="165" spans="11:11" x14ac:dyDescent="0.2">
      <c r="K165" s="142"/>
    </row>
    <row r="166" spans="11:11" x14ac:dyDescent="0.2">
      <c r="K166" s="142"/>
    </row>
    <row r="167" spans="11:11" x14ac:dyDescent="0.2">
      <c r="K167" s="142"/>
    </row>
    <row r="168" spans="11:11" x14ac:dyDescent="0.2">
      <c r="K168" s="142"/>
    </row>
    <row r="169" spans="11:11" x14ac:dyDescent="0.2">
      <c r="K169" s="142"/>
    </row>
    <row r="170" spans="11:11" x14ac:dyDescent="0.2">
      <c r="K170" s="142"/>
    </row>
    <row r="171" spans="11:11" x14ac:dyDescent="0.2">
      <c r="K171" s="142"/>
    </row>
    <row r="172" spans="11:11" x14ac:dyDescent="0.2">
      <c r="K172" s="142"/>
    </row>
    <row r="173" spans="11:11" x14ac:dyDescent="0.2">
      <c r="K173" s="142"/>
    </row>
    <row r="174" spans="11:11" x14ac:dyDescent="0.2">
      <c r="K174" s="142"/>
    </row>
    <row r="175" spans="11:11" x14ac:dyDescent="0.2">
      <c r="K175" s="142"/>
    </row>
    <row r="176" spans="11:11" x14ac:dyDescent="0.2">
      <c r="K176" s="142"/>
    </row>
    <row r="177" spans="11:11" x14ac:dyDescent="0.2">
      <c r="K177" s="142"/>
    </row>
    <row r="178" spans="11:11" x14ac:dyDescent="0.2">
      <c r="K178" s="142"/>
    </row>
    <row r="179" spans="11:11" x14ac:dyDescent="0.2">
      <c r="K179" s="142"/>
    </row>
    <row r="180" spans="11:11" x14ac:dyDescent="0.2">
      <c r="K180" s="142"/>
    </row>
    <row r="181" spans="11:11" x14ac:dyDescent="0.2">
      <c r="K181" s="142"/>
    </row>
    <row r="182" spans="11:11" x14ac:dyDescent="0.2">
      <c r="K182" s="142"/>
    </row>
    <row r="183" spans="11:11" x14ac:dyDescent="0.2">
      <c r="K183" s="142"/>
    </row>
    <row r="184" spans="11:11" x14ac:dyDescent="0.2">
      <c r="K184" s="142"/>
    </row>
    <row r="185" spans="11:11" x14ac:dyDescent="0.2">
      <c r="K185" s="142"/>
    </row>
    <row r="186" spans="11:11" x14ac:dyDescent="0.2">
      <c r="K186" s="142"/>
    </row>
    <row r="187" spans="11:11" x14ac:dyDescent="0.2">
      <c r="K187" s="142"/>
    </row>
    <row r="188" spans="11:11" x14ac:dyDescent="0.2">
      <c r="K188" s="142"/>
    </row>
    <row r="189" spans="11:11" x14ac:dyDescent="0.2">
      <c r="K189" s="142"/>
    </row>
    <row r="190" spans="11:11" x14ac:dyDescent="0.2">
      <c r="K190" s="142"/>
    </row>
    <row r="191" spans="11:11" x14ac:dyDescent="0.2">
      <c r="K191" s="142"/>
    </row>
    <row r="192" spans="11:11" x14ac:dyDescent="0.2">
      <c r="K192" s="142"/>
    </row>
    <row r="193" spans="11:11" x14ac:dyDescent="0.2">
      <c r="K193" s="142"/>
    </row>
    <row r="194" spans="11:11" x14ac:dyDescent="0.2">
      <c r="K194" s="142"/>
    </row>
    <row r="195" spans="11:11" x14ac:dyDescent="0.2">
      <c r="K195" s="142"/>
    </row>
    <row r="196" spans="11:11" x14ac:dyDescent="0.2">
      <c r="K196" s="142"/>
    </row>
    <row r="197" spans="11:11" x14ac:dyDescent="0.2">
      <c r="K197" s="142"/>
    </row>
    <row r="198" spans="11:11" x14ac:dyDescent="0.2">
      <c r="K198" s="142"/>
    </row>
    <row r="199" spans="11:11" x14ac:dyDescent="0.2">
      <c r="K199" s="142"/>
    </row>
    <row r="200" spans="11:11" x14ac:dyDescent="0.2">
      <c r="K200" s="142"/>
    </row>
    <row r="201" spans="11:11" x14ac:dyDescent="0.2">
      <c r="K201" s="142"/>
    </row>
    <row r="202" spans="11:11" x14ac:dyDescent="0.2">
      <c r="K202" s="142"/>
    </row>
    <row r="203" spans="11:11" x14ac:dyDescent="0.2">
      <c r="K203" s="142"/>
    </row>
    <row r="204" spans="11:11" x14ac:dyDescent="0.2">
      <c r="K204" s="142"/>
    </row>
    <row r="205" spans="11:11" x14ac:dyDescent="0.2">
      <c r="K205" s="142"/>
    </row>
    <row r="206" spans="11:11" x14ac:dyDescent="0.2">
      <c r="K206" s="142"/>
    </row>
    <row r="207" spans="11:11" x14ac:dyDescent="0.2">
      <c r="K207" s="142"/>
    </row>
    <row r="208" spans="11:11" x14ac:dyDescent="0.2">
      <c r="K208" s="142"/>
    </row>
    <row r="209" spans="11:11" x14ac:dyDescent="0.2">
      <c r="K209" s="142"/>
    </row>
    <row r="210" spans="11:11" x14ac:dyDescent="0.2">
      <c r="K210" s="142"/>
    </row>
    <row r="211" spans="11:11" x14ac:dyDescent="0.2">
      <c r="K211" s="142"/>
    </row>
    <row r="212" spans="11:11" x14ac:dyDescent="0.2">
      <c r="K212" s="142"/>
    </row>
    <row r="213" spans="11:11" x14ac:dyDescent="0.2">
      <c r="K213" s="142"/>
    </row>
    <row r="214" spans="11:11" x14ac:dyDescent="0.2">
      <c r="K214" s="142"/>
    </row>
    <row r="215" spans="11:11" x14ac:dyDescent="0.2">
      <c r="K215" s="142"/>
    </row>
    <row r="216" spans="11:11" x14ac:dyDescent="0.2">
      <c r="K216" s="142"/>
    </row>
    <row r="217" spans="11:11" x14ac:dyDescent="0.2">
      <c r="K217" s="142"/>
    </row>
    <row r="218" spans="11:11" x14ac:dyDescent="0.2">
      <c r="K218" s="142"/>
    </row>
    <row r="219" spans="11:11" x14ac:dyDescent="0.2">
      <c r="K219" s="142"/>
    </row>
    <row r="220" spans="11:11" x14ac:dyDescent="0.2">
      <c r="K220" s="142"/>
    </row>
    <row r="221" spans="11:11" x14ac:dyDescent="0.2">
      <c r="K221" s="142"/>
    </row>
    <row r="222" spans="11:11" x14ac:dyDescent="0.2">
      <c r="K222" s="142"/>
    </row>
    <row r="223" spans="11:11" x14ac:dyDescent="0.2">
      <c r="K223" s="142"/>
    </row>
    <row r="224" spans="11:11" x14ac:dyDescent="0.2">
      <c r="K224" s="142"/>
    </row>
    <row r="225" spans="11:11" x14ac:dyDescent="0.2">
      <c r="K225" s="142"/>
    </row>
    <row r="226" spans="11:11" x14ac:dyDescent="0.2">
      <c r="K226" s="142"/>
    </row>
    <row r="227" spans="11:11" x14ac:dyDescent="0.2">
      <c r="K227" s="142"/>
    </row>
    <row r="228" spans="11:11" x14ac:dyDescent="0.2">
      <c r="K228" s="142"/>
    </row>
    <row r="229" spans="11:11" x14ac:dyDescent="0.2">
      <c r="K229" s="142"/>
    </row>
    <row r="230" spans="11:11" x14ac:dyDescent="0.2">
      <c r="K230" s="142"/>
    </row>
    <row r="231" spans="11:11" x14ac:dyDescent="0.2">
      <c r="K231" s="142"/>
    </row>
    <row r="232" spans="11:11" x14ac:dyDescent="0.2">
      <c r="K232" s="142"/>
    </row>
    <row r="233" spans="11:11" x14ac:dyDescent="0.2">
      <c r="K233" s="142"/>
    </row>
    <row r="234" spans="11:11" x14ac:dyDescent="0.2">
      <c r="K234" s="142"/>
    </row>
    <row r="235" spans="11:11" x14ac:dyDescent="0.2">
      <c r="K235" s="142"/>
    </row>
    <row r="236" spans="11:11" x14ac:dyDescent="0.2">
      <c r="K236" s="142"/>
    </row>
    <row r="237" spans="11:11" x14ac:dyDescent="0.2">
      <c r="K237" s="142"/>
    </row>
    <row r="238" spans="11:11" x14ac:dyDescent="0.2">
      <c r="K238" s="142"/>
    </row>
    <row r="239" spans="11:11" x14ac:dyDescent="0.2">
      <c r="K239" s="142"/>
    </row>
    <row r="240" spans="11:11" x14ac:dyDescent="0.2">
      <c r="K240" s="142"/>
    </row>
    <row r="241" spans="11:11" x14ac:dyDescent="0.2">
      <c r="K241" s="142"/>
    </row>
    <row r="242" spans="11:11" x14ac:dyDescent="0.2">
      <c r="K242" s="142"/>
    </row>
    <row r="243" spans="11:11" x14ac:dyDescent="0.2">
      <c r="K243" s="142"/>
    </row>
    <row r="244" spans="11:11" x14ac:dyDescent="0.2">
      <c r="K244" s="142"/>
    </row>
    <row r="245" spans="11:11" x14ac:dyDescent="0.2">
      <c r="K245" s="142"/>
    </row>
    <row r="246" spans="11:11" x14ac:dyDescent="0.2">
      <c r="K246" s="142"/>
    </row>
    <row r="247" spans="11:11" x14ac:dyDescent="0.2">
      <c r="K247" s="142"/>
    </row>
    <row r="248" spans="11:11" x14ac:dyDescent="0.2">
      <c r="K248" s="142"/>
    </row>
    <row r="249" spans="11:11" x14ac:dyDescent="0.2">
      <c r="K249" s="142"/>
    </row>
    <row r="250" spans="11:11" x14ac:dyDescent="0.2">
      <c r="K250" s="142"/>
    </row>
    <row r="251" spans="11:11" x14ac:dyDescent="0.2">
      <c r="K251" s="142"/>
    </row>
    <row r="252" spans="11:11" x14ac:dyDescent="0.2">
      <c r="K252" s="142"/>
    </row>
    <row r="253" spans="11:11" x14ac:dyDescent="0.2">
      <c r="K253" s="142"/>
    </row>
    <row r="254" spans="11:11" x14ac:dyDescent="0.2">
      <c r="K254" s="142"/>
    </row>
    <row r="255" spans="11:11" x14ac:dyDescent="0.2">
      <c r="K255" s="142"/>
    </row>
    <row r="256" spans="11:11" x14ac:dyDescent="0.2">
      <c r="K256" s="142"/>
    </row>
    <row r="257" spans="11:11" x14ac:dyDescent="0.2">
      <c r="K257" s="142"/>
    </row>
    <row r="258" spans="11:11" x14ac:dyDescent="0.2">
      <c r="K258" s="142"/>
    </row>
    <row r="259" spans="11:11" x14ac:dyDescent="0.2">
      <c r="K259" s="142"/>
    </row>
    <row r="260" spans="11:11" x14ac:dyDescent="0.2">
      <c r="K260" s="142"/>
    </row>
    <row r="261" spans="11:11" x14ac:dyDescent="0.2">
      <c r="K261" s="142"/>
    </row>
    <row r="262" spans="11:11" x14ac:dyDescent="0.2">
      <c r="K262" s="142"/>
    </row>
    <row r="263" spans="11:11" x14ac:dyDescent="0.2">
      <c r="K263" s="142"/>
    </row>
    <row r="264" spans="11:11" x14ac:dyDescent="0.2">
      <c r="K264" s="142"/>
    </row>
    <row r="265" spans="11:11" x14ac:dyDescent="0.2">
      <c r="K265" s="142"/>
    </row>
    <row r="266" spans="11:11" x14ac:dyDescent="0.2">
      <c r="K266" s="142"/>
    </row>
    <row r="267" spans="11:11" x14ac:dyDescent="0.2">
      <c r="K267" s="142"/>
    </row>
    <row r="268" spans="11:11" x14ac:dyDescent="0.2">
      <c r="K268" s="142"/>
    </row>
    <row r="269" spans="11:11" x14ac:dyDescent="0.2">
      <c r="K269" s="142"/>
    </row>
    <row r="270" spans="11:11" x14ac:dyDescent="0.2">
      <c r="K270" s="142"/>
    </row>
    <row r="271" spans="11:11" x14ac:dyDescent="0.2">
      <c r="K271" s="142"/>
    </row>
    <row r="272" spans="11:11" x14ac:dyDescent="0.2">
      <c r="K272" s="142"/>
    </row>
    <row r="273" spans="11:11" x14ac:dyDescent="0.2">
      <c r="K273" s="142"/>
    </row>
    <row r="274" spans="11:11" x14ac:dyDescent="0.2">
      <c r="K274" s="142"/>
    </row>
    <row r="275" spans="11:11" x14ac:dyDescent="0.2">
      <c r="K275" s="142"/>
    </row>
    <row r="276" spans="11:11" x14ac:dyDescent="0.2">
      <c r="K276" s="142"/>
    </row>
    <row r="277" spans="11:11" x14ac:dyDescent="0.2">
      <c r="K277" s="142"/>
    </row>
    <row r="278" spans="11:11" x14ac:dyDescent="0.2">
      <c r="K278" s="142"/>
    </row>
    <row r="279" spans="11:11" x14ac:dyDescent="0.2">
      <c r="K279" s="142"/>
    </row>
    <row r="280" spans="11:11" x14ac:dyDescent="0.2">
      <c r="K280" s="142"/>
    </row>
    <row r="281" spans="11:11" x14ac:dyDescent="0.2">
      <c r="K281" s="142"/>
    </row>
    <row r="282" spans="11:11" x14ac:dyDescent="0.2">
      <c r="K282" s="142"/>
    </row>
    <row r="283" spans="11:11" x14ac:dyDescent="0.2">
      <c r="K283" s="142"/>
    </row>
    <row r="284" spans="11:11" x14ac:dyDescent="0.2">
      <c r="K284" s="142"/>
    </row>
    <row r="285" spans="11:11" x14ac:dyDescent="0.2">
      <c r="K285" s="142"/>
    </row>
    <row r="286" spans="11:11" x14ac:dyDescent="0.2">
      <c r="K286" s="142"/>
    </row>
    <row r="287" spans="11:11" x14ac:dyDescent="0.2">
      <c r="K287" s="142"/>
    </row>
    <row r="288" spans="11:11" x14ac:dyDescent="0.2">
      <c r="K288" s="142"/>
    </row>
    <row r="289" spans="11:11" x14ac:dyDescent="0.2">
      <c r="K289" s="142"/>
    </row>
    <row r="290" spans="11:11" x14ac:dyDescent="0.2">
      <c r="K290" s="142"/>
    </row>
    <row r="291" spans="11:11" x14ac:dyDescent="0.2">
      <c r="K291" s="142"/>
    </row>
    <row r="292" spans="11:11" x14ac:dyDescent="0.2">
      <c r="K292" s="142"/>
    </row>
    <row r="293" spans="11:11" x14ac:dyDescent="0.2">
      <c r="K293" s="142"/>
    </row>
    <row r="294" spans="11:11" x14ac:dyDescent="0.2">
      <c r="K294" s="142"/>
    </row>
    <row r="295" spans="11:11" x14ac:dyDescent="0.2">
      <c r="K295" s="142"/>
    </row>
    <row r="296" spans="11:11" x14ac:dyDescent="0.2">
      <c r="K296" s="142"/>
    </row>
    <row r="297" spans="11:11" x14ac:dyDescent="0.2">
      <c r="K297" s="142"/>
    </row>
    <row r="298" spans="11:11" x14ac:dyDescent="0.2">
      <c r="K298" s="142"/>
    </row>
    <row r="299" spans="11:11" x14ac:dyDescent="0.2">
      <c r="K299" s="142"/>
    </row>
    <row r="300" spans="11:11" x14ac:dyDescent="0.2">
      <c r="K300" s="142"/>
    </row>
    <row r="301" spans="11:11" x14ac:dyDescent="0.2">
      <c r="K301" s="142"/>
    </row>
    <row r="302" spans="11:11" x14ac:dyDescent="0.2">
      <c r="K302" s="142"/>
    </row>
    <row r="303" spans="11:11" x14ac:dyDescent="0.2">
      <c r="K303" s="142"/>
    </row>
    <row r="304" spans="11:11" x14ac:dyDescent="0.2">
      <c r="K304" s="142"/>
    </row>
    <row r="305" spans="11:11" x14ac:dyDescent="0.2">
      <c r="K305" s="142"/>
    </row>
    <row r="306" spans="11:11" x14ac:dyDescent="0.2">
      <c r="K306" s="142"/>
    </row>
    <row r="307" spans="11:11" x14ac:dyDescent="0.2">
      <c r="K307" s="142"/>
    </row>
    <row r="308" spans="11:11" x14ac:dyDescent="0.2">
      <c r="K308" s="142"/>
    </row>
    <row r="309" spans="11:11" x14ac:dyDescent="0.2">
      <c r="K309" s="142"/>
    </row>
    <row r="310" spans="11:11" x14ac:dyDescent="0.2">
      <c r="K310" s="142"/>
    </row>
    <row r="311" spans="11:11" x14ac:dyDescent="0.2">
      <c r="K311" s="142"/>
    </row>
    <row r="312" spans="11:11" x14ac:dyDescent="0.2">
      <c r="K312" s="142"/>
    </row>
    <row r="313" spans="11:11" x14ac:dyDescent="0.2">
      <c r="K313" s="142"/>
    </row>
    <row r="314" spans="11:11" x14ac:dyDescent="0.2">
      <c r="K314" s="142"/>
    </row>
    <row r="315" spans="11:11" x14ac:dyDescent="0.2">
      <c r="K315" s="142"/>
    </row>
    <row r="316" spans="11:11" x14ac:dyDescent="0.2">
      <c r="K316" s="142"/>
    </row>
    <row r="317" spans="11:11" x14ac:dyDescent="0.2">
      <c r="K317" s="142"/>
    </row>
    <row r="318" spans="11:11" x14ac:dyDescent="0.2">
      <c r="K318" s="142"/>
    </row>
    <row r="319" spans="11:11" x14ac:dyDescent="0.2">
      <c r="K319" s="142"/>
    </row>
    <row r="320" spans="11:11" x14ac:dyDescent="0.2">
      <c r="K320" s="142"/>
    </row>
    <row r="321" spans="11:11" x14ac:dyDescent="0.2">
      <c r="K321" s="142"/>
    </row>
    <row r="322" spans="11:11" x14ac:dyDescent="0.2">
      <c r="K322" s="142"/>
    </row>
    <row r="323" spans="11:11" x14ac:dyDescent="0.2">
      <c r="K323" s="142"/>
    </row>
    <row r="324" spans="11:11" x14ac:dyDescent="0.2">
      <c r="K324" s="142"/>
    </row>
    <row r="325" spans="11:11" x14ac:dyDescent="0.2">
      <c r="K325" s="142"/>
    </row>
    <row r="326" spans="11:11" x14ac:dyDescent="0.2">
      <c r="K326" s="142"/>
    </row>
    <row r="327" spans="11:11" x14ac:dyDescent="0.2">
      <c r="K327" s="142"/>
    </row>
    <row r="328" spans="11:11" x14ac:dyDescent="0.2">
      <c r="K328" s="142"/>
    </row>
    <row r="329" spans="11:11" x14ac:dyDescent="0.2">
      <c r="K329" s="142"/>
    </row>
    <row r="330" spans="11:11" x14ac:dyDescent="0.2">
      <c r="K330" s="142"/>
    </row>
    <row r="331" spans="11:11" x14ac:dyDescent="0.2">
      <c r="K331" s="142"/>
    </row>
    <row r="332" spans="11:11" x14ac:dyDescent="0.2">
      <c r="K332" s="142"/>
    </row>
    <row r="333" spans="11:11" x14ac:dyDescent="0.2">
      <c r="K333" s="142"/>
    </row>
    <row r="334" spans="11:11" x14ac:dyDescent="0.2">
      <c r="K334" s="142"/>
    </row>
    <row r="335" spans="11:11" x14ac:dyDescent="0.2">
      <c r="K335" s="142"/>
    </row>
    <row r="336" spans="11:11" x14ac:dyDescent="0.2">
      <c r="K336" s="142"/>
    </row>
    <row r="337" spans="11:11" x14ac:dyDescent="0.2">
      <c r="K337" s="142"/>
    </row>
    <row r="338" spans="11:11" x14ac:dyDescent="0.2">
      <c r="K338" s="142"/>
    </row>
    <row r="339" spans="11:11" x14ac:dyDescent="0.2">
      <c r="K339" s="142"/>
    </row>
    <row r="340" spans="11:11" x14ac:dyDescent="0.2">
      <c r="K340" s="142"/>
    </row>
    <row r="341" spans="11:11" x14ac:dyDescent="0.2">
      <c r="K341" s="142"/>
    </row>
    <row r="342" spans="11:11" x14ac:dyDescent="0.2">
      <c r="K342" s="142"/>
    </row>
    <row r="343" spans="11:11" x14ac:dyDescent="0.2">
      <c r="K343" s="142"/>
    </row>
    <row r="344" spans="11:11" x14ac:dyDescent="0.2">
      <c r="K344" s="142"/>
    </row>
    <row r="345" spans="11:11" x14ac:dyDescent="0.2">
      <c r="K345" s="142"/>
    </row>
    <row r="346" spans="11:11" x14ac:dyDescent="0.2">
      <c r="K346" s="142"/>
    </row>
    <row r="347" spans="11:11" x14ac:dyDescent="0.2">
      <c r="K347" s="142"/>
    </row>
    <row r="348" spans="11:11" x14ac:dyDescent="0.2">
      <c r="K348" s="142"/>
    </row>
    <row r="349" spans="11:11" x14ac:dyDescent="0.2">
      <c r="K349" s="142"/>
    </row>
    <row r="350" spans="11:11" x14ac:dyDescent="0.2">
      <c r="K350" s="142"/>
    </row>
    <row r="351" spans="11:11" x14ac:dyDescent="0.2">
      <c r="K351" s="142"/>
    </row>
    <row r="352" spans="11:11" x14ac:dyDescent="0.2">
      <c r="K352" s="142"/>
    </row>
    <row r="353" spans="11:11" x14ac:dyDescent="0.2">
      <c r="K353" s="142"/>
    </row>
    <row r="354" spans="11:11" x14ac:dyDescent="0.2">
      <c r="K354" s="142"/>
    </row>
    <row r="355" spans="11:11" x14ac:dyDescent="0.2">
      <c r="K355" s="142"/>
    </row>
    <row r="356" spans="11:11" x14ac:dyDescent="0.2">
      <c r="K356" s="142"/>
    </row>
    <row r="357" spans="11:11" x14ac:dyDescent="0.2">
      <c r="K357" s="142"/>
    </row>
    <row r="358" spans="11:11" x14ac:dyDescent="0.2">
      <c r="K358" s="142"/>
    </row>
    <row r="359" spans="11:11" x14ac:dyDescent="0.2">
      <c r="K359" s="142"/>
    </row>
    <row r="360" spans="11:11" x14ac:dyDescent="0.2">
      <c r="K360" s="142"/>
    </row>
    <row r="361" spans="11:11" x14ac:dyDescent="0.2">
      <c r="K361" s="142"/>
    </row>
    <row r="362" spans="11:11" x14ac:dyDescent="0.2">
      <c r="K362" s="142"/>
    </row>
    <row r="363" spans="11:11" x14ac:dyDescent="0.2">
      <c r="K363" s="142"/>
    </row>
    <row r="364" spans="11:11" x14ac:dyDescent="0.2">
      <c r="K364" s="142"/>
    </row>
    <row r="365" spans="11:11" x14ac:dyDescent="0.2">
      <c r="K365" s="142"/>
    </row>
    <row r="366" spans="11:11" x14ac:dyDescent="0.2">
      <c r="K366" s="142"/>
    </row>
    <row r="367" spans="11:11" x14ac:dyDescent="0.2">
      <c r="K367" s="142"/>
    </row>
    <row r="368" spans="11:11" x14ac:dyDescent="0.2">
      <c r="K368" s="142"/>
    </row>
    <row r="369" spans="11:11" x14ac:dyDescent="0.2">
      <c r="K369" s="142"/>
    </row>
    <row r="370" spans="11:11" x14ac:dyDescent="0.2">
      <c r="K370" s="142"/>
    </row>
    <row r="371" spans="11:11" x14ac:dyDescent="0.2">
      <c r="K371" s="142"/>
    </row>
    <row r="372" spans="11:11" x14ac:dyDescent="0.2">
      <c r="K372" s="142"/>
    </row>
    <row r="373" spans="11:11" x14ac:dyDescent="0.2">
      <c r="K373" s="142"/>
    </row>
    <row r="374" spans="11:11" x14ac:dyDescent="0.2">
      <c r="K374" s="142"/>
    </row>
    <row r="375" spans="11:11" x14ac:dyDescent="0.2">
      <c r="K375" s="142"/>
    </row>
    <row r="376" spans="11:11" x14ac:dyDescent="0.2">
      <c r="K376" s="142"/>
    </row>
    <row r="377" spans="11:11" x14ac:dyDescent="0.2">
      <c r="K377" s="142"/>
    </row>
    <row r="378" spans="11:11" x14ac:dyDescent="0.2">
      <c r="K378" s="142"/>
    </row>
    <row r="379" spans="11:11" x14ac:dyDescent="0.2">
      <c r="K379" s="142"/>
    </row>
    <row r="380" spans="11:11" x14ac:dyDescent="0.2">
      <c r="K380" s="142"/>
    </row>
    <row r="381" spans="11:11" x14ac:dyDescent="0.2">
      <c r="K381" s="142"/>
    </row>
    <row r="382" spans="11:11" x14ac:dyDescent="0.2">
      <c r="K382" s="142"/>
    </row>
    <row r="383" spans="11:11" x14ac:dyDescent="0.2">
      <c r="K383" s="142"/>
    </row>
    <row r="384" spans="11:11" x14ac:dyDescent="0.2">
      <c r="K384" s="142"/>
    </row>
    <row r="385" spans="11:11" x14ac:dyDescent="0.2">
      <c r="K385" s="142"/>
    </row>
    <row r="386" spans="11:11" x14ac:dyDescent="0.2">
      <c r="K386" s="142"/>
    </row>
    <row r="387" spans="11:11" x14ac:dyDescent="0.2">
      <c r="K387" s="142"/>
    </row>
    <row r="388" spans="11:11" x14ac:dyDescent="0.2">
      <c r="K388" s="142"/>
    </row>
    <row r="389" spans="11:11" x14ac:dyDescent="0.2">
      <c r="K389" s="142"/>
    </row>
    <row r="390" spans="11:11" x14ac:dyDescent="0.2">
      <c r="K390" s="142"/>
    </row>
    <row r="391" spans="11:11" x14ac:dyDescent="0.2">
      <c r="K391" s="142"/>
    </row>
    <row r="392" spans="11:11" x14ac:dyDescent="0.2">
      <c r="K392" s="142"/>
    </row>
    <row r="393" spans="11:11" x14ac:dyDescent="0.2">
      <c r="K393" s="142"/>
    </row>
    <row r="394" spans="11:11" x14ac:dyDescent="0.2">
      <c r="K394" s="142"/>
    </row>
    <row r="395" spans="11:11" x14ac:dyDescent="0.2">
      <c r="K395" s="142"/>
    </row>
    <row r="396" spans="11:11" x14ac:dyDescent="0.2">
      <c r="K396" s="142"/>
    </row>
    <row r="397" spans="11:11" x14ac:dyDescent="0.2">
      <c r="K397" s="142"/>
    </row>
    <row r="398" spans="11:11" x14ac:dyDescent="0.2">
      <c r="K398" s="142"/>
    </row>
    <row r="399" spans="11:11" x14ac:dyDescent="0.2">
      <c r="K399" s="142"/>
    </row>
    <row r="400" spans="11:11" x14ac:dyDescent="0.2">
      <c r="K400" s="142"/>
    </row>
    <row r="401" spans="11:11" x14ac:dyDescent="0.2">
      <c r="K401" s="142"/>
    </row>
    <row r="402" spans="11:11" x14ac:dyDescent="0.2">
      <c r="K402" s="142"/>
    </row>
    <row r="403" spans="11:11" x14ac:dyDescent="0.2">
      <c r="K403" s="142"/>
    </row>
    <row r="404" spans="11:11" x14ac:dyDescent="0.2">
      <c r="K404" s="142"/>
    </row>
    <row r="405" spans="11:11" x14ac:dyDescent="0.2">
      <c r="K405" s="142"/>
    </row>
    <row r="406" spans="11:11" x14ac:dyDescent="0.2">
      <c r="K406" s="142"/>
    </row>
    <row r="407" spans="11:11" x14ac:dyDescent="0.2">
      <c r="K407" s="142"/>
    </row>
    <row r="408" spans="11:11" x14ac:dyDescent="0.2">
      <c r="K408" s="142"/>
    </row>
    <row r="409" spans="11:11" x14ac:dyDescent="0.2">
      <c r="K409" s="142"/>
    </row>
    <row r="410" spans="11:11" x14ac:dyDescent="0.2">
      <c r="K410" s="142"/>
    </row>
    <row r="411" spans="11:11" x14ac:dyDescent="0.2">
      <c r="K411" s="142"/>
    </row>
    <row r="412" spans="11:11" x14ac:dyDescent="0.2">
      <c r="K412" s="142"/>
    </row>
    <row r="413" spans="11:11" x14ac:dyDescent="0.2">
      <c r="K413" s="142"/>
    </row>
    <row r="414" spans="11:11" x14ac:dyDescent="0.2">
      <c r="K414" s="142"/>
    </row>
    <row r="415" spans="11:11" x14ac:dyDescent="0.2">
      <c r="K415" s="142"/>
    </row>
    <row r="416" spans="11:11" x14ac:dyDescent="0.2">
      <c r="K416" s="142"/>
    </row>
    <row r="417" spans="11:11" x14ac:dyDescent="0.2">
      <c r="K417" s="142"/>
    </row>
    <row r="418" spans="11:11" x14ac:dyDescent="0.2">
      <c r="K418" s="142"/>
    </row>
    <row r="419" spans="11:11" x14ac:dyDescent="0.2">
      <c r="K419" s="142"/>
    </row>
    <row r="420" spans="11:11" x14ac:dyDescent="0.2">
      <c r="K420" s="142"/>
    </row>
    <row r="421" spans="11:11" x14ac:dyDescent="0.2">
      <c r="K421" s="142"/>
    </row>
    <row r="422" spans="11:11" x14ac:dyDescent="0.2">
      <c r="K422" s="142"/>
    </row>
    <row r="423" spans="11:11" x14ac:dyDescent="0.2">
      <c r="K423" s="142"/>
    </row>
    <row r="424" spans="11:11" x14ac:dyDescent="0.2">
      <c r="K424" s="142"/>
    </row>
    <row r="425" spans="11:11" x14ac:dyDescent="0.2">
      <c r="K425" s="142"/>
    </row>
    <row r="426" spans="11:11" x14ac:dyDescent="0.2">
      <c r="K426" s="142"/>
    </row>
    <row r="427" spans="11:11" x14ac:dyDescent="0.2">
      <c r="K427" s="142"/>
    </row>
    <row r="428" spans="11:11" x14ac:dyDescent="0.2">
      <c r="K428" s="142"/>
    </row>
    <row r="429" spans="11:11" x14ac:dyDescent="0.2">
      <c r="K429" s="142"/>
    </row>
    <row r="430" spans="11:11" x14ac:dyDescent="0.2">
      <c r="K430" s="142"/>
    </row>
    <row r="431" spans="11:11" x14ac:dyDescent="0.2">
      <c r="K431" s="142"/>
    </row>
    <row r="432" spans="11:11" x14ac:dyDescent="0.2">
      <c r="K432" s="142"/>
    </row>
    <row r="433" spans="11:11" x14ac:dyDescent="0.2">
      <c r="K433" s="142"/>
    </row>
    <row r="434" spans="11:11" x14ac:dyDescent="0.2">
      <c r="K434" s="142"/>
    </row>
    <row r="435" spans="11:11" x14ac:dyDescent="0.2">
      <c r="K435" s="142"/>
    </row>
    <row r="436" spans="11:11" x14ac:dyDescent="0.2">
      <c r="K436" s="142"/>
    </row>
    <row r="437" spans="11:11" x14ac:dyDescent="0.2">
      <c r="K437" s="142"/>
    </row>
    <row r="438" spans="11:11" x14ac:dyDescent="0.2">
      <c r="K438" s="142"/>
    </row>
    <row r="439" spans="11:11" x14ac:dyDescent="0.2">
      <c r="K439" s="142"/>
    </row>
    <row r="440" spans="11:11" x14ac:dyDescent="0.2">
      <c r="K440" s="142"/>
    </row>
    <row r="441" spans="11:11" x14ac:dyDescent="0.2">
      <c r="K441" s="142"/>
    </row>
    <row r="442" spans="11:11" x14ac:dyDescent="0.2">
      <c r="K442" s="142"/>
    </row>
    <row r="443" spans="11:11" x14ac:dyDescent="0.2">
      <c r="K443" s="142"/>
    </row>
    <row r="444" spans="11:11" x14ac:dyDescent="0.2">
      <c r="K444" s="142"/>
    </row>
    <row r="445" spans="11:11" x14ac:dyDescent="0.2">
      <c r="K445" s="142"/>
    </row>
    <row r="446" spans="11:11" x14ac:dyDescent="0.2">
      <c r="K446" s="142"/>
    </row>
    <row r="447" spans="11:11" x14ac:dyDescent="0.2">
      <c r="K447" s="142"/>
    </row>
    <row r="448" spans="11:11" x14ac:dyDescent="0.2">
      <c r="K448" s="142"/>
    </row>
    <row r="449" spans="11:11" x14ac:dyDescent="0.2">
      <c r="K449" s="142"/>
    </row>
    <row r="450" spans="11:11" x14ac:dyDescent="0.2">
      <c r="K450" s="142"/>
    </row>
    <row r="451" spans="11:11" x14ac:dyDescent="0.2">
      <c r="K451" s="142"/>
    </row>
    <row r="452" spans="11:11" x14ac:dyDescent="0.2">
      <c r="K452" s="142"/>
    </row>
    <row r="453" spans="11:11" x14ac:dyDescent="0.2">
      <c r="K453" s="142"/>
    </row>
    <row r="454" spans="11:11" x14ac:dyDescent="0.2">
      <c r="K454" s="142"/>
    </row>
    <row r="455" spans="11:11" x14ac:dyDescent="0.2">
      <c r="K455" s="142"/>
    </row>
    <row r="456" spans="11:11" x14ac:dyDescent="0.2">
      <c r="K456" s="142"/>
    </row>
    <row r="457" spans="11:11" x14ac:dyDescent="0.2">
      <c r="K457" s="142"/>
    </row>
    <row r="458" spans="11:11" x14ac:dyDescent="0.2">
      <c r="K458" s="142"/>
    </row>
    <row r="459" spans="11:11" x14ac:dyDescent="0.2">
      <c r="K459" s="142"/>
    </row>
    <row r="460" spans="11:11" x14ac:dyDescent="0.2">
      <c r="K460" s="142"/>
    </row>
    <row r="461" spans="11:11" x14ac:dyDescent="0.2">
      <c r="K461" s="142"/>
    </row>
    <row r="462" spans="11:11" x14ac:dyDescent="0.2">
      <c r="K462" s="142"/>
    </row>
    <row r="463" spans="11:11" x14ac:dyDescent="0.2">
      <c r="K463" s="142"/>
    </row>
  </sheetData>
  <mergeCells count="93">
    <mergeCell ref="A104:J104"/>
    <mergeCell ref="A105:J105"/>
    <mergeCell ref="A106:J106"/>
    <mergeCell ref="A95:F95"/>
    <mergeCell ref="A99:I99"/>
    <mergeCell ref="A100:J100"/>
    <mergeCell ref="A101:J101"/>
    <mergeCell ref="A103:J103"/>
    <mergeCell ref="A91:F91"/>
    <mergeCell ref="A92:F92"/>
    <mergeCell ref="A93:F93"/>
    <mergeCell ref="A94:I94"/>
    <mergeCell ref="J94:K94"/>
    <mergeCell ref="A87:F87"/>
    <mergeCell ref="A88:I88"/>
    <mergeCell ref="J88:K88"/>
    <mergeCell ref="A89:F89"/>
    <mergeCell ref="A90:F90"/>
    <mergeCell ref="A83:F83"/>
    <mergeCell ref="A84:F84"/>
    <mergeCell ref="A85:F85"/>
    <mergeCell ref="A86:I86"/>
    <mergeCell ref="J86:K86"/>
    <mergeCell ref="A79:F79"/>
    <mergeCell ref="A80:F80"/>
    <mergeCell ref="A81:F81"/>
    <mergeCell ref="A82:I82"/>
    <mergeCell ref="J82:K82"/>
    <mergeCell ref="A75:F75"/>
    <mergeCell ref="A76:F76"/>
    <mergeCell ref="A77:I77"/>
    <mergeCell ref="J77:K77"/>
    <mergeCell ref="A78:F78"/>
    <mergeCell ref="A70:F70"/>
    <mergeCell ref="A71:F71"/>
    <mergeCell ref="A72:F72"/>
    <mergeCell ref="A73:F73"/>
    <mergeCell ref="A74:F74"/>
    <mergeCell ref="A65:F65"/>
    <mergeCell ref="A66:F66"/>
    <mergeCell ref="A67:F67"/>
    <mergeCell ref="A68:F68"/>
    <mergeCell ref="A69:F69"/>
    <mergeCell ref="A60:F60"/>
    <mergeCell ref="A61:F61"/>
    <mergeCell ref="A62:F62"/>
    <mergeCell ref="A63:F63"/>
    <mergeCell ref="A64:F64"/>
    <mergeCell ref="A55:F55"/>
    <mergeCell ref="A56:F56"/>
    <mergeCell ref="A57:F57"/>
    <mergeCell ref="A58:F58"/>
    <mergeCell ref="A59:F59"/>
    <mergeCell ref="A50:K50"/>
    <mergeCell ref="A51:F51"/>
    <mergeCell ref="A52:F52"/>
    <mergeCell ref="A53:F53"/>
    <mergeCell ref="A54:F54"/>
    <mergeCell ref="A41:F41"/>
    <mergeCell ref="A42:F42"/>
    <mergeCell ref="A43:F43"/>
    <mergeCell ref="A44:F44"/>
    <mergeCell ref="A45:F45"/>
    <mergeCell ref="A36:F36"/>
    <mergeCell ref="A37:F37"/>
    <mergeCell ref="A38:F38"/>
    <mergeCell ref="A39:F39"/>
    <mergeCell ref="A40:F40"/>
    <mergeCell ref="A31:K31"/>
    <mergeCell ref="A32:F32"/>
    <mergeCell ref="A33:F33"/>
    <mergeCell ref="A34:F34"/>
    <mergeCell ref="A35:F35"/>
    <mergeCell ref="A26:F26"/>
    <mergeCell ref="A27:F27"/>
    <mergeCell ref="A28:F28"/>
    <mergeCell ref="A29:F29"/>
    <mergeCell ref="A30:F30"/>
    <mergeCell ref="A21:F21"/>
    <mergeCell ref="A22:F22"/>
    <mergeCell ref="A23:F23"/>
    <mergeCell ref="A24:F24"/>
    <mergeCell ref="A25:F25"/>
    <mergeCell ref="A16:F16"/>
    <mergeCell ref="A17:F17"/>
    <mergeCell ref="A18:F18"/>
    <mergeCell ref="A19:F19"/>
    <mergeCell ref="A20:F20"/>
    <mergeCell ref="A1:I8"/>
    <mergeCell ref="A12:K12"/>
    <mergeCell ref="A13:F13"/>
    <mergeCell ref="A14:F14"/>
    <mergeCell ref="A15:K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schemas.microsoft.com/office/2006/metadata/properties"/>
    <ds:schemaRef ds:uri="http://purl.org/dc/terms/"/>
    <ds:schemaRef ds:uri="22baa3bd-a2fa-4ea9-9ebb-3a9c6a55952b"/>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Kristina Žižić</cp:lastModifiedBy>
  <cp:lastPrinted>2018-04-25T06:49:36Z</cp:lastPrinted>
  <dcterms:created xsi:type="dcterms:W3CDTF">2008-10-17T11:51:54Z</dcterms:created>
  <dcterms:modified xsi:type="dcterms:W3CDTF">2021-04-23T08:33:06Z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