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0\20YE\"/>
    </mc:Choice>
  </mc:AlternateContent>
  <xr:revisionPtr revIDLastSave="0" documentId="13_ncr:1_{C3FA0686-BC92-4D38-A56A-6BF5941C42B9}" xr6:coauthVersionLast="45" xr6:coauthVersionMax="45" xr10:uidLastSave="{00000000-0000-0000-0000-000000000000}"/>
  <bookViews>
    <workbookView xWindow="-120" yWindow="-120" windowWidth="29040" windowHeight="15840" firstSheet="1"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6">Bilješke!$A$1:$I$13</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54" i="22" l="1"/>
  <c r="N54" i="22"/>
  <c r="I83" i="18" l="1"/>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H24" i="20"/>
  <c r="H27" i="20" s="1"/>
  <c r="I24" i="20"/>
  <c r="I27" i="20" s="1"/>
  <c r="H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H59" i="19"/>
  <c r="I59" i="19"/>
  <c r="H75" i="18"/>
  <c r="H131" i="18" s="1"/>
  <c r="H13" i="19"/>
  <c r="H60" i="19" s="1"/>
  <c r="H44" i="18"/>
  <c r="I75" i="18"/>
  <c r="I131" i="18" s="1"/>
  <c r="I13" i="19"/>
  <c r="I60" i="19" s="1"/>
  <c r="I44" i="18"/>
  <c r="I38" i="18"/>
  <c r="H38" i="18"/>
  <c r="I27" i="18"/>
  <c r="H27" i="18"/>
  <c r="I17" i="18"/>
  <c r="H10" i="18"/>
  <c r="I10" i="18"/>
  <c r="H63" i="19" l="1"/>
  <c r="I62" i="19"/>
  <c r="H9" i="18"/>
  <c r="H72" i="18" s="1"/>
  <c r="I63" i="19"/>
  <c r="H62" i="19"/>
  <c r="H61" i="19"/>
  <c r="I61" i="19"/>
  <c r="I9" i="18"/>
  <c r="I72" i="18" s="1"/>
  <c r="H66" i="19" l="1"/>
  <c r="H67" i="19"/>
  <c r="I66" i="19"/>
  <c r="I67" i="19"/>
  <c r="I65" i="19"/>
  <c r="H65" i="19"/>
</calcChain>
</file>

<file path=xl/sharedStrings.xml><?xml version="1.0" encoding="utf-8"?>
<sst xmlns="http://schemas.openxmlformats.org/spreadsheetml/2006/main" count="646" uniqueCount="521">
  <si>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</si>
  <si>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</si>
  <si>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</si>
  <si>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</si>
  <si>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</si>
  <si>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</si>
  <si>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</si>
  <si>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</si>
  <si>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</si>
  <si>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</si>
  <si>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</si>
  <si>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</si>
  <si>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</si>
  <si>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</si>
  <si>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</si>
  <si>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</si>
  <si>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</si>
  <si>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</si>
  <si>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</si>
  <si>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</si>
  <si>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</si>
  <si>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</si>
  <si>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</si>
  <si>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</si>
  <si>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</si>
  <si>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</si>
  <si>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</si>
  <si>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</si>
  <si>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</si>
  <si>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</si>
  <si>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</si>
  <si>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</si>
  <si>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</si>
  <si>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</si>
  <si>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</si>
  <si>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</si>
  <si>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</si>
  <si>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</si>
  <si>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</si>
  <si>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</si>
  <si>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</si>
  <si>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</si>
  <si>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</si>
  <si>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</si>
  <si>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</si>
  <si>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</si>
  <si>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</si>
  <si>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</si>
  <si>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</si>
  <si>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</si>
  <si>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</si>
  <si>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</si>
  <si>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</si>
  <si>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</si>
  <si>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</si>
  <si>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</si>
  <si>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</si>
  <si>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</si>
  <si>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</si>
  <si>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</si>
  <si>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</si>
  <si>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</si>
  <si>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</si>
  <si>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</si>
  <si>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</si>
  <si>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</si>
  <si>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</si>
  <si>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</si>
  <si>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</si>
  <si>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</si>
  <si>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</si>
  <si>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</si>
  <si>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</si>
  <si>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</si>
  <si>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</si>
  <si>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</si>
  <si>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</si>
  <si>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</si>
  <si>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</si>
  <si>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</si>
  <si>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</si>
  <si>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</si>
  <si>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</si>
  <si>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</si>
  <si>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</si>
  <si>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</si>
  <si>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</si>
  <si>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</si>
  <si>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</si>
  <si>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</si>
  <si>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</si>
  <si>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</si>
  <si>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</si>
  <si>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</si>
  <si>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</si>
  <si>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</si>
  <si>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</si>
  <si>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</si>
  <si>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</si>
  <si>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</si>
  <si>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</si>
  <si>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</si>
  <si>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</si>
  <si>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</si>
  <si>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</si>
  <si>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</si>
  <si>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</si>
  <si>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</si>
  <si>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</si>
  <si>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</si>
  <si>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</si>
  <si>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</si>
  <si>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</si>
  <si>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</si>
  <si>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</si>
  <si>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</si>
  <si>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</si>
  <si>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</si>
  <si>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</si>
  <si>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</si>
  <si>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</si>
  <si>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</si>
  <si>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</si>
  <si>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</si>
  <si>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</si>
  <si>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</si>
  <si>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</si>
  <si>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</si>
  <si>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</si>
  <si>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</si>
  <si>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</si>
  <si>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</si>
  <si>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</si>
  <si>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</si>
  <si>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</si>
  <si>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</si>
  <si>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</si>
  <si>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</si>
  <si>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</si>
  <si>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</si>
  <si>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</si>
  <si>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</si>
  <si>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</si>
  <si>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</si>
  <si>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</si>
  <si>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</si>
  <si>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</si>
  <si>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</si>
  <si>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</si>
  <si>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</si>
  <si>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</si>
  <si>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</si>
  <si>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</si>
  <si>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</si>
  <si>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</si>
  <si>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</si>
  <si>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</si>
  <si>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</si>
  <si>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</si>
  <si>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</si>
  <si>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</si>
  <si>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</si>
  <si>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</si>
  <si>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</si>
  <si>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</si>
  <si>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</si>
  <si>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</si>
  <si>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</si>
  <si>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</si>
  <si>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</si>
  <si>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</si>
  <si>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</si>
  <si>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</si>
  <si>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</si>
  <si>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</si>
  <si>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</si>
  <si>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</si>
  <si>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</si>
  <si>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</si>
  <si>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</si>
  <si>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</si>
  <si>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</si>
  <si>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</si>
  <si>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</si>
  <si>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</si>
  <si>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</si>
  <si>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</si>
  <si>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</si>
  <si>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</si>
  <si>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</si>
  <si>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</si>
  <si>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</si>
  <si>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</si>
  <si>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</si>
  <si>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</si>
  <si>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</si>
  <si>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</si>
  <si>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</si>
  <si>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</si>
  <si>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</si>
  <si>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</si>
  <si>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</si>
  <si>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</si>
  <si>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</si>
  <si>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</si>
  <si>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</si>
  <si>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</si>
  <si>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</si>
  <si>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</si>
  <si>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</si>
  <si>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</si>
  <si>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</si>
  <si>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</si>
  <si>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</si>
  <si>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</si>
  <si>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</si>
  <si>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</si>
  <si>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</si>
  <si>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</si>
  <si>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</si>
  <si>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</si>
  <si>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</si>
  <si>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</si>
  <si>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</si>
  <si>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</si>
  <si>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</si>
  <si>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</si>
  <si>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</si>
  <si>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</si>
  <si>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</si>
  <si>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</si>
  <si>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</si>
  <si>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</si>
  <si>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</si>
  <si>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</si>
  <si>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</si>
  <si>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</si>
  <si>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</si>
  <si>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</si>
  <si>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</si>
  <si>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</si>
  <si>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</si>
  <si>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</si>
  <si>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</si>
  <si>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</si>
  <si>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</si>
  <si>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</si>
  <si>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</si>
  <si>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</si>
  <si>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</si>
  <si>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</si>
  <si>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</si>
  <si>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</si>
  <si>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</si>
  <si>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</si>
  <si>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</si>
  <si>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</si>
  <si>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</si>
  <si>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</si>
  <si>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</si>
  <si>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</si>
  <si>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</si>
  <si>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</si>
  <si>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</si>
  <si>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</si>
  <si>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</si>
  <si>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</si>
  <si>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</si>
  <si>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</si>
  <si>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</si>
  <si>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</si>
  <si>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</si>
  <si>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</si>
  <si>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</si>
  <si>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</si>
  <si>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</si>
  <si>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</si>
  <si>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</si>
  <si>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</si>
  <si>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</si>
  <si>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</si>
  <si>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</si>
  <si>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</si>
  <si>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</si>
  <si>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</si>
  <si>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</si>
  <si>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</si>
  <si>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</si>
  <si>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</si>
  <si>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</si>
  <si>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</si>
  <si>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</si>
  <si>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</si>
  <si>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</si>
  <si>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</si>
  <si>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</si>
  <si>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</si>
  <si>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</si>
  <si>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</si>
  <si>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</si>
  <si>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</si>
  <si>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</si>
  <si>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</si>
  <si>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</si>
  <si>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</si>
  <si>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</si>
  <si>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</si>
  <si>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</si>
  <si>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</si>
  <si>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</si>
  <si>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</si>
  <si>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</si>
  <si>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</si>
  <si>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</si>
  <si>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</si>
  <si>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</si>
  <si>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</si>
  <si>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</si>
  <si>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</si>
  <si>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</si>
  <si>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</si>
  <si>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</si>
  <si>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</si>
  <si>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</si>
  <si>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</si>
  <si>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</si>
  <si>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</si>
  <si>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</si>
  <si>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</si>
  <si>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</si>
  <si>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</si>
  <si>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</si>
  <si>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</si>
  <si>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</si>
  <si>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</si>
  <si>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</si>
  <si>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</si>
  <si>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</si>
  <si>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</si>
  <si>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</si>
  <si>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</si>
  <si>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</si>
  <si>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</si>
  <si>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</si>
  <si>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</si>
  <si>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</si>
  <si>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</si>
  <si>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</si>
  <si>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</si>
  <si>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</si>
  <si>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</si>
  <si>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</si>
  <si>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</si>
  <si>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</si>
  <si>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</si>
  <si>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</si>
  <si>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</si>
  <si>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</si>
  <si>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</si>
  <si>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</si>
  <si>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</si>
  <si>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</si>
  <si>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</si>
  <si>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</si>
  <si>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</si>
  <si>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</si>
  <si>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</si>
  <si>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</si>
  <si>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</si>
  <si>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</si>
  <si>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</si>
  <si>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</si>
  <si>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</si>
  <si>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</si>
  <si>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</si>
  <si>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</si>
  <si>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</si>
  <si>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</si>
  <si>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</si>
  <si>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</si>
  <si>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</si>
  <si>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</si>
  <si>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</si>
  <si>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</si>
  <si>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</si>
  <si>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</si>
  <si>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</si>
  <si>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</si>
  <si>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</si>
  <si>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</si>
  <si>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</si>
  <si>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</si>
  <si>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</si>
  <si>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</si>
  <si>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</si>
  <si>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</si>
  <si>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</si>
  <si>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</si>
  <si>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</si>
  <si>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</si>
  <si>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</si>
  <si>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</si>
  <si>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</si>
  <si>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</si>
  <si>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</si>
  <si>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</si>
  <si>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</si>
  <si>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</si>
  <si>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</si>
  <si>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</si>
  <si>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</si>
  <si>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</si>
  <si>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</si>
  <si>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</si>
  <si>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</si>
  <si>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</si>
  <si>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</si>
  <si>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</si>
  <si>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</si>
  <si>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</si>
  <si>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</si>
  <si>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</si>
  <si>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</si>
  <si>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</si>
  <si>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</si>
  <si>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</si>
  <si>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</si>
  <si>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</si>
  <si>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</si>
  <si>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</si>
  <si>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</si>
  <si>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03440494</t>
  </si>
  <si>
    <t>060007090</t>
  </si>
  <si>
    <t>48351740621</t>
  </si>
  <si>
    <t>382</t>
  </si>
  <si>
    <t>549300NFX18SRZHNT751</t>
  </si>
  <si>
    <t>AD PLASTIK d.d.</t>
  </si>
  <si>
    <t>SOLIN</t>
  </si>
  <si>
    <t>Matoševa 8</t>
  </si>
  <si>
    <t>informacije@adplastik.hr</t>
  </si>
  <si>
    <t>www.adplastik.hr</t>
  </si>
  <si>
    <t>Jurun Krešimir</t>
  </si>
  <si>
    <t>021/206-663</t>
  </si>
  <si>
    <t>kresimir.jurun@adplastik.hr</t>
  </si>
  <si>
    <t>KPMG Croatia d.o.o. za reviziju</t>
  </si>
  <si>
    <t>Domagoj Hrkać</t>
  </si>
  <si>
    <t xml:space="preserve">stanje na dan 31.12.2020 </t>
  </si>
  <si>
    <t>Obveznik:   AD PLASTIK d.d.</t>
  </si>
  <si>
    <t>u razdoblju 01.01.2020 do 31.12.2020</t>
  </si>
  <si>
    <t>u razdoblju 01.01.2020. do 31.12.2020.</t>
  </si>
  <si>
    <t>Obveznik:    AD PLASTIK d.d.</t>
  </si>
  <si>
    <t>Rekapitulacija ispravaka i reklasifikacija prethodnog razdoblja 1.1.2019. - 31.12.2019., u kunama</t>
  </si>
  <si>
    <t>AOP
oznaka</t>
  </si>
  <si>
    <t>Zadnji dan prethodne poslovne godine, prepravljeno</t>
  </si>
  <si>
    <t>Razlika</t>
  </si>
  <si>
    <t>Objašnjenje</t>
  </si>
  <si>
    <t>B)  DUGOTRAJNA IMOVINA (AOP 003+010+020+031+036)</t>
  </si>
  <si>
    <t>Rezultat provedenih korekcija objašnjen pod AOP-om 010 i AOP-om 036.</t>
  </si>
  <si>
    <t>C)  KRATKOTRAJNA IMOVINA (AOP 038+046+053+063)</t>
  </si>
  <si>
    <t>Rezultat provedenih korekcija objašnjen pod AOP-om 046.</t>
  </si>
  <si>
    <t>E)  UKUPNO AKTIVA (AOP 001+002+037+064)</t>
  </si>
  <si>
    <t>A)  KAPITAL I REZERVE (AOP 068 do 070+076+077+081+084+087)</t>
  </si>
  <si>
    <t>Rezultat provedenih korekcija objašnjen pod AOP-om 081 i AOP-om 084.</t>
  </si>
  <si>
    <t>B)  REZERVIRANJA (AOP 089 do 094)</t>
  </si>
  <si>
    <t>C)  DUGOROČNE OBVEZE (AOP 096 do 106)</t>
  </si>
  <si>
    <t>D)  KRATKOROČNE OBVEZE (AOP 108 do 121)</t>
  </si>
  <si>
    <t>F) UKUPNO – PASIVA (AOP 067+088+095+107+122)</t>
  </si>
  <si>
    <t>Isto razdoblje prethodne godine, prepravljeno</t>
  </si>
  <si>
    <t>I. POSLOVNI PRIHODI (AOP 126 do 130)</t>
  </si>
  <si>
    <t>II. POSLOVNI RASHODI (AOP 132+133+137+141+142+143+146+153)</t>
  </si>
  <si>
    <t>Rezultat provedenih korekcija objašnjen pod AOP-om 133.</t>
  </si>
  <si>
    <t>III. FINANCIJSKI PRIHODI (AOP 155 do 164)</t>
  </si>
  <si>
    <t>IV. FINANCIJSKI RASHODI (AOP 166 do 172)</t>
  </si>
  <si>
    <t>Rezultat provedenih korekcija objašnjen pod AOP-om 154.</t>
  </si>
  <si>
    <t>IX.   UKUPNI PRIHODI (AOP 125+154+173 + 174)</t>
  </si>
  <si>
    <t>X.    UKUPNI RASHODI (AOP 131+165+175 + 176)</t>
  </si>
  <si>
    <t>XI.   DOBIT ILI GUBITAK PRIJE OPOREZIVANJA (AOP 177-178)</t>
  </si>
  <si>
    <t>XIII. DOBIT ILI GUBITAK RAZDOBLJA (AOP 179-182)</t>
  </si>
  <si>
    <t>Rezultat provedenih korekcija objašnjen pod AOP-om 183.</t>
  </si>
  <si>
    <t>XIV. DOBIT ILI GUBITAK PREKINUTOG POSLOVANJA PRIJE
        OPOREZIVANJA (AOP 187-188)</t>
  </si>
  <si>
    <t>XVI. DOBIT ILI GUBITAK PRIJE OPOREZIVANJA (AOP 179+186)</t>
  </si>
  <si>
    <t>XVII. POREZ NA DOBIT (AOP 182+189)</t>
  </si>
  <si>
    <t>XVIII. DOBIT ILI GUBITAK RAZDOBLJA (AOP 192-195)</t>
  </si>
  <si>
    <t>XIX. DOBIT ILI GUBITAK RAZDOBLJA (AOP 200+201)</t>
  </si>
  <si>
    <t>II. OSTALA SVEOBUHVATNA DOBIT/GUBITAK PRIJE POREZA
    (AOP 204 do 211)</t>
  </si>
  <si>
    <t>IV. NETO OSTALA SVEOBUHVATNA DOBIT ILI GUBITAK (AOP 203-212)</t>
  </si>
  <si>
    <t>V. SVEOBUHVATNA DOBIT ILI GUBITAK RAZDOBLJA (AOP 202+213)</t>
  </si>
  <si>
    <t>VI. SVEOBUHVATNA DOBIT ILI GUBITAK RAZDOBLJA (AOP 216+217)</t>
  </si>
  <si>
    <t>1.1.2019. - 31.12.2019.</t>
  </si>
  <si>
    <t>Društvo je sukladno MRS-u 36 „Umanjenje vrijednosti imovine“ testiralo ulaganje u nekretnine na umanjenje vrijednosti uspoređujući knjigovodstvenu vrijednost imovine sa njenim nadoknadivim iznosom pri čemu je utvrdilo da je nadokadiv iznos bio niži od knjigovodstvene vrijednosti na dan 1.1.2019. godine te sukladno tome smanjilo knjigovodstvenu vrijednost ulaganja u nekretnine (AOP 019) za 16.191 tis. kn.</t>
  </si>
  <si>
    <t>Društvo je ostvarilo pravo na porezni poticaj na dan 31. prosinca 2012. na temelju realiziranih ulaganja u postrojenja i opremu i ispunjenja zadanih uvjeta u skladu sa Zakonom o ulaganjima. Društvo je ostvarilo porezne olakšice koje će se koristiti u svrhu smanjenja obveza za porez na dobit u budućim razdobljima koje nisu bile iskazane kao odgođena porezna imovina na taj datum, sukladno tome odgođena porezna imovina povećana je za 16.814 tis. kn (AOP 036). Također, stavka odgođenja porezna imovina (AOP 036) povećana je za 2.914 tis. kn kao rezultat smanjenje vrijednosti ulaganja u nekretnine (objašnjeno pod AOP-om 010).</t>
  </si>
  <si>
    <t>Sukladno ostvarenim poreznim olakšicama koje će Društvo koristiti u svrhu smanjenja obveza za porez na dobit u budućim razdobljima (objašnjeno pod AOP 036) zadržana dobit povećana je za 26.176 tis. kn (AOP 084).Također, zadržana dobit umanjena je za 13.277 tis. kn. kao rezultat smanjenja vrijednosti ulaganja u nekretnine (objašnjeno pod AOP 010).</t>
  </si>
  <si>
    <t>Sukladno ostvarenim poreznim olakšicama koje će Društvo koristiti u svrhu smanjenja obveza za porez na dobit u budućim razdobljima (objašnjeno pod AOP 036) trošak poreza na dobit povećan je za 9.362 tis. kn, posljedično dobit tekuće godine (AOP 084) smanjena je za isti iznos.</t>
  </si>
  <si>
    <t>Društvo je dio kratkoročnih rezerviranja koji na 31.12.2019. godine bio objavljen pod AOP-om 089 (90 tis. kn), AOP-om 091 (599 tis. kn) i AOP-om 094 (12.290 tis. kn) reklasificiralo na poziciju ostalih kratkoročnih obveza (AOP 121).</t>
  </si>
  <si>
    <t>Rezultat provedenih korekcija objašnjen pod AOP-om 088. Također, Društvo je reklasificiralo 842 tis. kn obveza po robnim kreditima sa AOP-a 115 na AOP 112.</t>
  </si>
  <si>
    <t>Rezultat provedenih korekcija objašnjen pod AOP-om 153.</t>
  </si>
  <si>
    <t>Društvo je troškove sirovina i materijala (AOP 134) smanjilo za 5.126 tis. kn, navedena korekcija proizašla je iz reklasifikacije usluge čišćenja opreme (1.904 tisuće kn) na Ostale vanjske troškove (AOP 136) i reklasifikacije troškova izrade alata, naprava u vlastitoj režiji (3.222 tisuće kn) na Ostale troškove (AOP 142). Također, reklasificirane su dvije pozicije sa Ostalih troškova poslovanja (AOP 142); trošak intelektualnih usluga (5.624 tisuće kn) i laboratorijska ispitivanja (573 tisuće kn) na Ostale vanjske troškove (AOP 136).</t>
  </si>
  <si>
    <t>Društvo je vrijednosno usklađenje kredita po MSFI-u 9 (410 tis. kn) reklasificiralo sa Ostalih poslovnih rashoda (AOP 153) na AOP 172 unutar kategorije Financijski rashodi (AOP 165).</t>
  </si>
  <si>
    <t xml:space="preserve">Financijski prihodi smanjeni su za 3.933 tis. kn što je rezultat prikazivanja tečajnih razlika na neto osnovi. Tečajne razlike unutar grupe 334 tis. kn (AOP 159) i tečajne razlike izvan grupe 3.599 tis. kn (AOP 162) reklasificirani su na negativne tečajne razlike unutar kategorije Financijskih rashoda (AOP 167 i AOP 169). </t>
  </si>
  <si>
    <t>Financijski rashodi smanjeni su za 3.933 tis. kn što je rezultat prikazivanja tečajnih razlika na neto osnovi. Tečajne razlike unutar grupe 334 tis. kn (AOP 159) i tečajne razlike izvan grupe 3.599 tis. kn (AOP 162) reklasificirani su na negativne tečajne razlike unutar kategorije Financijskih rashoda (AOP 167 i AOP 169). Također, Društvo je vrijednosno usklađenje kredita po MSFI-u 9 (410 tis. kn) reklasificiralo sa Ostalih poslovnih rashoda (AOP 153) na AOP 172 unutar kategorije Financijski rashodi (AOP 165).</t>
  </si>
  <si>
    <t>Rezultat provedenih korekcija objašnjen pod AOP-om 153 i AOP-om 165.</t>
  </si>
  <si>
    <t>Sukladno ostvarenim poreznim olakšicama koje će Društvo koristiti u svrhu smanjenja obveza za porez na dobit u budućim razdobljima (objašnjeno pod AOP 036) trošak poreza na dobit povećan je za 9.362 tis. kn.</t>
  </si>
  <si>
    <t>Unutar izvještaja o novčanim tijekovima 1.1.2019. - 31.12.2019.godine, Društvo je reklasificiralo 2.700 tisuća kuna državnih potpora sa novčanog tijeka iz investicijskih aktivnosti  (AOP 026) na novčanih tijek ostvaren poslovnim aktivnostima (AOP 016).</t>
  </si>
  <si>
    <t>Društvo je ostvarilo pravo na porezni poticaj na dan 31. prosinca 2012. na temelju realiziranih ulaganja u postrojenja i opremu i ispunjenja zadanih uvjeta u skladu sa Zakonom o ulaganjima. Društvo je ostvarilo porezne olakšice koje će se koristiti u svrhu smanjenja obveza za porez na dobit u budućim razdobljima koje nisu bile iskazane kao odgođena porezna imovina na taj datum. Promjena financijskih podataka je evidentirana u izvještaju o financijskom položaju i izvještaju o promjenama u kapitalu na dan 1. siječnja 2019. i izvještaju o sveobuhvatnoj dobiti za 2019. godinu. Društvo je sukladno MRS-u 36 „Umanjenje vrijednosti imovine“ testiralo ulaganje u nekretnine na umanjenje vrijednosti uspoređujući knjigovodstvenu vrijednost imovine sa njenim nadoknadivim iznosom pri čemu je utvrdilo da je nadokadiv iznos bio niži od knjigovodstvene vrijednosti na dan 1.1.2019. godine te sukladno tome priznalo gubitak od umanjenja.</t>
  </si>
  <si>
    <t xml:space="preserve"> Navedeno je rezultiralo u sljedećim promjenama unutar Izvještaja o promjenama kapitala 1.1.2019. - 31.12.2019.godine. Na liniji Ispravci pogreški (AOP 3) Zadržana dobit povećana je za 32.270 tis. kn (efekt poreznih poticaja iz 2012. godine) te smanjena za 13.277 tis. kn (efekt smanjenja ulaganja u nekretnine), također  Dobit razdoblja smanjena je za 6.093 tis. kn (efekt poreznih poticaja iz 2012. godine). Dobit/gubitak razdoblja (AOP 31) smanjena je za 9.362 tis. kn, navedeno je efekt povećanja troška poreza na dobit u 2019. godini (efekt poreznih poticaja). Na liniji Prijenos u pozicije rezervi po godišnjem rasporedu (AOP 47), napravljena je reklasifikacija iz stupca Dobiti poslovne godine na Zadržanu dobit, također ista je napravljena i na AOP-u 52. Navedeno je u konačnici rezultiralo povećanjem Zadržane dobiti za 12.899 tis. kn na kraju 2019. godine (AOP 49)  te smanjenjem Dobiti 2019. godine za 9.362 tis. kn (AOP 49 i AOP 51).</t>
  </si>
  <si>
    <t>Rekapitulacija usporedbe GFI-POD bilance i  bilance iz Revidiranih izvještaja za 2020. godinu</t>
  </si>
  <si>
    <t>GFI-POD stavka "Plaćeni troškovi budućeg razdoblja i obračunati prihodi" (AOP 064; 20.695 tis. kn) je u Revidiranom izvještaju iskazana unutar "Katkotrajne imovine" u stavci "Obračunati prihodi i plaćeni troškovi budućih razdoblja" (20.695 tis. kn).</t>
  </si>
  <si>
    <t>GFI-POD stavka "Rezerviranja" (AOP 088; 3.985 tis. kn) je u Revidiranom izvještaju iskazana u stavci "Dugoročna rezerviranja".</t>
  </si>
  <si>
    <t>GFI-POD stavka "Dugoročne obveze" (AOP 095; 143.171 tis. kn) je u Revidiranom izvještaju iskazana u stavkama "Dugoročni krediti i depoziti" (139.611 tis. kn.), "Obveze za najam" (3.164 tis. kn) i "Ostale dugoročne obveze" (397 tis. kn)</t>
  </si>
  <si>
    <t>GFI-POD stavka "Ostale dugoročne obveze" (AOP 105; 3.560 tis. kn) je u Revidiranom izvještaju iskazana u stavkama "Obveze za najam" (3.164 tis. kn) i "Ostale dugoročne obveze" (397 tis. kn)</t>
  </si>
  <si>
    <t>GFI-POD AOP-i 117,118,119 iskazani su u Revidiranom izvještaju u stavci "Ostale kratkoročne obveze" (19.680 tis. kn)</t>
  </si>
  <si>
    <t>GFI-POD stavka "Odgođeno plaćanje troškova i prihod budućeg razdoblja" (AOP 122; 15.891 tis. kn) je u Revidiranom izvještaju iskazana unutar "Kratkoročnih obveza" u stavci "Odgođeno plaćanje troškova" (16.445 tis. kn). Razika od 554 tis. kn je unutar GFI POD-a prikazana na stavci "Obveze prema poduzetnicima unutar grupe " (AOP 108; 11.239 tis. kn). Navedena razlika proizlazi iz činjenice da unutar stavke " Odgođeno plaćanje troškova i prihod budućeg razdoblja" ne postoji podjela na poduzetnike unutar i van grupe.</t>
  </si>
  <si>
    <t>Rekapitulacija usporedbe GFI-POD računa dobiti i gubitka te  izvještaja o sveobuhvatnoj dobiti iz Revidiranog izvještaja za 2020. godinu</t>
  </si>
  <si>
    <t>GFI-POD stavka "Ostali vanjski troškovi" (AOP 136; 66.378 tis. kn) je u Revidiranom izvještaju iskazana unutar  stavke "Troškovi usluga" (66.232 tis. kn). Razika od 146  tis. kn je unutar Revidiranog izvještaja prikazana na stavci "Troškovi osoblja", navedeno se odnosi na troškove student servisa, koje je Društvo po IAS 9 "Employee benefits" odlučilo prikazivati unutar "Troškova osoblja".</t>
  </si>
  <si>
    <t>GFI-POD stavke "Financijski prihodi" (AOP 154; 45.618 tis. kn) i "Financijski rashodi" (AOP  165; 14.068 tis. kn) su u Revidiranom izvještaju iskazane unutar  stavke "Financijski prihodi" (44.067 tis. kn) i "Financijski rashodi" (12.517 tis. kn). Razlika od 1.551 tis. kn proizašla je iz netiranja tečajnih razlika. Unutar GFI POD-a pozitivne tečajne razlike unutar grupe netirane su s negativnim tečajnim razlikama unutar grupe (isto vrijedi i za tečajne razlike van grupe). Unutar prikaza financijskih prihoda/rashoda u Revidiranom izvještaju tečajne razlike međusobno su netirane neovisno radi li se o tečajnim razlikama nastalim iz (ne)povezanih odnosa.</t>
  </si>
  <si>
    <t xml:space="preserve">BILJEŠKE UZ FINANCIJSKE IZVJEŠTAJE - GFI
Naziv izdavatelja:  AD PLASTIK d.d.
OIB:   48351740621
Izvještajno razdoblje: 1.1.2020 do 31.12.2020
Bilješke uz financijske izvještaje priložene su u Integriranom godišnjem izvještaju AD Plastik Grupe
zajedno sa mišljenjem revizora. Integrirani godišnji izvještaj je dostupan na internet stranici Zagrebačke burze.
</t>
  </si>
  <si>
    <t>Društvo je reklasificiralo potraživanja za kamate prema poduzetnicima unutar grupe u iznosu od 9.658 tis. kn (AOP 047) i potraživanja za kamate izvan grupe u iznosu od 40 tis. kn (AOP 049) na kratkotrajnu financijsku imovinu kako bi što preciznije reflektirala prirodu potraživanja unutar kategorije u kojoj se nalaze.</t>
  </si>
  <si>
    <t>GFI-POD stavka "Kratkotrajna imovina" (AOP 037; 401.064 tis. kn) je u Revidiranom izvještaju iskazana u stavkama "Zalihe" (100.389 tis. kn), "Potraživanja od kupaca" (225.673 tis. kn), "Ostala potraživanja" (14.912 tis. kn), "Kratkotrajna financijska imovina" (24.421 tis. kn) i "Novac i novčani ekvivalenti" (35.669 tis. kn).</t>
  </si>
  <si>
    <t>GFI-POD stavka "Ostale kratkoročne obveze" (AOP 121) je u Revidiranom izvještaju iskazana u stavkama "Obveze za najam" (3.612 tis. kn) i "Kratkoročna rezerviranja" (12.680 tis. Kn).</t>
  </si>
  <si>
    <t>GFI-POD stavka "Troškovi osoblja" (AOP 137; 149.634 tis. kn) je u Revidiranom izvještaju iskazana unutar  stavke "Troškovi osoblja" (168.130 tis. kn). Razlika od 18.496 tis. kn prikazana je na sljedećim GFI POD AOP-ima; "Rezerviranja" (AOP 146; 2.370 tis. kn, ovo se odnosi na rezerviranja za osoblje), "Ostali vanjski troškovi" (AOP 136; 146 tis. kn, trošak student servisa) i na "Ostalim troškovima", "Ostalim poslovnim rashodima" (AOP 142,153; 15.980 tis. kn). Navedene razlike proizašle su iz primjene IAS 19 "Employees benefits" unutar kojeg je Društvo dužno prikazivati unutar troškova osoblja sve troškove koje se mogu direktno pripisati zaposleniku.</t>
  </si>
  <si>
    <t>GFI POD stavke "Ostali troškovi" (AOP 142; 28.569 tis. kn) i "Ostali poslovni rashodi" (AOP 153; 14.166 tis. kn) prikazani su unutar Revidiranog izvještaja na stavkama "Ostali troškovi poslovanja" (26.751 tis. kn) i "(Umanjenje)/otpuštanje umanjenja vrijednosti potraživanja od kupaca " (5 tis. kn). Razlika od 15.980 tis. kn prethodno je objašnjena kroz "Troškove osoblja".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</si>
</sst>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5"/>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8"/>
      </left>
      <right style="thin">
        <color indexed="8"/>
      </right>
      <top style="thin">
        <color indexed="22"/>
      </top>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449">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7" fillId="3" borderId="18" xfId="3" applyNumberFormat="1" applyFont="1" applyFill="1" applyBorder="1" applyAlignment="1" applyProtection="1">
      <alignment horizontal="center" vertical="center" wrapText="1"/>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1" fillId="0" borderId="0" xfId="0" applyFont="1" applyAlignment="1">
      <alignment horizontal="left" vertical="top" wrapText="1"/>
    </xf>
    <xf numFmtId="3" fontId="4" fillId="0" borderId="15" xfId="0" applyNumberFormat="1" applyFont="1" applyBorder="1" applyAlignment="1" applyProtection="1">
      <alignment horizontal="right" vertical="center" shrinkToFit="1"/>
      <protection locked="0"/>
    </xf>
    <xf numFmtId="3" fontId="4" fillId="0" borderId="51" xfId="0" applyNumberFormat="1" applyFont="1" applyBorder="1" applyAlignment="1" applyProtection="1">
      <alignment vertical="center"/>
      <protection locked="0"/>
    </xf>
    <xf numFmtId="3" fontId="4" fillId="10" borderId="51" xfId="0" applyNumberFormat="1" applyFont="1" applyFill="1" applyBorder="1" applyAlignment="1" applyProtection="1">
      <alignment vertical="center"/>
      <protection locked="0"/>
    </xf>
    <xf numFmtId="3" fontId="4" fillId="10" borderId="15" xfId="0" applyNumberFormat="1" applyFont="1" applyFill="1" applyBorder="1" applyAlignment="1" applyProtection="1">
      <alignment horizontal="right" vertical="center" shrinkToFit="1"/>
      <protection locked="0"/>
    </xf>
    <xf numFmtId="3" fontId="4" fillId="0" borderId="51" xfId="0" applyNumberFormat="1" applyFont="1" applyBorder="1" applyAlignment="1" applyProtection="1">
      <alignment vertical="center"/>
      <protection locked="0" hidden="1"/>
    </xf>
    <xf numFmtId="3" fontId="4" fillId="0" borderId="16" xfId="0" applyNumberFormat="1" applyFont="1" applyBorder="1" applyAlignment="1" applyProtection="1">
      <alignment horizontal="right" vertical="center" shrinkToFit="1"/>
      <protection locked="0"/>
    </xf>
    <xf numFmtId="3" fontId="4" fillId="0" borderId="15" xfId="0" applyNumberFormat="1" applyFont="1" applyBorder="1" applyAlignment="1" applyProtection="1">
      <alignment vertical="center"/>
      <protection locked="0"/>
    </xf>
    <xf numFmtId="3" fontId="4" fillId="0" borderId="33" xfId="0" applyNumberFormat="1" applyFont="1" applyBorder="1" applyAlignment="1" applyProtection="1">
      <alignment horizontal="right" vertical="center"/>
      <protection locked="0"/>
    </xf>
    <xf numFmtId="3" fontId="4" fillId="0" borderId="15" xfId="0" applyNumberFormat="1" applyFont="1" applyBorder="1" applyAlignment="1" applyProtection="1">
      <alignment horizontal="right" vertical="center"/>
      <protection locked="0"/>
    </xf>
    <xf numFmtId="3" fontId="4" fillId="0" borderId="33" xfId="0" applyNumberFormat="1" applyFont="1" applyBorder="1" applyAlignment="1" applyProtection="1">
      <alignment vertical="center"/>
      <protection locked="0"/>
    </xf>
    <xf numFmtId="3" fontId="2" fillId="0" borderId="44" xfId="0" applyNumberFormat="1" applyFont="1" applyBorder="1" applyAlignment="1" applyProtection="1">
      <alignment vertical="center" shrinkToFit="1"/>
      <protection locked="0"/>
    </xf>
    <xf numFmtId="3" fontId="2" fillId="0" borderId="43" xfId="0" applyNumberFormat="1" applyFont="1" applyBorder="1" applyAlignment="1" applyProtection="1">
      <alignment vertical="center" shrinkToFit="1"/>
      <protection locked="0"/>
    </xf>
    <xf numFmtId="3" fontId="2" fillId="0" borderId="52" xfId="0" applyNumberFormat="1" applyFont="1" applyBorder="1" applyAlignment="1" applyProtection="1">
      <alignment vertical="center" shrinkToFit="1"/>
      <protection locked="0"/>
    </xf>
    <xf numFmtId="3" fontId="2" fillId="10" borderId="44" xfId="0" applyNumberFormat="1" applyFont="1" applyFill="1" applyBorder="1" applyAlignment="1" applyProtection="1">
      <alignment vertical="center" shrinkToFit="1"/>
      <protection locked="0"/>
    </xf>
    <xf numFmtId="0" fontId="5" fillId="0" borderId="0" xfId="0" applyFont="1"/>
    <xf numFmtId="0" fontId="7" fillId="0" borderId="0" xfId="0" applyFont="1"/>
    <xf numFmtId="49" fontId="7" fillId="0" borderId="0" xfId="0" applyNumberFormat="1" applyFont="1"/>
    <xf numFmtId="0" fontId="3" fillId="3" borderId="18" xfId="0" applyFont="1" applyFill="1" applyBorder="1" applyAlignment="1">
      <alignment horizontal="center" vertical="center" wrapText="1"/>
    </xf>
    <xf numFmtId="3" fontId="17" fillId="3" borderId="19" xfId="0" applyNumberFormat="1" applyFont="1" applyFill="1" applyBorder="1" applyAlignment="1">
      <alignment horizontal="center" vertical="center" wrapText="1"/>
    </xf>
    <xf numFmtId="3" fontId="17" fillId="3" borderId="18" xfId="0" applyNumberFormat="1" applyFont="1" applyFill="1" applyBorder="1" applyAlignment="1">
      <alignment horizontal="center" vertical="center" wrapText="1"/>
    </xf>
    <xf numFmtId="49" fontId="17" fillId="3" borderId="18" xfId="0" applyNumberFormat="1" applyFont="1" applyFill="1" applyBorder="1" applyAlignment="1">
      <alignment horizontal="center" vertical="center" wrapText="1"/>
    </xf>
    <xf numFmtId="0" fontId="17" fillId="3" borderId="17" xfId="0" applyFont="1" applyFill="1" applyBorder="1" applyAlignment="1">
      <alignment horizontal="center" vertical="center"/>
    </xf>
    <xf numFmtId="49" fontId="17" fillId="3" borderId="17" xfId="0" applyNumberFormat="1" applyFont="1" applyFill="1" applyBorder="1" applyAlignment="1">
      <alignment horizontal="center" vertical="center"/>
    </xf>
    <xf numFmtId="164" fontId="3" fillId="0" borderId="15" xfId="0" applyNumberFormat="1" applyFont="1" applyBorder="1" applyAlignment="1">
      <alignment horizontal="center" vertical="center"/>
    </xf>
    <xf numFmtId="49" fontId="4" fillId="0" borderId="15" xfId="0" applyNumberFormat="1" applyFont="1" applyBorder="1" applyAlignment="1" applyProtection="1">
      <alignment horizontal="right" vertical="center" shrinkToFit="1"/>
      <protection locked="0"/>
    </xf>
    <xf numFmtId="164" fontId="3" fillId="9" borderId="15" xfId="0" applyNumberFormat="1" applyFont="1" applyFill="1" applyBorder="1" applyAlignment="1">
      <alignment horizontal="center" vertical="center"/>
    </xf>
    <xf numFmtId="3" fontId="16" fillId="9" borderId="15" xfId="0" applyNumberFormat="1" applyFont="1" applyFill="1" applyBorder="1" applyAlignment="1">
      <alignment horizontal="right" vertical="center" shrinkToFit="1"/>
    </xf>
    <xf numFmtId="49" fontId="16" fillId="9" borderId="15" xfId="0" applyNumberFormat="1" applyFont="1" applyFill="1" applyBorder="1" applyAlignment="1">
      <alignment horizontal="left" vertical="center" wrapText="1" shrinkToFit="1"/>
    </xf>
    <xf numFmtId="49" fontId="16" fillId="9" borderId="15" xfId="0" applyNumberFormat="1" applyFont="1" applyFill="1" applyBorder="1" applyAlignment="1">
      <alignment horizontal="right" vertical="center" shrinkToFit="1"/>
    </xf>
    <xf numFmtId="164" fontId="3" fillId="0" borderId="16" xfId="0" applyNumberFormat="1" applyFont="1" applyBorder="1" applyAlignment="1">
      <alignment horizontal="center" vertical="center"/>
    </xf>
    <xf numFmtId="49" fontId="4" fillId="0" borderId="16" xfId="0" applyNumberFormat="1" applyFont="1" applyBorder="1" applyAlignment="1" applyProtection="1">
      <alignment horizontal="right" vertical="center" shrinkToFit="1"/>
      <protection locked="0"/>
    </xf>
    <xf numFmtId="3" fontId="2" fillId="0" borderId="51" xfId="0" applyNumberFormat="1" applyFont="1" applyBorder="1" applyAlignment="1" applyProtection="1">
      <alignment vertical="center"/>
      <protection locked="0"/>
    </xf>
    <xf numFmtId="49" fontId="2" fillId="0" borderId="51" xfId="0" applyNumberFormat="1" applyFont="1" applyBorder="1" applyAlignment="1" applyProtection="1">
      <alignment vertical="center"/>
      <protection locked="0"/>
    </xf>
    <xf numFmtId="49" fontId="0" fillId="0" borderId="0" xfId="0" applyNumberFormat="1"/>
    <xf numFmtId="49" fontId="1" fillId="0" borderId="0" xfId="0" applyNumberFormat="1" applyFont="1"/>
    <xf numFmtId="0" fontId="3" fillId="3" borderId="18" xfId="3" applyFont="1" applyFill="1" applyBorder="1" applyAlignment="1">
      <alignment horizontal="center" vertical="center" wrapText="1"/>
    </xf>
    <xf numFmtId="3" fontId="17" fillId="3" borderId="18" xfId="3" applyNumberFormat="1" applyFont="1" applyFill="1" applyBorder="1" applyAlignment="1">
      <alignment horizontal="center" vertical="center" wrapText="1"/>
    </xf>
    <xf numFmtId="0" fontId="17" fillId="3" borderId="17" xfId="3" applyFont="1" applyFill="1" applyBorder="1" applyAlignment="1">
      <alignment horizontal="center" vertical="center"/>
    </xf>
    <xf numFmtId="3" fontId="17" fillId="3" borderId="17" xfId="3" applyNumberFormat="1" applyFont="1" applyFill="1" applyBorder="1" applyAlignment="1">
      <alignment horizontal="center" vertical="center" wrapText="1"/>
    </xf>
    <xf numFmtId="164" fontId="3" fillId="9" borderId="14" xfId="0" applyNumberFormat="1" applyFont="1" applyFill="1" applyBorder="1" applyAlignment="1">
      <alignment horizontal="center" vertical="center"/>
    </xf>
    <xf numFmtId="3" fontId="16" fillId="9" borderId="14" xfId="0" applyNumberFormat="1" applyFont="1" applyFill="1" applyBorder="1" applyAlignment="1">
      <alignment horizontal="right" vertical="center" shrinkToFit="1"/>
    </xf>
    <xf numFmtId="49" fontId="16" fillId="9" borderId="15" xfId="0" applyNumberFormat="1" applyFont="1" applyFill="1" applyBorder="1" applyAlignment="1">
      <alignment horizontal="left" vertical="center" shrinkToFit="1"/>
    </xf>
    <xf numFmtId="49" fontId="4" fillId="0" borderId="15" xfId="0" applyNumberFormat="1" applyFont="1" applyBorder="1" applyAlignment="1" applyProtection="1">
      <alignment horizontal="left" vertical="center" wrapText="1" shrinkToFit="1"/>
      <protection locked="0"/>
    </xf>
    <xf numFmtId="164" fontId="3" fillId="9" borderId="16" xfId="0" applyNumberFormat="1" applyFont="1" applyFill="1" applyBorder="1" applyAlignment="1">
      <alignment horizontal="center" vertical="center"/>
    </xf>
    <xf numFmtId="3" fontId="16" fillId="9" borderId="16" xfId="0" applyNumberFormat="1" applyFont="1" applyFill="1" applyBorder="1" applyAlignment="1">
      <alignment horizontal="right" vertical="center" shrinkToFit="1"/>
    </xf>
    <xf numFmtId="49" fontId="16" fillId="9" borderId="16" xfId="0" applyNumberFormat="1" applyFont="1" applyFill="1" applyBorder="1" applyAlignment="1">
      <alignment horizontal="right" vertical="center" shrinkToFit="1"/>
    </xf>
    <xf numFmtId="49" fontId="16" fillId="9" borderId="15" xfId="0" applyNumberFormat="1" applyFont="1" applyFill="1" applyBorder="1" applyAlignment="1" applyProtection="1">
      <alignment horizontal="right" vertical="center" shrinkToFit="1"/>
      <protection locked="0"/>
    </xf>
    <xf numFmtId="49" fontId="16" fillId="9" borderId="16"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lignment vertical="center"/>
    </xf>
    <xf numFmtId="49" fontId="16" fillId="9" borderId="15" xfId="0" applyNumberFormat="1" applyFont="1" applyFill="1" applyBorder="1" applyAlignment="1">
      <alignment vertical="center"/>
    </xf>
    <xf numFmtId="49" fontId="4" fillId="0" borderId="15" xfId="0" applyNumberFormat="1" applyFont="1" applyBorder="1" applyAlignment="1" applyProtection="1">
      <alignment vertical="center"/>
      <protection locked="0"/>
    </xf>
    <xf numFmtId="3" fontId="16" fillId="9" borderId="16" xfId="0" applyNumberFormat="1" applyFont="1" applyFill="1" applyBorder="1" applyAlignment="1">
      <alignment vertical="center"/>
    </xf>
    <xf numFmtId="49" fontId="16" fillId="9" borderId="16" xfId="0" applyNumberFormat="1" applyFont="1" applyFill="1" applyBorder="1" applyAlignment="1">
      <alignment vertical="center"/>
    </xf>
    <xf numFmtId="0" fontId="1" fillId="0" borderId="0" xfId="0" applyFont="1"/>
    <xf numFmtId="49" fontId="0" fillId="0" borderId="0" xfId="0" applyNumberFormat="1" applyAlignment="1">
      <alignment wrapText="1"/>
    </xf>
    <xf numFmtId="0" fontId="36" fillId="0" borderId="0" xfId="0" applyFont="1"/>
    <xf numFmtId="49" fontId="36" fillId="0" borderId="0" xfId="0" applyNumberFormat="1" applyFont="1"/>
    <xf numFmtId="164" fontId="3" fillId="9" borderId="33" xfId="0" applyNumberFormat="1" applyFont="1" applyFill="1" applyBorder="1" applyAlignment="1">
      <alignment horizontal="center" vertical="center"/>
    </xf>
    <xf numFmtId="3" fontId="16" fillId="9" borderId="33" xfId="0" applyNumberFormat="1" applyFont="1" applyFill="1" applyBorder="1" applyAlignment="1">
      <alignment horizontal="right" vertical="center" shrinkToFit="1"/>
    </xf>
    <xf numFmtId="49" fontId="16" fillId="9" borderId="33" xfId="0" applyNumberFormat="1" applyFont="1" applyFill="1" applyBorder="1" applyAlignment="1">
      <alignment horizontal="left" vertical="center" wrapText="1" shrinkToFit="1"/>
    </xf>
    <xf numFmtId="164" fontId="3" fillId="0" borderId="33" xfId="0" applyNumberFormat="1" applyFont="1" applyBorder="1" applyAlignment="1">
      <alignment horizontal="center" vertical="center"/>
    </xf>
    <xf numFmtId="3" fontId="4" fillId="0" borderId="33" xfId="0" applyNumberFormat="1" applyFont="1" applyBorder="1" applyAlignment="1" applyProtection="1">
      <alignment horizontal="right" vertical="center" shrinkToFit="1"/>
      <protection locked="0"/>
    </xf>
    <xf numFmtId="49" fontId="4" fillId="0" borderId="33" xfId="0" applyNumberFormat="1" applyFont="1" applyBorder="1" applyAlignment="1" applyProtection="1">
      <alignment horizontal="right" vertical="center" shrinkToFit="1"/>
      <protection locked="0"/>
    </xf>
    <xf numFmtId="4" fontId="7" fillId="0" borderId="0" xfId="0" applyNumberFormat="1" applyFont="1"/>
    <xf numFmtId="4" fontId="0" fillId="0" borderId="0" xfId="0" applyNumberFormat="1"/>
    <xf numFmtId="3" fontId="0" fillId="0" borderId="0" xfId="0" applyNumberFormat="1"/>
    <xf numFmtId="0" fontId="36" fillId="0" borderId="0" xfId="0" applyFont="1" applyAlignment="1">
      <alignment horizontal="justify" vertical="center"/>
    </xf>
    <xf numFmtId="0" fontId="11" fillId="4" borderId="5" xfId="0" applyFont="1" applyFill="1" applyBorder="1" applyAlignment="1">
      <alignment vertical="center" wrapText="1"/>
    </xf>
    <xf numFmtId="0" fontId="11" fillId="4" borderId="6" xfId="0" applyFont="1" applyFill="1" applyBorder="1" applyAlignment="1">
      <alignment vertical="center" wrapText="1"/>
    </xf>
    <xf numFmtId="0" fontId="11" fillId="4" borderId="7" xfId="0" applyFont="1" applyFill="1" applyBorder="1" applyAlignment="1">
      <alignment vertical="center" wrapText="1"/>
    </xf>
    <xf numFmtId="49" fontId="16" fillId="9" borderId="14" xfId="0" applyNumberFormat="1" applyFont="1" applyFill="1" applyBorder="1" applyAlignment="1">
      <alignment horizontal="right" vertical="center" shrinkToFit="1"/>
    </xf>
    <xf numFmtId="4" fontId="36" fillId="0" borderId="0" xfId="0" applyNumberFormat="1" applyFont="1"/>
    <xf numFmtId="0" fontId="36" fillId="0" borderId="0" xfId="0" applyFont="1" applyAlignment="1">
      <alignment horizontal="left" vertical="center"/>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7" fillId="0" borderId="0" xfId="1" applyFont="1" applyAlignment="1">
      <alignment horizontal="center" vertical="center" wrapText="1"/>
    </xf>
    <xf numFmtId="0" fontId="10" fillId="0" borderId="0" xfId="3" applyAlignment="1">
      <alignment horizontal="center" vertical="center" wrapText="1"/>
    </xf>
    <xf numFmtId="0" fontId="11" fillId="4"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5" xfId="0" applyFont="1" applyFill="1" applyBorder="1" applyAlignment="1">
      <alignment horizontal="left" vertical="center" wrapText="1"/>
    </xf>
    <xf numFmtId="0" fontId="7" fillId="0" borderId="0" xfId="3" applyFont="1" applyAlignment="1">
      <alignment horizontal="center" vertical="center" wrapText="1"/>
    </xf>
    <xf numFmtId="0" fontId="0" fillId="0" borderId="0" xfId="0" applyAlignment="1">
      <alignment horizontal="center" wrapText="1"/>
    </xf>
    <xf numFmtId="0" fontId="1" fillId="0" borderId="0" xfId="0" applyFont="1" applyAlignment="1">
      <alignment horizontal="left" vertical="top" wrapText="1"/>
    </xf>
    <xf numFmtId="0" fontId="7" fillId="0" borderId="2" xfId="0" applyFont="1" applyBorder="1" applyAlignment="1">
      <alignment horizontal="center" vertical="center" wrapText="1"/>
    </xf>
    <xf numFmtId="0" fontId="3"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4" fillId="0" borderId="37" xfId="0" applyFont="1" applyBorder="1" applyAlignment="1">
      <alignment horizontal="left" vertical="center" wrapText="1"/>
    </xf>
    <xf numFmtId="0" fontId="14" fillId="0" borderId="38" xfId="0" applyFont="1" applyBorder="1" applyAlignment="1">
      <alignment horizontal="left" vertical="center" wrapText="1"/>
    </xf>
    <xf numFmtId="0" fontId="14" fillId="0" borderId="39" xfId="0" applyFont="1" applyBorder="1" applyAlignment="1">
      <alignment horizontal="left" vertical="center" wrapText="1"/>
    </xf>
    <xf numFmtId="0" fontId="14" fillId="9" borderId="25" xfId="0" applyFont="1" applyFill="1" applyBorder="1" applyAlignment="1">
      <alignment horizontal="left" vertical="center" wrapText="1"/>
    </xf>
    <xf numFmtId="0" fontId="14" fillId="9" borderId="26" xfId="0" applyFont="1" applyFill="1" applyBorder="1" applyAlignment="1">
      <alignment horizontal="left" vertical="center" wrapText="1"/>
    </xf>
    <xf numFmtId="0" fontId="14" fillId="9" borderId="27" xfId="0" applyFont="1" applyFill="1" applyBorder="1" applyAlignment="1">
      <alignment horizontal="left" vertical="center" wrapText="1"/>
    </xf>
    <xf numFmtId="0" fontId="16" fillId="9" borderId="25" xfId="0" applyFont="1" applyFill="1" applyBorder="1" applyAlignment="1">
      <alignment horizontal="left" vertical="center" wrapText="1"/>
    </xf>
    <xf numFmtId="0" fontId="16" fillId="9" borderId="26" xfId="0" applyFont="1" applyFill="1" applyBorder="1" applyAlignment="1">
      <alignment horizontal="left" vertical="center" wrapText="1"/>
    </xf>
    <xf numFmtId="0" fontId="16" fillId="9" borderId="27" xfId="0" applyFont="1" applyFill="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14" fillId="9" borderId="33" xfId="0" applyFont="1" applyFill="1" applyBorder="1" applyAlignment="1">
      <alignment horizontal="left" vertical="center" wrapText="1"/>
    </xf>
    <xf numFmtId="0" fontId="16" fillId="0" borderId="15" xfId="0" applyFont="1" applyBorder="1" applyAlignment="1">
      <alignment horizontal="left" vertical="center" wrapText="1"/>
    </xf>
    <xf numFmtId="0" fontId="16" fillId="9" borderId="15" xfId="0" applyFont="1" applyFill="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4" fillId="9" borderId="15" xfId="0" applyFont="1" applyFill="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7" fillId="0" borderId="2" xfId="3" applyFont="1" applyBorder="1" applyAlignment="1">
      <alignment horizontal="center" vertical="center" wrapText="1"/>
    </xf>
    <xf numFmtId="0" fontId="3" fillId="3" borderId="31" xfId="3" applyFont="1" applyFill="1" applyBorder="1" applyAlignment="1">
      <alignment horizontal="center" vertical="center" wrapText="1"/>
    </xf>
    <xf numFmtId="0" fontId="17" fillId="3" borderId="3" xfId="3" applyFont="1" applyFill="1" applyBorder="1" applyAlignment="1">
      <alignment horizontal="center" vertical="center"/>
    </xf>
    <xf numFmtId="0" fontId="14" fillId="9" borderId="14" xfId="0" applyFont="1" applyFill="1" applyBorder="1" applyAlignment="1">
      <alignment horizontal="left" vertical="center" wrapText="1"/>
    </xf>
    <xf numFmtId="0" fontId="4" fillId="9" borderId="15" xfId="0" applyFont="1" applyFill="1" applyBorder="1" applyAlignment="1">
      <alignment horizontal="left" vertical="center" wrapText="1"/>
    </xf>
    <xf numFmtId="0" fontId="4" fillId="0" borderId="15" xfId="0" applyFont="1" applyBorder="1" applyAlignment="1">
      <alignment horizontal="left" vertical="center" wrapText="1"/>
    </xf>
    <xf numFmtId="0" fontId="4" fillId="9" borderId="15" xfId="0" applyFont="1" applyFill="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5" xfId="0" applyFont="1" applyBorder="1" applyAlignment="1">
      <alignment horizontal="left" vertical="center" wrapText="1"/>
    </xf>
    <xf numFmtId="0" fontId="4" fillId="9" borderId="16" xfId="0" applyFont="1" applyFill="1" applyBorder="1" applyAlignment="1">
      <alignment horizontal="left" vertical="center" wrapText="1" indent="1"/>
    </xf>
    <xf numFmtId="0" fontId="36" fillId="0" borderId="0" xfId="0" applyFont="1" applyAlignment="1">
      <alignment horizontal="left"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36" fillId="0" borderId="0" xfId="0" applyFont="1" applyAlignment="1">
      <alignment horizontal="left" vertical="top" wrapText="1"/>
    </xf>
    <xf numFmtId="0" fontId="3" fillId="9" borderId="15" xfId="0" applyFont="1" applyFill="1" applyBorder="1" applyAlignment="1">
      <alignment horizontal="left" vertical="center" wrapText="1"/>
    </xf>
    <xf numFmtId="0" fontId="3" fillId="9" borderId="16" xfId="0" applyFont="1" applyFill="1" applyBorder="1" applyAlignment="1">
      <alignment horizontal="left" vertical="center"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E4" sqref="E4:F4"/>
    </sheetView>
  </sheetViews>
  <sheetFormatPr defaultRowHeight="12.75" x14ac:dyDescent="0.2"/>
  <cols>
    <col min="9" max="9" width="13.42578125" customWidth="1"/>
  </cols>
  <sheetData>
    <row r="1" spans="1:10" ht="15.75" x14ac:dyDescent="0.2">
      <c r="A1" s="226"/>
      <c r="B1" s="227"/>
      <c r="C1" s="227"/>
      <c r="D1" s="29"/>
      <c r="E1" s="29"/>
      <c r="F1" s="29"/>
      <c r="G1" s="29"/>
      <c r="H1" s="29"/>
      <c r="I1" s="29"/>
      <c r="J1" s="30"/>
    </row>
    <row r="2" spans="1:10" ht="14.45" customHeight="1" x14ac:dyDescent="0.2">
      <c r="A2" s="228" t="s">
        <v>404</v>
      </c>
      <c r="B2" s="229"/>
      <c r="C2" s="229"/>
      <c r="D2" s="229"/>
      <c r="E2" s="229"/>
      <c r="F2" s="229"/>
      <c r="G2" s="229"/>
      <c r="H2" s="229"/>
      <c r="I2" s="229"/>
      <c r="J2" s="230"/>
    </row>
    <row r="3" spans="1:10" ht="15" x14ac:dyDescent="0.2">
      <c r="A3" s="80"/>
      <c r="B3" s="81"/>
      <c r="C3" s="81"/>
      <c r="D3" s="81"/>
      <c r="E3" s="81"/>
      <c r="F3" s="81"/>
      <c r="G3" s="81"/>
      <c r="H3" s="81"/>
      <c r="I3" s="81"/>
      <c r="J3" s="82"/>
    </row>
    <row r="4" spans="1:10" ht="33.6" customHeight="1" x14ac:dyDescent="0.2">
      <c r="A4" s="231" t="s">
        <v>389</v>
      </c>
      <c r="B4" s="232"/>
      <c r="C4" s="232"/>
      <c r="D4" s="232"/>
      <c r="E4" s="233">
        <v>43831</v>
      </c>
      <c r="F4" s="234"/>
      <c r="G4" s="88" t="s">
        <v>0</v>
      </c>
      <c r="H4" s="233">
        <v>44196</v>
      </c>
      <c r="I4" s="234"/>
      <c r="J4" s="31"/>
    </row>
    <row r="5" spans="1:10" s="93" customFormat="1" ht="10.15" customHeight="1" x14ac:dyDescent="0.25">
      <c r="A5" s="235"/>
      <c r="B5" s="236"/>
      <c r="C5" s="236"/>
      <c r="D5" s="236"/>
      <c r="E5" s="236"/>
      <c r="F5" s="236"/>
      <c r="G5" s="236"/>
      <c r="H5" s="236"/>
      <c r="I5" s="236"/>
      <c r="J5" s="237"/>
    </row>
    <row r="6" spans="1:10" ht="20.45" customHeight="1" x14ac:dyDescent="0.2">
      <c r="A6" s="83"/>
      <c r="B6" s="94" t="s">
        <v>411</v>
      </c>
      <c r="C6" s="84"/>
      <c r="D6" s="84"/>
      <c r="E6" s="106">
        <v>2020</v>
      </c>
      <c r="F6" s="95"/>
      <c r="G6" s="88"/>
      <c r="H6" s="95"/>
      <c r="I6" s="95"/>
      <c r="J6" s="40"/>
    </row>
    <row r="7" spans="1:10" s="97" customFormat="1" ht="10.9" customHeight="1" x14ac:dyDescent="0.2">
      <c r="A7" s="83"/>
      <c r="B7" s="84"/>
      <c r="C7" s="84"/>
      <c r="D7" s="84"/>
      <c r="E7" s="96"/>
      <c r="F7" s="96"/>
      <c r="G7" s="88"/>
      <c r="H7" s="96"/>
      <c r="I7" s="96"/>
      <c r="J7" s="40"/>
    </row>
    <row r="8" spans="1:10" ht="37.9" customHeight="1" x14ac:dyDescent="0.2">
      <c r="A8" s="239" t="s">
        <v>412</v>
      </c>
      <c r="B8" s="240"/>
      <c r="C8" s="240"/>
      <c r="D8" s="240"/>
      <c r="E8" s="240"/>
      <c r="F8" s="240"/>
      <c r="G8" s="240"/>
      <c r="H8" s="240"/>
      <c r="I8" s="240"/>
      <c r="J8" s="32"/>
    </row>
    <row r="9" spans="1:10" ht="14.25" x14ac:dyDescent="0.2">
      <c r="A9" s="33"/>
      <c r="B9" s="76"/>
      <c r="C9" s="76"/>
      <c r="D9" s="76"/>
      <c r="E9" s="238"/>
      <c r="F9" s="238"/>
      <c r="G9" s="188"/>
      <c r="H9" s="188"/>
      <c r="I9" s="86"/>
      <c r="J9" s="87"/>
    </row>
    <row r="10" spans="1:10" ht="25.9" customHeight="1" x14ac:dyDescent="0.2">
      <c r="A10" s="206" t="s">
        <v>390</v>
      </c>
      <c r="B10" s="207"/>
      <c r="C10" s="218" t="s">
        <v>431</v>
      </c>
      <c r="D10" s="219"/>
      <c r="E10" s="78"/>
      <c r="F10" s="241" t="s">
        <v>413</v>
      </c>
      <c r="G10" s="242"/>
      <c r="H10" s="200" t="s">
        <v>430</v>
      </c>
      <c r="I10" s="201"/>
      <c r="J10" s="34"/>
    </row>
    <row r="11" spans="1:10" ht="15.6" customHeight="1" x14ac:dyDescent="0.2">
      <c r="A11" s="33"/>
      <c r="B11" s="76"/>
      <c r="C11" s="76"/>
      <c r="D11" s="76"/>
      <c r="E11" s="225"/>
      <c r="F11" s="225"/>
      <c r="G11" s="225"/>
      <c r="H11" s="225"/>
      <c r="I11" s="79"/>
      <c r="J11" s="34"/>
    </row>
    <row r="12" spans="1:10" ht="21" customHeight="1" x14ac:dyDescent="0.2">
      <c r="A12" s="190" t="s">
        <v>405</v>
      </c>
      <c r="B12" s="207"/>
      <c r="C12" s="218" t="s">
        <v>432</v>
      </c>
      <c r="D12" s="219"/>
      <c r="E12" s="224"/>
      <c r="F12" s="225"/>
      <c r="G12" s="225"/>
      <c r="H12" s="225"/>
      <c r="I12" s="79"/>
      <c r="J12" s="34"/>
    </row>
    <row r="13" spans="1:10" ht="10.9" customHeight="1" x14ac:dyDescent="0.2">
      <c r="A13" s="78"/>
      <c r="B13" s="79"/>
      <c r="C13" s="76"/>
      <c r="D13" s="76"/>
      <c r="E13" s="188"/>
      <c r="F13" s="188"/>
      <c r="G13" s="188"/>
      <c r="H13" s="188"/>
      <c r="I13" s="76"/>
      <c r="J13" s="35"/>
    </row>
    <row r="14" spans="1:10" ht="22.9" customHeight="1" x14ac:dyDescent="0.2">
      <c r="A14" s="190" t="s">
        <v>391</v>
      </c>
      <c r="B14" s="217"/>
      <c r="C14" s="218" t="s">
        <v>433</v>
      </c>
      <c r="D14" s="219"/>
      <c r="E14" s="223"/>
      <c r="F14" s="208"/>
      <c r="G14" s="92" t="s">
        <v>414</v>
      </c>
      <c r="H14" s="200" t="s">
        <v>435</v>
      </c>
      <c r="I14" s="201"/>
      <c r="J14" s="89"/>
    </row>
    <row r="15" spans="1:10" ht="14.45" customHeight="1" x14ac:dyDescent="0.2">
      <c r="A15" s="78"/>
      <c r="B15" s="79"/>
      <c r="C15" s="76"/>
      <c r="D15" s="76"/>
      <c r="E15" s="188"/>
      <c r="F15" s="188"/>
      <c r="G15" s="188"/>
      <c r="H15" s="188"/>
      <c r="I15" s="76"/>
      <c r="J15" s="35"/>
    </row>
    <row r="16" spans="1:10" ht="13.15" customHeight="1" x14ac:dyDescent="0.2">
      <c r="A16" s="190" t="s">
        <v>415</v>
      </c>
      <c r="B16" s="217"/>
      <c r="C16" s="218" t="s">
        <v>434</v>
      </c>
      <c r="D16" s="219"/>
      <c r="E16" s="85"/>
      <c r="F16" s="85"/>
      <c r="G16" s="85"/>
      <c r="H16" s="85"/>
      <c r="I16" s="85"/>
      <c r="J16" s="89"/>
    </row>
    <row r="17" spans="1:10" ht="14.45" customHeight="1" x14ac:dyDescent="0.2">
      <c r="A17" s="220"/>
      <c r="B17" s="221"/>
      <c r="C17" s="221"/>
      <c r="D17" s="221"/>
      <c r="E17" s="221"/>
      <c r="F17" s="221"/>
      <c r="G17" s="221"/>
      <c r="H17" s="221"/>
      <c r="I17" s="221"/>
      <c r="J17" s="222"/>
    </row>
    <row r="18" spans="1:10" x14ac:dyDescent="0.2">
      <c r="A18" s="206" t="s">
        <v>392</v>
      </c>
      <c r="B18" s="207"/>
      <c r="C18" s="192" t="s">
        <v>436</v>
      </c>
      <c r="D18" s="193"/>
      <c r="E18" s="193"/>
      <c r="F18" s="193"/>
      <c r="G18" s="193"/>
      <c r="H18" s="193"/>
      <c r="I18" s="193"/>
      <c r="J18" s="194"/>
    </row>
    <row r="19" spans="1:10" ht="14.25" x14ac:dyDescent="0.2">
      <c r="A19" s="33"/>
      <c r="B19" s="76"/>
      <c r="C19" s="91"/>
      <c r="D19" s="76"/>
      <c r="E19" s="188"/>
      <c r="F19" s="188"/>
      <c r="G19" s="188"/>
      <c r="H19" s="188"/>
      <c r="I19" s="76"/>
      <c r="J19" s="35"/>
    </row>
    <row r="20" spans="1:10" ht="14.25" x14ac:dyDescent="0.2">
      <c r="A20" s="206" t="s">
        <v>393</v>
      </c>
      <c r="B20" s="207"/>
      <c r="C20" s="200">
        <v>21210</v>
      </c>
      <c r="D20" s="201"/>
      <c r="E20" s="188"/>
      <c r="F20" s="188"/>
      <c r="G20" s="192" t="s">
        <v>437</v>
      </c>
      <c r="H20" s="193"/>
      <c r="I20" s="193"/>
      <c r="J20" s="194"/>
    </row>
    <row r="21" spans="1:10" ht="14.25" x14ac:dyDescent="0.2">
      <c r="A21" s="33"/>
      <c r="B21" s="76"/>
      <c r="C21" s="76"/>
      <c r="D21" s="76"/>
      <c r="E21" s="188"/>
      <c r="F21" s="188"/>
      <c r="G21" s="188"/>
      <c r="H21" s="188"/>
      <c r="I21" s="76"/>
      <c r="J21" s="35"/>
    </row>
    <row r="22" spans="1:10" x14ac:dyDescent="0.2">
      <c r="A22" s="206" t="s">
        <v>394</v>
      </c>
      <c r="B22" s="207"/>
      <c r="C22" s="192" t="s">
        <v>438</v>
      </c>
      <c r="D22" s="193"/>
      <c r="E22" s="193"/>
      <c r="F22" s="193"/>
      <c r="G22" s="193"/>
      <c r="H22" s="193"/>
      <c r="I22" s="193"/>
      <c r="J22" s="194"/>
    </row>
    <row r="23" spans="1:10" ht="14.25" x14ac:dyDescent="0.2">
      <c r="A23" s="33"/>
      <c r="B23" s="76"/>
      <c r="C23" s="76"/>
      <c r="D23" s="76"/>
      <c r="E23" s="188"/>
      <c r="F23" s="188"/>
      <c r="G23" s="188"/>
      <c r="H23" s="188"/>
      <c r="I23" s="76"/>
      <c r="J23" s="35"/>
    </row>
    <row r="24" spans="1:10" ht="14.25" x14ac:dyDescent="0.2">
      <c r="A24" s="206" t="s">
        <v>395</v>
      </c>
      <c r="B24" s="207"/>
      <c r="C24" s="212" t="s">
        <v>439</v>
      </c>
      <c r="D24" s="213"/>
      <c r="E24" s="213"/>
      <c r="F24" s="213"/>
      <c r="G24" s="213"/>
      <c r="H24" s="213"/>
      <c r="I24" s="213"/>
      <c r="J24" s="214"/>
    </row>
    <row r="25" spans="1:10" ht="14.25" x14ac:dyDescent="0.2">
      <c r="A25" s="33"/>
      <c r="B25" s="76"/>
      <c r="C25" s="91"/>
      <c r="D25" s="76"/>
      <c r="E25" s="188"/>
      <c r="F25" s="188"/>
      <c r="G25" s="188"/>
      <c r="H25" s="188"/>
      <c r="I25" s="76"/>
      <c r="J25" s="35"/>
    </row>
    <row r="26" spans="1:10" ht="14.25" x14ac:dyDescent="0.2">
      <c r="A26" s="206" t="s">
        <v>396</v>
      </c>
      <c r="B26" s="207"/>
      <c r="C26" s="212" t="s">
        <v>440</v>
      </c>
      <c r="D26" s="213"/>
      <c r="E26" s="213"/>
      <c r="F26" s="213"/>
      <c r="G26" s="213"/>
      <c r="H26" s="213"/>
      <c r="I26" s="213"/>
      <c r="J26" s="214"/>
    </row>
    <row r="27" spans="1:10" ht="13.9" customHeight="1" x14ac:dyDescent="0.2">
      <c r="A27" s="33"/>
      <c r="B27" s="76"/>
      <c r="C27" s="91"/>
      <c r="D27" s="76"/>
      <c r="E27" s="188"/>
      <c r="F27" s="188"/>
      <c r="G27" s="188"/>
      <c r="H27" s="188"/>
      <c r="I27" s="76"/>
      <c r="J27" s="35"/>
    </row>
    <row r="28" spans="1:10" ht="22.9" customHeight="1" x14ac:dyDescent="0.2">
      <c r="A28" s="190" t="s">
        <v>406</v>
      </c>
      <c r="B28" s="207"/>
      <c r="C28" s="59">
        <v>1546</v>
      </c>
      <c r="D28" s="36"/>
      <c r="E28" s="211"/>
      <c r="F28" s="211"/>
      <c r="G28" s="211"/>
      <c r="H28" s="211"/>
      <c r="I28" s="215"/>
      <c r="J28" s="216"/>
    </row>
    <row r="29" spans="1:10" ht="14.25" x14ac:dyDescent="0.2">
      <c r="A29" s="33"/>
      <c r="B29" s="76"/>
      <c r="C29" s="76"/>
      <c r="D29" s="76"/>
      <c r="E29" s="188"/>
      <c r="F29" s="188"/>
      <c r="G29" s="188"/>
      <c r="H29" s="188"/>
      <c r="I29" s="76"/>
      <c r="J29" s="35"/>
    </row>
    <row r="30" spans="1:10" ht="15" x14ac:dyDescent="0.2">
      <c r="A30" s="206" t="s">
        <v>397</v>
      </c>
      <c r="B30" s="207"/>
      <c r="C30" s="105" t="s">
        <v>417</v>
      </c>
      <c r="D30" s="202" t="s">
        <v>416</v>
      </c>
      <c r="E30" s="203"/>
      <c r="F30" s="203"/>
      <c r="G30" s="203"/>
      <c r="H30" s="98" t="s">
        <v>417</v>
      </c>
      <c r="I30" s="99" t="s">
        <v>418</v>
      </c>
      <c r="J30" s="100"/>
    </row>
    <row r="31" spans="1:10" x14ac:dyDescent="0.2">
      <c r="A31" s="206"/>
      <c r="B31" s="207"/>
      <c r="C31" s="37"/>
      <c r="D31" s="88"/>
      <c r="E31" s="208"/>
      <c r="F31" s="208"/>
      <c r="G31" s="208"/>
      <c r="H31" s="208"/>
      <c r="I31" s="209"/>
      <c r="J31" s="210"/>
    </row>
    <row r="32" spans="1:10" x14ac:dyDescent="0.2">
      <c r="A32" s="206" t="s">
        <v>407</v>
      </c>
      <c r="B32" s="207"/>
      <c r="C32" s="59" t="s">
        <v>421</v>
      </c>
      <c r="D32" s="202" t="s">
        <v>419</v>
      </c>
      <c r="E32" s="203"/>
      <c r="F32" s="203"/>
      <c r="G32" s="203"/>
      <c r="H32" s="101" t="s">
        <v>420</v>
      </c>
      <c r="I32" s="102" t="s">
        <v>421</v>
      </c>
      <c r="J32" s="103"/>
    </row>
    <row r="33" spans="1:10" ht="14.25" x14ac:dyDescent="0.2">
      <c r="A33" s="33"/>
      <c r="B33" s="76"/>
      <c r="C33" s="76"/>
      <c r="D33" s="76"/>
      <c r="E33" s="188"/>
      <c r="F33" s="188"/>
      <c r="G33" s="188"/>
      <c r="H33" s="188"/>
      <c r="I33" s="76"/>
      <c r="J33" s="35"/>
    </row>
    <row r="34" spans="1:10" x14ac:dyDescent="0.2">
      <c r="A34" s="202" t="s">
        <v>408</v>
      </c>
      <c r="B34" s="203"/>
      <c r="C34" s="203"/>
      <c r="D34" s="203"/>
      <c r="E34" s="203" t="s">
        <v>398</v>
      </c>
      <c r="F34" s="203"/>
      <c r="G34" s="203"/>
      <c r="H34" s="203"/>
      <c r="I34" s="203"/>
      <c r="J34" s="38" t="s">
        <v>399</v>
      </c>
    </row>
    <row r="35" spans="1:10" ht="14.25" x14ac:dyDescent="0.2">
      <c r="A35" s="33"/>
      <c r="B35" s="76"/>
      <c r="C35" s="76"/>
      <c r="D35" s="76"/>
      <c r="E35" s="188"/>
      <c r="F35" s="188"/>
      <c r="G35" s="188"/>
      <c r="H35" s="188"/>
      <c r="I35" s="76"/>
      <c r="J35" s="87"/>
    </row>
    <row r="36" spans="1:10" x14ac:dyDescent="0.2">
      <c r="A36" s="195"/>
      <c r="B36" s="196"/>
      <c r="C36" s="196"/>
      <c r="D36" s="196"/>
      <c r="E36" s="195"/>
      <c r="F36" s="196"/>
      <c r="G36" s="196"/>
      <c r="H36" s="196"/>
      <c r="I36" s="197"/>
      <c r="J36" s="77"/>
    </row>
    <row r="37" spans="1:10" ht="14.25" x14ac:dyDescent="0.2">
      <c r="A37" s="33"/>
      <c r="B37" s="76"/>
      <c r="C37" s="91"/>
      <c r="D37" s="205"/>
      <c r="E37" s="205"/>
      <c r="F37" s="205"/>
      <c r="G37" s="205"/>
      <c r="H37" s="205"/>
      <c r="I37" s="205"/>
      <c r="J37" s="35"/>
    </row>
    <row r="38" spans="1:10" x14ac:dyDescent="0.2">
      <c r="A38" s="195"/>
      <c r="B38" s="196"/>
      <c r="C38" s="196"/>
      <c r="D38" s="197"/>
      <c r="E38" s="195"/>
      <c r="F38" s="196"/>
      <c r="G38" s="196"/>
      <c r="H38" s="196"/>
      <c r="I38" s="197"/>
      <c r="J38" s="59"/>
    </row>
    <row r="39" spans="1:10" ht="14.25" x14ac:dyDescent="0.2">
      <c r="A39" s="33"/>
      <c r="B39" s="76"/>
      <c r="C39" s="91"/>
      <c r="D39" s="90"/>
      <c r="E39" s="205"/>
      <c r="F39" s="205"/>
      <c r="G39" s="205"/>
      <c r="H39" s="205"/>
      <c r="I39" s="79"/>
      <c r="J39" s="35"/>
    </row>
    <row r="40" spans="1:10" x14ac:dyDescent="0.2">
      <c r="A40" s="195"/>
      <c r="B40" s="196"/>
      <c r="C40" s="196"/>
      <c r="D40" s="197"/>
      <c r="E40" s="195"/>
      <c r="F40" s="196"/>
      <c r="G40" s="196"/>
      <c r="H40" s="196"/>
      <c r="I40" s="197"/>
      <c r="J40" s="59"/>
    </row>
    <row r="41" spans="1:10" ht="14.25" x14ac:dyDescent="0.2">
      <c r="A41" s="33"/>
      <c r="B41" s="108"/>
      <c r="C41" s="107"/>
      <c r="D41" s="109"/>
      <c r="E41" s="109"/>
      <c r="F41" s="109"/>
      <c r="G41" s="109"/>
      <c r="H41" s="109"/>
      <c r="I41" s="110"/>
      <c r="J41" s="35"/>
    </row>
    <row r="42" spans="1:10" x14ac:dyDescent="0.2">
      <c r="A42" s="195"/>
      <c r="B42" s="196"/>
      <c r="C42" s="196"/>
      <c r="D42" s="197"/>
      <c r="E42" s="195"/>
      <c r="F42" s="196"/>
      <c r="G42" s="196"/>
      <c r="H42" s="196"/>
      <c r="I42" s="197"/>
      <c r="J42" s="59"/>
    </row>
    <row r="43" spans="1:10" ht="14.25" x14ac:dyDescent="0.2">
      <c r="A43" s="39"/>
      <c r="B43" s="91"/>
      <c r="C43" s="187"/>
      <c r="D43" s="187"/>
      <c r="E43" s="188"/>
      <c r="F43" s="188"/>
      <c r="G43" s="187"/>
      <c r="H43" s="187"/>
      <c r="I43" s="187"/>
      <c r="J43" s="35"/>
    </row>
    <row r="44" spans="1:10" x14ac:dyDescent="0.2">
      <c r="A44" s="195"/>
      <c r="B44" s="196"/>
      <c r="C44" s="196"/>
      <c r="D44" s="197"/>
      <c r="E44" s="195"/>
      <c r="F44" s="196"/>
      <c r="G44" s="196"/>
      <c r="H44" s="196"/>
      <c r="I44" s="197"/>
      <c r="J44" s="59"/>
    </row>
    <row r="45" spans="1:10" ht="14.25" x14ac:dyDescent="0.2">
      <c r="A45" s="39"/>
      <c r="B45" s="91"/>
      <c r="C45" s="91"/>
      <c r="D45" s="76"/>
      <c r="E45" s="204"/>
      <c r="F45" s="204"/>
      <c r="G45" s="187"/>
      <c r="H45" s="187"/>
      <c r="I45" s="76"/>
      <c r="J45" s="35"/>
    </row>
    <row r="46" spans="1:10" x14ac:dyDescent="0.2">
      <c r="A46" s="195"/>
      <c r="B46" s="196"/>
      <c r="C46" s="196"/>
      <c r="D46" s="197"/>
      <c r="E46" s="195"/>
      <c r="F46" s="196"/>
      <c r="G46" s="196"/>
      <c r="H46" s="196"/>
      <c r="I46" s="197"/>
      <c r="J46" s="59"/>
    </row>
    <row r="47" spans="1:10" ht="14.25" x14ac:dyDescent="0.2">
      <c r="A47" s="39"/>
      <c r="B47" s="91"/>
      <c r="C47" s="91"/>
      <c r="D47" s="76"/>
      <c r="E47" s="188"/>
      <c r="F47" s="188"/>
      <c r="G47" s="187"/>
      <c r="H47" s="187"/>
      <c r="I47" s="76"/>
      <c r="J47" s="104" t="s">
        <v>422</v>
      </c>
    </row>
    <row r="48" spans="1:10" ht="14.25" x14ac:dyDescent="0.2">
      <c r="A48" s="39"/>
      <c r="B48" s="91"/>
      <c r="C48" s="91"/>
      <c r="D48" s="76"/>
      <c r="E48" s="188"/>
      <c r="F48" s="188"/>
      <c r="G48" s="187"/>
      <c r="H48" s="187"/>
      <c r="I48" s="76"/>
      <c r="J48" s="104" t="s">
        <v>423</v>
      </c>
    </row>
    <row r="49" spans="1:10" ht="14.45" customHeight="1" x14ac:dyDescent="0.2">
      <c r="A49" s="190" t="s">
        <v>400</v>
      </c>
      <c r="B49" s="191"/>
      <c r="C49" s="200" t="s">
        <v>423</v>
      </c>
      <c r="D49" s="201"/>
      <c r="E49" s="198" t="s">
        <v>424</v>
      </c>
      <c r="F49" s="199"/>
      <c r="G49" s="192"/>
      <c r="H49" s="193"/>
      <c r="I49" s="193"/>
      <c r="J49" s="194"/>
    </row>
    <row r="50" spans="1:10" ht="14.25" x14ac:dyDescent="0.2">
      <c r="A50" s="39"/>
      <c r="B50" s="91"/>
      <c r="C50" s="187"/>
      <c r="D50" s="187"/>
      <c r="E50" s="188"/>
      <c r="F50" s="188"/>
      <c r="G50" s="189" t="s">
        <v>425</v>
      </c>
      <c r="H50" s="189"/>
      <c r="I50" s="189"/>
      <c r="J50" s="40"/>
    </row>
    <row r="51" spans="1:10" ht="13.9" customHeight="1" x14ac:dyDescent="0.2">
      <c r="A51" s="190" t="s">
        <v>401</v>
      </c>
      <c r="B51" s="191"/>
      <c r="C51" s="192" t="s">
        <v>441</v>
      </c>
      <c r="D51" s="193"/>
      <c r="E51" s="193"/>
      <c r="F51" s="193"/>
      <c r="G51" s="193"/>
      <c r="H51" s="193"/>
      <c r="I51" s="193"/>
      <c r="J51" s="194"/>
    </row>
    <row r="52" spans="1:10" ht="14.25" x14ac:dyDescent="0.2">
      <c r="A52" s="33"/>
      <c r="B52" s="76"/>
      <c r="C52" s="211" t="s">
        <v>402</v>
      </c>
      <c r="D52" s="211"/>
      <c r="E52" s="211"/>
      <c r="F52" s="211"/>
      <c r="G52" s="211"/>
      <c r="H52" s="211"/>
      <c r="I52" s="211"/>
      <c r="J52" s="35"/>
    </row>
    <row r="53" spans="1:10" ht="14.25" x14ac:dyDescent="0.2">
      <c r="A53" s="190" t="s">
        <v>403</v>
      </c>
      <c r="B53" s="191"/>
      <c r="C53" s="247" t="s">
        <v>442</v>
      </c>
      <c r="D53" s="248"/>
      <c r="E53" s="249"/>
      <c r="F53" s="188"/>
      <c r="G53" s="188"/>
      <c r="H53" s="203"/>
      <c r="I53" s="203"/>
      <c r="J53" s="250"/>
    </row>
    <row r="54" spans="1:10" ht="14.25" x14ac:dyDescent="0.2">
      <c r="A54" s="33"/>
      <c r="B54" s="76"/>
      <c r="C54" s="91"/>
      <c r="D54" s="76"/>
      <c r="E54" s="188"/>
      <c r="F54" s="188"/>
      <c r="G54" s="188"/>
      <c r="H54" s="188"/>
      <c r="I54" s="76"/>
      <c r="J54" s="35"/>
    </row>
    <row r="55" spans="1:10" ht="14.45" customHeight="1" x14ac:dyDescent="0.2">
      <c r="A55" s="190" t="s">
        <v>395</v>
      </c>
      <c r="B55" s="191"/>
      <c r="C55" s="243" t="s">
        <v>443</v>
      </c>
      <c r="D55" s="244"/>
      <c r="E55" s="244"/>
      <c r="F55" s="244"/>
      <c r="G55" s="244"/>
      <c r="H55" s="244"/>
      <c r="I55" s="244"/>
      <c r="J55" s="245"/>
    </row>
    <row r="56" spans="1:10" ht="14.25" x14ac:dyDescent="0.2">
      <c r="A56" s="33"/>
      <c r="B56" s="76"/>
      <c r="C56" s="76"/>
      <c r="D56" s="76"/>
      <c r="E56" s="188"/>
      <c r="F56" s="188"/>
      <c r="G56" s="188"/>
      <c r="H56" s="188"/>
      <c r="I56" s="76"/>
      <c r="J56" s="35"/>
    </row>
    <row r="57" spans="1:10" ht="14.25" x14ac:dyDescent="0.2">
      <c r="A57" s="190" t="s">
        <v>426</v>
      </c>
      <c r="B57" s="191"/>
      <c r="C57" s="243" t="s">
        <v>444</v>
      </c>
      <c r="D57" s="244"/>
      <c r="E57" s="244"/>
      <c r="F57" s="244"/>
      <c r="G57" s="244"/>
      <c r="H57" s="244"/>
      <c r="I57" s="244"/>
      <c r="J57" s="245"/>
    </row>
    <row r="58" spans="1:10" ht="14.45" customHeight="1" x14ac:dyDescent="0.2">
      <c r="A58" s="33"/>
      <c r="B58" s="76"/>
      <c r="C58" s="189" t="s">
        <v>427</v>
      </c>
      <c r="D58" s="189"/>
      <c r="E58" s="189"/>
      <c r="F58" s="189"/>
      <c r="G58" s="76"/>
      <c r="H58" s="76"/>
      <c r="I58" s="76"/>
      <c r="J58" s="35"/>
    </row>
    <row r="59" spans="1:10" ht="14.25" x14ac:dyDescent="0.2">
      <c r="A59" s="190" t="s">
        <v>428</v>
      </c>
      <c r="B59" s="191"/>
      <c r="C59" s="243" t="s">
        <v>445</v>
      </c>
      <c r="D59" s="244"/>
      <c r="E59" s="244"/>
      <c r="F59" s="244"/>
      <c r="G59" s="244"/>
      <c r="H59" s="244"/>
      <c r="I59" s="244"/>
      <c r="J59" s="245"/>
    </row>
    <row r="60" spans="1:10" ht="14.45" customHeight="1" x14ac:dyDescent="0.2">
      <c r="A60" s="41"/>
      <c r="B60" s="42"/>
      <c r="C60" s="246" t="s">
        <v>429</v>
      </c>
      <c r="D60" s="246"/>
      <c r="E60" s="246"/>
      <c r="F60" s="246"/>
      <c r="G60" s="246"/>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disablePrompts="1"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00" zoomScale="110" zoomScaleNormal="100" workbookViewId="0">
      <selection activeCell="I130" sqref="I130"/>
    </sheetView>
  </sheetViews>
  <sheetFormatPr defaultColWidth="8.85546875" defaultRowHeight="12.75" x14ac:dyDescent="0.2"/>
  <cols>
    <col min="1" max="7" width="8.85546875" style="25"/>
    <col min="8" max="9" width="15.7109375" style="58" customWidth="1"/>
    <col min="10" max="10" width="10.28515625" style="25" bestFit="1" customWidth="1"/>
    <col min="11" max="16384" width="8.85546875" style="25"/>
  </cols>
  <sheetData>
    <row r="1" spans="1:9" x14ac:dyDescent="0.2">
      <c r="A1" s="263" t="s">
        <v>1</v>
      </c>
      <c r="B1" s="264"/>
      <c r="C1" s="264"/>
      <c r="D1" s="264"/>
      <c r="E1" s="264"/>
      <c r="F1" s="264"/>
      <c r="G1" s="264"/>
      <c r="H1" s="264"/>
      <c r="I1" s="264"/>
    </row>
    <row r="2" spans="1:9" x14ac:dyDescent="0.2">
      <c r="A2" s="265" t="s">
        <v>446</v>
      </c>
      <c r="B2" s="266"/>
      <c r="C2" s="266"/>
      <c r="D2" s="266"/>
      <c r="E2" s="266"/>
      <c r="F2" s="266"/>
      <c r="G2" s="266"/>
      <c r="H2" s="266"/>
      <c r="I2" s="266"/>
    </row>
    <row r="3" spans="1:9" x14ac:dyDescent="0.2">
      <c r="A3" s="267" t="s">
        <v>361</v>
      </c>
      <c r="B3" s="268"/>
      <c r="C3" s="268"/>
      <c r="D3" s="268"/>
      <c r="E3" s="268"/>
      <c r="F3" s="268"/>
      <c r="G3" s="268"/>
      <c r="H3" s="268"/>
      <c r="I3" s="268"/>
    </row>
    <row r="4" spans="1:9" x14ac:dyDescent="0.2">
      <c r="A4" s="269" t="s">
        <v>447</v>
      </c>
      <c r="B4" s="270"/>
      <c r="C4" s="270"/>
      <c r="D4" s="270"/>
      <c r="E4" s="270"/>
      <c r="F4" s="270"/>
      <c r="G4" s="270"/>
      <c r="H4" s="270"/>
      <c r="I4" s="271"/>
    </row>
    <row r="5" spans="1:9" ht="34.5" thickBot="1" x14ac:dyDescent="0.25">
      <c r="A5" s="275" t="s">
        <v>2</v>
      </c>
      <c r="B5" s="276"/>
      <c r="C5" s="276"/>
      <c r="D5" s="276"/>
      <c r="E5" s="276"/>
      <c r="F5" s="277"/>
      <c r="G5" s="26" t="s">
        <v>113</v>
      </c>
      <c r="H5" s="53" t="s">
        <v>376</v>
      </c>
      <c r="I5" s="54" t="s">
        <v>384</v>
      </c>
    </row>
    <row r="6" spans="1:9" x14ac:dyDescent="0.2">
      <c r="A6" s="272">
        <v>1</v>
      </c>
      <c r="B6" s="273"/>
      <c r="C6" s="273"/>
      <c r="D6" s="273"/>
      <c r="E6" s="273"/>
      <c r="F6" s="274"/>
      <c r="G6" s="27">
        <v>2</v>
      </c>
      <c r="H6" s="28">
        <v>3</v>
      </c>
      <c r="I6" s="28">
        <v>4</v>
      </c>
    </row>
    <row r="7" spans="1:9" x14ac:dyDescent="0.2">
      <c r="A7" s="278"/>
      <c r="B7" s="278"/>
      <c r="C7" s="278"/>
      <c r="D7" s="278"/>
      <c r="E7" s="278"/>
      <c r="F7" s="278"/>
      <c r="G7" s="278"/>
      <c r="H7" s="278"/>
      <c r="I7" s="279"/>
    </row>
    <row r="8" spans="1:9" ht="12.75" customHeight="1" x14ac:dyDescent="0.2">
      <c r="A8" s="280" t="s">
        <v>4</v>
      </c>
      <c r="B8" s="281"/>
      <c r="C8" s="281"/>
      <c r="D8" s="281"/>
      <c r="E8" s="281"/>
      <c r="F8" s="282"/>
      <c r="G8" s="16">
        <v>1</v>
      </c>
      <c r="H8" s="55">
        <v>0</v>
      </c>
      <c r="I8" s="55">
        <v>0</v>
      </c>
    </row>
    <row r="9" spans="1:9" ht="12.75" customHeight="1" x14ac:dyDescent="0.2">
      <c r="A9" s="260" t="s">
        <v>5</v>
      </c>
      <c r="B9" s="261"/>
      <c r="C9" s="261"/>
      <c r="D9" s="261"/>
      <c r="E9" s="261"/>
      <c r="F9" s="262"/>
      <c r="G9" s="17">
        <v>2</v>
      </c>
      <c r="H9" s="56">
        <f>H10+H17+H27+H38+H43</f>
        <v>981593762</v>
      </c>
      <c r="I9" s="56">
        <f>I10+I17+I27+I38+I43</f>
        <v>935859049</v>
      </c>
    </row>
    <row r="10" spans="1:9" ht="12.75" customHeight="1" x14ac:dyDescent="0.2">
      <c r="A10" s="252" t="s">
        <v>6</v>
      </c>
      <c r="B10" s="253"/>
      <c r="C10" s="253"/>
      <c r="D10" s="253"/>
      <c r="E10" s="253"/>
      <c r="F10" s="254"/>
      <c r="G10" s="17">
        <v>3</v>
      </c>
      <c r="H10" s="56">
        <f>H11+H12+H13+H14+H15+H16</f>
        <v>84089683</v>
      </c>
      <c r="I10" s="56">
        <f>I11+I12+I13+I14+I15+I16</f>
        <v>70478753</v>
      </c>
    </row>
    <row r="11" spans="1:9" ht="12.75" customHeight="1" x14ac:dyDescent="0.2">
      <c r="A11" s="257" t="s">
        <v>7</v>
      </c>
      <c r="B11" s="258"/>
      <c r="C11" s="258"/>
      <c r="D11" s="258"/>
      <c r="E11" s="258"/>
      <c r="F11" s="259"/>
      <c r="G11" s="16">
        <v>4</v>
      </c>
      <c r="H11" s="114">
        <v>52454329</v>
      </c>
      <c r="I11" s="114">
        <v>41698782</v>
      </c>
    </row>
    <row r="12" spans="1:9" ht="23.45" customHeight="1" x14ac:dyDescent="0.2">
      <c r="A12" s="257" t="s">
        <v>8</v>
      </c>
      <c r="B12" s="258"/>
      <c r="C12" s="258"/>
      <c r="D12" s="258"/>
      <c r="E12" s="258"/>
      <c r="F12" s="259"/>
      <c r="G12" s="16">
        <v>5</v>
      </c>
      <c r="H12" s="114">
        <v>1791008</v>
      </c>
      <c r="I12" s="114">
        <v>1887803</v>
      </c>
    </row>
    <row r="13" spans="1:9" ht="12.75" customHeight="1" x14ac:dyDescent="0.2">
      <c r="A13" s="257" t="s">
        <v>9</v>
      </c>
      <c r="B13" s="258"/>
      <c r="C13" s="258"/>
      <c r="D13" s="258"/>
      <c r="E13" s="258"/>
      <c r="F13" s="259"/>
      <c r="G13" s="16">
        <v>6</v>
      </c>
      <c r="H13" s="114">
        <v>0</v>
      </c>
      <c r="I13" s="114">
        <v>0</v>
      </c>
    </row>
    <row r="14" spans="1:9" ht="12.75" customHeight="1" x14ac:dyDescent="0.2">
      <c r="A14" s="257" t="s">
        <v>10</v>
      </c>
      <c r="B14" s="258"/>
      <c r="C14" s="258"/>
      <c r="D14" s="258"/>
      <c r="E14" s="258"/>
      <c r="F14" s="259"/>
      <c r="G14" s="16">
        <v>7</v>
      </c>
      <c r="H14" s="114">
        <v>0</v>
      </c>
      <c r="I14" s="114">
        <v>0</v>
      </c>
    </row>
    <row r="15" spans="1:9" ht="12.75" customHeight="1" x14ac:dyDescent="0.2">
      <c r="A15" s="257" t="s">
        <v>11</v>
      </c>
      <c r="B15" s="258"/>
      <c r="C15" s="258"/>
      <c r="D15" s="258"/>
      <c r="E15" s="258"/>
      <c r="F15" s="259"/>
      <c r="G15" s="16">
        <v>8</v>
      </c>
      <c r="H15" s="114">
        <v>24918567</v>
      </c>
      <c r="I15" s="114">
        <v>23088598</v>
      </c>
    </row>
    <row r="16" spans="1:9" ht="12.75" customHeight="1" x14ac:dyDescent="0.2">
      <c r="A16" s="257" t="s">
        <v>12</v>
      </c>
      <c r="B16" s="258"/>
      <c r="C16" s="258"/>
      <c r="D16" s="258"/>
      <c r="E16" s="258"/>
      <c r="F16" s="259"/>
      <c r="G16" s="16">
        <v>9</v>
      </c>
      <c r="H16" s="114">
        <v>4925779</v>
      </c>
      <c r="I16" s="114">
        <v>3803570</v>
      </c>
    </row>
    <row r="17" spans="1:9" ht="12.75" customHeight="1" x14ac:dyDescent="0.2">
      <c r="A17" s="252" t="s">
        <v>13</v>
      </c>
      <c r="B17" s="253"/>
      <c r="C17" s="253"/>
      <c r="D17" s="253"/>
      <c r="E17" s="253"/>
      <c r="F17" s="254"/>
      <c r="G17" s="17">
        <v>10</v>
      </c>
      <c r="H17" s="56">
        <f>H18+H19+H20+H21+H22+H23+H24+H25+H26</f>
        <v>621782113</v>
      </c>
      <c r="I17" s="56">
        <f>I18+I19+I20+I21+I22+I23+I24+I25+I26</f>
        <v>587886592</v>
      </c>
    </row>
    <row r="18" spans="1:9" ht="12.75" customHeight="1" x14ac:dyDescent="0.2">
      <c r="A18" s="257" t="s">
        <v>14</v>
      </c>
      <c r="B18" s="258"/>
      <c r="C18" s="258"/>
      <c r="D18" s="258"/>
      <c r="E18" s="258"/>
      <c r="F18" s="259"/>
      <c r="G18" s="16">
        <v>11</v>
      </c>
      <c r="H18" s="55">
        <v>130283873</v>
      </c>
      <c r="I18" s="55">
        <v>130739904</v>
      </c>
    </row>
    <row r="19" spans="1:9" ht="12.75" customHeight="1" x14ac:dyDescent="0.2">
      <c r="A19" s="257" t="s">
        <v>15</v>
      </c>
      <c r="B19" s="258"/>
      <c r="C19" s="258"/>
      <c r="D19" s="258"/>
      <c r="E19" s="258"/>
      <c r="F19" s="259"/>
      <c r="G19" s="16">
        <v>12</v>
      </c>
      <c r="H19" s="55">
        <v>177405514</v>
      </c>
      <c r="I19" s="55">
        <v>179678878</v>
      </c>
    </row>
    <row r="20" spans="1:9" ht="12.75" customHeight="1" x14ac:dyDescent="0.2">
      <c r="A20" s="257" t="s">
        <v>16</v>
      </c>
      <c r="B20" s="258"/>
      <c r="C20" s="258"/>
      <c r="D20" s="258"/>
      <c r="E20" s="258"/>
      <c r="F20" s="259"/>
      <c r="G20" s="16">
        <v>13</v>
      </c>
      <c r="H20" s="55">
        <v>206776858</v>
      </c>
      <c r="I20" s="55">
        <v>204329017</v>
      </c>
    </row>
    <row r="21" spans="1:9" ht="12.75" customHeight="1" x14ac:dyDescent="0.2">
      <c r="A21" s="257" t="s">
        <v>17</v>
      </c>
      <c r="B21" s="258"/>
      <c r="C21" s="258"/>
      <c r="D21" s="258"/>
      <c r="E21" s="258"/>
      <c r="F21" s="259"/>
      <c r="G21" s="16">
        <v>14</v>
      </c>
      <c r="H21" s="55">
        <v>37685644</v>
      </c>
      <c r="I21" s="55">
        <v>38910750</v>
      </c>
    </row>
    <row r="22" spans="1:9" ht="12.75" customHeight="1" x14ac:dyDescent="0.2">
      <c r="A22" s="257" t="s">
        <v>18</v>
      </c>
      <c r="B22" s="258"/>
      <c r="C22" s="258"/>
      <c r="D22" s="258"/>
      <c r="E22" s="258"/>
      <c r="F22" s="259"/>
      <c r="G22" s="16">
        <v>15</v>
      </c>
      <c r="H22" s="55">
        <v>0</v>
      </c>
      <c r="I22" s="55">
        <v>0</v>
      </c>
    </row>
    <row r="23" spans="1:9" ht="12.75" customHeight="1" x14ac:dyDescent="0.2">
      <c r="A23" s="257" t="s">
        <v>19</v>
      </c>
      <c r="B23" s="258"/>
      <c r="C23" s="258"/>
      <c r="D23" s="258"/>
      <c r="E23" s="258"/>
      <c r="F23" s="259"/>
      <c r="G23" s="16">
        <v>16</v>
      </c>
      <c r="H23" s="55">
        <v>0</v>
      </c>
      <c r="I23" s="55">
        <v>0</v>
      </c>
    </row>
    <row r="24" spans="1:9" ht="12.75" customHeight="1" x14ac:dyDescent="0.2">
      <c r="A24" s="257" t="s">
        <v>20</v>
      </c>
      <c r="B24" s="258"/>
      <c r="C24" s="258"/>
      <c r="D24" s="258"/>
      <c r="E24" s="258"/>
      <c r="F24" s="259"/>
      <c r="G24" s="16">
        <v>17</v>
      </c>
      <c r="H24" s="55">
        <v>17699922</v>
      </c>
      <c r="I24" s="55">
        <v>4835070</v>
      </c>
    </row>
    <row r="25" spans="1:9" ht="12.75" customHeight="1" x14ac:dyDescent="0.2">
      <c r="A25" s="257" t="s">
        <v>21</v>
      </c>
      <c r="B25" s="258"/>
      <c r="C25" s="258"/>
      <c r="D25" s="258"/>
      <c r="E25" s="258"/>
      <c r="F25" s="259"/>
      <c r="G25" s="16">
        <v>18</v>
      </c>
      <c r="H25" s="55">
        <v>13715998</v>
      </c>
      <c r="I25" s="55">
        <v>6576959</v>
      </c>
    </row>
    <row r="26" spans="1:9" ht="12.75" customHeight="1" x14ac:dyDescent="0.2">
      <c r="A26" s="257" t="s">
        <v>22</v>
      </c>
      <c r="B26" s="258"/>
      <c r="C26" s="258"/>
      <c r="D26" s="258"/>
      <c r="E26" s="258"/>
      <c r="F26" s="259"/>
      <c r="G26" s="16">
        <v>19</v>
      </c>
      <c r="H26" s="55">
        <v>38214304</v>
      </c>
      <c r="I26" s="55">
        <v>22816014</v>
      </c>
    </row>
    <row r="27" spans="1:9" ht="12.75" customHeight="1" x14ac:dyDescent="0.2">
      <c r="A27" s="252" t="s">
        <v>23</v>
      </c>
      <c r="B27" s="253"/>
      <c r="C27" s="253"/>
      <c r="D27" s="253"/>
      <c r="E27" s="253"/>
      <c r="F27" s="254"/>
      <c r="G27" s="17">
        <v>20</v>
      </c>
      <c r="H27" s="56">
        <f>SUM(H28:H37)</f>
        <v>237455542</v>
      </c>
      <c r="I27" s="56">
        <f>SUM(I28:I37)</f>
        <v>247414732</v>
      </c>
    </row>
    <row r="28" spans="1:9" ht="12.75" customHeight="1" x14ac:dyDescent="0.2">
      <c r="A28" s="257" t="s">
        <v>24</v>
      </c>
      <c r="B28" s="258"/>
      <c r="C28" s="258"/>
      <c r="D28" s="258"/>
      <c r="E28" s="258"/>
      <c r="F28" s="259"/>
      <c r="G28" s="16">
        <v>21</v>
      </c>
      <c r="H28" s="55">
        <v>127611746</v>
      </c>
      <c r="I28" s="55">
        <v>127611746</v>
      </c>
    </row>
    <row r="29" spans="1:9" ht="12.75" customHeight="1" x14ac:dyDescent="0.2">
      <c r="A29" s="257" t="s">
        <v>25</v>
      </c>
      <c r="B29" s="258"/>
      <c r="C29" s="258"/>
      <c r="D29" s="258"/>
      <c r="E29" s="258"/>
      <c r="F29" s="259"/>
      <c r="G29" s="16">
        <v>22</v>
      </c>
      <c r="H29" s="55">
        <v>0</v>
      </c>
      <c r="I29" s="55">
        <v>0</v>
      </c>
    </row>
    <row r="30" spans="1:9" ht="12.75" customHeight="1" x14ac:dyDescent="0.2">
      <c r="A30" s="257" t="s">
        <v>26</v>
      </c>
      <c r="B30" s="258"/>
      <c r="C30" s="258"/>
      <c r="D30" s="258"/>
      <c r="E30" s="258"/>
      <c r="F30" s="259"/>
      <c r="G30" s="16">
        <v>23</v>
      </c>
      <c r="H30" s="55">
        <v>88026941</v>
      </c>
      <c r="I30" s="55">
        <v>97986131</v>
      </c>
    </row>
    <row r="31" spans="1:9" ht="24.6" customHeight="1" x14ac:dyDescent="0.2">
      <c r="A31" s="257" t="s">
        <v>27</v>
      </c>
      <c r="B31" s="258"/>
      <c r="C31" s="258"/>
      <c r="D31" s="258"/>
      <c r="E31" s="258"/>
      <c r="F31" s="259"/>
      <c r="G31" s="16">
        <v>24</v>
      </c>
      <c r="H31" s="55">
        <v>21755155</v>
      </c>
      <c r="I31" s="55">
        <v>21755155</v>
      </c>
    </row>
    <row r="32" spans="1:9" ht="24" customHeight="1" x14ac:dyDescent="0.2">
      <c r="A32" s="257" t="s">
        <v>28</v>
      </c>
      <c r="B32" s="258"/>
      <c r="C32" s="258"/>
      <c r="D32" s="258"/>
      <c r="E32" s="258"/>
      <c r="F32" s="259"/>
      <c r="G32" s="16">
        <v>25</v>
      </c>
      <c r="H32" s="55">
        <v>0</v>
      </c>
      <c r="I32" s="55">
        <v>0</v>
      </c>
    </row>
    <row r="33" spans="1:9" ht="26.45" customHeight="1" x14ac:dyDescent="0.2">
      <c r="A33" s="257" t="s">
        <v>29</v>
      </c>
      <c r="B33" s="258"/>
      <c r="C33" s="258"/>
      <c r="D33" s="258"/>
      <c r="E33" s="258"/>
      <c r="F33" s="259"/>
      <c r="G33" s="16">
        <v>26</v>
      </c>
      <c r="H33" s="55">
        <v>0</v>
      </c>
      <c r="I33" s="55">
        <v>0</v>
      </c>
    </row>
    <row r="34" spans="1:9" ht="12.75" customHeight="1" x14ac:dyDescent="0.2">
      <c r="A34" s="257" t="s">
        <v>30</v>
      </c>
      <c r="B34" s="258"/>
      <c r="C34" s="258"/>
      <c r="D34" s="258"/>
      <c r="E34" s="258"/>
      <c r="F34" s="259"/>
      <c r="G34" s="16">
        <v>27</v>
      </c>
      <c r="H34" s="55">
        <v>61700</v>
      </c>
      <c r="I34" s="55">
        <v>61700</v>
      </c>
    </row>
    <row r="35" spans="1:9" ht="12.75" customHeight="1" x14ac:dyDescent="0.2">
      <c r="A35" s="257" t="s">
        <v>31</v>
      </c>
      <c r="B35" s="258"/>
      <c r="C35" s="258"/>
      <c r="D35" s="258"/>
      <c r="E35" s="258"/>
      <c r="F35" s="259"/>
      <c r="G35" s="16">
        <v>28</v>
      </c>
      <c r="H35" s="55">
        <v>0</v>
      </c>
      <c r="I35" s="55">
        <v>0</v>
      </c>
    </row>
    <row r="36" spans="1:9" ht="12.75" customHeight="1" x14ac:dyDescent="0.2">
      <c r="A36" s="257" t="s">
        <v>32</v>
      </c>
      <c r="B36" s="258"/>
      <c r="C36" s="258"/>
      <c r="D36" s="258"/>
      <c r="E36" s="258"/>
      <c r="F36" s="259"/>
      <c r="G36" s="16">
        <v>29</v>
      </c>
      <c r="H36" s="55">
        <v>0</v>
      </c>
      <c r="I36" s="55">
        <v>0</v>
      </c>
    </row>
    <row r="37" spans="1:9" ht="12.75" customHeight="1" x14ac:dyDescent="0.2">
      <c r="A37" s="257" t="s">
        <v>33</v>
      </c>
      <c r="B37" s="258"/>
      <c r="C37" s="258"/>
      <c r="D37" s="258"/>
      <c r="E37" s="258"/>
      <c r="F37" s="259"/>
      <c r="G37" s="16">
        <v>30</v>
      </c>
      <c r="H37" s="55">
        <v>0</v>
      </c>
      <c r="I37" s="55">
        <v>0</v>
      </c>
    </row>
    <row r="38" spans="1:9" ht="12.75" customHeight="1" x14ac:dyDescent="0.2">
      <c r="A38" s="252" t="s">
        <v>34</v>
      </c>
      <c r="B38" s="253"/>
      <c r="C38" s="253"/>
      <c r="D38" s="253"/>
      <c r="E38" s="253"/>
      <c r="F38" s="254"/>
      <c r="G38" s="17">
        <v>31</v>
      </c>
      <c r="H38" s="56">
        <f>H39+H40+H41+H42</f>
        <v>17813341</v>
      </c>
      <c r="I38" s="56">
        <f>I39+I40+I41+I42</f>
        <v>18573514</v>
      </c>
    </row>
    <row r="39" spans="1:9" ht="12.75" customHeight="1" x14ac:dyDescent="0.2">
      <c r="A39" s="257" t="s">
        <v>35</v>
      </c>
      <c r="B39" s="258"/>
      <c r="C39" s="258"/>
      <c r="D39" s="258"/>
      <c r="E39" s="258"/>
      <c r="F39" s="259"/>
      <c r="G39" s="16">
        <v>32</v>
      </c>
      <c r="H39" s="55">
        <v>17813341</v>
      </c>
      <c r="I39" s="55">
        <v>18573514</v>
      </c>
    </row>
    <row r="40" spans="1:9" ht="12.75" customHeight="1" x14ac:dyDescent="0.2">
      <c r="A40" s="257" t="s">
        <v>36</v>
      </c>
      <c r="B40" s="258"/>
      <c r="C40" s="258"/>
      <c r="D40" s="258"/>
      <c r="E40" s="258"/>
      <c r="F40" s="259"/>
      <c r="G40" s="16">
        <v>33</v>
      </c>
      <c r="H40" s="55">
        <v>0</v>
      </c>
      <c r="I40" s="55">
        <v>0</v>
      </c>
    </row>
    <row r="41" spans="1:9" ht="12.75" customHeight="1" x14ac:dyDescent="0.2">
      <c r="A41" s="257" t="s">
        <v>37</v>
      </c>
      <c r="B41" s="258"/>
      <c r="C41" s="258"/>
      <c r="D41" s="258"/>
      <c r="E41" s="258"/>
      <c r="F41" s="259"/>
      <c r="G41" s="16">
        <v>34</v>
      </c>
      <c r="H41" s="55">
        <v>0</v>
      </c>
      <c r="I41" s="55">
        <v>0</v>
      </c>
    </row>
    <row r="42" spans="1:9" ht="12.75" customHeight="1" x14ac:dyDescent="0.2">
      <c r="A42" s="257" t="s">
        <v>38</v>
      </c>
      <c r="B42" s="258"/>
      <c r="C42" s="258"/>
      <c r="D42" s="258"/>
      <c r="E42" s="258"/>
      <c r="F42" s="259"/>
      <c r="G42" s="16">
        <v>35</v>
      </c>
      <c r="H42" s="55">
        <v>0</v>
      </c>
      <c r="I42" s="55">
        <v>0</v>
      </c>
    </row>
    <row r="43" spans="1:9" ht="12.75" customHeight="1" x14ac:dyDescent="0.2">
      <c r="A43" s="283" t="s">
        <v>39</v>
      </c>
      <c r="B43" s="284"/>
      <c r="C43" s="284"/>
      <c r="D43" s="284"/>
      <c r="E43" s="284"/>
      <c r="F43" s="285"/>
      <c r="G43" s="16">
        <v>36</v>
      </c>
      <c r="H43" s="55">
        <v>20453083</v>
      </c>
      <c r="I43" s="55">
        <v>11505458</v>
      </c>
    </row>
    <row r="44" spans="1:9" ht="12.75" customHeight="1" x14ac:dyDescent="0.2">
      <c r="A44" s="260" t="s">
        <v>40</v>
      </c>
      <c r="B44" s="261"/>
      <c r="C44" s="261"/>
      <c r="D44" s="261"/>
      <c r="E44" s="261"/>
      <c r="F44" s="262"/>
      <c r="G44" s="17">
        <v>37</v>
      </c>
      <c r="H44" s="56">
        <f>H45+H53+H60+H70</f>
        <v>380361323</v>
      </c>
      <c r="I44" s="56">
        <f>I45+I53+I60+I70</f>
        <v>401064627</v>
      </c>
    </row>
    <row r="45" spans="1:9" ht="12.75" customHeight="1" x14ac:dyDescent="0.2">
      <c r="A45" s="252" t="s">
        <v>41</v>
      </c>
      <c r="B45" s="253"/>
      <c r="C45" s="253"/>
      <c r="D45" s="253"/>
      <c r="E45" s="253"/>
      <c r="F45" s="254"/>
      <c r="G45" s="17">
        <v>38</v>
      </c>
      <c r="H45" s="56">
        <f>SUM(H46:H52)</f>
        <v>96990107</v>
      </c>
      <c r="I45" s="56">
        <f>SUM(I46:I52)</f>
        <v>100389467</v>
      </c>
    </row>
    <row r="46" spans="1:9" ht="12.75" customHeight="1" x14ac:dyDescent="0.2">
      <c r="A46" s="257" t="s">
        <v>42</v>
      </c>
      <c r="B46" s="258"/>
      <c r="C46" s="258"/>
      <c r="D46" s="258"/>
      <c r="E46" s="258"/>
      <c r="F46" s="259"/>
      <c r="G46" s="16">
        <v>39</v>
      </c>
      <c r="H46" s="55">
        <v>56594784</v>
      </c>
      <c r="I46" s="55">
        <v>49070969</v>
      </c>
    </row>
    <row r="47" spans="1:9" ht="12.75" customHeight="1" x14ac:dyDescent="0.2">
      <c r="A47" s="257" t="s">
        <v>43</v>
      </c>
      <c r="B47" s="258"/>
      <c r="C47" s="258"/>
      <c r="D47" s="258"/>
      <c r="E47" s="258"/>
      <c r="F47" s="259"/>
      <c r="G47" s="16">
        <v>40</v>
      </c>
      <c r="H47" s="55">
        <v>7905494</v>
      </c>
      <c r="I47" s="55">
        <v>6474541</v>
      </c>
    </row>
    <row r="48" spans="1:9" ht="12.75" customHeight="1" x14ac:dyDescent="0.2">
      <c r="A48" s="257" t="s">
        <v>44</v>
      </c>
      <c r="B48" s="258"/>
      <c r="C48" s="258"/>
      <c r="D48" s="258"/>
      <c r="E48" s="258"/>
      <c r="F48" s="259"/>
      <c r="G48" s="16">
        <v>41</v>
      </c>
      <c r="H48" s="55">
        <v>13629235</v>
      </c>
      <c r="I48" s="55">
        <v>18460231</v>
      </c>
    </row>
    <row r="49" spans="1:9" ht="12.75" customHeight="1" x14ac:dyDescent="0.2">
      <c r="A49" s="257" t="s">
        <v>45</v>
      </c>
      <c r="B49" s="258"/>
      <c r="C49" s="258"/>
      <c r="D49" s="258"/>
      <c r="E49" s="258"/>
      <c r="F49" s="259"/>
      <c r="G49" s="16">
        <v>42</v>
      </c>
      <c r="H49" s="55">
        <v>6963298</v>
      </c>
      <c r="I49" s="55">
        <v>21367054</v>
      </c>
    </row>
    <row r="50" spans="1:9" ht="12.75" customHeight="1" x14ac:dyDescent="0.2">
      <c r="A50" s="257" t="s">
        <v>46</v>
      </c>
      <c r="B50" s="258"/>
      <c r="C50" s="258"/>
      <c r="D50" s="258"/>
      <c r="E50" s="258"/>
      <c r="F50" s="259"/>
      <c r="G50" s="16">
        <v>43</v>
      </c>
      <c r="H50" s="55">
        <v>11897296</v>
      </c>
      <c r="I50" s="55">
        <v>5016672</v>
      </c>
    </row>
    <row r="51" spans="1:9" ht="12.75" customHeight="1" x14ac:dyDescent="0.2">
      <c r="A51" s="257" t="s">
        <v>47</v>
      </c>
      <c r="B51" s="258"/>
      <c r="C51" s="258"/>
      <c r="D51" s="258"/>
      <c r="E51" s="258"/>
      <c r="F51" s="259"/>
      <c r="G51" s="16">
        <v>44</v>
      </c>
      <c r="H51" s="55">
        <v>0</v>
      </c>
      <c r="I51" s="55">
        <v>0</v>
      </c>
    </row>
    <row r="52" spans="1:9" ht="12.75" customHeight="1" x14ac:dyDescent="0.2">
      <c r="A52" s="257" t="s">
        <v>48</v>
      </c>
      <c r="B52" s="258"/>
      <c r="C52" s="258"/>
      <c r="D52" s="258"/>
      <c r="E52" s="258"/>
      <c r="F52" s="259"/>
      <c r="G52" s="16">
        <v>45</v>
      </c>
      <c r="H52" s="55">
        <v>0</v>
      </c>
      <c r="I52" s="55">
        <v>0</v>
      </c>
    </row>
    <row r="53" spans="1:9" ht="12.75" customHeight="1" x14ac:dyDescent="0.2">
      <c r="A53" s="252" t="s">
        <v>49</v>
      </c>
      <c r="B53" s="253"/>
      <c r="C53" s="253"/>
      <c r="D53" s="253"/>
      <c r="E53" s="253"/>
      <c r="F53" s="254"/>
      <c r="G53" s="17">
        <v>46</v>
      </c>
      <c r="H53" s="56">
        <f>SUM(H54:H59)</f>
        <v>252410429</v>
      </c>
      <c r="I53" s="56">
        <f>SUM(I54:I59)</f>
        <v>240585036</v>
      </c>
    </row>
    <row r="54" spans="1:9" ht="12.75" customHeight="1" x14ac:dyDescent="0.2">
      <c r="A54" s="257" t="s">
        <v>50</v>
      </c>
      <c r="B54" s="258"/>
      <c r="C54" s="258"/>
      <c r="D54" s="258"/>
      <c r="E54" s="258"/>
      <c r="F54" s="259"/>
      <c r="G54" s="16">
        <v>47</v>
      </c>
      <c r="H54" s="55">
        <v>51639871</v>
      </c>
      <c r="I54" s="55">
        <v>25764328</v>
      </c>
    </row>
    <row r="55" spans="1:9" ht="12.75" customHeight="1" x14ac:dyDescent="0.2">
      <c r="A55" s="257" t="s">
        <v>51</v>
      </c>
      <c r="B55" s="258"/>
      <c r="C55" s="258"/>
      <c r="D55" s="258"/>
      <c r="E55" s="258"/>
      <c r="F55" s="259"/>
      <c r="G55" s="16">
        <v>48</v>
      </c>
      <c r="H55" s="55">
        <v>4029717</v>
      </c>
      <c r="I55" s="55">
        <v>4378797</v>
      </c>
    </row>
    <row r="56" spans="1:9" ht="12.75" customHeight="1" x14ac:dyDescent="0.2">
      <c r="A56" s="257" t="s">
        <v>52</v>
      </c>
      <c r="B56" s="258"/>
      <c r="C56" s="258"/>
      <c r="D56" s="258"/>
      <c r="E56" s="258"/>
      <c r="F56" s="259"/>
      <c r="G56" s="16">
        <v>49</v>
      </c>
      <c r="H56" s="55">
        <v>181017414</v>
      </c>
      <c r="I56" s="55">
        <v>195530325</v>
      </c>
    </row>
    <row r="57" spans="1:9" ht="12.75" customHeight="1" x14ac:dyDescent="0.2">
      <c r="A57" s="257" t="s">
        <v>53</v>
      </c>
      <c r="B57" s="258"/>
      <c r="C57" s="258"/>
      <c r="D57" s="258"/>
      <c r="E57" s="258"/>
      <c r="F57" s="259"/>
      <c r="G57" s="16">
        <v>50</v>
      </c>
      <c r="H57" s="55">
        <v>28112</v>
      </c>
      <c r="I57" s="55">
        <v>2659</v>
      </c>
    </row>
    <row r="58" spans="1:9" ht="12.75" customHeight="1" x14ac:dyDescent="0.2">
      <c r="A58" s="257" t="s">
        <v>54</v>
      </c>
      <c r="B58" s="258"/>
      <c r="C58" s="258"/>
      <c r="D58" s="258"/>
      <c r="E58" s="258"/>
      <c r="F58" s="259"/>
      <c r="G58" s="16">
        <v>51</v>
      </c>
      <c r="H58" s="55">
        <v>13969608</v>
      </c>
      <c r="I58" s="55">
        <v>12570132</v>
      </c>
    </row>
    <row r="59" spans="1:9" ht="12.75" customHeight="1" x14ac:dyDescent="0.2">
      <c r="A59" s="257" t="s">
        <v>55</v>
      </c>
      <c r="B59" s="258"/>
      <c r="C59" s="258"/>
      <c r="D59" s="258"/>
      <c r="E59" s="258"/>
      <c r="F59" s="259"/>
      <c r="G59" s="16">
        <v>52</v>
      </c>
      <c r="H59" s="55">
        <v>1725707</v>
      </c>
      <c r="I59" s="55">
        <v>2338795</v>
      </c>
    </row>
    <row r="60" spans="1:9" ht="12.75" customHeight="1" x14ac:dyDescent="0.2">
      <c r="A60" s="252" t="s">
        <v>56</v>
      </c>
      <c r="B60" s="253"/>
      <c r="C60" s="253"/>
      <c r="D60" s="253"/>
      <c r="E60" s="253"/>
      <c r="F60" s="254"/>
      <c r="G60" s="17">
        <v>53</v>
      </c>
      <c r="H60" s="56">
        <f>SUM(H61:H69)</f>
        <v>22662440</v>
      </c>
      <c r="I60" s="56">
        <f>SUM(I61:I69)</f>
        <v>24421060</v>
      </c>
    </row>
    <row r="61" spans="1:9" ht="12.75" customHeight="1" x14ac:dyDescent="0.2">
      <c r="A61" s="257" t="s">
        <v>24</v>
      </c>
      <c r="B61" s="258"/>
      <c r="C61" s="258"/>
      <c r="D61" s="258"/>
      <c r="E61" s="258"/>
      <c r="F61" s="259"/>
      <c r="G61" s="16">
        <v>54</v>
      </c>
      <c r="H61" s="55">
        <v>0</v>
      </c>
      <c r="I61" s="55">
        <v>0</v>
      </c>
    </row>
    <row r="62" spans="1:9" ht="12.75" customHeight="1" x14ac:dyDescent="0.2">
      <c r="A62" s="257" t="s">
        <v>25</v>
      </c>
      <c r="B62" s="258"/>
      <c r="C62" s="258"/>
      <c r="D62" s="258"/>
      <c r="E62" s="258"/>
      <c r="F62" s="259"/>
      <c r="G62" s="16">
        <v>55</v>
      </c>
      <c r="H62" s="55">
        <v>0</v>
      </c>
      <c r="I62" s="55">
        <v>0</v>
      </c>
    </row>
    <row r="63" spans="1:9" ht="12.75" customHeight="1" x14ac:dyDescent="0.2">
      <c r="A63" s="257" t="s">
        <v>26</v>
      </c>
      <c r="B63" s="258"/>
      <c r="C63" s="258"/>
      <c r="D63" s="258"/>
      <c r="E63" s="258"/>
      <c r="F63" s="259"/>
      <c r="G63" s="16">
        <v>56</v>
      </c>
      <c r="H63" s="55">
        <v>22309930</v>
      </c>
      <c r="I63" s="55">
        <v>23523317</v>
      </c>
    </row>
    <row r="64" spans="1:9" ht="23.45" customHeight="1" x14ac:dyDescent="0.2">
      <c r="A64" s="257" t="s">
        <v>57</v>
      </c>
      <c r="B64" s="258"/>
      <c r="C64" s="258"/>
      <c r="D64" s="258"/>
      <c r="E64" s="258"/>
      <c r="F64" s="259"/>
      <c r="G64" s="16">
        <v>57</v>
      </c>
      <c r="H64" s="55">
        <v>0</v>
      </c>
      <c r="I64" s="55">
        <v>0</v>
      </c>
    </row>
    <row r="65" spans="1:9" ht="21" customHeight="1" x14ac:dyDescent="0.2">
      <c r="A65" s="257" t="s">
        <v>28</v>
      </c>
      <c r="B65" s="258"/>
      <c r="C65" s="258"/>
      <c r="D65" s="258"/>
      <c r="E65" s="258"/>
      <c r="F65" s="259"/>
      <c r="G65" s="16">
        <v>58</v>
      </c>
      <c r="H65" s="55">
        <v>0</v>
      </c>
      <c r="I65" s="55">
        <v>0</v>
      </c>
    </row>
    <row r="66" spans="1:9" ht="22.9" customHeight="1" x14ac:dyDescent="0.2">
      <c r="A66" s="257" t="s">
        <v>29</v>
      </c>
      <c r="B66" s="258"/>
      <c r="C66" s="258"/>
      <c r="D66" s="258"/>
      <c r="E66" s="258"/>
      <c r="F66" s="259"/>
      <c r="G66" s="16">
        <v>59</v>
      </c>
      <c r="H66" s="55">
        <v>0</v>
      </c>
      <c r="I66" s="55">
        <v>0</v>
      </c>
    </row>
    <row r="67" spans="1:9" ht="12.75" customHeight="1" x14ac:dyDescent="0.2">
      <c r="A67" s="257" t="s">
        <v>30</v>
      </c>
      <c r="B67" s="258"/>
      <c r="C67" s="258"/>
      <c r="D67" s="258"/>
      <c r="E67" s="258"/>
      <c r="F67" s="259"/>
      <c r="G67" s="16">
        <v>60</v>
      </c>
      <c r="H67" s="55">
        <v>0</v>
      </c>
      <c r="I67" s="55">
        <v>0</v>
      </c>
    </row>
    <row r="68" spans="1:9" ht="12.75" customHeight="1" x14ac:dyDescent="0.2">
      <c r="A68" s="257" t="s">
        <v>31</v>
      </c>
      <c r="B68" s="258"/>
      <c r="C68" s="258"/>
      <c r="D68" s="258"/>
      <c r="E68" s="258"/>
      <c r="F68" s="259"/>
      <c r="G68" s="16">
        <v>61</v>
      </c>
      <c r="H68" s="55">
        <v>40550</v>
      </c>
      <c r="I68" s="55">
        <v>897743</v>
      </c>
    </row>
    <row r="69" spans="1:9" ht="12.75" customHeight="1" x14ac:dyDescent="0.2">
      <c r="A69" s="257" t="s">
        <v>58</v>
      </c>
      <c r="B69" s="258"/>
      <c r="C69" s="258"/>
      <c r="D69" s="258"/>
      <c r="E69" s="258"/>
      <c r="F69" s="259"/>
      <c r="G69" s="16">
        <v>62</v>
      </c>
      <c r="H69" s="55">
        <v>311960</v>
      </c>
      <c r="I69" s="55">
        <v>0</v>
      </c>
    </row>
    <row r="70" spans="1:9" ht="12.75" customHeight="1" x14ac:dyDescent="0.2">
      <c r="A70" s="283" t="s">
        <v>59</v>
      </c>
      <c r="B70" s="284"/>
      <c r="C70" s="284"/>
      <c r="D70" s="284"/>
      <c r="E70" s="284"/>
      <c r="F70" s="285"/>
      <c r="G70" s="16">
        <v>63</v>
      </c>
      <c r="H70" s="55">
        <v>8298347</v>
      </c>
      <c r="I70" s="55">
        <v>35669064</v>
      </c>
    </row>
    <row r="71" spans="1:9" ht="12.75" customHeight="1" x14ac:dyDescent="0.2">
      <c r="A71" s="289" t="s">
        <v>60</v>
      </c>
      <c r="B71" s="290"/>
      <c r="C71" s="290"/>
      <c r="D71" s="290"/>
      <c r="E71" s="290"/>
      <c r="F71" s="291"/>
      <c r="G71" s="16">
        <v>64</v>
      </c>
      <c r="H71" s="55">
        <v>68260012</v>
      </c>
      <c r="I71" s="55">
        <v>20694662</v>
      </c>
    </row>
    <row r="72" spans="1:9" ht="12.75" customHeight="1" x14ac:dyDescent="0.2">
      <c r="A72" s="260" t="s">
        <v>61</v>
      </c>
      <c r="B72" s="261"/>
      <c r="C72" s="261"/>
      <c r="D72" s="261"/>
      <c r="E72" s="261"/>
      <c r="F72" s="262"/>
      <c r="G72" s="17">
        <v>65</v>
      </c>
      <c r="H72" s="56">
        <f>H8+H9+H44+H71</f>
        <v>1430215097</v>
      </c>
      <c r="I72" s="56">
        <f>I8+I9+I44+I71</f>
        <v>1357618338</v>
      </c>
    </row>
    <row r="73" spans="1:9" ht="12.75" customHeight="1" x14ac:dyDescent="0.2">
      <c r="A73" s="292" t="s">
        <v>62</v>
      </c>
      <c r="B73" s="293"/>
      <c r="C73" s="293"/>
      <c r="D73" s="293"/>
      <c r="E73" s="293"/>
      <c r="F73" s="294"/>
      <c r="G73" s="19">
        <v>66</v>
      </c>
      <c r="H73" s="57">
        <v>22814271</v>
      </c>
      <c r="I73" s="57">
        <v>104812940</v>
      </c>
    </row>
    <row r="74" spans="1:9" x14ac:dyDescent="0.2">
      <c r="A74" s="295" t="s">
        <v>63</v>
      </c>
      <c r="B74" s="296"/>
      <c r="C74" s="296"/>
      <c r="D74" s="296"/>
      <c r="E74" s="296"/>
      <c r="F74" s="296"/>
      <c r="G74" s="296"/>
      <c r="H74" s="296"/>
      <c r="I74" s="296"/>
    </row>
    <row r="75" spans="1:9" ht="12.75" customHeight="1" x14ac:dyDescent="0.2">
      <c r="A75" s="255" t="s">
        <v>64</v>
      </c>
      <c r="B75" s="255"/>
      <c r="C75" s="255"/>
      <c r="D75" s="255"/>
      <c r="E75" s="255"/>
      <c r="F75" s="255"/>
      <c r="G75" s="17">
        <v>67</v>
      </c>
      <c r="H75" s="56">
        <f>H76+H77+H78+H84+H85+H89+H92+H95</f>
        <v>775573766</v>
      </c>
      <c r="I75" s="56">
        <f>I76+I77+I78+I84+I85+I89+I92+I95</f>
        <v>827684292</v>
      </c>
    </row>
    <row r="76" spans="1:9" ht="12.75" customHeight="1" x14ac:dyDescent="0.2">
      <c r="A76" s="256" t="s">
        <v>65</v>
      </c>
      <c r="B76" s="256"/>
      <c r="C76" s="256"/>
      <c r="D76" s="256"/>
      <c r="E76" s="256"/>
      <c r="F76" s="256"/>
      <c r="G76" s="16">
        <v>68</v>
      </c>
      <c r="H76" s="115">
        <v>419958400</v>
      </c>
      <c r="I76" s="115">
        <v>419958400</v>
      </c>
    </row>
    <row r="77" spans="1:9" ht="12.75" customHeight="1" x14ac:dyDescent="0.2">
      <c r="A77" s="256" t="s">
        <v>66</v>
      </c>
      <c r="B77" s="256"/>
      <c r="C77" s="256"/>
      <c r="D77" s="256"/>
      <c r="E77" s="256"/>
      <c r="F77" s="256"/>
      <c r="G77" s="16">
        <v>69</v>
      </c>
      <c r="H77" s="115">
        <v>191988358</v>
      </c>
      <c r="I77" s="115">
        <v>191988358</v>
      </c>
    </row>
    <row r="78" spans="1:9" ht="12.75" customHeight="1" x14ac:dyDescent="0.2">
      <c r="A78" s="286" t="s">
        <v>67</v>
      </c>
      <c r="B78" s="286"/>
      <c r="C78" s="286"/>
      <c r="D78" s="286"/>
      <c r="E78" s="286"/>
      <c r="F78" s="286"/>
      <c r="G78" s="17">
        <v>70</v>
      </c>
      <c r="H78" s="56">
        <f>SUM(H79:H83)</f>
        <v>69944305</v>
      </c>
      <c r="I78" s="56">
        <f>SUM(I79:I83)</f>
        <v>91642982</v>
      </c>
    </row>
    <row r="79" spans="1:9" ht="12.75" customHeight="1" x14ac:dyDescent="0.2">
      <c r="A79" s="251" t="s">
        <v>68</v>
      </c>
      <c r="B79" s="251"/>
      <c r="C79" s="251"/>
      <c r="D79" s="251"/>
      <c r="E79" s="251"/>
      <c r="F79" s="251"/>
      <c r="G79" s="16">
        <v>71</v>
      </c>
      <c r="H79" s="116">
        <v>6128852</v>
      </c>
      <c r="I79" s="116">
        <v>6128852</v>
      </c>
    </row>
    <row r="80" spans="1:9" ht="12.75" customHeight="1" x14ac:dyDescent="0.2">
      <c r="A80" s="251" t="s">
        <v>69</v>
      </c>
      <c r="B80" s="251"/>
      <c r="C80" s="251"/>
      <c r="D80" s="251"/>
      <c r="E80" s="251"/>
      <c r="F80" s="251"/>
      <c r="G80" s="16">
        <v>72</v>
      </c>
      <c r="H80" s="116">
        <v>20890463</v>
      </c>
      <c r="I80" s="116">
        <v>20890463</v>
      </c>
    </row>
    <row r="81" spans="1:9" ht="12.75" customHeight="1" x14ac:dyDescent="0.2">
      <c r="A81" s="251" t="s">
        <v>70</v>
      </c>
      <c r="B81" s="251"/>
      <c r="C81" s="251"/>
      <c r="D81" s="251"/>
      <c r="E81" s="251"/>
      <c r="F81" s="251"/>
      <c r="G81" s="16">
        <v>73</v>
      </c>
      <c r="H81" s="116">
        <v>-11795123</v>
      </c>
      <c r="I81" s="116">
        <v>-11795123</v>
      </c>
    </row>
    <row r="82" spans="1:9" ht="12.75" customHeight="1" x14ac:dyDescent="0.2">
      <c r="A82" s="251" t="s">
        <v>71</v>
      </c>
      <c r="B82" s="251"/>
      <c r="C82" s="251"/>
      <c r="D82" s="251"/>
      <c r="E82" s="251"/>
      <c r="F82" s="251"/>
      <c r="G82" s="16">
        <v>74</v>
      </c>
      <c r="H82" s="116">
        <v>0</v>
      </c>
      <c r="I82" s="116">
        <v>0</v>
      </c>
    </row>
    <row r="83" spans="1:9" ht="12.75" customHeight="1" x14ac:dyDescent="0.2">
      <c r="A83" s="251" t="s">
        <v>72</v>
      </c>
      <c r="B83" s="251"/>
      <c r="C83" s="251"/>
      <c r="D83" s="251"/>
      <c r="E83" s="251"/>
      <c r="F83" s="251"/>
      <c r="G83" s="16">
        <v>75</v>
      </c>
      <c r="H83" s="116">
        <v>54720113</v>
      </c>
      <c r="I83" s="116">
        <f>76418790</f>
        <v>76418790</v>
      </c>
    </row>
    <row r="84" spans="1:9" ht="12.75" customHeight="1" x14ac:dyDescent="0.2">
      <c r="A84" s="256" t="s">
        <v>73</v>
      </c>
      <c r="B84" s="256"/>
      <c r="C84" s="256"/>
      <c r="D84" s="256"/>
      <c r="E84" s="256"/>
      <c r="F84" s="256"/>
      <c r="G84" s="16">
        <v>76</v>
      </c>
      <c r="H84" s="116">
        <v>0</v>
      </c>
      <c r="I84" s="116">
        <v>0</v>
      </c>
    </row>
    <row r="85" spans="1:9" ht="12.75" customHeight="1" x14ac:dyDescent="0.2">
      <c r="A85" s="286" t="s">
        <v>74</v>
      </c>
      <c r="B85" s="286"/>
      <c r="C85" s="286"/>
      <c r="D85" s="286"/>
      <c r="E85" s="286"/>
      <c r="F85" s="286"/>
      <c r="G85" s="17">
        <v>77</v>
      </c>
      <c r="H85" s="56">
        <f>H86+H87+H88</f>
        <v>0</v>
      </c>
      <c r="I85" s="56">
        <f>I86+I87+I88</f>
        <v>0</v>
      </c>
    </row>
    <row r="86" spans="1:9" ht="12.75" customHeight="1" x14ac:dyDescent="0.2">
      <c r="A86" s="251" t="s">
        <v>75</v>
      </c>
      <c r="B86" s="251"/>
      <c r="C86" s="251"/>
      <c r="D86" s="251"/>
      <c r="E86" s="251"/>
      <c r="F86" s="251"/>
      <c r="G86" s="16">
        <v>78</v>
      </c>
      <c r="H86" s="114">
        <v>0</v>
      </c>
      <c r="I86" s="114">
        <v>0</v>
      </c>
    </row>
    <row r="87" spans="1:9" ht="12.75" customHeight="1" x14ac:dyDescent="0.2">
      <c r="A87" s="251" t="s">
        <v>76</v>
      </c>
      <c r="B87" s="251"/>
      <c r="C87" s="251"/>
      <c r="D87" s="251"/>
      <c r="E87" s="251"/>
      <c r="F87" s="251"/>
      <c r="G87" s="16">
        <v>79</v>
      </c>
      <c r="H87" s="114">
        <v>0</v>
      </c>
      <c r="I87" s="114">
        <v>0</v>
      </c>
    </row>
    <row r="88" spans="1:9" ht="12.75" customHeight="1" x14ac:dyDescent="0.2">
      <c r="A88" s="251" t="s">
        <v>77</v>
      </c>
      <c r="B88" s="251"/>
      <c r="C88" s="251"/>
      <c r="D88" s="251"/>
      <c r="E88" s="251"/>
      <c r="F88" s="251"/>
      <c r="G88" s="16">
        <v>80</v>
      </c>
      <c r="H88" s="114">
        <v>0</v>
      </c>
      <c r="I88" s="114">
        <v>0</v>
      </c>
    </row>
    <row r="89" spans="1:9" ht="12.75" customHeight="1" x14ac:dyDescent="0.2">
      <c r="A89" s="286" t="s">
        <v>78</v>
      </c>
      <c r="B89" s="286"/>
      <c r="C89" s="286"/>
      <c r="D89" s="286"/>
      <c r="E89" s="286"/>
      <c r="F89" s="286"/>
      <c r="G89" s="17">
        <v>81</v>
      </c>
      <c r="H89" s="56">
        <f>H90-H91</f>
        <v>12899472</v>
      </c>
      <c r="I89" s="56">
        <f>I90-I91</f>
        <v>55461922</v>
      </c>
    </row>
    <row r="90" spans="1:9" ht="12.75" customHeight="1" x14ac:dyDescent="0.2">
      <c r="A90" s="251" t="s">
        <v>79</v>
      </c>
      <c r="B90" s="251"/>
      <c r="C90" s="251"/>
      <c r="D90" s="251"/>
      <c r="E90" s="251"/>
      <c r="F90" s="251"/>
      <c r="G90" s="16">
        <v>82</v>
      </c>
      <c r="H90" s="116">
        <v>12899472</v>
      </c>
      <c r="I90" s="116">
        <v>55461922</v>
      </c>
    </row>
    <row r="91" spans="1:9" ht="12.75" customHeight="1" x14ac:dyDescent="0.2">
      <c r="A91" s="251" t="s">
        <v>80</v>
      </c>
      <c r="B91" s="251"/>
      <c r="C91" s="251"/>
      <c r="D91" s="251"/>
      <c r="E91" s="251"/>
      <c r="F91" s="251"/>
      <c r="G91" s="16">
        <v>83</v>
      </c>
      <c r="H91" s="116">
        <v>0</v>
      </c>
      <c r="I91" s="116">
        <v>0</v>
      </c>
    </row>
    <row r="92" spans="1:9" ht="12.75" customHeight="1" x14ac:dyDescent="0.2">
      <c r="A92" s="286" t="s">
        <v>81</v>
      </c>
      <c r="B92" s="286"/>
      <c r="C92" s="286"/>
      <c r="D92" s="286"/>
      <c r="E92" s="286"/>
      <c r="F92" s="286"/>
      <c r="G92" s="17">
        <v>84</v>
      </c>
      <c r="H92" s="56">
        <f>H93-H94</f>
        <v>80783231</v>
      </c>
      <c r="I92" s="56">
        <f>I93-I94</f>
        <v>68632630</v>
      </c>
    </row>
    <row r="93" spans="1:9" ht="12.75" customHeight="1" x14ac:dyDescent="0.2">
      <c r="A93" s="251" t="s">
        <v>82</v>
      </c>
      <c r="B93" s="251"/>
      <c r="C93" s="251"/>
      <c r="D93" s="251"/>
      <c r="E93" s="251"/>
      <c r="F93" s="251"/>
      <c r="G93" s="16">
        <v>85</v>
      </c>
      <c r="H93" s="116">
        <v>80783231</v>
      </c>
      <c r="I93" s="116">
        <v>68632630</v>
      </c>
    </row>
    <row r="94" spans="1:9" ht="12.75" customHeight="1" x14ac:dyDescent="0.2">
      <c r="A94" s="251" t="s">
        <v>83</v>
      </c>
      <c r="B94" s="251"/>
      <c r="C94" s="251"/>
      <c r="D94" s="251"/>
      <c r="E94" s="251"/>
      <c r="F94" s="251"/>
      <c r="G94" s="16">
        <v>86</v>
      </c>
      <c r="H94" s="116">
        <v>0</v>
      </c>
      <c r="I94" s="116">
        <v>0</v>
      </c>
    </row>
    <row r="95" spans="1:9" ht="12.75" customHeight="1" x14ac:dyDescent="0.2">
      <c r="A95" s="256" t="s">
        <v>84</v>
      </c>
      <c r="B95" s="256"/>
      <c r="C95" s="256"/>
      <c r="D95" s="256"/>
      <c r="E95" s="256"/>
      <c r="F95" s="256"/>
      <c r="G95" s="16">
        <v>87</v>
      </c>
      <c r="H95" s="116">
        <v>0</v>
      </c>
      <c r="I95" s="116">
        <v>0</v>
      </c>
    </row>
    <row r="96" spans="1:9" ht="12.75" customHeight="1" x14ac:dyDescent="0.2">
      <c r="A96" s="255" t="s">
        <v>85</v>
      </c>
      <c r="B96" s="255"/>
      <c r="C96" s="255"/>
      <c r="D96" s="255"/>
      <c r="E96" s="255"/>
      <c r="F96" s="255"/>
      <c r="G96" s="17">
        <v>88</v>
      </c>
      <c r="H96" s="56">
        <f>SUM(H97:H102)</f>
        <v>3642065</v>
      </c>
      <c r="I96" s="56">
        <f>SUM(I97:I102)</f>
        <v>3985041</v>
      </c>
    </row>
    <row r="97" spans="1:9" ht="12.75" customHeight="1" x14ac:dyDescent="0.2">
      <c r="A97" s="251" t="s">
        <v>86</v>
      </c>
      <c r="B97" s="251"/>
      <c r="C97" s="251"/>
      <c r="D97" s="251"/>
      <c r="E97" s="251"/>
      <c r="F97" s="251"/>
      <c r="G97" s="16">
        <v>89</v>
      </c>
      <c r="H97" s="116">
        <v>2037780</v>
      </c>
      <c r="I97" s="116">
        <v>2289473</v>
      </c>
    </row>
    <row r="98" spans="1:9" ht="12.75" customHeight="1" x14ac:dyDescent="0.2">
      <c r="A98" s="251" t="s">
        <v>87</v>
      </c>
      <c r="B98" s="251"/>
      <c r="C98" s="251"/>
      <c r="D98" s="251"/>
      <c r="E98" s="251"/>
      <c r="F98" s="251"/>
      <c r="G98" s="16">
        <v>90</v>
      </c>
      <c r="H98" s="116">
        <v>0</v>
      </c>
      <c r="I98" s="116">
        <v>0</v>
      </c>
    </row>
    <row r="99" spans="1:9" ht="12.75" customHeight="1" x14ac:dyDescent="0.2">
      <c r="A99" s="251" t="s">
        <v>88</v>
      </c>
      <c r="B99" s="251"/>
      <c r="C99" s="251"/>
      <c r="D99" s="251"/>
      <c r="E99" s="251"/>
      <c r="F99" s="251"/>
      <c r="G99" s="16">
        <v>91</v>
      </c>
      <c r="H99" s="116">
        <v>0</v>
      </c>
      <c r="I99" s="116">
        <v>0</v>
      </c>
    </row>
    <row r="100" spans="1:9" ht="12.75" customHeight="1" x14ac:dyDescent="0.2">
      <c r="A100" s="251" t="s">
        <v>89</v>
      </c>
      <c r="B100" s="251"/>
      <c r="C100" s="251"/>
      <c r="D100" s="251"/>
      <c r="E100" s="251"/>
      <c r="F100" s="251"/>
      <c r="G100" s="16">
        <v>92</v>
      </c>
      <c r="H100" s="117">
        <v>0</v>
      </c>
      <c r="I100" s="117">
        <v>0</v>
      </c>
    </row>
    <row r="101" spans="1:9" ht="12.75" customHeight="1" x14ac:dyDescent="0.2">
      <c r="A101" s="251" t="s">
        <v>90</v>
      </c>
      <c r="B101" s="251"/>
      <c r="C101" s="251"/>
      <c r="D101" s="251"/>
      <c r="E101" s="251"/>
      <c r="F101" s="251"/>
      <c r="G101" s="16">
        <v>93</v>
      </c>
      <c r="H101" s="117">
        <v>0</v>
      </c>
      <c r="I101" s="117">
        <v>0</v>
      </c>
    </row>
    <row r="102" spans="1:9" ht="12.75" customHeight="1" x14ac:dyDescent="0.2">
      <c r="A102" s="251" t="s">
        <v>91</v>
      </c>
      <c r="B102" s="251"/>
      <c r="C102" s="251"/>
      <c r="D102" s="251"/>
      <c r="E102" s="251"/>
      <c r="F102" s="251"/>
      <c r="G102" s="16">
        <v>94</v>
      </c>
      <c r="H102" s="116">
        <v>1604285</v>
      </c>
      <c r="I102" s="117">
        <v>1695568</v>
      </c>
    </row>
    <row r="103" spans="1:9" ht="12.75" customHeight="1" x14ac:dyDescent="0.2">
      <c r="A103" s="255" t="s">
        <v>92</v>
      </c>
      <c r="B103" s="255"/>
      <c r="C103" s="255"/>
      <c r="D103" s="255"/>
      <c r="E103" s="255"/>
      <c r="F103" s="255"/>
      <c r="G103" s="17">
        <v>95</v>
      </c>
      <c r="H103" s="56">
        <f>SUM(H104:H114)</f>
        <v>184183966</v>
      </c>
      <c r="I103" s="56">
        <f>SUM(I104:I114)</f>
        <v>143171708</v>
      </c>
    </row>
    <row r="104" spans="1:9" ht="12.75" customHeight="1" x14ac:dyDescent="0.2">
      <c r="A104" s="251" t="s">
        <v>93</v>
      </c>
      <c r="B104" s="251"/>
      <c r="C104" s="251"/>
      <c r="D104" s="251"/>
      <c r="E104" s="251"/>
      <c r="F104" s="251"/>
      <c r="G104" s="16">
        <v>96</v>
      </c>
      <c r="H104" s="118">
        <v>0</v>
      </c>
      <c r="I104" s="118">
        <v>0</v>
      </c>
    </row>
    <row r="105" spans="1:9" ht="12.75" customHeight="1" x14ac:dyDescent="0.2">
      <c r="A105" s="251" t="s">
        <v>94</v>
      </c>
      <c r="B105" s="251"/>
      <c r="C105" s="251"/>
      <c r="D105" s="251"/>
      <c r="E105" s="251"/>
      <c r="F105" s="251"/>
      <c r="G105" s="16">
        <v>97</v>
      </c>
      <c r="H105" s="115">
        <v>0</v>
      </c>
      <c r="I105" s="115">
        <v>0</v>
      </c>
    </row>
    <row r="106" spans="1:9" ht="12.75" customHeight="1" x14ac:dyDescent="0.2">
      <c r="A106" s="251" t="s">
        <v>95</v>
      </c>
      <c r="B106" s="251"/>
      <c r="C106" s="251"/>
      <c r="D106" s="251"/>
      <c r="E106" s="251"/>
      <c r="F106" s="251"/>
      <c r="G106" s="16">
        <v>98</v>
      </c>
      <c r="H106" s="115">
        <v>0</v>
      </c>
      <c r="I106" s="115">
        <v>0</v>
      </c>
    </row>
    <row r="107" spans="1:9" ht="22.15" customHeight="1" x14ac:dyDescent="0.2">
      <c r="A107" s="251" t="s">
        <v>96</v>
      </c>
      <c r="B107" s="251"/>
      <c r="C107" s="251"/>
      <c r="D107" s="251"/>
      <c r="E107" s="251"/>
      <c r="F107" s="251"/>
      <c r="G107" s="16">
        <v>99</v>
      </c>
      <c r="H107" s="115">
        <v>0</v>
      </c>
      <c r="I107" s="115">
        <v>0</v>
      </c>
    </row>
    <row r="108" spans="1:9" ht="12.75" customHeight="1" x14ac:dyDescent="0.2">
      <c r="A108" s="251" t="s">
        <v>97</v>
      </c>
      <c r="B108" s="251"/>
      <c r="C108" s="251"/>
      <c r="D108" s="251"/>
      <c r="E108" s="251"/>
      <c r="F108" s="251"/>
      <c r="G108" s="16">
        <v>100</v>
      </c>
      <c r="H108" s="115">
        <v>600000</v>
      </c>
      <c r="I108" s="115">
        <v>185023</v>
      </c>
    </row>
    <row r="109" spans="1:9" ht="12.75" customHeight="1" x14ac:dyDescent="0.2">
      <c r="A109" s="251" t="s">
        <v>98</v>
      </c>
      <c r="B109" s="251"/>
      <c r="C109" s="251"/>
      <c r="D109" s="251"/>
      <c r="E109" s="251"/>
      <c r="F109" s="251"/>
      <c r="G109" s="16">
        <v>101</v>
      </c>
      <c r="H109" s="115">
        <v>176744003</v>
      </c>
      <c r="I109" s="115">
        <v>139426105</v>
      </c>
    </row>
    <row r="110" spans="1:9" ht="12.75" customHeight="1" x14ac:dyDescent="0.2">
      <c r="A110" s="251" t="s">
        <v>99</v>
      </c>
      <c r="B110" s="251"/>
      <c r="C110" s="251"/>
      <c r="D110" s="251"/>
      <c r="E110" s="251"/>
      <c r="F110" s="251"/>
      <c r="G110" s="16">
        <v>102</v>
      </c>
      <c r="H110" s="115">
        <v>0</v>
      </c>
      <c r="I110" s="115">
        <v>0</v>
      </c>
    </row>
    <row r="111" spans="1:9" ht="12.75" customHeight="1" x14ac:dyDescent="0.2">
      <c r="A111" s="251" t="s">
        <v>100</v>
      </c>
      <c r="B111" s="251"/>
      <c r="C111" s="251"/>
      <c r="D111" s="251"/>
      <c r="E111" s="251"/>
      <c r="F111" s="251"/>
      <c r="G111" s="16">
        <v>103</v>
      </c>
      <c r="H111" s="118">
        <v>0</v>
      </c>
      <c r="I111" s="118">
        <v>0</v>
      </c>
    </row>
    <row r="112" spans="1:9" ht="12.75" customHeight="1" x14ac:dyDescent="0.2">
      <c r="A112" s="251" t="s">
        <v>101</v>
      </c>
      <c r="B112" s="251"/>
      <c r="C112" s="251"/>
      <c r="D112" s="251"/>
      <c r="E112" s="251"/>
      <c r="F112" s="251"/>
      <c r="G112" s="16">
        <v>104</v>
      </c>
      <c r="H112" s="115">
        <v>0</v>
      </c>
      <c r="I112" s="115">
        <v>0</v>
      </c>
    </row>
    <row r="113" spans="1:9" ht="12.75" customHeight="1" x14ac:dyDescent="0.2">
      <c r="A113" s="251" t="s">
        <v>102</v>
      </c>
      <c r="B113" s="251"/>
      <c r="C113" s="251"/>
      <c r="D113" s="251"/>
      <c r="E113" s="251"/>
      <c r="F113" s="251"/>
      <c r="G113" s="16">
        <v>105</v>
      </c>
      <c r="H113" s="114">
        <v>6839963</v>
      </c>
      <c r="I113" s="114">
        <v>3560580</v>
      </c>
    </row>
    <row r="114" spans="1:9" ht="12.75" customHeight="1" x14ac:dyDescent="0.2">
      <c r="A114" s="251" t="s">
        <v>103</v>
      </c>
      <c r="B114" s="251"/>
      <c r="C114" s="251"/>
      <c r="D114" s="251"/>
      <c r="E114" s="251"/>
      <c r="F114" s="251"/>
      <c r="G114" s="16">
        <v>106</v>
      </c>
      <c r="H114" s="114">
        <v>0</v>
      </c>
      <c r="I114" s="114">
        <v>0</v>
      </c>
    </row>
    <row r="115" spans="1:9" ht="12.75" customHeight="1" x14ac:dyDescent="0.2">
      <c r="A115" s="255" t="s">
        <v>104</v>
      </c>
      <c r="B115" s="255"/>
      <c r="C115" s="255"/>
      <c r="D115" s="255"/>
      <c r="E115" s="255"/>
      <c r="F115" s="255"/>
      <c r="G115" s="17">
        <v>107</v>
      </c>
      <c r="H115" s="56">
        <f>SUM(H116:H129)</f>
        <v>462647280</v>
      </c>
      <c r="I115" s="56">
        <f>SUM(I116:I129)</f>
        <v>366885504</v>
      </c>
    </row>
    <row r="116" spans="1:9" ht="12.75" customHeight="1" x14ac:dyDescent="0.2">
      <c r="A116" s="251" t="s">
        <v>93</v>
      </c>
      <c r="B116" s="251"/>
      <c r="C116" s="251"/>
      <c r="D116" s="251"/>
      <c r="E116" s="251"/>
      <c r="F116" s="251"/>
      <c r="G116" s="16">
        <v>108</v>
      </c>
      <c r="H116" s="116">
        <v>11079065</v>
      </c>
      <c r="I116" s="116">
        <v>11239360</v>
      </c>
    </row>
    <row r="117" spans="1:9" ht="12.75" customHeight="1" x14ac:dyDescent="0.2">
      <c r="A117" s="251" t="s">
        <v>94</v>
      </c>
      <c r="B117" s="251"/>
      <c r="C117" s="251"/>
      <c r="D117" s="251"/>
      <c r="E117" s="251"/>
      <c r="F117" s="251"/>
      <c r="G117" s="16">
        <v>109</v>
      </c>
      <c r="H117" s="116">
        <v>0</v>
      </c>
      <c r="I117" s="116">
        <v>0</v>
      </c>
    </row>
    <row r="118" spans="1:9" ht="12.75" customHeight="1" x14ac:dyDescent="0.2">
      <c r="A118" s="251" t="s">
        <v>95</v>
      </c>
      <c r="B118" s="251"/>
      <c r="C118" s="251"/>
      <c r="D118" s="251"/>
      <c r="E118" s="251"/>
      <c r="F118" s="251"/>
      <c r="G118" s="16">
        <v>110</v>
      </c>
      <c r="H118" s="116">
        <v>7599</v>
      </c>
      <c r="I118" s="116">
        <v>0</v>
      </c>
    </row>
    <row r="119" spans="1:9" ht="25.9" customHeight="1" x14ac:dyDescent="0.2">
      <c r="A119" s="251" t="s">
        <v>96</v>
      </c>
      <c r="B119" s="251"/>
      <c r="C119" s="251"/>
      <c r="D119" s="251"/>
      <c r="E119" s="251"/>
      <c r="F119" s="251"/>
      <c r="G119" s="16">
        <v>111</v>
      </c>
      <c r="H119" s="116">
        <v>0</v>
      </c>
      <c r="I119" s="116">
        <v>0</v>
      </c>
    </row>
    <row r="120" spans="1:9" ht="12.75" customHeight="1" x14ac:dyDescent="0.2">
      <c r="A120" s="251" t="s">
        <v>97</v>
      </c>
      <c r="B120" s="251"/>
      <c r="C120" s="251"/>
      <c r="D120" s="251"/>
      <c r="E120" s="251"/>
      <c r="F120" s="251"/>
      <c r="G120" s="16">
        <v>112</v>
      </c>
      <c r="H120" s="116">
        <v>38055835</v>
      </c>
      <c r="I120" s="116">
        <v>37684490</v>
      </c>
    </row>
    <row r="121" spans="1:9" ht="12.75" customHeight="1" x14ac:dyDescent="0.2">
      <c r="A121" s="251" t="s">
        <v>98</v>
      </c>
      <c r="B121" s="251"/>
      <c r="C121" s="251"/>
      <c r="D121" s="251"/>
      <c r="E121" s="251"/>
      <c r="F121" s="251"/>
      <c r="G121" s="16">
        <v>113</v>
      </c>
      <c r="H121" s="116">
        <v>170930193</v>
      </c>
      <c r="I121" s="116">
        <v>153458003</v>
      </c>
    </row>
    <row r="122" spans="1:9" ht="12.75" customHeight="1" x14ac:dyDescent="0.2">
      <c r="A122" s="251" t="s">
        <v>99</v>
      </c>
      <c r="B122" s="251"/>
      <c r="C122" s="251"/>
      <c r="D122" s="251"/>
      <c r="E122" s="251"/>
      <c r="F122" s="251"/>
      <c r="G122" s="16">
        <v>114</v>
      </c>
      <c r="H122" s="116">
        <v>20717083</v>
      </c>
      <c r="I122" s="116">
        <v>6798447</v>
      </c>
    </row>
    <row r="123" spans="1:9" ht="12.75" customHeight="1" x14ac:dyDescent="0.2">
      <c r="A123" s="251" t="s">
        <v>100</v>
      </c>
      <c r="B123" s="251"/>
      <c r="C123" s="251"/>
      <c r="D123" s="251"/>
      <c r="E123" s="251"/>
      <c r="F123" s="251"/>
      <c r="G123" s="16">
        <v>115</v>
      </c>
      <c r="H123" s="116">
        <v>183987587</v>
      </c>
      <c r="I123" s="116">
        <v>121734469</v>
      </c>
    </row>
    <row r="124" spans="1:9" x14ac:dyDescent="0.2">
      <c r="A124" s="251" t="s">
        <v>101</v>
      </c>
      <c r="B124" s="251"/>
      <c r="C124" s="251"/>
      <c r="D124" s="251"/>
      <c r="E124" s="251"/>
      <c r="F124" s="251"/>
      <c r="G124" s="16">
        <v>116</v>
      </c>
      <c r="H124" s="116">
        <v>0</v>
      </c>
      <c r="I124" s="116">
        <v>0</v>
      </c>
    </row>
    <row r="125" spans="1:9" x14ac:dyDescent="0.2">
      <c r="A125" s="251" t="s">
        <v>105</v>
      </c>
      <c r="B125" s="251"/>
      <c r="C125" s="251"/>
      <c r="D125" s="251"/>
      <c r="E125" s="251"/>
      <c r="F125" s="251"/>
      <c r="G125" s="16">
        <v>117</v>
      </c>
      <c r="H125" s="116">
        <v>10897067</v>
      </c>
      <c r="I125" s="116">
        <v>10445251</v>
      </c>
    </row>
    <row r="126" spans="1:9" x14ac:dyDescent="0.2">
      <c r="A126" s="251" t="s">
        <v>106</v>
      </c>
      <c r="B126" s="251"/>
      <c r="C126" s="251"/>
      <c r="D126" s="251"/>
      <c r="E126" s="251"/>
      <c r="F126" s="251"/>
      <c r="G126" s="16">
        <v>118</v>
      </c>
      <c r="H126" s="116">
        <v>6888466</v>
      </c>
      <c r="I126" s="116">
        <v>9142639</v>
      </c>
    </row>
    <row r="127" spans="1:9" x14ac:dyDescent="0.2">
      <c r="A127" s="251" t="s">
        <v>107</v>
      </c>
      <c r="B127" s="251"/>
      <c r="C127" s="251"/>
      <c r="D127" s="251"/>
      <c r="E127" s="251"/>
      <c r="F127" s="251"/>
      <c r="G127" s="16">
        <v>119</v>
      </c>
      <c r="H127" s="116">
        <v>91373</v>
      </c>
      <c r="I127" s="116">
        <v>91373</v>
      </c>
    </row>
    <row r="128" spans="1:9" x14ac:dyDescent="0.2">
      <c r="A128" s="251" t="s">
        <v>108</v>
      </c>
      <c r="B128" s="251"/>
      <c r="C128" s="251"/>
      <c r="D128" s="251"/>
      <c r="E128" s="251"/>
      <c r="F128" s="251"/>
      <c r="G128" s="16">
        <v>120</v>
      </c>
      <c r="H128" s="117">
        <v>0</v>
      </c>
      <c r="I128" s="117">
        <v>0</v>
      </c>
    </row>
    <row r="129" spans="1:9" x14ac:dyDescent="0.2">
      <c r="A129" s="251" t="s">
        <v>109</v>
      </c>
      <c r="B129" s="251"/>
      <c r="C129" s="251"/>
      <c r="D129" s="251"/>
      <c r="E129" s="251"/>
      <c r="F129" s="251"/>
      <c r="G129" s="16">
        <v>121</v>
      </c>
      <c r="H129" s="116">
        <v>19993012</v>
      </c>
      <c r="I129" s="117">
        <v>16291472</v>
      </c>
    </row>
    <row r="130" spans="1:9" ht="22.15" customHeight="1" x14ac:dyDescent="0.2">
      <c r="A130" s="287" t="s">
        <v>110</v>
      </c>
      <c r="B130" s="287"/>
      <c r="C130" s="287"/>
      <c r="D130" s="287"/>
      <c r="E130" s="287"/>
      <c r="F130" s="287"/>
      <c r="G130" s="16">
        <v>122</v>
      </c>
      <c r="H130" s="117">
        <v>4168020</v>
      </c>
      <c r="I130" s="117">
        <v>15891793</v>
      </c>
    </row>
    <row r="131" spans="1:9" x14ac:dyDescent="0.2">
      <c r="A131" s="255" t="s">
        <v>111</v>
      </c>
      <c r="B131" s="255"/>
      <c r="C131" s="255"/>
      <c r="D131" s="255"/>
      <c r="E131" s="255"/>
      <c r="F131" s="255"/>
      <c r="G131" s="17">
        <v>123</v>
      </c>
      <c r="H131" s="56">
        <f>H75+H96+H103+H115+H130</f>
        <v>1430215097</v>
      </c>
      <c r="I131" s="56">
        <f>I75+I96+I103+I115+I130</f>
        <v>1357618338</v>
      </c>
    </row>
    <row r="132" spans="1:9" x14ac:dyDescent="0.2">
      <c r="A132" s="288" t="s">
        <v>112</v>
      </c>
      <c r="B132" s="288"/>
      <c r="C132" s="288"/>
      <c r="D132" s="288"/>
      <c r="E132" s="288"/>
      <c r="F132" s="288"/>
      <c r="G132" s="19">
        <v>124</v>
      </c>
      <c r="H132" s="119">
        <v>22814271</v>
      </c>
      <c r="I132" s="119">
        <v>104812940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view="pageBreakPreview" topLeftCell="A28" zoomScale="110" zoomScaleNormal="100" zoomScaleSheetLayoutView="110" workbookViewId="0">
      <selection activeCell="I19" sqref="I19"/>
    </sheetView>
  </sheetViews>
  <sheetFormatPr defaultRowHeight="12.75" x14ac:dyDescent="0.2"/>
  <cols>
    <col min="1" max="7" width="9.140625" style="11"/>
    <col min="8" max="9" width="18.5703125" style="5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301" t="s">
        <v>114</v>
      </c>
      <c r="B1" s="264"/>
      <c r="C1" s="264"/>
      <c r="D1" s="264"/>
      <c r="E1" s="264"/>
      <c r="F1" s="264"/>
      <c r="G1" s="264"/>
      <c r="H1" s="264"/>
      <c r="I1" s="264"/>
    </row>
    <row r="2" spans="1:9" x14ac:dyDescent="0.2">
      <c r="A2" s="300" t="s">
        <v>448</v>
      </c>
      <c r="B2" s="266"/>
      <c r="C2" s="266"/>
      <c r="D2" s="266"/>
      <c r="E2" s="266"/>
      <c r="F2" s="266"/>
      <c r="G2" s="266"/>
      <c r="H2" s="266"/>
      <c r="I2" s="266"/>
    </row>
    <row r="3" spans="1:9" x14ac:dyDescent="0.2">
      <c r="A3" s="312" t="s">
        <v>361</v>
      </c>
      <c r="B3" s="313"/>
      <c r="C3" s="313"/>
      <c r="D3" s="313"/>
      <c r="E3" s="313"/>
      <c r="F3" s="313"/>
      <c r="G3" s="313"/>
      <c r="H3" s="313"/>
      <c r="I3" s="313"/>
    </row>
    <row r="4" spans="1:9" x14ac:dyDescent="0.2">
      <c r="A4" s="299" t="s">
        <v>447</v>
      </c>
      <c r="B4" s="270"/>
      <c r="C4" s="270"/>
      <c r="D4" s="270"/>
      <c r="E4" s="270"/>
      <c r="F4" s="270"/>
      <c r="G4" s="270"/>
      <c r="H4" s="270"/>
      <c r="I4" s="271"/>
    </row>
    <row r="5" spans="1:9" ht="24" thickBot="1" x14ac:dyDescent="0.25">
      <c r="A5" s="297" t="s">
        <v>2</v>
      </c>
      <c r="B5" s="276"/>
      <c r="C5" s="276"/>
      <c r="D5" s="276"/>
      <c r="E5" s="276"/>
      <c r="F5" s="277"/>
      <c r="G5" s="12" t="s">
        <v>115</v>
      </c>
      <c r="H5" s="44" t="s">
        <v>377</v>
      </c>
      <c r="I5" s="44" t="s">
        <v>353</v>
      </c>
    </row>
    <row r="6" spans="1:9" x14ac:dyDescent="0.2">
      <c r="A6" s="298">
        <v>1</v>
      </c>
      <c r="B6" s="273"/>
      <c r="C6" s="273"/>
      <c r="D6" s="273"/>
      <c r="E6" s="273"/>
      <c r="F6" s="274"/>
      <c r="G6" s="14">
        <v>2</v>
      </c>
      <c r="H6" s="20">
        <v>3</v>
      </c>
      <c r="I6" s="20">
        <v>4</v>
      </c>
    </row>
    <row r="7" spans="1:9" x14ac:dyDescent="0.2">
      <c r="A7" s="310" t="s">
        <v>128</v>
      </c>
      <c r="B7" s="310"/>
      <c r="C7" s="310"/>
      <c r="D7" s="310"/>
      <c r="E7" s="310"/>
      <c r="F7" s="310"/>
      <c r="G7" s="24">
        <v>125</v>
      </c>
      <c r="H7" s="60">
        <f>SUM(H8:H12)</f>
        <v>1107593810</v>
      </c>
      <c r="I7" s="60">
        <f>SUM(I8:I12)</f>
        <v>871660106</v>
      </c>
    </row>
    <row r="8" spans="1:9" x14ac:dyDescent="0.2">
      <c r="A8" s="251" t="s">
        <v>129</v>
      </c>
      <c r="B8" s="251"/>
      <c r="C8" s="251"/>
      <c r="D8" s="251"/>
      <c r="E8" s="251"/>
      <c r="F8" s="251"/>
      <c r="G8" s="16">
        <v>126</v>
      </c>
      <c r="H8" s="117">
        <v>52816669</v>
      </c>
      <c r="I8" s="117">
        <v>45907559</v>
      </c>
    </row>
    <row r="9" spans="1:9" x14ac:dyDescent="0.2">
      <c r="A9" s="251" t="s">
        <v>130</v>
      </c>
      <c r="B9" s="251"/>
      <c r="C9" s="251"/>
      <c r="D9" s="251"/>
      <c r="E9" s="251"/>
      <c r="F9" s="251"/>
      <c r="G9" s="16">
        <v>127</v>
      </c>
      <c r="H9" s="117">
        <v>1032300975</v>
      </c>
      <c r="I9" s="117">
        <v>798339759</v>
      </c>
    </row>
    <row r="10" spans="1:9" x14ac:dyDescent="0.2">
      <c r="A10" s="251" t="s">
        <v>131</v>
      </c>
      <c r="B10" s="251"/>
      <c r="C10" s="251"/>
      <c r="D10" s="251"/>
      <c r="E10" s="251"/>
      <c r="F10" s="251"/>
      <c r="G10" s="16">
        <v>128</v>
      </c>
      <c r="H10" s="117">
        <v>3315354</v>
      </c>
      <c r="I10" s="117">
        <v>2550820</v>
      </c>
    </row>
    <row r="11" spans="1:9" x14ac:dyDescent="0.2">
      <c r="A11" s="251" t="s">
        <v>132</v>
      </c>
      <c r="B11" s="251"/>
      <c r="C11" s="251"/>
      <c r="D11" s="251"/>
      <c r="E11" s="251"/>
      <c r="F11" s="251"/>
      <c r="G11" s="16">
        <v>129</v>
      </c>
      <c r="H11" s="117">
        <v>3936627</v>
      </c>
      <c r="I11" s="117">
        <v>766616</v>
      </c>
    </row>
    <row r="12" spans="1:9" x14ac:dyDescent="0.2">
      <c r="A12" s="251" t="s">
        <v>133</v>
      </c>
      <c r="B12" s="251"/>
      <c r="C12" s="251"/>
      <c r="D12" s="251"/>
      <c r="E12" s="251"/>
      <c r="F12" s="251"/>
      <c r="G12" s="16">
        <v>130</v>
      </c>
      <c r="H12" s="117">
        <v>15224185</v>
      </c>
      <c r="I12" s="117">
        <v>24095352</v>
      </c>
    </row>
    <row r="13" spans="1:9" x14ac:dyDescent="0.2">
      <c r="A13" s="255" t="s">
        <v>134</v>
      </c>
      <c r="B13" s="255"/>
      <c r="C13" s="255"/>
      <c r="D13" s="255"/>
      <c r="E13" s="255"/>
      <c r="F13" s="255"/>
      <c r="G13" s="17">
        <v>131</v>
      </c>
      <c r="H13" s="56">
        <f>H14+H15+H19+H23+H24+H25+H28+H35</f>
        <v>1052557239</v>
      </c>
      <c r="I13" s="56">
        <f>I14+I15+I19+I23+I24+I25+I28+I35</f>
        <v>825629770</v>
      </c>
    </row>
    <row r="14" spans="1:9" x14ac:dyDescent="0.2">
      <c r="A14" s="251" t="s">
        <v>116</v>
      </c>
      <c r="B14" s="251"/>
      <c r="C14" s="251"/>
      <c r="D14" s="251"/>
      <c r="E14" s="251"/>
      <c r="F14" s="251"/>
      <c r="G14" s="16">
        <v>132</v>
      </c>
      <c r="H14" s="114">
        <v>-1252180</v>
      </c>
      <c r="I14" s="114">
        <v>-3821465</v>
      </c>
    </row>
    <row r="15" spans="1:9" x14ac:dyDescent="0.2">
      <c r="A15" s="311" t="s">
        <v>135</v>
      </c>
      <c r="B15" s="311"/>
      <c r="C15" s="311"/>
      <c r="D15" s="311"/>
      <c r="E15" s="311"/>
      <c r="F15" s="311"/>
      <c r="G15" s="17">
        <v>133</v>
      </c>
      <c r="H15" s="56">
        <f>SUM(H16:H18)</f>
        <v>766886564</v>
      </c>
      <c r="I15" s="56">
        <f>SUM(I16:I18)</f>
        <v>560683120</v>
      </c>
    </row>
    <row r="16" spans="1:9" x14ac:dyDescent="0.2">
      <c r="A16" s="302" t="s">
        <v>136</v>
      </c>
      <c r="B16" s="302"/>
      <c r="C16" s="302"/>
      <c r="D16" s="302"/>
      <c r="E16" s="302"/>
      <c r="F16" s="302"/>
      <c r="G16" s="16">
        <v>134</v>
      </c>
      <c r="H16" s="55">
        <v>486179055</v>
      </c>
      <c r="I16" s="55">
        <v>404067918</v>
      </c>
    </row>
    <row r="17" spans="1:9" x14ac:dyDescent="0.2">
      <c r="A17" s="302" t="s">
        <v>137</v>
      </c>
      <c r="B17" s="302"/>
      <c r="C17" s="302"/>
      <c r="D17" s="302"/>
      <c r="E17" s="302"/>
      <c r="F17" s="302"/>
      <c r="G17" s="16">
        <v>135</v>
      </c>
      <c r="H17" s="55">
        <v>206526841</v>
      </c>
      <c r="I17" s="55">
        <v>90236414</v>
      </c>
    </row>
    <row r="18" spans="1:9" x14ac:dyDescent="0.2">
      <c r="A18" s="302" t="s">
        <v>138</v>
      </c>
      <c r="B18" s="302"/>
      <c r="C18" s="302"/>
      <c r="D18" s="302"/>
      <c r="E18" s="302"/>
      <c r="F18" s="302"/>
      <c r="G18" s="16">
        <v>136</v>
      </c>
      <c r="H18" s="55">
        <v>74180668</v>
      </c>
      <c r="I18" s="55">
        <v>66378788</v>
      </c>
    </row>
    <row r="19" spans="1:9" x14ac:dyDescent="0.2">
      <c r="A19" s="311" t="s">
        <v>139</v>
      </c>
      <c r="B19" s="311"/>
      <c r="C19" s="311"/>
      <c r="D19" s="311"/>
      <c r="E19" s="311"/>
      <c r="F19" s="311"/>
      <c r="G19" s="17">
        <v>137</v>
      </c>
      <c r="H19" s="56">
        <f>SUM(H20:H22)</f>
        <v>168826244</v>
      </c>
      <c r="I19" s="56">
        <f>SUM(I20:I22)</f>
        <v>149634251</v>
      </c>
    </row>
    <row r="20" spans="1:9" x14ac:dyDescent="0.2">
      <c r="A20" s="302" t="s">
        <v>117</v>
      </c>
      <c r="B20" s="302"/>
      <c r="C20" s="302"/>
      <c r="D20" s="302"/>
      <c r="E20" s="302"/>
      <c r="F20" s="302"/>
      <c r="G20" s="16">
        <v>138</v>
      </c>
      <c r="H20" s="55">
        <v>105629872</v>
      </c>
      <c r="I20" s="55">
        <v>95425801</v>
      </c>
    </row>
    <row r="21" spans="1:9" x14ac:dyDescent="0.2">
      <c r="A21" s="302" t="s">
        <v>118</v>
      </c>
      <c r="B21" s="302"/>
      <c r="C21" s="302"/>
      <c r="D21" s="302"/>
      <c r="E21" s="302"/>
      <c r="F21" s="302"/>
      <c r="G21" s="16">
        <v>139</v>
      </c>
      <c r="H21" s="55">
        <v>40541466</v>
      </c>
      <c r="I21" s="55">
        <v>34840870</v>
      </c>
    </row>
    <row r="22" spans="1:9" x14ac:dyDescent="0.2">
      <c r="A22" s="302" t="s">
        <v>119</v>
      </c>
      <c r="B22" s="302"/>
      <c r="C22" s="302"/>
      <c r="D22" s="302"/>
      <c r="E22" s="302"/>
      <c r="F22" s="302"/>
      <c r="G22" s="16">
        <v>140</v>
      </c>
      <c r="H22" s="55">
        <v>22654906</v>
      </c>
      <c r="I22" s="55">
        <v>19367580</v>
      </c>
    </row>
    <row r="23" spans="1:9" x14ac:dyDescent="0.2">
      <c r="A23" s="251" t="s">
        <v>120</v>
      </c>
      <c r="B23" s="251"/>
      <c r="C23" s="251"/>
      <c r="D23" s="251"/>
      <c r="E23" s="251"/>
      <c r="F23" s="251"/>
      <c r="G23" s="16">
        <v>141</v>
      </c>
      <c r="H23" s="55">
        <v>66712299</v>
      </c>
      <c r="I23" s="55">
        <v>72362989</v>
      </c>
    </row>
    <row r="24" spans="1:9" x14ac:dyDescent="0.2">
      <c r="A24" s="251" t="s">
        <v>121</v>
      </c>
      <c r="B24" s="251"/>
      <c r="C24" s="251"/>
      <c r="D24" s="251"/>
      <c r="E24" s="251"/>
      <c r="F24" s="251"/>
      <c r="G24" s="16">
        <v>142</v>
      </c>
      <c r="H24" s="55">
        <v>39487491</v>
      </c>
      <c r="I24" s="55">
        <v>28569277</v>
      </c>
    </row>
    <row r="25" spans="1:9" x14ac:dyDescent="0.2">
      <c r="A25" s="311" t="s">
        <v>140</v>
      </c>
      <c r="B25" s="311"/>
      <c r="C25" s="311"/>
      <c r="D25" s="311"/>
      <c r="E25" s="311"/>
      <c r="F25" s="311"/>
      <c r="G25" s="17">
        <v>143</v>
      </c>
      <c r="H25" s="56">
        <f>H26+H27</f>
        <v>0</v>
      </c>
      <c r="I25" s="56">
        <f>I26+I27</f>
        <v>0</v>
      </c>
    </row>
    <row r="26" spans="1:9" x14ac:dyDescent="0.2">
      <c r="A26" s="302" t="s">
        <v>141</v>
      </c>
      <c r="B26" s="302"/>
      <c r="C26" s="302"/>
      <c r="D26" s="302"/>
      <c r="E26" s="302"/>
      <c r="F26" s="302"/>
      <c r="G26" s="16">
        <v>144</v>
      </c>
      <c r="H26" s="114">
        <v>0</v>
      </c>
      <c r="I26" s="114">
        <v>0</v>
      </c>
    </row>
    <row r="27" spans="1:9" x14ac:dyDescent="0.2">
      <c r="A27" s="302" t="s">
        <v>142</v>
      </c>
      <c r="B27" s="302"/>
      <c r="C27" s="302"/>
      <c r="D27" s="302"/>
      <c r="E27" s="302"/>
      <c r="F27" s="302"/>
      <c r="G27" s="16">
        <v>145</v>
      </c>
      <c r="H27" s="114">
        <v>0</v>
      </c>
      <c r="I27" s="114">
        <v>0</v>
      </c>
    </row>
    <row r="28" spans="1:9" x14ac:dyDescent="0.2">
      <c r="A28" s="311" t="s">
        <v>143</v>
      </c>
      <c r="B28" s="311"/>
      <c r="C28" s="311"/>
      <c r="D28" s="311"/>
      <c r="E28" s="311"/>
      <c r="F28" s="311"/>
      <c r="G28" s="17">
        <v>146</v>
      </c>
      <c r="H28" s="56">
        <f>SUM(H29:H34)</f>
        <v>2039007</v>
      </c>
      <c r="I28" s="56">
        <f>SUM(I29:I34)</f>
        <v>4035022</v>
      </c>
    </row>
    <row r="29" spans="1:9" x14ac:dyDescent="0.2">
      <c r="A29" s="302" t="s">
        <v>144</v>
      </c>
      <c r="B29" s="302"/>
      <c r="C29" s="302"/>
      <c r="D29" s="302"/>
      <c r="E29" s="302"/>
      <c r="F29" s="302"/>
      <c r="G29" s="16">
        <v>147</v>
      </c>
      <c r="H29" s="55">
        <v>218171</v>
      </c>
      <c r="I29" s="55">
        <v>359885</v>
      </c>
    </row>
    <row r="30" spans="1:9" x14ac:dyDescent="0.2">
      <c r="A30" s="302" t="s">
        <v>145</v>
      </c>
      <c r="B30" s="302"/>
      <c r="C30" s="302"/>
      <c r="D30" s="302"/>
      <c r="E30" s="302"/>
      <c r="F30" s="302"/>
      <c r="G30" s="16">
        <v>148</v>
      </c>
      <c r="H30" s="55">
        <v>0</v>
      </c>
      <c r="I30" s="55">
        <v>0</v>
      </c>
    </row>
    <row r="31" spans="1:9" x14ac:dyDescent="0.2">
      <c r="A31" s="302" t="s">
        <v>146</v>
      </c>
      <c r="B31" s="302"/>
      <c r="C31" s="302"/>
      <c r="D31" s="302"/>
      <c r="E31" s="302"/>
      <c r="F31" s="302"/>
      <c r="G31" s="16">
        <v>149</v>
      </c>
      <c r="H31" s="55">
        <v>0</v>
      </c>
      <c r="I31" s="55">
        <v>666821</v>
      </c>
    </row>
    <row r="32" spans="1:9" x14ac:dyDescent="0.2">
      <c r="A32" s="302" t="s">
        <v>147</v>
      </c>
      <c r="B32" s="302"/>
      <c r="C32" s="302"/>
      <c r="D32" s="302"/>
      <c r="E32" s="302"/>
      <c r="F32" s="302"/>
      <c r="G32" s="16">
        <v>150</v>
      </c>
      <c r="H32" s="55">
        <v>0</v>
      </c>
      <c r="I32" s="55">
        <v>0</v>
      </c>
    </row>
    <row r="33" spans="1:9" x14ac:dyDescent="0.2">
      <c r="A33" s="302" t="s">
        <v>148</v>
      </c>
      <c r="B33" s="302"/>
      <c r="C33" s="302"/>
      <c r="D33" s="302"/>
      <c r="E33" s="302"/>
      <c r="F33" s="302"/>
      <c r="G33" s="16">
        <v>151</v>
      </c>
      <c r="H33" s="55">
        <v>0</v>
      </c>
      <c r="I33" s="55">
        <v>0</v>
      </c>
    </row>
    <row r="34" spans="1:9" x14ac:dyDescent="0.2">
      <c r="A34" s="302" t="s">
        <v>149</v>
      </c>
      <c r="B34" s="302"/>
      <c r="C34" s="302"/>
      <c r="D34" s="302"/>
      <c r="E34" s="302"/>
      <c r="F34" s="302"/>
      <c r="G34" s="16">
        <v>152</v>
      </c>
      <c r="H34" s="55">
        <v>1820836</v>
      </c>
      <c r="I34" s="55">
        <v>3008316</v>
      </c>
    </row>
    <row r="35" spans="1:9" x14ac:dyDescent="0.2">
      <c r="A35" s="251" t="s">
        <v>122</v>
      </c>
      <c r="B35" s="251"/>
      <c r="C35" s="251"/>
      <c r="D35" s="251"/>
      <c r="E35" s="251"/>
      <c r="F35" s="251"/>
      <c r="G35" s="16">
        <v>153</v>
      </c>
      <c r="H35" s="55">
        <v>9857814</v>
      </c>
      <c r="I35" s="55">
        <v>14166576</v>
      </c>
    </row>
    <row r="36" spans="1:9" x14ac:dyDescent="0.2">
      <c r="A36" s="255" t="s">
        <v>150</v>
      </c>
      <c r="B36" s="255"/>
      <c r="C36" s="255"/>
      <c r="D36" s="255"/>
      <c r="E36" s="255"/>
      <c r="F36" s="255"/>
      <c r="G36" s="17">
        <v>154</v>
      </c>
      <c r="H36" s="56">
        <f>SUM(H37:H46)</f>
        <v>45672075</v>
      </c>
      <c r="I36" s="56">
        <f>SUM(I37:I46)</f>
        <v>45618189</v>
      </c>
    </row>
    <row r="37" spans="1:9" x14ac:dyDescent="0.2">
      <c r="A37" s="251" t="s">
        <v>151</v>
      </c>
      <c r="B37" s="251"/>
      <c r="C37" s="251"/>
      <c r="D37" s="251"/>
      <c r="E37" s="251"/>
      <c r="F37" s="251"/>
      <c r="G37" s="16">
        <v>155</v>
      </c>
      <c r="H37" s="55">
        <v>0</v>
      </c>
      <c r="I37" s="55">
        <v>0</v>
      </c>
    </row>
    <row r="38" spans="1:9" ht="25.15" customHeight="1" x14ac:dyDescent="0.2">
      <c r="A38" s="251" t="s">
        <v>152</v>
      </c>
      <c r="B38" s="251"/>
      <c r="C38" s="251"/>
      <c r="D38" s="251"/>
      <c r="E38" s="251"/>
      <c r="F38" s="251"/>
      <c r="G38" s="16">
        <v>156</v>
      </c>
      <c r="H38" s="55">
        <v>40370133</v>
      </c>
      <c r="I38" s="55">
        <v>40524586</v>
      </c>
    </row>
    <row r="39" spans="1:9" ht="28.15" customHeight="1" x14ac:dyDescent="0.2">
      <c r="A39" s="251" t="s">
        <v>153</v>
      </c>
      <c r="B39" s="251"/>
      <c r="C39" s="251"/>
      <c r="D39" s="251"/>
      <c r="E39" s="251"/>
      <c r="F39" s="251"/>
      <c r="G39" s="16">
        <v>157</v>
      </c>
      <c r="H39" s="55">
        <v>0</v>
      </c>
      <c r="I39" s="55">
        <v>0</v>
      </c>
    </row>
    <row r="40" spans="1:9" ht="28.15" customHeight="1" x14ac:dyDescent="0.2">
      <c r="A40" s="251" t="s">
        <v>154</v>
      </c>
      <c r="B40" s="251"/>
      <c r="C40" s="251"/>
      <c r="D40" s="251"/>
      <c r="E40" s="251"/>
      <c r="F40" s="251"/>
      <c r="G40" s="16">
        <v>158</v>
      </c>
      <c r="H40" s="55">
        <v>4236431</v>
      </c>
      <c r="I40" s="55">
        <v>3540667</v>
      </c>
    </row>
    <row r="41" spans="1:9" ht="22.9" customHeight="1" x14ac:dyDescent="0.2">
      <c r="A41" s="251" t="s">
        <v>155</v>
      </c>
      <c r="B41" s="251"/>
      <c r="C41" s="251"/>
      <c r="D41" s="251"/>
      <c r="E41" s="251"/>
      <c r="F41" s="251"/>
      <c r="G41" s="16">
        <v>159</v>
      </c>
      <c r="H41" s="55">
        <v>741643</v>
      </c>
      <c r="I41" s="55">
        <v>1551582</v>
      </c>
    </row>
    <row r="42" spans="1:9" x14ac:dyDescent="0.2">
      <c r="A42" s="251" t="s">
        <v>156</v>
      </c>
      <c r="B42" s="251"/>
      <c r="C42" s="251"/>
      <c r="D42" s="251"/>
      <c r="E42" s="251"/>
      <c r="F42" s="251"/>
      <c r="G42" s="16">
        <v>160</v>
      </c>
      <c r="H42" s="55">
        <v>5862</v>
      </c>
      <c r="I42" s="55">
        <v>0</v>
      </c>
    </row>
    <row r="43" spans="1:9" x14ac:dyDescent="0.2">
      <c r="A43" s="251" t="s">
        <v>157</v>
      </c>
      <c r="B43" s="251"/>
      <c r="C43" s="251"/>
      <c r="D43" s="251"/>
      <c r="E43" s="251"/>
      <c r="F43" s="251"/>
      <c r="G43" s="16">
        <v>161</v>
      </c>
      <c r="H43" s="55">
        <v>6046</v>
      </c>
      <c r="I43" s="55">
        <v>1354</v>
      </c>
    </row>
    <row r="44" spans="1:9" x14ac:dyDescent="0.2">
      <c r="A44" s="251" t="s">
        <v>158</v>
      </c>
      <c r="B44" s="251"/>
      <c r="C44" s="251"/>
      <c r="D44" s="251"/>
      <c r="E44" s="251"/>
      <c r="F44" s="251"/>
      <c r="G44" s="16">
        <v>162</v>
      </c>
      <c r="H44" s="55">
        <v>311960</v>
      </c>
      <c r="I44" s="55">
        <v>0</v>
      </c>
    </row>
    <row r="45" spans="1:9" x14ac:dyDescent="0.2">
      <c r="A45" s="251" t="s">
        <v>159</v>
      </c>
      <c r="B45" s="251"/>
      <c r="C45" s="251"/>
      <c r="D45" s="251"/>
      <c r="E45" s="251"/>
      <c r="F45" s="251"/>
      <c r="G45" s="16">
        <v>163</v>
      </c>
      <c r="H45" s="55">
        <v>0</v>
      </c>
      <c r="I45" s="55">
        <v>0</v>
      </c>
    </row>
    <row r="46" spans="1:9" x14ac:dyDescent="0.2">
      <c r="A46" s="251" t="s">
        <v>160</v>
      </c>
      <c r="B46" s="251"/>
      <c r="C46" s="251"/>
      <c r="D46" s="251"/>
      <c r="E46" s="251"/>
      <c r="F46" s="251"/>
      <c r="G46" s="16">
        <v>164</v>
      </c>
      <c r="H46" s="55">
        <v>0</v>
      </c>
      <c r="I46" s="55">
        <v>0</v>
      </c>
    </row>
    <row r="47" spans="1:9" x14ac:dyDescent="0.2">
      <c r="A47" s="255" t="s">
        <v>161</v>
      </c>
      <c r="B47" s="255"/>
      <c r="C47" s="255"/>
      <c r="D47" s="255"/>
      <c r="E47" s="255"/>
      <c r="F47" s="255"/>
      <c r="G47" s="17">
        <v>165</v>
      </c>
      <c r="H47" s="56">
        <f>SUM(H48:H54)</f>
        <v>10258597</v>
      </c>
      <c r="I47" s="56">
        <f>SUM(I48:I54)</f>
        <v>14068270</v>
      </c>
    </row>
    <row r="48" spans="1:9" ht="23.45" customHeight="1" x14ac:dyDescent="0.2">
      <c r="A48" s="251" t="s">
        <v>162</v>
      </c>
      <c r="B48" s="251"/>
      <c r="C48" s="251"/>
      <c r="D48" s="251"/>
      <c r="E48" s="251"/>
      <c r="F48" s="251"/>
      <c r="G48" s="16">
        <v>166</v>
      </c>
      <c r="H48" s="55">
        <v>0</v>
      </c>
      <c r="I48" s="55">
        <v>0</v>
      </c>
    </row>
    <row r="49" spans="1:9" x14ac:dyDescent="0.2">
      <c r="A49" s="304" t="s">
        <v>163</v>
      </c>
      <c r="B49" s="304"/>
      <c r="C49" s="304"/>
      <c r="D49" s="304"/>
      <c r="E49" s="304"/>
      <c r="F49" s="304"/>
      <c r="G49" s="16">
        <v>167</v>
      </c>
      <c r="H49" s="55">
        <v>0</v>
      </c>
      <c r="I49" s="55">
        <v>0</v>
      </c>
    </row>
    <row r="50" spans="1:9" x14ac:dyDescent="0.2">
      <c r="A50" s="304" t="s">
        <v>164</v>
      </c>
      <c r="B50" s="304"/>
      <c r="C50" s="304"/>
      <c r="D50" s="304"/>
      <c r="E50" s="304"/>
      <c r="F50" s="304"/>
      <c r="G50" s="16">
        <v>168</v>
      </c>
      <c r="H50" s="55">
        <v>9073163</v>
      </c>
      <c r="I50" s="55">
        <v>7206909</v>
      </c>
    </row>
    <row r="51" spans="1:9" x14ac:dyDescent="0.2">
      <c r="A51" s="304" t="s">
        <v>165</v>
      </c>
      <c r="B51" s="304"/>
      <c r="C51" s="304"/>
      <c r="D51" s="304"/>
      <c r="E51" s="304"/>
      <c r="F51" s="304"/>
      <c r="G51" s="16">
        <v>169</v>
      </c>
      <c r="H51" s="55">
        <v>775152</v>
      </c>
      <c r="I51" s="55">
        <v>3635712</v>
      </c>
    </row>
    <row r="52" spans="1:9" x14ac:dyDescent="0.2">
      <c r="A52" s="304" t="s">
        <v>166</v>
      </c>
      <c r="B52" s="304"/>
      <c r="C52" s="304"/>
      <c r="D52" s="304"/>
      <c r="E52" s="304"/>
      <c r="F52" s="304"/>
      <c r="G52" s="16">
        <v>170</v>
      </c>
      <c r="H52" s="55">
        <v>0</v>
      </c>
      <c r="I52" s="55">
        <v>0</v>
      </c>
    </row>
    <row r="53" spans="1:9" x14ac:dyDescent="0.2">
      <c r="A53" s="304" t="s">
        <v>167</v>
      </c>
      <c r="B53" s="304"/>
      <c r="C53" s="304"/>
      <c r="D53" s="304"/>
      <c r="E53" s="304"/>
      <c r="F53" s="304"/>
      <c r="G53" s="16">
        <v>171</v>
      </c>
      <c r="H53" s="55">
        <v>0</v>
      </c>
      <c r="I53" s="55">
        <v>0</v>
      </c>
    </row>
    <row r="54" spans="1:9" x14ac:dyDescent="0.2">
      <c r="A54" s="304" t="s">
        <v>168</v>
      </c>
      <c r="B54" s="304"/>
      <c r="C54" s="304"/>
      <c r="D54" s="304"/>
      <c r="E54" s="304"/>
      <c r="F54" s="304"/>
      <c r="G54" s="16">
        <v>172</v>
      </c>
      <c r="H54" s="55">
        <v>410282</v>
      </c>
      <c r="I54" s="55">
        <v>3225649</v>
      </c>
    </row>
    <row r="55" spans="1:9" ht="30.6" customHeight="1" x14ac:dyDescent="0.2">
      <c r="A55" s="287" t="s">
        <v>169</v>
      </c>
      <c r="B55" s="287"/>
      <c r="C55" s="287"/>
      <c r="D55" s="287"/>
      <c r="E55" s="287"/>
      <c r="F55" s="287"/>
      <c r="G55" s="16">
        <v>173</v>
      </c>
      <c r="H55" s="55">
        <v>0</v>
      </c>
      <c r="I55" s="55">
        <v>0</v>
      </c>
    </row>
    <row r="56" spans="1:9" x14ac:dyDescent="0.2">
      <c r="A56" s="287" t="s">
        <v>170</v>
      </c>
      <c r="B56" s="287"/>
      <c r="C56" s="287"/>
      <c r="D56" s="287"/>
      <c r="E56" s="287"/>
      <c r="F56" s="287"/>
      <c r="G56" s="16">
        <v>174</v>
      </c>
      <c r="H56" s="55">
        <v>0</v>
      </c>
      <c r="I56" s="55">
        <v>0</v>
      </c>
    </row>
    <row r="57" spans="1:9" ht="28.9" customHeight="1" x14ac:dyDescent="0.2">
      <c r="A57" s="287" t="s">
        <v>171</v>
      </c>
      <c r="B57" s="287"/>
      <c r="C57" s="287"/>
      <c r="D57" s="287"/>
      <c r="E57" s="287"/>
      <c r="F57" s="287"/>
      <c r="G57" s="16">
        <v>175</v>
      </c>
      <c r="H57" s="55">
        <v>0</v>
      </c>
      <c r="I57" s="55">
        <v>0</v>
      </c>
    </row>
    <row r="58" spans="1:9" x14ac:dyDescent="0.2">
      <c r="A58" s="287" t="s">
        <v>172</v>
      </c>
      <c r="B58" s="287"/>
      <c r="C58" s="287"/>
      <c r="D58" s="287"/>
      <c r="E58" s="287"/>
      <c r="F58" s="287"/>
      <c r="G58" s="16">
        <v>176</v>
      </c>
      <c r="H58" s="55">
        <v>0</v>
      </c>
      <c r="I58" s="55">
        <v>0</v>
      </c>
    </row>
    <row r="59" spans="1:9" x14ac:dyDescent="0.2">
      <c r="A59" s="255" t="s">
        <v>173</v>
      </c>
      <c r="B59" s="255"/>
      <c r="C59" s="255"/>
      <c r="D59" s="255"/>
      <c r="E59" s="255"/>
      <c r="F59" s="255"/>
      <c r="G59" s="17">
        <v>177</v>
      </c>
      <c r="H59" s="56">
        <f>H7+H36+H55+H56</f>
        <v>1153265885</v>
      </c>
      <c r="I59" s="56">
        <f>I7+I36+I55+I56</f>
        <v>917278295</v>
      </c>
    </row>
    <row r="60" spans="1:9" x14ac:dyDescent="0.2">
      <c r="A60" s="255" t="s">
        <v>174</v>
      </c>
      <c r="B60" s="255"/>
      <c r="C60" s="255"/>
      <c r="D60" s="255"/>
      <c r="E60" s="255"/>
      <c r="F60" s="255"/>
      <c r="G60" s="17">
        <v>178</v>
      </c>
      <c r="H60" s="56">
        <f>H13+H47+H57+H58</f>
        <v>1062815836</v>
      </c>
      <c r="I60" s="56">
        <f>I13+I47+I57+I58</f>
        <v>839698040</v>
      </c>
    </row>
    <row r="61" spans="1:9" x14ac:dyDescent="0.2">
      <c r="A61" s="255" t="s">
        <v>175</v>
      </c>
      <c r="B61" s="255"/>
      <c r="C61" s="255"/>
      <c r="D61" s="255"/>
      <c r="E61" s="255"/>
      <c r="F61" s="255"/>
      <c r="G61" s="17">
        <v>179</v>
      </c>
      <c r="H61" s="56">
        <f>H59-H60</f>
        <v>90450049</v>
      </c>
      <c r="I61" s="56">
        <f>I59-I60</f>
        <v>77580255</v>
      </c>
    </row>
    <row r="62" spans="1:9" x14ac:dyDescent="0.2">
      <c r="A62" s="303" t="s">
        <v>176</v>
      </c>
      <c r="B62" s="303"/>
      <c r="C62" s="303"/>
      <c r="D62" s="303"/>
      <c r="E62" s="303"/>
      <c r="F62" s="303"/>
      <c r="G62" s="17">
        <v>180</v>
      </c>
      <c r="H62" s="56">
        <f>+IF((H59-H60)&gt;0,(H59-H60),0)</f>
        <v>90450049</v>
      </c>
      <c r="I62" s="56">
        <f>+IF((I59-I60)&gt;0,(I59-I60),0)</f>
        <v>77580255</v>
      </c>
    </row>
    <row r="63" spans="1:9" x14ac:dyDescent="0.2">
      <c r="A63" s="303" t="s">
        <v>177</v>
      </c>
      <c r="B63" s="303"/>
      <c r="C63" s="303"/>
      <c r="D63" s="303"/>
      <c r="E63" s="303"/>
      <c r="F63" s="303"/>
      <c r="G63" s="17">
        <v>181</v>
      </c>
      <c r="H63" s="56">
        <f>+IF((H59-H60)&lt;0,(H59-H60),0)</f>
        <v>0</v>
      </c>
      <c r="I63" s="56">
        <f>+IF((I59-I60)&lt;0,(I59-I60),0)</f>
        <v>0</v>
      </c>
    </row>
    <row r="64" spans="1:9" x14ac:dyDescent="0.2">
      <c r="A64" s="287" t="s">
        <v>123</v>
      </c>
      <c r="B64" s="287"/>
      <c r="C64" s="287"/>
      <c r="D64" s="287"/>
      <c r="E64" s="287"/>
      <c r="F64" s="287"/>
      <c r="G64" s="16">
        <v>182</v>
      </c>
      <c r="H64" s="55">
        <v>9666819</v>
      </c>
      <c r="I64" s="55">
        <v>8947625</v>
      </c>
    </row>
    <row r="65" spans="1:9" x14ac:dyDescent="0.2">
      <c r="A65" s="255" t="s">
        <v>178</v>
      </c>
      <c r="B65" s="255"/>
      <c r="C65" s="255"/>
      <c r="D65" s="255"/>
      <c r="E65" s="255"/>
      <c r="F65" s="255"/>
      <c r="G65" s="17">
        <v>183</v>
      </c>
      <c r="H65" s="56">
        <f>H61-H64</f>
        <v>80783230</v>
      </c>
      <c r="I65" s="56">
        <f>I61-I64</f>
        <v>68632630</v>
      </c>
    </row>
    <row r="66" spans="1:9" x14ac:dyDescent="0.2">
      <c r="A66" s="303" t="s">
        <v>179</v>
      </c>
      <c r="B66" s="303"/>
      <c r="C66" s="303"/>
      <c r="D66" s="303"/>
      <c r="E66" s="303"/>
      <c r="F66" s="303"/>
      <c r="G66" s="17">
        <v>184</v>
      </c>
      <c r="H66" s="56">
        <f>+IF((H61-H64)&gt;0,(H61-H64),0)</f>
        <v>80783230</v>
      </c>
      <c r="I66" s="56">
        <f>+IF((I61-I64)&gt;0,(I61-I64),0)</f>
        <v>68632630</v>
      </c>
    </row>
    <row r="67" spans="1:9" x14ac:dyDescent="0.2">
      <c r="A67" s="309" t="s">
        <v>180</v>
      </c>
      <c r="B67" s="309"/>
      <c r="C67" s="309"/>
      <c r="D67" s="309"/>
      <c r="E67" s="309"/>
      <c r="F67" s="309"/>
      <c r="G67" s="18">
        <v>185</v>
      </c>
      <c r="H67" s="61">
        <f>+IF((H61-H64)&lt;0,(H61-H64),0)</f>
        <v>0</v>
      </c>
      <c r="I67" s="61">
        <f>+IF((I61-I64)&lt;0,(I61-I64),0)</f>
        <v>0</v>
      </c>
    </row>
    <row r="68" spans="1:9" x14ac:dyDescent="0.2">
      <c r="A68" s="295" t="s">
        <v>181</v>
      </c>
      <c r="B68" s="295"/>
      <c r="C68" s="295"/>
      <c r="D68" s="295"/>
      <c r="E68" s="295"/>
      <c r="F68" s="295"/>
      <c r="G68" s="305"/>
      <c r="H68" s="305"/>
      <c r="I68" s="305"/>
    </row>
    <row r="69" spans="1:9" ht="25.9" customHeight="1" x14ac:dyDescent="0.2">
      <c r="A69" s="255" t="s">
        <v>182</v>
      </c>
      <c r="B69" s="255"/>
      <c r="C69" s="255"/>
      <c r="D69" s="255"/>
      <c r="E69" s="255"/>
      <c r="F69" s="255"/>
      <c r="G69" s="17">
        <v>186</v>
      </c>
      <c r="H69" s="56">
        <f>H70-H71</f>
        <v>0</v>
      </c>
      <c r="I69" s="56">
        <f>I70-I71</f>
        <v>0</v>
      </c>
    </row>
    <row r="70" spans="1:9" x14ac:dyDescent="0.2">
      <c r="A70" s="304" t="s">
        <v>183</v>
      </c>
      <c r="B70" s="304"/>
      <c r="C70" s="304"/>
      <c r="D70" s="304"/>
      <c r="E70" s="304"/>
      <c r="F70" s="304"/>
      <c r="G70" s="16">
        <v>187</v>
      </c>
      <c r="H70" s="55">
        <v>0</v>
      </c>
      <c r="I70" s="55">
        <v>0</v>
      </c>
    </row>
    <row r="71" spans="1:9" x14ac:dyDescent="0.2">
      <c r="A71" s="304" t="s">
        <v>184</v>
      </c>
      <c r="B71" s="304"/>
      <c r="C71" s="304"/>
      <c r="D71" s="304"/>
      <c r="E71" s="304"/>
      <c r="F71" s="304"/>
      <c r="G71" s="16">
        <v>188</v>
      </c>
      <c r="H71" s="55">
        <v>0</v>
      </c>
      <c r="I71" s="55">
        <v>0</v>
      </c>
    </row>
    <row r="72" spans="1:9" x14ac:dyDescent="0.2">
      <c r="A72" s="287" t="s">
        <v>185</v>
      </c>
      <c r="B72" s="287"/>
      <c r="C72" s="287"/>
      <c r="D72" s="287"/>
      <c r="E72" s="287"/>
      <c r="F72" s="287"/>
      <c r="G72" s="16">
        <v>189</v>
      </c>
      <c r="H72" s="55">
        <v>0</v>
      </c>
      <c r="I72" s="55">
        <v>0</v>
      </c>
    </row>
    <row r="73" spans="1:9" x14ac:dyDescent="0.2">
      <c r="A73" s="303" t="s">
        <v>186</v>
      </c>
      <c r="B73" s="303"/>
      <c r="C73" s="303"/>
      <c r="D73" s="303"/>
      <c r="E73" s="303"/>
      <c r="F73" s="303"/>
      <c r="G73" s="17">
        <v>190</v>
      </c>
      <c r="H73" s="111">
        <v>0</v>
      </c>
      <c r="I73" s="111">
        <v>0</v>
      </c>
    </row>
    <row r="74" spans="1:9" x14ac:dyDescent="0.2">
      <c r="A74" s="309" t="s">
        <v>187</v>
      </c>
      <c r="B74" s="309"/>
      <c r="C74" s="309"/>
      <c r="D74" s="309"/>
      <c r="E74" s="309"/>
      <c r="F74" s="309"/>
      <c r="G74" s="18">
        <v>191</v>
      </c>
      <c r="H74" s="112">
        <v>0</v>
      </c>
      <c r="I74" s="112">
        <v>0</v>
      </c>
    </row>
    <row r="75" spans="1:9" x14ac:dyDescent="0.2">
      <c r="A75" s="295" t="s">
        <v>188</v>
      </c>
      <c r="B75" s="295"/>
      <c r="C75" s="295"/>
      <c r="D75" s="295"/>
      <c r="E75" s="295"/>
      <c r="F75" s="295"/>
      <c r="G75" s="305"/>
      <c r="H75" s="305"/>
      <c r="I75" s="305"/>
    </row>
    <row r="76" spans="1:9" x14ac:dyDescent="0.2">
      <c r="A76" s="255" t="s">
        <v>189</v>
      </c>
      <c r="B76" s="255"/>
      <c r="C76" s="255"/>
      <c r="D76" s="255"/>
      <c r="E76" s="255"/>
      <c r="F76" s="255"/>
      <c r="G76" s="17">
        <v>192</v>
      </c>
      <c r="H76" s="111">
        <v>0</v>
      </c>
      <c r="I76" s="111">
        <v>0</v>
      </c>
    </row>
    <row r="77" spans="1:9" x14ac:dyDescent="0.2">
      <c r="A77" s="319" t="s">
        <v>190</v>
      </c>
      <c r="B77" s="319"/>
      <c r="C77" s="319"/>
      <c r="D77" s="319"/>
      <c r="E77" s="319"/>
      <c r="F77" s="319"/>
      <c r="G77" s="22">
        <v>193</v>
      </c>
      <c r="H77" s="55">
        <v>0</v>
      </c>
      <c r="I77" s="55">
        <v>0</v>
      </c>
    </row>
    <row r="78" spans="1:9" x14ac:dyDescent="0.2">
      <c r="A78" s="319" t="s">
        <v>191</v>
      </c>
      <c r="B78" s="319"/>
      <c r="C78" s="319"/>
      <c r="D78" s="319"/>
      <c r="E78" s="319"/>
      <c r="F78" s="319"/>
      <c r="G78" s="22">
        <v>194</v>
      </c>
      <c r="H78" s="55">
        <v>0</v>
      </c>
      <c r="I78" s="55">
        <v>0</v>
      </c>
    </row>
    <row r="79" spans="1:9" x14ac:dyDescent="0.2">
      <c r="A79" s="255" t="s">
        <v>192</v>
      </c>
      <c r="B79" s="255"/>
      <c r="C79" s="255"/>
      <c r="D79" s="255"/>
      <c r="E79" s="255"/>
      <c r="F79" s="255"/>
      <c r="G79" s="17">
        <v>195</v>
      </c>
      <c r="H79" s="111">
        <v>0</v>
      </c>
      <c r="I79" s="111">
        <v>0</v>
      </c>
    </row>
    <row r="80" spans="1:9" x14ac:dyDescent="0.2">
      <c r="A80" s="255" t="s">
        <v>193</v>
      </c>
      <c r="B80" s="255"/>
      <c r="C80" s="255"/>
      <c r="D80" s="255"/>
      <c r="E80" s="255"/>
      <c r="F80" s="255"/>
      <c r="G80" s="17">
        <v>196</v>
      </c>
      <c r="H80" s="111">
        <v>0</v>
      </c>
      <c r="I80" s="111">
        <v>0</v>
      </c>
    </row>
    <row r="81" spans="1:9" x14ac:dyDescent="0.2">
      <c r="A81" s="303" t="s">
        <v>194</v>
      </c>
      <c r="B81" s="303"/>
      <c r="C81" s="303"/>
      <c r="D81" s="303"/>
      <c r="E81" s="303"/>
      <c r="F81" s="303"/>
      <c r="G81" s="17">
        <v>197</v>
      </c>
      <c r="H81" s="111">
        <v>0</v>
      </c>
      <c r="I81" s="111">
        <v>0</v>
      </c>
    </row>
    <row r="82" spans="1:9" x14ac:dyDescent="0.2">
      <c r="A82" s="309" t="s">
        <v>195</v>
      </c>
      <c r="B82" s="309"/>
      <c r="C82" s="309"/>
      <c r="D82" s="309"/>
      <c r="E82" s="309"/>
      <c r="F82" s="309"/>
      <c r="G82" s="18">
        <v>198</v>
      </c>
      <c r="H82" s="112">
        <v>0</v>
      </c>
      <c r="I82" s="112">
        <v>0</v>
      </c>
    </row>
    <row r="83" spans="1:9" x14ac:dyDescent="0.2">
      <c r="A83" s="295" t="s">
        <v>124</v>
      </c>
      <c r="B83" s="295"/>
      <c r="C83" s="295"/>
      <c r="D83" s="295"/>
      <c r="E83" s="295"/>
      <c r="F83" s="295"/>
      <c r="G83" s="305"/>
      <c r="H83" s="305"/>
      <c r="I83" s="305"/>
    </row>
    <row r="84" spans="1:9" x14ac:dyDescent="0.2">
      <c r="A84" s="306" t="s">
        <v>196</v>
      </c>
      <c r="B84" s="306"/>
      <c r="C84" s="306"/>
      <c r="D84" s="306"/>
      <c r="E84" s="306"/>
      <c r="F84" s="306"/>
      <c r="G84" s="17">
        <v>199</v>
      </c>
      <c r="H84" s="50">
        <f>H85+H86</f>
        <v>0</v>
      </c>
      <c r="I84" s="50">
        <f>I85+I86</f>
        <v>0</v>
      </c>
    </row>
    <row r="85" spans="1:9" x14ac:dyDescent="0.2">
      <c r="A85" s="307" t="s">
        <v>197</v>
      </c>
      <c r="B85" s="307"/>
      <c r="C85" s="307"/>
      <c r="D85" s="307"/>
      <c r="E85" s="307"/>
      <c r="F85" s="307"/>
      <c r="G85" s="16">
        <v>200</v>
      </c>
      <c r="H85" s="55">
        <v>0</v>
      </c>
      <c r="I85" s="55">
        <v>0</v>
      </c>
    </row>
    <row r="86" spans="1:9" x14ac:dyDescent="0.2">
      <c r="A86" s="308" t="s">
        <v>198</v>
      </c>
      <c r="B86" s="308"/>
      <c r="C86" s="308"/>
      <c r="D86" s="308"/>
      <c r="E86" s="308"/>
      <c r="F86" s="308"/>
      <c r="G86" s="19">
        <v>201</v>
      </c>
      <c r="H86" s="55">
        <v>0</v>
      </c>
      <c r="I86" s="55">
        <v>0</v>
      </c>
    </row>
    <row r="87" spans="1:9" x14ac:dyDescent="0.2">
      <c r="A87" s="316" t="s">
        <v>126</v>
      </c>
      <c r="B87" s="316"/>
      <c r="C87" s="316"/>
      <c r="D87" s="316"/>
      <c r="E87" s="316"/>
      <c r="F87" s="316"/>
      <c r="G87" s="317"/>
      <c r="H87" s="317"/>
      <c r="I87" s="317"/>
    </row>
    <row r="88" spans="1:9" x14ac:dyDescent="0.2">
      <c r="A88" s="318" t="s">
        <v>199</v>
      </c>
      <c r="B88" s="318"/>
      <c r="C88" s="318"/>
      <c r="D88" s="318"/>
      <c r="E88" s="318"/>
      <c r="F88" s="318"/>
      <c r="G88" s="16">
        <v>202</v>
      </c>
      <c r="H88" s="120">
        <v>80783230</v>
      </c>
      <c r="I88" s="120">
        <v>68632630</v>
      </c>
    </row>
    <row r="89" spans="1:9" ht="24.6" customHeight="1" x14ac:dyDescent="0.2">
      <c r="A89" s="314" t="s">
        <v>200</v>
      </c>
      <c r="B89" s="314"/>
      <c r="C89" s="314"/>
      <c r="D89" s="314"/>
      <c r="E89" s="314"/>
      <c r="F89" s="314"/>
      <c r="G89" s="17">
        <v>203</v>
      </c>
      <c r="H89" s="50">
        <f>SUM(H90:H97)</f>
        <v>0</v>
      </c>
      <c r="I89" s="50">
        <f>SUM(I90:I97)</f>
        <v>0</v>
      </c>
    </row>
    <row r="90" spans="1:9" x14ac:dyDescent="0.2">
      <c r="A90" s="304" t="s">
        <v>201</v>
      </c>
      <c r="B90" s="304"/>
      <c r="C90" s="304"/>
      <c r="D90" s="304"/>
      <c r="E90" s="304"/>
      <c r="F90" s="304"/>
      <c r="G90" s="16">
        <v>204</v>
      </c>
      <c r="H90" s="55">
        <v>0</v>
      </c>
      <c r="I90" s="55">
        <v>0</v>
      </c>
    </row>
    <row r="91" spans="1:9" ht="21.6" customHeight="1" x14ac:dyDescent="0.2">
      <c r="A91" s="304" t="s">
        <v>202</v>
      </c>
      <c r="B91" s="304"/>
      <c r="C91" s="304"/>
      <c r="D91" s="304"/>
      <c r="E91" s="304"/>
      <c r="F91" s="304"/>
      <c r="G91" s="16">
        <v>205</v>
      </c>
      <c r="H91" s="55">
        <v>0</v>
      </c>
      <c r="I91" s="55">
        <v>0</v>
      </c>
    </row>
    <row r="92" spans="1:9" ht="21.6" customHeight="1" x14ac:dyDescent="0.2">
      <c r="A92" s="304" t="s">
        <v>203</v>
      </c>
      <c r="B92" s="304"/>
      <c r="C92" s="304"/>
      <c r="D92" s="304"/>
      <c r="E92" s="304"/>
      <c r="F92" s="304"/>
      <c r="G92" s="16">
        <v>206</v>
      </c>
      <c r="H92" s="55">
        <v>0</v>
      </c>
      <c r="I92" s="55">
        <v>0</v>
      </c>
    </row>
    <row r="93" spans="1:9" x14ac:dyDescent="0.2">
      <c r="A93" s="304" t="s">
        <v>204</v>
      </c>
      <c r="B93" s="304"/>
      <c r="C93" s="304"/>
      <c r="D93" s="304"/>
      <c r="E93" s="304"/>
      <c r="F93" s="304"/>
      <c r="G93" s="16">
        <v>207</v>
      </c>
      <c r="H93" s="55">
        <v>0</v>
      </c>
      <c r="I93" s="55">
        <v>0</v>
      </c>
    </row>
    <row r="94" spans="1:9" x14ac:dyDescent="0.2">
      <c r="A94" s="304" t="s">
        <v>205</v>
      </c>
      <c r="B94" s="304"/>
      <c r="C94" s="304"/>
      <c r="D94" s="304"/>
      <c r="E94" s="304"/>
      <c r="F94" s="304"/>
      <c r="G94" s="16">
        <v>208</v>
      </c>
      <c r="H94" s="55">
        <v>0</v>
      </c>
      <c r="I94" s="55">
        <v>0</v>
      </c>
    </row>
    <row r="95" spans="1:9" ht="20.45" customHeight="1" x14ac:dyDescent="0.2">
      <c r="A95" s="304" t="s">
        <v>206</v>
      </c>
      <c r="B95" s="304"/>
      <c r="C95" s="304"/>
      <c r="D95" s="304"/>
      <c r="E95" s="304"/>
      <c r="F95" s="304"/>
      <c r="G95" s="16">
        <v>209</v>
      </c>
      <c r="H95" s="55">
        <v>0</v>
      </c>
      <c r="I95" s="55">
        <v>0</v>
      </c>
    </row>
    <row r="96" spans="1:9" x14ac:dyDescent="0.2">
      <c r="A96" s="304" t="s">
        <v>207</v>
      </c>
      <c r="B96" s="304"/>
      <c r="C96" s="304"/>
      <c r="D96" s="304"/>
      <c r="E96" s="304"/>
      <c r="F96" s="304"/>
      <c r="G96" s="16">
        <v>210</v>
      </c>
      <c r="H96" s="55">
        <v>0</v>
      </c>
      <c r="I96" s="55">
        <v>0</v>
      </c>
    </row>
    <row r="97" spans="1:9" x14ac:dyDescent="0.2">
      <c r="A97" s="304" t="s">
        <v>208</v>
      </c>
      <c r="B97" s="304"/>
      <c r="C97" s="304"/>
      <c r="D97" s="304"/>
      <c r="E97" s="304"/>
      <c r="F97" s="304"/>
      <c r="G97" s="16">
        <v>211</v>
      </c>
      <c r="H97" s="55">
        <v>0</v>
      </c>
      <c r="I97" s="55">
        <v>0</v>
      </c>
    </row>
    <row r="98" spans="1:9" x14ac:dyDescent="0.2">
      <c r="A98" s="318" t="s">
        <v>127</v>
      </c>
      <c r="B98" s="318"/>
      <c r="C98" s="318"/>
      <c r="D98" s="318"/>
      <c r="E98" s="318"/>
      <c r="F98" s="318"/>
      <c r="G98" s="16">
        <v>212</v>
      </c>
      <c r="H98" s="55">
        <v>0</v>
      </c>
      <c r="I98" s="55">
        <v>0</v>
      </c>
    </row>
    <row r="99" spans="1:9" ht="27.6" customHeight="1" x14ac:dyDescent="0.2">
      <c r="A99" s="314" t="s">
        <v>209</v>
      </c>
      <c r="B99" s="314"/>
      <c r="C99" s="314"/>
      <c r="D99" s="314"/>
      <c r="E99" s="314"/>
      <c r="F99" s="314"/>
      <c r="G99" s="17">
        <v>213</v>
      </c>
      <c r="H99" s="50">
        <f>H89-H98</f>
        <v>0</v>
      </c>
      <c r="I99" s="50">
        <f>I89-I98</f>
        <v>0</v>
      </c>
    </row>
    <row r="100" spans="1:9" x14ac:dyDescent="0.2">
      <c r="A100" s="315" t="s">
        <v>210</v>
      </c>
      <c r="B100" s="315"/>
      <c r="C100" s="315"/>
      <c r="D100" s="315"/>
      <c r="E100" s="315"/>
      <c r="F100" s="315"/>
      <c r="G100" s="18">
        <v>214</v>
      </c>
      <c r="H100" s="51">
        <f>H88+H99</f>
        <v>80783230</v>
      </c>
      <c r="I100" s="51">
        <f>I88+I99</f>
        <v>68632630</v>
      </c>
    </row>
    <row r="101" spans="1:9" x14ac:dyDescent="0.2">
      <c r="A101" s="295" t="s">
        <v>211</v>
      </c>
      <c r="B101" s="295"/>
      <c r="C101" s="295"/>
      <c r="D101" s="295"/>
      <c r="E101" s="295"/>
      <c r="F101" s="295"/>
      <c r="G101" s="305"/>
      <c r="H101" s="305"/>
      <c r="I101" s="305"/>
    </row>
    <row r="102" spans="1:9" x14ac:dyDescent="0.2">
      <c r="A102" s="306" t="s">
        <v>212</v>
      </c>
      <c r="B102" s="306"/>
      <c r="C102" s="306"/>
      <c r="D102" s="306"/>
      <c r="E102" s="306"/>
      <c r="F102" s="306"/>
      <c r="G102" s="17">
        <v>215</v>
      </c>
      <c r="H102" s="50">
        <f>H103+H104</f>
        <v>0</v>
      </c>
      <c r="I102" s="50">
        <f>I103+I104</f>
        <v>0</v>
      </c>
    </row>
    <row r="103" spans="1:9" x14ac:dyDescent="0.2">
      <c r="A103" s="307" t="s">
        <v>125</v>
      </c>
      <c r="B103" s="307"/>
      <c r="C103" s="307"/>
      <c r="D103" s="307"/>
      <c r="E103" s="307"/>
      <c r="F103" s="307"/>
      <c r="G103" s="16">
        <v>216</v>
      </c>
      <c r="H103" s="55">
        <v>0</v>
      </c>
      <c r="I103" s="55">
        <v>0</v>
      </c>
    </row>
    <row r="104" spans="1:9" x14ac:dyDescent="0.2">
      <c r="A104" s="308" t="s">
        <v>213</v>
      </c>
      <c r="B104" s="308"/>
      <c r="C104" s="308"/>
      <c r="D104" s="308"/>
      <c r="E104" s="308"/>
      <c r="F104" s="308"/>
      <c r="G104" s="19">
        <v>217</v>
      </c>
      <c r="H104" s="55">
        <v>0</v>
      </c>
      <c r="I104" s="55">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74" orientation="portrait" r:id="rId1"/>
  <headerFooter alignWithMargins="0"/>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110" zoomScaleNormal="100" workbookViewId="0">
      <selection activeCell="A57" sqref="A57:F57"/>
    </sheetView>
  </sheetViews>
  <sheetFormatPr defaultColWidth="9.140625" defaultRowHeight="12.75" x14ac:dyDescent="0.2"/>
  <cols>
    <col min="1" max="6" width="9.140625" style="11"/>
    <col min="7" max="7" width="9.140625" style="23"/>
    <col min="8" max="9" width="16.28515625" style="52" customWidth="1"/>
    <col min="10" max="16384" width="9.140625" style="11"/>
  </cols>
  <sheetData>
    <row r="1" spans="1:9" x14ac:dyDescent="0.2">
      <c r="A1" s="301" t="s">
        <v>214</v>
      </c>
      <c r="B1" s="320"/>
      <c r="C1" s="320"/>
      <c r="D1" s="320"/>
      <c r="E1" s="320"/>
      <c r="F1" s="320"/>
      <c r="G1" s="320"/>
      <c r="H1" s="320"/>
      <c r="I1" s="320"/>
    </row>
    <row r="2" spans="1:9" x14ac:dyDescent="0.2">
      <c r="A2" s="300" t="s">
        <v>449</v>
      </c>
      <c r="B2" s="266"/>
      <c r="C2" s="266"/>
      <c r="D2" s="266"/>
      <c r="E2" s="266"/>
      <c r="F2" s="266"/>
      <c r="G2" s="266"/>
      <c r="H2" s="266"/>
      <c r="I2" s="266"/>
    </row>
    <row r="3" spans="1:9" x14ac:dyDescent="0.2">
      <c r="A3" s="328" t="s">
        <v>361</v>
      </c>
      <c r="B3" s="329"/>
      <c r="C3" s="329"/>
      <c r="D3" s="329"/>
      <c r="E3" s="329"/>
      <c r="F3" s="329"/>
      <c r="G3" s="329"/>
      <c r="H3" s="329"/>
      <c r="I3" s="329"/>
    </row>
    <row r="4" spans="1:9" x14ac:dyDescent="0.2">
      <c r="A4" s="324" t="s">
        <v>450</v>
      </c>
      <c r="B4" s="270"/>
      <c r="C4" s="270"/>
      <c r="D4" s="270"/>
      <c r="E4" s="270"/>
      <c r="F4" s="270"/>
      <c r="G4" s="270"/>
      <c r="H4" s="270"/>
      <c r="I4" s="271"/>
    </row>
    <row r="5" spans="1:9" ht="23.25" thickBot="1" x14ac:dyDescent="0.25">
      <c r="A5" s="336" t="s">
        <v>2</v>
      </c>
      <c r="B5" s="337"/>
      <c r="C5" s="337"/>
      <c r="D5" s="337"/>
      <c r="E5" s="337"/>
      <c r="F5" s="338"/>
      <c r="G5" s="13" t="s">
        <v>115</v>
      </c>
      <c r="H5" s="44" t="s">
        <v>377</v>
      </c>
      <c r="I5" s="44" t="s">
        <v>353</v>
      </c>
    </row>
    <row r="6" spans="1:9" x14ac:dyDescent="0.2">
      <c r="A6" s="339">
        <v>1</v>
      </c>
      <c r="B6" s="340"/>
      <c r="C6" s="340"/>
      <c r="D6" s="340"/>
      <c r="E6" s="340"/>
      <c r="F6" s="341"/>
      <c r="G6" s="20">
        <v>2</v>
      </c>
      <c r="H6" s="20" t="s">
        <v>215</v>
      </c>
      <c r="I6" s="20" t="s">
        <v>216</v>
      </c>
    </row>
    <row r="7" spans="1:9" x14ac:dyDescent="0.2">
      <c r="A7" s="342" t="s">
        <v>217</v>
      </c>
      <c r="B7" s="343"/>
      <c r="C7" s="343"/>
      <c r="D7" s="343"/>
      <c r="E7" s="343"/>
      <c r="F7" s="343"/>
      <c r="G7" s="343"/>
      <c r="H7" s="343"/>
      <c r="I7" s="344"/>
    </row>
    <row r="8" spans="1:9" ht="12.75" customHeight="1" x14ac:dyDescent="0.2">
      <c r="A8" s="345" t="s">
        <v>218</v>
      </c>
      <c r="B8" s="346"/>
      <c r="C8" s="346"/>
      <c r="D8" s="346"/>
      <c r="E8" s="346"/>
      <c r="F8" s="347"/>
      <c r="G8" s="21">
        <v>1</v>
      </c>
      <c r="H8" s="121">
        <v>90450049</v>
      </c>
      <c r="I8" s="121">
        <v>77580255</v>
      </c>
    </row>
    <row r="9" spans="1:9" ht="12.75" customHeight="1" x14ac:dyDescent="0.2">
      <c r="A9" s="333" t="s">
        <v>219</v>
      </c>
      <c r="B9" s="334"/>
      <c r="C9" s="334"/>
      <c r="D9" s="334"/>
      <c r="E9" s="334"/>
      <c r="F9" s="335"/>
      <c r="G9" s="17">
        <v>2</v>
      </c>
      <c r="H9" s="45">
        <f>H10+H11+H12+H13+H14+H15+H16+H17</f>
        <v>8527998</v>
      </c>
      <c r="I9" s="45">
        <f>I10+I11+I12+I13+I14+I15+I16+I17</f>
        <v>94912663</v>
      </c>
    </row>
    <row r="10" spans="1:9" ht="12.75" customHeight="1" x14ac:dyDescent="0.2">
      <c r="A10" s="325" t="s">
        <v>220</v>
      </c>
      <c r="B10" s="326"/>
      <c r="C10" s="326"/>
      <c r="D10" s="326"/>
      <c r="E10" s="326"/>
      <c r="F10" s="327"/>
      <c r="G10" s="22">
        <v>3</v>
      </c>
      <c r="H10" s="122">
        <v>66712299</v>
      </c>
      <c r="I10" s="122">
        <v>72362989</v>
      </c>
    </row>
    <row r="11" spans="1:9" ht="31.15" customHeight="1" x14ac:dyDescent="0.2">
      <c r="A11" s="325" t="s">
        <v>385</v>
      </c>
      <c r="B11" s="326"/>
      <c r="C11" s="326"/>
      <c r="D11" s="326"/>
      <c r="E11" s="326"/>
      <c r="F11" s="327"/>
      <c r="G11" s="22">
        <v>4</v>
      </c>
      <c r="H11" s="122">
        <v>-2996871</v>
      </c>
      <c r="I11" s="122">
        <v>-9725599</v>
      </c>
    </row>
    <row r="12" spans="1:9" ht="28.15" customHeight="1" x14ac:dyDescent="0.2">
      <c r="A12" s="325" t="s">
        <v>386</v>
      </c>
      <c r="B12" s="326"/>
      <c r="C12" s="326"/>
      <c r="D12" s="326"/>
      <c r="E12" s="326"/>
      <c r="F12" s="327"/>
      <c r="G12" s="22">
        <v>5</v>
      </c>
      <c r="H12" s="122">
        <v>-311960</v>
      </c>
      <c r="I12" s="122">
        <v>0</v>
      </c>
    </row>
    <row r="13" spans="1:9" ht="12.75" customHeight="1" x14ac:dyDescent="0.2">
      <c r="A13" s="325" t="s">
        <v>221</v>
      </c>
      <c r="B13" s="326"/>
      <c r="C13" s="326"/>
      <c r="D13" s="326"/>
      <c r="E13" s="326"/>
      <c r="F13" s="327"/>
      <c r="G13" s="22">
        <v>6</v>
      </c>
      <c r="H13" s="122">
        <v>-44618472</v>
      </c>
      <c r="I13" s="122">
        <v>-44066607</v>
      </c>
    </row>
    <row r="14" spans="1:9" ht="12.75" customHeight="1" x14ac:dyDescent="0.2">
      <c r="A14" s="325" t="s">
        <v>222</v>
      </c>
      <c r="B14" s="326"/>
      <c r="C14" s="326"/>
      <c r="D14" s="326"/>
      <c r="E14" s="326"/>
      <c r="F14" s="327"/>
      <c r="G14" s="22">
        <v>7</v>
      </c>
      <c r="H14" s="122">
        <v>9073163</v>
      </c>
      <c r="I14" s="122">
        <v>7206909</v>
      </c>
    </row>
    <row r="15" spans="1:9" ht="12.75" customHeight="1" x14ac:dyDescent="0.2">
      <c r="A15" s="325" t="s">
        <v>223</v>
      </c>
      <c r="B15" s="326"/>
      <c r="C15" s="326"/>
      <c r="D15" s="326"/>
      <c r="E15" s="326"/>
      <c r="F15" s="327"/>
      <c r="G15" s="22">
        <v>8</v>
      </c>
      <c r="H15" s="122">
        <v>161687</v>
      </c>
      <c r="I15" s="122">
        <v>43007</v>
      </c>
    </row>
    <row r="16" spans="1:9" ht="12.75" customHeight="1" x14ac:dyDescent="0.2">
      <c r="A16" s="325" t="s">
        <v>224</v>
      </c>
      <c r="B16" s="326"/>
      <c r="C16" s="326"/>
      <c r="D16" s="326"/>
      <c r="E16" s="326"/>
      <c r="F16" s="327"/>
      <c r="G16" s="22">
        <v>9</v>
      </c>
      <c r="H16" s="122">
        <v>42967</v>
      </c>
      <c r="I16" s="122">
        <v>2585413</v>
      </c>
    </row>
    <row r="17" spans="1:9" ht="27.6" customHeight="1" x14ac:dyDescent="0.2">
      <c r="A17" s="325" t="s">
        <v>225</v>
      </c>
      <c r="B17" s="326"/>
      <c r="C17" s="326"/>
      <c r="D17" s="326"/>
      <c r="E17" s="326"/>
      <c r="F17" s="327"/>
      <c r="G17" s="22">
        <v>10</v>
      </c>
      <c r="H17" s="122">
        <v>-19534815</v>
      </c>
      <c r="I17" s="122">
        <v>66506551</v>
      </c>
    </row>
    <row r="18" spans="1:9" ht="29.45" customHeight="1" x14ac:dyDescent="0.2">
      <c r="A18" s="330" t="s">
        <v>388</v>
      </c>
      <c r="B18" s="331"/>
      <c r="C18" s="331"/>
      <c r="D18" s="331"/>
      <c r="E18" s="331"/>
      <c r="F18" s="332"/>
      <c r="G18" s="17">
        <v>11</v>
      </c>
      <c r="H18" s="45">
        <f>H8+H9</f>
        <v>98978047</v>
      </c>
      <c r="I18" s="45">
        <f>I8+I9</f>
        <v>172492918</v>
      </c>
    </row>
    <row r="19" spans="1:9" ht="12.75" customHeight="1" x14ac:dyDescent="0.2">
      <c r="A19" s="333" t="s">
        <v>226</v>
      </c>
      <c r="B19" s="334"/>
      <c r="C19" s="334"/>
      <c r="D19" s="334"/>
      <c r="E19" s="334"/>
      <c r="F19" s="335"/>
      <c r="G19" s="17">
        <v>12</v>
      </c>
      <c r="H19" s="45">
        <f>H20+H21+H22+H23</f>
        <v>-32746433</v>
      </c>
      <c r="I19" s="45">
        <f>I20+I21+I22+I23</f>
        <v>-87400921</v>
      </c>
    </row>
    <row r="20" spans="1:9" ht="12.75" customHeight="1" x14ac:dyDescent="0.2">
      <c r="A20" s="325" t="s">
        <v>227</v>
      </c>
      <c r="B20" s="326"/>
      <c r="C20" s="326"/>
      <c r="D20" s="326"/>
      <c r="E20" s="326"/>
      <c r="F20" s="327"/>
      <c r="G20" s="22">
        <v>13</v>
      </c>
      <c r="H20" s="46">
        <v>-8642312</v>
      </c>
      <c r="I20" s="46">
        <v>-74166013</v>
      </c>
    </row>
    <row r="21" spans="1:9" ht="12.75" customHeight="1" x14ac:dyDescent="0.2">
      <c r="A21" s="325" t="s">
        <v>228</v>
      </c>
      <c r="B21" s="326"/>
      <c r="C21" s="326"/>
      <c r="D21" s="326"/>
      <c r="E21" s="326"/>
      <c r="F21" s="327"/>
      <c r="G21" s="22">
        <v>14</v>
      </c>
      <c r="H21" s="46">
        <v>-70289710</v>
      </c>
      <c r="I21" s="46">
        <v>-26467924</v>
      </c>
    </row>
    <row r="22" spans="1:9" ht="12.75" customHeight="1" x14ac:dyDescent="0.2">
      <c r="A22" s="325" t="s">
        <v>229</v>
      </c>
      <c r="B22" s="326"/>
      <c r="C22" s="326"/>
      <c r="D22" s="326"/>
      <c r="E22" s="326"/>
      <c r="F22" s="327"/>
      <c r="G22" s="22">
        <v>15</v>
      </c>
      <c r="H22" s="46">
        <v>43485465</v>
      </c>
      <c r="I22" s="46">
        <v>-6621911</v>
      </c>
    </row>
    <row r="23" spans="1:9" ht="12.75" customHeight="1" x14ac:dyDescent="0.2">
      <c r="A23" s="325" t="s">
        <v>230</v>
      </c>
      <c r="B23" s="326"/>
      <c r="C23" s="326"/>
      <c r="D23" s="326"/>
      <c r="E23" s="326"/>
      <c r="F23" s="327"/>
      <c r="G23" s="22">
        <v>16</v>
      </c>
      <c r="H23" s="46">
        <v>2700124</v>
      </c>
      <c r="I23" s="46">
        <v>19854927</v>
      </c>
    </row>
    <row r="24" spans="1:9" ht="12.75" customHeight="1" x14ac:dyDescent="0.2">
      <c r="A24" s="330" t="s">
        <v>231</v>
      </c>
      <c r="B24" s="331"/>
      <c r="C24" s="331"/>
      <c r="D24" s="331"/>
      <c r="E24" s="331"/>
      <c r="F24" s="332"/>
      <c r="G24" s="17">
        <v>17</v>
      </c>
      <c r="H24" s="45">
        <f>H18+H19</f>
        <v>66231614</v>
      </c>
      <c r="I24" s="45">
        <f>I18+I19</f>
        <v>85091997</v>
      </c>
    </row>
    <row r="25" spans="1:9" ht="12.75" customHeight="1" x14ac:dyDescent="0.2">
      <c r="A25" s="321" t="s">
        <v>232</v>
      </c>
      <c r="B25" s="322"/>
      <c r="C25" s="322"/>
      <c r="D25" s="322"/>
      <c r="E25" s="322"/>
      <c r="F25" s="323"/>
      <c r="G25" s="22">
        <v>18</v>
      </c>
      <c r="H25" s="122">
        <v>-9436657</v>
      </c>
      <c r="I25" s="122">
        <v>-7349900</v>
      </c>
    </row>
    <row r="26" spans="1:9" ht="12.75" customHeight="1" x14ac:dyDescent="0.2">
      <c r="A26" s="321" t="s">
        <v>233</v>
      </c>
      <c r="B26" s="322"/>
      <c r="C26" s="322"/>
      <c r="D26" s="322"/>
      <c r="E26" s="322"/>
      <c r="F26" s="323"/>
      <c r="G26" s="22">
        <v>19</v>
      </c>
      <c r="H26" s="122">
        <v>0</v>
      </c>
      <c r="I26" s="122">
        <v>0</v>
      </c>
    </row>
    <row r="27" spans="1:9" ht="28.9" customHeight="1" x14ac:dyDescent="0.2">
      <c r="A27" s="348" t="s">
        <v>234</v>
      </c>
      <c r="B27" s="349"/>
      <c r="C27" s="349"/>
      <c r="D27" s="349"/>
      <c r="E27" s="349"/>
      <c r="F27" s="350"/>
      <c r="G27" s="18">
        <v>20</v>
      </c>
      <c r="H27" s="47">
        <f>H24+H25+H26</f>
        <v>56794957</v>
      </c>
      <c r="I27" s="47">
        <f>I24+I25+I26</f>
        <v>77742097</v>
      </c>
    </row>
    <row r="28" spans="1:9" x14ac:dyDescent="0.2">
      <c r="A28" s="342" t="s">
        <v>235</v>
      </c>
      <c r="B28" s="343"/>
      <c r="C28" s="343"/>
      <c r="D28" s="343"/>
      <c r="E28" s="343"/>
      <c r="F28" s="343"/>
      <c r="G28" s="343"/>
      <c r="H28" s="343"/>
      <c r="I28" s="344"/>
    </row>
    <row r="29" spans="1:9" ht="23.45" customHeight="1" x14ac:dyDescent="0.2">
      <c r="A29" s="345" t="s">
        <v>236</v>
      </c>
      <c r="B29" s="346"/>
      <c r="C29" s="346"/>
      <c r="D29" s="346"/>
      <c r="E29" s="346"/>
      <c r="F29" s="347"/>
      <c r="G29" s="21">
        <v>21</v>
      </c>
      <c r="H29" s="48">
        <v>6447677</v>
      </c>
      <c r="I29" s="48">
        <v>28215313</v>
      </c>
    </row>
    <row r="30" spans="1:9" ht="12.75" customHeight="1" x14ac:dyDescent="0.2">
      <c r="A30" s="321" t="s">
        <v>237</v>
      </c>
      <c r="B30" s="322"/>
      <c r="C30" s="322"/>
      <c r="D30" s="322"/>
      <c r="E30" s="322"/>
      <c r="F30" s="323"/>
      <c r="G30" s="22">
        <v>22</v>
      </c>
      <c r="H30" s="49">
        <v>0</v>
      </c>
      <c r="I30" s="49">
        <v>0</v>
      </c>
    </row>
    <row r="31" spans="1:9" ht="12.75" customHeight="1" x14ac:dyDescent="0.2">
      <c r="A31" s="321" t="s">
        <v>238</v>
      </c>
      <c r="B31" s="322"/>
      <c r="C31" s="322"/>
      <c r="D31" s="322"/>
      <c r="E31" s="322"/>
      <c r="F31" s="323"/>
      <c r="G31" s="22">
        <v>23</v>
      </c>
      <c r="H31" s="49">
        <v>825340</v>
      </c>
      <c r="I31" s="49">
        <v>6929874</v>
      </c>
    </row>
    <row r="32" spans="1:9" ht="12.75" customHeight="1" x14ac:dyDescent="0.2">
      <c r="A32" s="321" t="s">
        <v>239</v>
      </c>
      <c r="B32" s="322"/>
      <c r="C32" s="322"/>
      <c r="D32" s="322"/>
      <c r="E32" s="322"/>
      <c r="F32" s="323"/>
      <c r="G32" s="22">
        <v>24</v>
      </c>
      <c r="H32" s="49">
        <v>40345999</v>
      </c>
      <c r="I32" s="49">
        <v>40516851</v>
      </c>
    </row>
    <row r="33" spans="1:9" ht="12.75" customHeight="1" x14ac:dyDescent="0.2">
      <c r="A33" s="321" t="s">
        <v>240</v>
      </c>
      <c r="B33" s="322"/>
      <c r="C33" s="322"/>
      <c r="D33" s="322"/>
      <c r="E33" s="322"/>
      <c r="F33" s="323"/>
      <c r="G33" s="22">
        <v>25</v>
      </c>
      <c r="H33" s="49">
        <v>31147938</v>
      </c>
      <c r="I33" s="49">
        <v>0</v>
      </c>
    </row>
    <row r="34" spans="1:9" ht="12.75" customHeight="1" x14ac:dyDescent="0.2">
      <c r="A34" s="321" t="s">
        <v>241</v>
      </c>
      <c r="B34" s="322"/>
      <c r="C34" s="322"/>
      <c r="D34" s="322"/>
      <c r="E34" s="322"/>
      <c r="F34" s="323"/>
      <c r="G34" s="22">
        <v>26</v>
      </c>
      <c r="H34" s="49">
        <v>0</v>
      </c>
      <c r="I34" s="49">
        <v>0</v>
      </c>
    </row>
    <row r="35" spans="1:9" ht="27.6" customHeight="1" x14ac:dyDescent="0.2">
      <c r="A35" s="330" t="s">
        <v>242</v>
      </c>
      <c r="B35" s="331"/>
      <c r="C35" s="331"/>
      <c r="D35" s="331"/>
      <c r="E35" s="331"/>
      <c r="F35" s="332"/>
      <c r="G35" s="17">
        <v>27</v>
      </c>
      <c r="H35" s="50">
        <f>H29+H30+H31+H32+H33+H34</f>
        <v>78766954</v>
      </c>
      <c r="I35" s="50">
        <f>I29+I30+I31+I32+I33+I34</f>
        <v>75662038</v>
      </c>
    </row>
    <row r="36" spans="1:9" ht="26.45" customHeight="1" x14ac:dyDescent="0.2">
      <c r="A36" s="321" t="s">
        <v>243</v>
      </c>
      <c r="B36" s="322"/>
      <c r="C36" s="322"/>
      <c r="D36" s="322"/>
      <c r="E36" s="322"/>
      <c r="F36" s="323"/>
      <c r="G36" s="22">
        <v>28</v>
      </c>
      <c r="H36" s="120">
        <v>-136601575</v>
      </c>
      <c r="I36" s="120">
        <v>-42920010</v>
      </c>
    </row>
    <row r="37" spans="1:9" ht="12.75" customHeight="1" x14ac:dyDescent="0.2">
      <c r="A37" s="321" t="s">
        <v>244</v>
      </c>
      <c r="B37" s="322"/>
      <c r="C37" s="322"/>
      <c r="D37" s="322"/>
      <c r="E37" s="322"/>
      <c r="F37" s="323"/>
      <c r="G37" s="22">
        <v>29</v>
      </c>
      <c r="H37" s="120">
        <v>0</v>
      </c>
      <c r="I37" s="120">
        <v>0</v>
      </c>
    </row>
    <row r="38" spans="1:9" ht="12.75" customHeight="1" x14ac:dyDescent="0.2">
      <c r="A38" s="321" t="s">
        <v>245</v>
      </c>
      <c r="B38" s="322"/>
      <c r="C38" s="322"/>
      <c r="D38" s="322"/>
      <c r="E38" s="322"/>
      <c r="F38" s="323"/>
      <c r="G38" s="22">
        <v>30</v>
      </c>
      <c r="H38" s="120">
        <v>-260000</v>
      </c>
      <c r="I38" s="120">
        <v>-897742</v>
      </c>
    </row>
    <row r="39" spans="1:9" ht="12.75" customHeight="1" x14ac:dyDescent="0.2">
      <c r="A39" s="321" t="s">
        <v>246</v>
      </c>
      <c r="B39" s="322"/>
      <c r="C39" s="322"/>
      <c r="D39" s="322"/>
      <c r="E39" s="322"/>
      <c r="F39" s="323"/>
      <c r="G39" s="22">
        <v>31</v>
      </c>
      <c r="H39" s="120">
        <v>-867</v>
      </c>
      <c r="I39" s="120">
        <v>0</v>
      </c>
    </row>
    <row r="40" spans="1:9" ht="12.75" customHeight="1" x14ac:dyDescent="0.2">
      <c r="A40" s="321" t="s">
        <v>247</v>
      </c>
      <c r="B40" s="322"/>
      <c r="C40" s="322"/>
      <c r="D40" s="322"/>
      <c r="E40" s="322"/>
      <c r="F40" s="323"/>
      <c r="G40" s="22">
        <v>32</v>
      </c>
      <c r="H40" s="120">
        <v>0</v>
      </c>
      <c r="I40" s="120">
        <v>0</v>
      </c>
    </row>
    <row r="41" spans="1:9" ht="22.9" customHeight="1" x14ac:dyDescent="0.2">
      <c r="A41" s="330" t="s">
        <v>248</v>
      </c>
      <c r="B41" s="331"/>
      <c r="C41" s="331"/>
      <c r="D41" s="331"/>
      <c r="E41" s="331"/>
      <c r="F41" s="332"/>
      <c r="G41" s="17">
        <v>33</v>
      </c>
      <c r="H41" s="50">
        <f>H36+H37+H38+H39+H40</f>
        <v>-136862442</v>
      </c>
      <c r="I41" s="50">
        <f>I36+I37+I38+I39+I40</f>
        <v>-43817752</v>
      </c>
    </row>
    <row r="42" spans="1:9" ht="30.6" customHeight="1" x14ac:dyDescent="0.2">
      <c r="A42" s="348" t="s">
        <v>249</v>
      </c>
      <c r="B42" s="349"/>
      <c r="C42" s="349"/>
      <c r="D42" s="349"/>
      <c r="E42" s="349"/>
      <c r="F42" s="350"/>
      <c r="G42" s="18">
        <v>34</v>
      </c>
      <c r="H42" s="51">
        <f>H35+H41</f>
        <v>-58095488</v>
      </c>
      <c r="I42" s="51">
        <f>I35+I41</f>
        <v>31844286</v>
      </c>
    </row>
    <row r="43" spans="1:9" x14ac:dyDescent="0.2">
      <c r="A43" s="342" t="s">
        <v>250</v>
      </c>
      <c r="B43" s="343"/>
      <c r="C43" s="343"/>
      <c r="D43" s="343"/>
      <c r="E43" s="343"/>
      <c r="F43" s="343"/>
      <c r="G43" s="343"/>
      <c r="H43" s="343"/>
      <c r="I43" s="344"/>
    </row>
    <row r="44" spans="1:9" ht="12.75" customHeight="1" x14ac:dyDescent="0.2">
      <c r="A44" s="345" t="s">
        <v>251</v>
      </c>
      <c r="B44" s="346"/>
      <c r="C44" s="346"/>
      <c r="D44" s="346"/>
      <c r="E44" s="346"/>
      <c r="F44" s="347"/>
      <c r="G44" s="21">
        <v>35</v>
      </c>
      <c r="H44" s="123">
        <v>0</v>
      </c>
      <c r="I44" s="123">
        <v>0</v>
      </c>
    </row>
    <row r="45" spans="1:9" ht="27.6" customHeight="1" x14ac:dyDescent="0.2">
      <c r="A45" s="321" t="s">
        <v>252</v>
      </c>
      <c r="B45" s="322"/>
      <c r="C45" s="322"/>
      <c r="D45" s="322"/>
      <c r="E45" s="322"/>
      <c r="F45" s="323"/>
      <c r="G45" s="22">
        <v>36</v>
      </c>
      <c r="H45" s="120">
        <v>0</v>
      </c>
      <c r="I45" s="120">
        <v>0</v>
      </c>
    </row>
    <row r="46" spans="1:9" ht="12.75" customHeight="1" x14ac:dyDescent="0.2">
      <c r="A46" s="321" t="s">
        <v>253</v>
      </c>
      <c r="B46" s="322"/>
      <c r="C46" s="322"/>
      <c r="D46" s="322"/>
      <c r="E46" s="322"/>
      <c r="F46" s="323"/>
      <c r="G46" s="22">
        <v>37</v>
      </c>
      <c r="H46" s="120">
        <v>148555163</v>
      </c>
      <c r="I46" s="120">
        <v>52504566</v>
      </c>
    </row>
    <row r="47" spans="1:9" ht="12.75" customHeight="1" x14ac:dyDescent="0.2">
      <c r="A47" s="321" t="s">
        <v>254</v>
      </c>
      <c r="B47" s="322"/>
      <c r="C47" s="322"/>
      <c r="D47" s="322"/>
      <c r="E47" s="322"/>
      <c r="F47" s="323"/>
      <c r="G47" s="22">
        <v>38</v>
      </c>
      <c r="H47" s="120">
        <v>0</v>
      </c>
      <c r="I47" s="120">
        <v>0</v>
      </c>
    </row>
    <row r="48" spans="1:9" ht="25.9" customHeight="1" x14ac:dyDescent="0.2">
      <c r="A48" s="330" t="s">
        <v>255</v>
      </c>
      <c r="B48" s="331"/>
      <c r="C48" s="331"/>
      <c r="D48" s="331"/>
      <c r="E48" s="331"/>
      <c r="F48" s="332"/>
      <c r="G48" s="17">
        <v>39</v>
      </c>
      <c r="H48" s="50">
        <f>H44+H45+H46+H47</f>
        <v>148555163</v>
      </c>
      <c r="I48" s="50">
        <f>I44+I45+I46+I47</f>
        <v>52504566</v>
      </c>
    </row>
    <row r="49" spans="1:9" ht="24.6" customHeight="1" x14ac:dyDescent="0.2">
      <c r="A49" s="321" t="s">
        <v>387</v>
      </c>
      <c r="B49" s="322"/>
      <c r="C49" s="322"/>
      <c r="D49" s="322"/>
      <c r="E49" s="322"/>
      <c r="F49" s="323"/>
      <c r="G49" s="22">
        <v>40</v>
      </c>
      <c r="H49" s="120">
        <v>-94609477</v>
      </c>
      <c r="I49" s="120">
        <v>-110773007</v>
      </c>
    </row>
    <row r="50" spans="1:9" ht="12.75" customHeight="1" x14ac:dyDescent="0.2">
      <c r="A50" s="321" t="s">
        <v>256</v>
      </c>
      <c r="B50" s="322"/>
      <c r="C50" s="322"/>
      <c r="D50" s="322"/>
      <c r="E50" s="322"/>
      <c r="F50" s="323"/>
      <c r="G50" s="22">
        <v>41</v>
      </c>
      <c r="H50" s="120">
        <v>-51675903</v>
      </c>
      <c r="I50" s="120">
        <v>-16522104</v>
      </c>
    </row>
    <row r="51" spans="1:9" ht="12.75" customHeight="1" x14ac:dyDescent="0.2">
      <c r="A51" s="321" t="s">
        <v>257</v>
      </c>
      <c r="B51" s="322"/>
      <c r="C51" s="322"/>
      <c r="D51" s="322"/>
      <c r="E51" s="322"/>
      <c r="F51" s="323"/>
      <c r="G51" s="22">
        <v>42</v>
      </c>
      <c r="H51" s="120">
        <v>-7892649</v>
      </c>
      <c r="I51" s="120">
        <v>-7497370</v>
      </c>
    </row>
    <row r="52" spans="1:9" ht="26.45" customHeight="1" x14ac:dyDescent="0.2">
      <c r="A52" s="321" t="s">
        <v>258</v>
      </c>
      <c r="B52" s="322"/>
      <c r="C52" s="322"/>
      <c r="D52" s="322"/>
      <c r="E52" s="322"/>
      <c r="F52" s="323"/>
      <c r="G52" s="22">
        <v>43</v>
      </c>
      <c r="H52" s="120">
        <v>-904660</v>
      </c>
      <c r="I52" s="120">
        <v>0</v>
      </c>
    </row>
    <row r="53" spans="1:9" ht="12.75" customHeight="1" x14ac:dyDescent="0.2">
      <c r="A53" s="321" t="s">
        <v>259</v>
      </c>
      <c r="B53" s="322"/>
      <c r="C53" s="322"/>
      <c r="D53" s="322"/>
      <c r="E53" s="322"/>
      <c r="F53" s="323"/>
      <c r="G53" s="22">
        <v>44</v>
      </c>
      <c r="H53" s="120">
        <v>0</v>
      </c>
      <c r="I53" s="120">
        <v>0</v>
      </c>
    </row>
    <row r="54" spans="1:9" ht="27.6" customHeight="1" x14ac:dyDescent="0.2">
      <c r="A54" s="330" t="s">
        <v>260</v>
      </c>
      <c r="B54" s="331"/>
      <c r="C54" s="331"/>
      <c r="D54" s="331"/>
      <c r="E54" s="331"/>
      <c r="F54" s="332"/>
      <c r="G54" s="17">
        <v>45</v>
      </c>
      <c r="H54" s="50">
        <f>H49+H50+H51+H52+H53</f>
        <v>-155082689</v>
      </c>
      <c r="I54" s="50">
        <f>I49+I50+I51+I52+I53</f>
        <v>-134792481</v>
      </c>
    </row>
    <row r="55" spans="1:9" ht="27.6" customHeight="1" x14ac:dyDescent="0.2">
      <c r="A55" s="351" t="s">
        <v>261</v>
      </c>
      <c r="B55" s="352"/>
      <c r="C55" s="352"/>
      <c r="D55" s="352"/>
      <c r="E55" s="352"/>
      <c r="F55" s="353"/>
      <c r="G55" s="17">
        <v>46</v>
      </c>
      <c r="H55" s="50">
        <f>H48+H54</f>
        <v>-6527526</v>
      </c>
      <c r="I55" s="50">
        <f>I48+I54</f>
        <v>-82287915</v>
      </c>
    </row>
    <row r="56" spans="1:9" x14ac:dyDescent="0.2">
      <c r="A56" s="257" t="s">
        <v>262</v>
      </c>
      <c r="B56" s="258"/>
      <c r="C56" s="258"/>
      <c r="D56" s="258"/>
      <c r="E56" s="258"/>
      <c r="F56" s="259"/>
      <c r="G56" s="22">
        <v>47</v>
      </c>
      <c r="H56" s="120">
        <v>-9457</v>
      </c>
      <c r="I56" s="120">
        <v>72249</v>
      </c>
    </row>
    <row r="57" spans="1:9" ht="27" customHeight="1" x14ac:dyDescent="0.2">
      <c r="A57" s="351" t="s">
        <v>263</v>
      </c>
      <c r="B57" s="352"/>
      <c r="C57" s="352"/>
      <c r="D57" s="352"/>
      <c r="E57" s="352"/>
      <c r="F57" s="353"/>
      <c r="G57" s="17">
        <v>48</v>
      </c>
      <c r="H57" s="50">
        <f>H27+H42+H55+H56</f>
        <v>-7837514</v>
      </c>
      <c r="I57" s="50">
        <f>I27+I42+I55+I56</f>
        <v>27370717</v>
      </c>
    </row>
    <row r="58" spans="1:9" ht="15.6" customHeight="1" x14ac:dyDescent="0.2">
      <c r="A58" s="354" t="s">
        <v>264</v>
      </c>
      <c r="B58" s="355"/>
      <c r="C58" s="355"/>
      <c r="D58" s="355"/>
      <c r="E58" s="355"/>
      <c r="F58" s="356"/>
      <c r="G58" s="22">
        <v>49</v>
      </c>
      <c r="H58" s="120">
        <v>16135861</v>
      </c>
      <c r="I58" s="120">
        <v>8298347</v>
      </c>
    </row>
    <row r="59" spans="1:9" ht="28.9" customHeight="1" x14ac:dyDescent="0.2">
      <c r="A59" s="348" t="s">
        <v>265</v>
      </c>
      <c r="B59" s="349"/>
      <c r="C59" s="349"/>
      <c r="D59" s="349"/>
      <c r="E59" s="349"/>
      <c r="F59" s="350"/>
      <c r="G59" s="18">
        <v>50</v>
      </c>
      <c r="H59" s="51">
        <f>H57+H58</f>
        <v>8298347</v>
      </c>
      <c r="I59" s="51">
        <f>I57+I58</f>
        <v>35669064</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disablePrompts="1"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7" zoomScale="110" zoomScaleNormal="100" workbookViewId="0">
      <selection sqref="A1:I1"/>
    </sheetView>
  </sheetViews>
  <sheetFormatPr defaultRowHeight="12.75" x14ac:dyDescent="0.2"/>
  <cols>
    <col min="1" max="7" width="9.140625" style="11"/>
    <col min="8" max="9" width="14.85546875" style="5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301" t="s">
        <v>266</v>
      </c>
      <c r="B1" s="320"/>
      <c r="C1" s="320"/>
      <c r="D1" s="320"/>
      <c r="E1" s="320"/>
      <c r="F1" s="320"/>
      <c r="G1" s="320"/>
      <c r="H1" s="320"/>
      <c r="I1" s="320"/>
    </row>
    <row r="2" spans="1:9" ht="12.75" customHeight="1" x14ac:dyDescent="0.2">
      <c r="A2" s="300" t="s">
        <v>409</v>
      </c>
      <c r="B2" s="266"/>
      <c r="C2" s="266"/>
      <c r="D2" s="266"/>
      <c r="E2" s="266"/>
      <c r="F2" s="266"/>
      <c r="G2" s="266"/>
      <c r="H2" s="266"/>
      <c r="I2" s="266"/>
    </row>
    <row r="3" spans="1:9" x14ac:dyDescent="0.2">
      <c r="A3" s="328" t="s">
        <v>361</v>
      </c>
      <c r="B3" s="362"/>
      <c r="C3" s="362"/>
      <c r="D3" s="362"/>
      <c r="E3" s="362"/>
      <c r="F3" s="362"/>
      <c r="G3" s="362"/>
      <c r="H3" s="362"/>
      <c r="I3" s="362"/>
    </row>
    <row r="4" spans="1:9" x14ac:dyDescent="0.2">
      <c r="A4" s="324" t="s">
        <v>410</v>
      </c>
      <c r="B4" s="270"/>
      <c r="C4" s="270"/>
      <c r="D4" s="270"/>
      <c r="E4" s="270"/>
      <c r="F4" s="270"/>
      <c r="G4" s="270"/>
      <c r="H4" s="270"/>
      <c r="I4" s="271"/>
    </row>
    <row r="5" spans="1:9" ht="34.5" thickBot="1" x14ac:dyDescent="0.25">
      <c r="A5" s="336" t="s">
        <v>2</v>
      </c>
      <c r="B5" s="337"/>
      <c r="C5" s="337"/>
      <c r="D5" s="337"/>
      <c r="E5" s="337"/>
      <c r="F5" s="338"/>
      <c r="G5" s="12" t="s">
        <v>115</v>
      </c>
      <c r="H5" s="44" t="s">
        <v>377</v>
      </c>
      <c r="I5" s="44" t="s">
        <v>353</v>
      </c>
    </row>
    <row r="6" spans="1:9" x14ac:dyDescent="0.2">
      <c r="A6" s="339">
        <v>1</v>
      </c>
      <c r="B6" s="340"/>
      <c r="C6" s="340"/>
      <c r="D6" s="340"/>
      <c r="E6" s="340"/>
      <c r="F6" s="341"/>
      <c r="G6" s="14">
        <v>2</v>
      </c>
      <c r="H6" s="20" t="s">
        <v>215</v>
      </c>
      <c r="I6" s="20" t="s">
        <v>216</v>
      </c>
    </row>
    <row r="7" spans="1:9" x14ac:dyDescent="0.2">
      <c r="A7" s="342" t="s">
        <v>217</v>
      </c>
      <c r="B7" s="358"/>
      <c r="C7" s="358"/>
      <c r="D7" s="358"/>
      <c r="E7" s="358"/>
      <c r="F7" s="358"/>
      <c r="G7" s="358"/>
      <c r="H7" s="358"/>
      <c r="I7" s="359"/>
    </row>
    <row r="8" spans="1:9" x14ac:dyDescent="0.2">
      <c r="A8" s="361" t="s">
        <v>267</v>
      </c>
      <c r="B8" s="361"/>
      <c r="C8" s="361"/>
      <c r="D8" s="361"/>
      <c r="E8" s="361"/>
      <c r="F8" s="361"/>
      <c r="G8" s="15">
        <v>1</v>
      </c>
      <c r="H8" s="48">
        <v>0</v>
      </c>
      <c r="I8" s="48">
        <v>0</v>
      </c>
    </row>
    <row r="9" spans="1:9" x14ac:dyDescent="0.2">
      <c r="A9" s="304" t="s">
        <v>268</v>
      </c>
      <c r="B9" s="304"/>
      <c r="C9" s="304"/>
      <c r="D9" s="304"/>
      <c r="E9" s="304"/>
      <c r="F9" s="304"/>
      <c r="G9" s="16">
        <v>2</v>
      </c>
      <c r="H9" s="48">
        <v>0</v>
      </c>
      <c r="I9" s="48">
        <v>0</v>
      </c>
    </row>
    <row r="10" spans="1:9" x14ac:dyDescent="0.2">
      <c r="A10" s="304" t="s">
        <v>269</v>
      </c>
      <c r="B10" s="304"/>
      <c r="C10" s="304"/>
      <c r="D10" s="304"/>
      <c r="E10" s="304"/>
      <c r="F10" s="304"/>
      <c r="G10" s="16">
        <v>3</v>
      </c>
      <c r="H10" s="48">
        <v>0</v>
      </c>
      <c r="I10" s="48">
        <v>0</v>
      </c>
    </row>
    <row r="11" spans="1:9" x14ac:dyDescent="0.2">
      <c r="A11" s="304" t="s">
        <v>270</v>
      </c>
      <c r="B11" s="304"/>
      <c r="C11" s="304"/>
      <c r="D11" s="304"/>
      <c r="E11" s="304"/>
      <c r="F11" s="304"/>
      <c r="G11" s="16">
        <v>4</v>
      </c>
      <c r="H11" s="48">
        <v>0</v>
      </c>
      <c r="I11" s="48">
        <v>0</v>
      </c>
    </row>
    <row r="12" spans="1:9" x14ac:dyDescent="0.2">
      <c r="A12" s="304" t="s">
        <v>271</v>
      </c>
      <c r="B12" s="304"/>
      <c r="C12" s="304"/>
      <c r="D12" s="304"/>
      <c r="E12" s="304"/>
      <c r="F12" s="304"/>
      <c r="G12" s="16">
        <v>5</v>
      </c>
      <c r="H12" s="48">
        <v>0</v>
      </c>
      <c r="I12" s="48">
        <v>0</v>
      </c>
    </row>
    <row r="13" spans="1:9" x14ac:dyDescent="0.2">
      <c r="A13" s="304" t="s">
        <v>272</v>
      </c>
      <c r="B13" s="304"/>
      <c r="C13" s="304"/>
      <c r="D13" s="304"/>
      <c r="E13" s="304"/>
      <c r="F13" s="304"/>
      <c r="G13" s="16">
        <v>6</v>
      </c>
      <c r="H13" s="48">
        <v>0</v>
      </c>
      <c r="I13" s="48">
        <v>0</v>
      </c>
    </row>
    <row r="14" spans="1:9" x14ac:dyDescent="0.2">
      <c r="A14" s="304" t="s">
        <v>273</v>
      </c>
      <c r="B14" s="304"/>
      <c r="C14" s="304"/>
      <c r="D14" s="304"/>
      <c r="E14" s="304"/>
      <c r="F14" s="304"/>
      <c r="G14" s="16">
        <v>7</v>
      </c>
      <c r="H14" s="48">
        <v>0</v>
      </c>
      <c r="I14" s="48">
        <v>0</v>
      </c>
    </row>
    <row r="15" spans="1:9" x14ac:dyDescent="0.2">
      <c r="A15" s="304" t="s">
        <v>274</v>
      </c>
      <c r="B15" s="304"/>
      <c r="C15" s="304"/>
      <c r="D15" s="304"/>
      <c r="E15" s="304"/>
      <c r="F15" s="304"/>
      <c r="G15" s="16">
        <v>8</v>
      </c>
      <c r="H15" s="48">
        <v>0</v>
      </c>
      <c r="I15" s="48">
        <v>0</v>
      </c>
    </row>
    <row r="16" spans="1:9" x14ac:dyDescent="0.2">
      <c r="A16" s="314" t="s">
        <v>275</v>
      </c>
      <c r="B16" s="314"/>
      <c r="C16" s="314"/>
      <c r="D16" s="314"/>
      <c r="E16" s="314"/>
      <c r="F16" s="314"/>
      <c r="G16" s="17">
        <v>9</v>
      </c>
      <c r="H16" s="50">
        <f>SUM(H8:H15)</f>
        <v>0</v>
      </c>
      <c r="I16" s="50">
        <f>SUM(I8:I15)</f>
        <v>0</v>
      </c>
    </row>
    <row r="17" spans="1:9" x14ac:dyDescent="0.2">
      <c r="A17" s="304" t="s">
        <v>276</v>
      </c>
      <c r="B17" s="304"/>
      <c r="C17" s="304"/>
      <c r="D17" s="304"/>
      <c r="E17" s="304"/>
      <c r="F17" s="304"/>
      <c r="G17" s="16">
        <v>10</v>
      </c>
      <c r="H17" s="48">
        <v>0</v>
      </c>
      <c r="I17" s="48">
        <v>0</v>
      </c>
    </row>
    <row r="18" spans="1:9" x14ac:dyDescent="0.2">
      <c r="A18" s="304" t="s">
        <v>277</v>
      </c>
      <c r="B18" s="304"/>
      <c r="C18" s="304"/>
      <c r="D18" s="304"/>
      <c r="E18" s="304"/>
      <c r="F18" s="304"/>
      <c r="G18" s="16">
        <v>11</v>
      </c>
      <c r="H18" s="48">
        <v>0</v>
      </c>
      <c r="I18" s="48">
        <v>0</v>
      </c>
    </row>
    <row r="19" spans="1:9" ht="25.9" customHeight="1" x14ac:dyDescent="0.2">
      <c r="A19" s="360" t="s">
        <v>278</v>
      </c>
      <c r="B19" s="360"/>
      <c r="C19" s="360"/>
      <c r="D19" s="360"/>
      <c r="E19" s="360"/>
      <c r="F19" s="360"/>
      <c r="G19" s="18">
        <v>12</v>
      </c>
      <c r="H19" s="51">
        <f>H16+H17+H18</f>
        <v>0</v>
      </c>
      <c r="I19" s="51">
        <f>I16+I17+I18</f>
        <v>0</v>
      </c>
    </row>
    <row r="20" spans="1:9" x14ac:dyDescent="0.2">
      <c r="A20" s="342" t="s">
        <v>235</v>
      </c>
      <c r="B20" s="358"/>
      <c r="C20" s="358"/>
      <c r="D20" s="358"/>
      <c r="E20" s="358"/>
      <c r="F20" s="358"/>
      <c r="G20" s="358"/>
      <c r="H20" s="358"/>
      <c r="I20" s="359"/>
    </row>
    <row r="21" spans="1:9" ht="26.45" customHeight="1" x14ac:dyDescent="0.2">
      <c r="A21" s="361" t="s">
        <v>279</v>
      </c>
      <c r="B21" s="361"/>
      <c r="C21" s="361"/>
      <c r="D21" s="361"/>
      <c r="E21" s="361"/>
      <c r="F21" s="361"/>
      <c r="G21" s="15">
        <v>13</v>
      </c>
      <c r="H21" s="48">
        <v>0</v>
      </c>
      <c r="I21" s="48">
        <v>0</v>
      </c>
    </row>
    <row r="22" spans="1:9" x14ac:dyDescent="0.2">
      <c r="A22" s="304" t="s">
        <v>280</v>
      </c>
      <c r="B22" s="304"/>
      <c r="C22" s="304"/>
      <c r="D22" s="304"/>
      <c r="E22" s="304"/>
      <c r="F22" s="304"/>
      <c r="G22" s="16">
        <v>14</v>
      </c>
      <c r="H22" s="48">
        <v>0</v>
      </c>
      <c r="I22" s="48">
        <v>0</v>
      </c>
    </row>
    <row r="23" spans="1:9" x14ac:dyDescent="0.2">
      <c r="A23" s="304" t="s">
        <v>281</v>
      </c>
      <c r="B23" s="304"/>
      <c r="C23" s="304"/>
      <c r="D23" s="304"/>
      <c r="E23" s="304"/>
      <c r="F23" s="304"/>
      <c r="G23" s="16">
        <v>15</v>
      </c>
      <c r="H23" s="48">
        <v>0</v>
      </c>
      <c r="I23" s="48">
        <v>0</v>
      </c>
    </row>
    <row r="24" spans="1:9" x14ac:dyDescent="0.2">
      <c r="A24" s="304" t="s">
        <v>282</v>
      </c>
      <c r="B24" s="304"/>
      <c r="C24" s="304"/>
      <c r="D24" s="304"/>
      <c r="E24" s="304"/>
      <c r="F24" s="304"/>
      <c r="G24" s="16">
        <v>16</v>
      </c>
      <c r="H24" s="48">
        <v>0</v>
      </c>
      <c r="I24" s="48">
        <v>0</v>
      </c>
    </row>
    <row r="25" spans="1:9" x14ac:dyDescent="0.2">
      <c r="A25" s="304" t="s">
        <v>283</v>
      </c>
      <c r="B25" s="304"/>
      <c r="C25" s="304"/>
      <c r="D25" s="304"/>
      <c r="E25" s="304"/>
      <c r="F25" s="304"/>
      <c r="G25" s="16">
        <v>17</v>
      </c>
      <c r="H25" s="48">
        <v>0</v>
      </c>
      <c r="I25" s="48">
        <v>0</v>
      </c>
    </row>
    <row r="26" spans="1:9" x14ac:dyDescent="0.2">
      <c r="A26" s="304" t="s">
        <v>284</v>
      </c>
      <c r="B26" s="304"/>
      <c r="C26" s="304"/>
      <c r="D26" s="304"/>
      <c r="E26" s="304"/>
      <c r="F26" s="304"/>
      <c r="G26" s="16">
        <v>18</v>
      </c>
      <c r="H26" s="48">
        <v>0</v>
      </c>
      <c r="I26" s="48">
        <v>0</v>
      </c>
    </row>
    <row r="27" spans="1:9" ht="25.15" customHeight="1" x14ac:dyDescent="0.2">
      <c r="A27" s="314" t="s">
        <v>285</v>
      </c>
      <c r="B27" s="314"/>
      <c r="C27" s="314"/>
      <c r="D27" s="314"/>
      <c r="E27" s="314"/>
      <c r="F27" s="314"/>
      <c r="G27" s="17">
        <v>19</v>
      </c>
      <c r="H27" s="50">
        <f>SUM(H21:H26)</f>
        <v>0</v>
      </c>
      <c r="I27" s="50">
        <f>SUM(I21:I26)</f>
        <v>0</v>
      </c>
    </row>
    <row r="28" spans="1:9" ht="21" customHeight="1" x14ac:dyDescent="0.2">
      <c r="A28" s="304" t="s">
        <v>286</v>
      </c>
      <c r="B28" s="304"/>
      <c r="C28" s="304"/>
      <c r="D28" s="304"/>
      <c r="E28" s="304"/>
      <c r="F28" s="304"/>
      <c r="G28" s="16">
        <v>20</v>
      </c>
      <c r="H28" s="48">
        <v>0</v>
      </c>
      <c r="I28" s="48">
        <v>0</v>
      </c>
    </row>
    <row r="29" spans="1:9" x14ac:dyDescent="0.2">
      <c r="A29" s="304" t="s">
        <v>287</v>
      </c>
      <c r="B29" s="304"/>
      <c r="C29" s="304"/>
      <c r="D29" s="304"/>
      <c r="E29" s="304"/>
      <c r="F29" s="304"/>
      <c r="G29" s="16">
        <v>21</v>
      </c>
      <c r="H29" s="48">
        <v>0</v>
      </c>
      <c r="I29" s="48">
        <v>0</v>
      </c>
    </row>
    <row r="30" spans="1:9" x14ac:dyDescent="0.2">
      <c r="A30" s="304" t="s">
        <v>288</v>
      </c>
      <c r="B30" s="304"/>
      <c r="C30" s="304"/>
      <c r="D30" s="304"/>
      <c r="E30" s="304"/>
      <c r="F30" s="304"/>
      <c r="G30" s="16">
        <v>22</v>
      </c>
      <c r="H30" s="48">
        <v>0</v>
      </c>
      <c r="I30" s="48">
        <v>0</v>
      </c>
    </row>
    <row r="31" spans="1:9" x14ac:dyDescent="0.2">
      <c r="A31" s="304" t="s">
        <v>289</v>
      </c>
      <c r="B31" s="304"/>
      <c r="C31" s="304"/>
      <c r="D31" s="304"/>
      <c r="E31" s="304"/>
      <c r="F31" s="304"/>
      <c r="G31" s="16">
        <v>23</v>
      </c>
      <c r="H31" s="48">
        <v>0</v>
      </c>
      <c r="I31" s="48">
        <v>0</v>
      </c>
    </row>
    <row r="32" spans="1:9" x14ac:dyDescent="0.2">
      <c r="A32" s="304" t="s">
        <v>290</v>
      </c>
      <c r="B32" s="304"/>
      <c r="C32" s="304"/>
      <c r="D32" s="304"/>
      <c r="E32" s="304"/>
      <c r="F32" s="304"/>
      <c r="G32" s="16">
        <v>24</v>
      </c>
      <c r="H32" s="48">
        <v>0</v>
      </c>
      <c r="I32" s="48">
        <v>0</v>
      </c>
    </row>
    <row r="33" spans="1:9" ht="28.9" customHeight="1" x14ac:dyDescent="0.2">
      <c r="A33" s="314" t="s">
        <v>291</v>
      </c>
      <c r="B33" s="314"/>
      <c r="C33" s="314"/>
      <c r="D33" s="314"/>
      <c r="E33" s="314"/>
      <c r="F33" s="314"/>
      <c r="G33" s="17">
        <v>25</v>
      </c>
      <c r="H33" s="50">
        <f>SUM(H28:H32)</f>
        <v>0</v>
      </c>
      <c r="I33" s="50">
        <f>SUM(I28:I32)</f>
        <v>0</v>
      </c>
    </row>
    <row r="34" spans="1:9" ht="26.45" customHeight="1" x14ac:dyDescent="0.2">
      <c r="A34" s="360" t="s">
        <v>292</v>
      </c>
      <c r="B34" s="360"/>
      <c r="C34" s="360"/>
      <c r="D34" s="360"/>
      <c r="E34" s="360"/>
      <c r="F34" s="360"/>
      <c r="G34" s="18">
        <v>26</v>
      </c>
      <c r="H34" s="51">
        <f>H27+H33</f>
        <v>0</v>
      </c>
      <c r="I34" s="51">
        <f>I27+I33</f>
        <v>0</v>
      </c>
    </row>
    <row r="35" spans="1:9" x14ac:dyDescent="0.2">
      <c r="A35" s="342" t="s">
        <v>250</v>
      </c>
      <c r="B35" s="358"/>
      <c r="C35" s="358"/>
      <c r="D35" s="358"/>
      <c r="E35" s="358"/>
      <c r="F35" s="358"/>
      <c r="G35" s="358">
        <v>0</v>
      </c>
      <c r="H35" s="358"/>
      <c r="I35" s="359"/>
    </row>
    <row r="36" spans="1:9" x14ac:dyDescent="0.2">
      <c r="A36" s="357" t="s">
        <v>293</v>
      </c>
      <c r="B36" s="357"/>
      <c r="C36" s="357"/>
      <c r="D36" s="357"/>
      <c r="E36" s="357"/>
      <c r="F36" s="357"/>
      <c r="G36" s="15">
        <v>27</v>
      </c>
      <c r="H36" s="48">
        <v>0</v>
      </c>
      <c r="I36" s="48">
        <v>0</v>
      </c>
    </row>
    <row r="37" spans="1:9" ht="21.6" customHeight="1" x14ac:dyDescent="0.2">
      <c r="A37" s="251" t="s">
        <v>294</v>
      </c>
      <c r="B37" s="251"/>
      <c r="C37" s="251"/>
      <c r="D37" s="251"/>
      <c r="E37" s="251"/>
      <c r="F37" s="251"/>
      <c r="G37" s="16">
        <v>28</v>
      </c>
      <c r="H37" s="48">
        <v>0</v>
      </c>
      <c r="I37" s="48">
        <v>0</v>
      </c>
    </row>
    <row r="38" spans="1:9" x14ac:dyDescent="0.2">
      <c r="A38" s="251" t="s">
        <v>295</v>
      </c>
      <c r="B38" s="251"/>
      <c r="C38" s="251"/>
      <c r="D38" s="251"/>
      <c r="E38" s="251"/>
      <c r="F38" s="251"/>
      <c r="G38" s="16">
        <v>29</v>
      </c>
      <c r="H38" s="48">
        <v>0</v>
      </c>
      <c r="I38" s="48">
        <v>0</v>
      </c>
    </row>
    <row r="39" spans="1:9" x14ac:dyDescent="0.2">
      <c r="A39" s="251" t="s">
        <v>296</v>
      </c>
      <c r="B39" s="251"/>
      <c r="C39" s="251"/>
      <c r="D39" s="251"/>
      <c r="E39" s="251"/>
      <c r="F39" s="251"/>
      <c r="G39" s="16">
        <v>30</v>
      </c>
      <c r="H39" s="48">
        <v>0</v>
      </c>
      <c r="I39" s="48">
        <v>0</v>
      </c>
    </row>
    <row r="40" spans="1:9" ht="26.45" customHeight="1" x14ac:dyDescent="0.2">
      <c r="A40" s="314" t="s">
        <v>297</v>
      </c>
      <c r="B40" s="314"/>
      <c r="C40" s="314"/>
      <c r="D40" s="314"/>
      <c r="E40" s="314"/>
      <c r="F40" s="314"/>
      <c r="G40" s="17">
        <v>31</v>
      </c>
      <c r="H40" s="50">
        <f>H39+H38+H37+H36</f>
        <v>0</v>
      </c>
      <c r="I40" s="50">
        <f>I39+I38+I37+I36</f>
        <v>0</v>
      </c>
    </row>
    <row r="41" spans="1:9" ht="22.9" customHeight="1" x14ac:dyDescent="0.2">
      <c r="A41" s="251" t="s">
        <v>298</v>
      </c>
      <c r="B41" s="251"/>
      <c r="C41" s="251"/>
      <c r="D41" s="251"/>
      <c r="E41" s="251"/>
      <c r="F41" s="251"/>
      <c r="G41" s="16">
        <v>32</v>
      </c>
      <c r="H41" s="48">
        <v>0</v>
      </c>
      <c r="I41" s="48">
        <v>0</v>
      </c>
    </row>
    <row r="42" spans="1:9" x14ac:dyDescent="0.2">
      <c r="A42" s="251" t="s">
        <v>299</v>
      </c>
      <c r="B42" s="251"/>
      <c r="C42" s="251"/>
      <c r="D42" s="251"/>
      <c r="E42" s="251"/>
      <c r="F42" s="251"/>
      <c r="G42" s="16">
        <v>33</v>
      </c>
      <c r="H42" s="48">
        <v>0</v>
      </c>
      <c r="I42" s="48">
        <v>0</v>
      </c>
    </row>
    <row r="43" spans="1:9" x14ac:dyDescent="0.2">
      <c r="A43" s="251" t="s">
        <v>300</v>
      </c>
      <c r="B43" s="251"/>
      <c r="C43" s="251"/>
      <c r="D43" s="251"/>
      <c r="E43" s="251"/>
      <c r="F43" s="251"/>
      <c r="G43" s="16">
        <v>34</v>
      </c>
      <c r="H43" s="48">
        <v>0</v>
      </c>
      <c r="I43" s="48">
        <v>0</v>
      </c>
    </row>
    <row r="44" spans="1:9" ht="25.15" customHeight="1" x14ac:dyDescent="0.2">
      <c r="A44" s="251" t="s">
        <v>301</v>
      </c>
      <c r="B44" s="251"/>
      <c r="C44" s="251"/>
      <c r="D44" s="251"/>
      <c r="E44" s="251"/>
      <c r="F44" s="251"/>
      <c r="G44" s="16">
        <v>35</v>
      </c>
      <c r="H44" s="48">
        <v>0</v>
      </c>
      <c r="I44" s="48">
        <v>0</v>
      </c>
    </row>
    <row r="45" spans="1:9" x14ac:dyDescent="0.2">
      <c r="A45" s="251" t="s">
        <v>302</v>
      </c>
      <c r="B45" s="251"/>
      <c r="C45" s="251"/>
      <c r="D45" s="251"/>
      <c r="E45" s="251"/>
      <c r="F45" s="251"/>
      <c r="G45" s="16">
        <v>36</v>
      </c>
      <c r="H45" s="48">
        <v>0</v>
      </c>
      <c r="I45" s="48">
        <v>0</v>
      </c>
    </row>
    <row r="46" spans="1:9" ht="25.15" customHeight="1" x14ac:dyDescent="0.2">
      <c r="A46" s="314" t="s">
        <v>303</v>
      </c>
      <c r="B46" s="314"/>
      <c r="C46" s="314"/>
      <c r="D46" s="314"/>
      <c r="E46" s="314"/>
      <c r="F46" s="314"/>
      <c r="G46" s="17">
        <v>37</v>
      </c>
      <c r="H46" s="50">
        <f>H45+H44+H43+H42+H41</f>
        <v>0</v>
      </c>
      <c r="I46" s="50">
        <f>I45+I44+I43+I42+I41</f>
        <v>0</v>
      </c>
    </row>
    <row r="47" spans="1:9" ht="28.15" customHeight="1" x14ac:dyDescent="0.2">
      <c r="A47" s="306" t="s">
        <v>304</v>
      </c>
      <c r="B47" s="306"/>
      <c r="C47" s="306"/>
      <c r="D47" s="306"/>
      <c r="E47" s="306"/>
      <c r="F47" s="306"/>
      <c r="G47" s="17">
        <v>38</v>
      </c>
      <c r="H47" s="50">
        <f>H46+H40</f>
        <v>0</v>
      </c>
      <c r="I47" s="50">
        <f>I46+I40</f>
        <v>0</v>
      </c>
    </row>
    <row r="48" spans="1:9" x14ac:dyDescent="0.2">
      <c r="A48" s="304" t="s">
        <v>305</v>
      </c>
      <c r="B48" s="304"/>
      <c r="C48" s="304"/>
      <c r="D48" s="304"/>
      <c r="E48" s="304"/>
      <c r="F48" s="304"/>
      <c r="G48" s="16">
        <v>39</v>
      </c>
      <c r="H48" s="48">
        <v>0</v>
      </c>
      <c r="I48" s="48">
        <v>0</v>
      </c>
    </row>
    <row r="49" spans="1:9" ht="24.6" customHeight="1" x14ac:dyDescent="0.2">
      <c r="A49" s="306" t="s">
        <v>306</v>
      </c>
      <c r="B49" s="306"/>
      <c r="C49" s="306"/>
      <c r="D49" s="306"/>
      <c r="E49" s="306"/>
      <c r="F49" s="306"/>
      <c r="G49" s="17">
        <v>40</v>
      </c>
      <c r="H49" s="50">
        <f>H19+H34+H47+H48</f>
        <v>0</v>
      </c>
      <c r="I49" s="50">
        <f>I19+I34+I47+I48</f>
        <v>0</v>
      </c>
    </row>
    <row r="50" spans="1:9" x14ac:dyDescent="0.2">
      <c r="A50" s="364" t="s">
        <v>264</v>
      </c>
      <c r="B50" s="364"/>
      <c r="C50" s="364"/>
      <c r="D50" s="364"/>
      <c r="E50" s="364"/>
      <c r="F50" s="364"/>
      <c r="G50" s="16">
        <v>41</v>
      </c>
      <c r="H50" s="48">
        <v>0</v>
      </c>
      <c r="I50" s="48">
        <v>0</v>
      </c>
    </row>
    <row r="51" spans="1:9" ht="28.9" customHeight="1" x14ac:dyDescent="0.2">
      <c r="A51" s="363" t="s">
        <v>307</v>
      </c>
      <c r="B51" s="363"/>
      <c r="C51" s="363"/>
      <c r="D51" s="363"/>
      <c r="E51" s="363"/>
      <c r="F51" s="363"/>
      <c r="G51" s="19">
        <v>42</v>
      </c>
      <c r="H51" s="62">
        <f>H50+H49</f>
        <v>0</v>
      </c>
      <c r="I51" s="62">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disablePrompts="1"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80" zoomScaleNormal="100" zoomScaleSheetLayoutView="80" workbookViewId="0">
      <selection sqref="A1:J1"/>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4"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65" t="s">
        <v>308</v>
      </c>
      <c r="B1" s="366"/>
      <c r="C1" s="366"/>
      <c r="D1" s="366"/>
      <c r="E1" s="366"/>
      <c r="F1" s="366"/>
      <c r="G1" s="366"/>
      <c r="H1" s="366"/>
      <c r="I1" s="366"/>
      <c r="J1" s="366"/>
      <c r="K1" s="63"/>
    </row>
    <row r="2" spans="1:23" ht="15.75" x14ac:dyDescent="0.2">
      <c r="A2" s="3"/>
      <c r="B2" s="4"/>
      <c r="C2" s="367" t="s">
        <v>309</v>
      </c>
      <c r="D2" s="367"/>
      <c r="E2" s="5">
        <v>43831</v>
      </c>
      <c r="F2" s="6" t="s">
        <v>0</v>
      </c>
      <c r="G2" s="5">
        <v>44196</v>
      </c>
      <c r="H2" s="65"/>
      <c r="I2" s="65"/>
      <c r="J2" s="65"/>
      <c r="K2" s="66"/>
      <c r="V2" s="67" t="s">
        <v>361</v>
      </c>
    </row>
    <row r="3" spans="1:23" ht="13.5" customHeight="1" thickBot="1" x14ac:dyDescent="0.25">
      <c r="A3" s="370" t="s">
        <v>310</v>
      </c>
      <c r="B3" s="371"/>
      <c r="C3" s="371"/>
      <c r="D3" s="371"/>
      <c r="E3" s="371"/>
      <c r="F3" s="371"/>
      <c r="G3" s="374" t="s">
        <v>3</v>
      </c>
      <c r="H3" s="376" t="s">
        <v>311</v>
      </c>
      <c r="I3" s="376"/>
      <c r="J3" s="376"/>
      <c r="K3" s="376"/>
      <c r="L3" s="376"/>
      <c r="M3" s="376"/>
      <c r="N3" s="376"/>
      <c r="O3" s="376"/>
      <c r="P3" s="376"/>
      <c r="Q3" s="376"/>
      <c r="R3" s="376"/>
      <c r="S3" s="376"/>
      <c r="T3" s="376"/>
      <c r="U3" s="376"/>
      <c r="V3" s="376" t="s">
        <v>312</v>
      </c>
      <c r="W3" s="378" t="s">
        <v>313</v>
      </c>
    </row>
    <row r="4" spans="1:23" ht="57" thickBot="1" x14ac:dyDescent="0.25">
      <c r="A4" s="372"/>
      <c r="B4" s="373"/>
      <c r="C4" s="373"/>
      <c r="D4" s="373"/>
      <c r="E4" s="373"/>
      <c r="F4" s="373"/>
      <c r="G4" s="375"/>
      <c r="H4" s="68" t="s">
        <v>314</v>
      </c>
      <c r="I4" s="68" t="s">
        <v>315</v>
      </c>
      <c r="J4" s="68" t="s">
        <v>316</v>
      </c>
      <c r="K4" s="68" t="s">
        <v>317</v>
      </c>
      <c r="L4" s="68" t="s">
        <v>318</v>
      </c>
      <c r="M4" s="68" t="s">
        <v>319</v>
      </c>
      <c r="N4" s="68" t="s">
        <v>320</v>
      </c>
      <c r="O4" s="68" t="s">
        <v>321</v>
      </c>
      <c r="P4" s="68" t="s">
        <v>322</v>
      </c>
      <c r="Q4" s="68" t="s">
        <v>323</v>
      </c>
      <c r="R4" s="68" t="s">
        <v>324</v>
      </c>
      <c r="S4" s="68" t="s">
        <v>325</v>
      </c>
      <c r="T4" s="68" t="s">
        <v>326</v>
      </c>
      <c r="U4" s="68" t="s">
        <v>327</v>
      </c>
      <c r="V4" s="377"/>
      <c r="W4" s="379"/>
    </row>
    <row r="5" spans="1:23" ht="22.5" x14ac:dyDescent="0.2">
      <c r="A5" s="380">
        <v>1</v>
      </c>
      <c r="B5" s="381"/>
      <c r="C5" s="381"/>
      <c r="D5" s="381"/>
      <c r="E5" s="381"/>
      <c r="F5" s="381"/>
      <c r="G5" s="7">
        <v>2</v>
      </c>
      <c r="H5" s="69" t="s">
        <v>215</v>
      </c>
      <c r="I5" s="70" t="s">
        <v>216</v>
      </c>
      <c r="J5" s="69" t="s">
        <v>362</v>
      </c>
      <c r="K5" s="70" t="s">
        <v>363</v>
      </c>
      <c r="L5" s="69" t="s">
        <v>364</v>
      </c>
      <c r="M5" s="70" t="s">
        <v>365</v>
      </c>
      <c r="N5" s="69" t="s">
        <v>366</v>
      </c>
      <c r="O5" s="70" t="s">
        <v>367</v>
      </c>
      <c r="P5" s="69" t="s">
        <v>368</v>
      </c>
      <c r="Q5" s="70" t="s">
        <v>369</v>
      </c>
      <c r="R5" s="69" t="s">
        <v>370</v>
      </c>
      <c r="S5" s="70" t="s">
        <v>371</v>
      </c>
      <c r="T5" s="69" t="s">
        <v>372</v>
      </c>
      <c r="U5" s="69" t="s">
        <v>373</v>
      </c>
      <c r="V5" s="69" t="s">
        <v>374</v>
      </c>
      <c r="W5" s="71" t="s">
        <v>375</v>
      </c>
    </row>
    <row r="6" spans="1:23" x14ac:dyDescent="0.2">
      <c r="A6" s="382" t="s">
        <v>328</v>
      </c>
      <c r="B6" s="382"/>
      <c r="C6" s="382"/>
      <c r="D6" s="382"/>
      <c r="E6" s="382"/>
      <c r="F6" s="382"/>
      <c r="G6" s="382"/>
      <c r="H6" s="382"/>
      <c r="I6" s="382"/>
      <c r="J6" s="382"/>
      <c r="K6" s="382"/>
      <c r="L6" s="382"/>
      <c r="M6" s="382"/>
      <c r="N6" s="383"/>
      <c r="O6" s="383"/>
      <c r="P6" s="383"/>
      <c r="Q6" s="383"/>
      <c r="R6" s="383"/>
      <c r="S6" s="383"/>
      <c r="T6" s="383"/>
      <c r="U6" s="383"/>
      <c r="V6" s="383"/>
      <c r="W6" s="384"/>
    </row>
    <row r="7" spans="1:23" x14ac:dyDescent="0.2">
      <c r="A7" s="385" t="s">
        <v>378</v>
      </c>
      <c r="B7" s="385"/>
      <c r="C7" s="385"/>
      <c r="D7" s="385"/>
      <c r="E7" s="385"/>
      <c r="F7" s="385"/>
      <c r="G7" s="8">
        <v>1</v>
      </c>
      <c r="H7" s="124">
        <v>419958400</v>
      </c>
      <c r="I7" s="124">
        <v>191903518</v>
      </c>
      <c r="J7" s="124">
        <v>6128852</v>
      </c>
      <c r="K7" s="124">
        <v>22124003</v>
      </c>
      <c r="L7" s="124">
        <v>12124003</v>
      </c>
      <c r="M7" s="124">
        <v>0</v>
      </c>
      <c r="N7" s="124">
        <v>2806439</v>
      </c>
      <c r="O7" s="124">
        <v>0</v>
      </c>
      <c r="P7" s="124">
        <v>0</v>
      </c>
      <c r="Q7" s="124">
        <v>0</v>
      </c>
      <c r="R7" s="124">
        <v>0</v>
      </c>
      <c r="S7" s="124">
        <v>13394775</v>
      </c>
      <c r="T7" s="124">
        <v>88961262</v>
      </c>
      <c r="U7" s="72">
        <f>H7+I7+J7+K7-L7+M7+N7+O7+P7+Q7+R7+S7+T7</f>
        <v>733153246</v>
      </c>
      <c r="V7" s="124">
        <v>0</v>
      </c>
      <c r="W7" s="72">
        <f>U7+V7</f>
        <v>733153246</v>
      </c>
    </row>
    <row r="8" spans="1:23" x14ac:dyDescent="0.2">
      <c r="A8" s="368" t="s">
        <v>329</v>
      </c>
      <c r="B8" s="368"/>
      <c r="C8" s="368"/>
      <c r="D8" s="368"/>
      <c r="E8" s="368"/>
      <c r="F8" s="368"/>
      <c r="G8" s="8">
        <v>2</v>
      </c>
      <c r="H8" s="124">
        <v>0</v>
      </c>
      <c r="I8" s="124">
        <v>0</v>
      </c>
      <c r="J8" s="124">
        <v>0</v>
      </c>
      <c r="K8" s="124">
        <v>0</v>
      </c>
      <c r="L8" s="124">
        <v>0</v>
      </c>
      <c r="M8" s="124">
        <v>0</v>
      </c>
      <c r="N8" s="124">
        <v>0</v>
      </c>
      <c r="O8" s="124">
        <v>0</v>
      </c>
      <c r="P8" s="124">
        <v>0</v>
      </c>
      <c r="Q8" s="124">
        <v>0</v>
      </c>
      <c r="R8" s="124">
        <v>0</v>
      </c>
      <c r="S8" s="124">
        <v>0</v>
      </c>
      <c r="T8" s="124">
        <v>0</v>
      </c>
      <c r="U8" s="72">
        <f t="shared" ref="U8:U9" si="0">H8+I8+J8+K8-L8+M8+N8+O8+P8+Q8+R8+S8+T8</f>
        <v>0</v>
      </c>
      <c r="V8" s="124">
        <v>0</v>
      </c>
      <c r="W8" s="72">
        <f t="shared" ref="W8:W9" si="1">U8+V8</f>
        <v>0</v>
      </c>
    </row>
    <row r="9" spans="1:23" x14ac:dyDescent="0.2">
      <c r="A9" s="368" t="s">
        <v>330</v>
      </c>
      <c r="B9" s="368"/>
      <c r="C9" s="368"/>
      <c r="D9" s="368"/>
      <c r="E9" s="368"/>
      <c r="F9" s="368"/>
      <c r="G9" s="8">
        <v>3</v>
      </c>
      <c r="H9" s="124">
        <v>0</v>
      </c>
      <c r="I9" s="124">
        <v>0</v>
      </c>
      <c r="J9" s="124">
        <v>0</v>
      </c>
      <c r="K9" s="124">
        <v>0</v>
      </c>
      <c r="L9" s="124">
        <v>0</v>
      </c>
      <c r="M9" s="124">
        <v>0</v>
      </c>
      <c r="N9" s="124">
        <v>0</v>
      </c>
      <c r="O9" s="124">
        <v>0</v>
      </c>
      <c r="P9" s="124">
        <v>0</v>
      </c>
      <c r="Q9" s="124">
        <v>0</v>
      </c>
      <c r="R9" s="124">
        <v>0</v>
      </c>
      <c r="S9" s="124">
        <v>18993050</v>
      </c>
      <c r="T9" s="124">
        <v>-6093578</v>
      </c>
      <c r="U9" s="72">
        <f t="shared" si="0"/>
        <v>12899472</v>
      </c>
      <c r="V9" s="124">
        <v>0</v>
      </c>
      <c r="W9" s="72">
        <f t="shared" si="1"/>
        <v>12899472</v>
      </c>
    </row>
    <row r="10" spans="1:23" ht="22.5" customHeight="1" x14ac:dyDescent="0.2">
      <c r="A10" s="369" t="s">
        <v>379</v>
      </c>
      <c r="B10" s="369"/>
      <c r="C10" s="369"/>
      <c r="D10" s="369"/>
      <c r="E10" s="369"/>
      <c r="F10" s="369"/>
      <c r="G10" s="9">
        <v>4</v>
      </c>
      <c r="H10" s="73">
        <f>H7+H8+H9</f>
        <v>419958400</v>
      </c>
      <c r="I10" s="73">
        <f t="shared" ref="I10:W10" si="2">I7+I8+I9</f>
        <v>191903518</v>
      </c>
      <c r="J10" s="73">
        <f t="shared" si="2"/>
        <v>6128852</v>
      </c>
      <c r="K10" s="73">
        <f t="shared" si="2"/>
        <v>22124003</v>
      </c>
      <c r="L10" s="73">
        <f t="shared" si="2"/>
        <v>12124003</v>
      </c>
      <c r="M10" s="73">
        <f t="shared" si="2"/>
        <v>0</v>
      </c>
      <c r="N10" s="73">
        <f t="shared" si="2"/>
        <v>2806439</v>
      </c>
      <c r="O10" s="73">
        <f t="shared" si="2"/>
        <v>0</v>
      </c>
      <c r="P10" s="73">
        <f t="shared" si="2"/>
        <v>0</v>
      </c>
      <c r="Q10" s="73">
        <f t="shared" si="2"/>
        <v>0</v>
      </c>
      <c r="R10" s="73">
        <f t="shared" si="2"/>
        <v>0</v>
      </c>
      <c r="S10" s="73">
        <f t="shared" si="2"/>
        <v>32387825</v>
      </c>
      <c r="T10" s="73">
        <f t="shared" si="2"/>
        <v>82867684</v>
      </c>
      <c r="U10" s="73">
        <f t="shared" si="2"/>
        <v>746052718</v>
      </c>
      <c r="V10" s="73">
        <f t="shared" si="2"/>
        <v>0</v>
      </c>
      <c r="W10" s="73">
        <f t="shared" si="2"/>
        <v>746052718</v>
      </c>
    </row>
    <row r="11" spans="1:23" x14ac:dyDescent="0.2">
      <c r="A11" s="368" t="s">
        <v>331</v>
      </c>
      <c r="B11" s="368"/>
      <c r="C11" s="368"/>
      <c r="D11" s="368"/>
      <c r="E11" s="368"/>
      <c r="F11" s="368"/>
      <c r="G11" s="8">
        <v>5</v>
      </c>
      <c r="H11" s="75">
        <v>0</v>
      </c>
      <c r="I11" s="75">
        <v>0</v>
      </c>
      <c r="J11" s="75">
        <v>0</v>
      </c>
      <c r="K11" s="75">
        <v>0</v>
      </c>
      <c r="L11" s="75">
        <v>0</v>
      </c>
      <c r="M11" s="75">
        <v>0</v>
      </c>
      <c r="N11" s="75">
        <v>0</v>
      </c>
      <c r="O11" s="75">
        <v>0</v>
      </c>
      <c r="P11" s="75">
        <v>0</v>
      </c>
      <c r="Q11" s="75">
        <v>0</v>
      </c>
      <c r="R11" s="75">
        <v>0</v>
      </c>
      <c r="S11" s="75">
        <v>0</v>
      </c>
      <c r="T11" s="124">
        <v>80783231</v>
      </c>
      <c r="U11" s="72">
        <f>H11+I11+J11+K11-L11+M11+N11+O11+P11+Q11+R11+S11+T11</f>
        <v>80783231</v>
      </c>
      <c r="V11" s="124">
        <v>0</v>
      </c>
      <c r="W11" s="72">
        <f t="shared" ref="W11:W28" si="3">U11+V11</f>
        <v>80783231</v>
      </c>
    </row>
    <row r="12" spans="1:23" x14ac:dyDescent="0.2">
      <c r="A12" s="368" t="s">
        <v>332</v>
      </c>
      <c r="B12" s="368"/>
      <c r="C12" s="368"/>
      <c r="D12" s="368"/>
      <c r="E12" s="368"/>
      <c r="F12" s="368"/>
      <c r="G12" s="8">
        <v>6</v>
      </c>
      <c r="H12" s="75">
        <v>0</v>
      </c>
      <c r="I12" s="75">
        <v>0</v>
      </c>
      <c r="J12" s="75">
        <v>0</v>
      </c>
      <c r="K12" s="75">
        <v>0</v>
      </c>
      <c r="L12" s="75">
        <v>0</v>
      </c>
      <c r="M12" s="75">
        <v>0</v>
      </c>
      <c r="N12" s="124">
        <v>0</v>
      </c>
      <c r="O12" s="75">
        <v>0</v>
      </c>
      <c r="P12" s="75">
        <v>0</v>
      </c>
      <c r="Q12" s="75">
        <v>0</v>
      </c>
      <c r="R12" s="75">
        <v>0</v>
      </c>
      <c r="S12" s="75">
        <v>0</v>
      </c>
      <c r="T12" s="75">
        <v>0</v>
      </c>
      <c r="U12" s="72">
        <f t="shared" ref="U12:U28" si="4">H12+I12+J12+K12-L12+M12+N12+O12+P12+Q12+R12+S12+T12</f>
        <v>0</v>
      </c>
      <c r="V12" s="124">
        <v>0</v>
      </c>
      <c r="W12" s="72">
        <f t="shared" si="3"/>
        <v>0</v>
      </c>
    </row>
    <row r="13" spans="1:23" ht="26.25" customHeight="1" x14ac:dyDescent="0.2">
      <c r="A13" s="368" t="s">
        <v>333</v>
      </c>
      <c r="B13" s="368"/>
      <c r="C13" s="368"/>
      <c r="D13" s="368"/>
      <c r="E13" s="368"/>
      <c r="F13" s="368"/>
      <c r="G13" s="8">
        <v>7</v>
      </c>
      <c r="H13" s="75">
        <v>0</v>
      </c>
      <c r="I13" s="75">
        <v>0</v>
      </c>
      <c r="J13" s="75">
        <v>0</v>
      </c>
      <c r="K13" s="75">
        <v>0</v>
      </c>
      <c r="L13" s="75">
        <v>0</v>
      </c>
      <c r="M13" s="75">
        <v>0</v>
      </c>
      <c r="N13" s="75">
        <v>0</v>
      </c>
      <c r="O13" s="124">
        <v>0</v>
      </c>
      <c r="P13" s="75">
        <v>0</v>
      </c>
      <c r="Q13" s="75">
        <v>0</v>
      </c>
      <c r="R13" s="75">
        <v>0</v>
      </c>
      <c r="S13" s="124">
        <v>0</v>
      </c>
      <c r="T13" s="124">
        <v>0</v>
      </c>
      <c r="U13" s="72">
        <f t="shared" si="4"/>
        <v>0</v>
      </c>
      <c r="V13" s="124">
        <v>0</v>
      </c>
      <c r="W13" s="72">
        <f t="shared" si="3"/>
        <v>0</v>
      </c>
    </row>
    <row r="14" spans="1:23" ht="29.25" customHeight="1" x14ac:dyDescent="0.2">
      <c r="A14" s="368" t="s">
        <v>334</v>
      </c>
      <c r="B14" s="368"/>
      <c r="C14" s="368"/>
      <c r="D14" s="368"/>
      <c r="E14" s="368"/>
      <c r="F14" s="368"/>
      <c r="G14" s="8">
        <v>8</v>
      </c>
      <c r="H14" s="75">
        <v>0</v>
      </c>
      <c r="I14" s="75">
        <v>0</v>
      </c>
      <c r="J14" s="75">
        <v>0</v>
      </c>
      <c r="K14" s="75">
        <v>0</v>
      </c>
      <c r="L14" s="75">
        <v>0</v>
      </c>
      <c r="M14" s="75">
        <v>0</v>
      </c>
      <c r="N14" s="75">
        <v>0</v>
      </c>
      <c r="O14" s="75">
        <v>0</v>
      </c>
      <c r="P14" s="124">
        <v>0</v>
      </c>
      <c r="Q14" s="75">
        <v>0</v>
      </c>
      <c r="R14" s="75">
        <v>0</v>
      </c>
      <c r="S14" s="124">
        <v>0</v>
      </c>
      <c r="T14" s="124">
        <v>0</v>
      </c>
      <c r="U14" s="72">
        <f t="shared" si="4"/>
        <v>0</v>
      </c>
      <c r="V14" s="124">
        <v>0</v>
      </c>
      <c r="W14" s="72">
        <f t="shared" si="3"/>
        <v>0</v>
      </c>
    </row>
    <row r="15" spans="1:23" x14ac:dyDescent="0.2">
      <c r="A15" s="368" t="s">
        <v>335</v>
      </c>
      <c r="B15" s="368"/>
      <c r="C15" s="368"/>
      <c r="D15" s="368"/>
      <c r="E15" s="368"/>
      <c r="F15" s="368"/>
      <c r="G15" s="8">
        <v>9</v>
      </c>
      <c r="H15" s="75">
        <v>0</v>
      </c>
      <c r="I15" s="75">
        <v>0</v>
      </c>
      <c r="J15" s="75">
        <v>0</v>
      </c>
      <c r="K15" s="75">
        <v>0</v>
      </c>
      <c r="L15" s="75">
        <v>0</v>
      </c>
      <c r="M15" s="75">
        <v>0</v>
      </c>
      <c r="N15" s="75">
        <v>0</v>
      </c>
      <c r="O15" s="75">
        <v>0</v>
      </c>
      <c r="P15" s="75">
        <v>0</v>
      </c>
      <c r="Q15" s="124">
        <v>0</v>
      </c>
      <c r="R15" s="75">
        <v>0</v>
      </c>
      <c r="S15" s="124">
        <v>0</v>
      </c>
      <c r="T15" s="124">
        <v>0</v>
      </c>
      <c r="U15" s="72">
        <f t="shared" si="4"/>
        <v>0</v>
      </c>
      <c r="V15" s="124">
        <v>0</v>
      </c>
      <c r="W15" s="72">
        <f t="shared" si="3"/>
        <v>0</v>
      </c>
    </row>
    <row r="16" spans="1:23" ht="28.5" customHeight="1" x14ac:dyDescent="0.2">
      <c r="A16" s="368" t="s">
        <v>336</v>
      </c>
      <c r="B16" s="368"/>
      <c r="C16" s="368"/>
      <c r="D16" s="368"/>
      <c r="E16" s="368"/>
      <c r="F16" s="368"/>
      <c r="G16" s="8">
        <v>10</v>
      </c>
      <c r="H16" s="75">
        <v>0</v>
      </c>
      <c r="I16" s="75">
        <v>0</v>
      </c>
      <c r="J16" s="75">
        <v>0</v>
      </c>
      <c r="K16" s="75">
        <v>0</v>
      </c>
      <c r="L16" s="75">
        <v>0</v>
      </c>
      <c r="M16" s="75">
        <v>0</v>
      </c>
      <c r="N16" s="75">
        <v>0</v>
      </c>
      <c r="O16" s="75">
        <v>0</v>
      </c>
      <c r="P16" s="75">
        <v>0</v>
      </c>
      <c r="Q16" s="75">
        <v>0</v>
      </c>
      <c r="R16" s="124">
        <v>0</v>
      </c>
      <c r="S16" s="124">
        <v>0</v>
      </c>
      <c r="T16" s="124">
        <v>0</v>
      </c>
      <c r="U16" s="72">
        <f t="shared" si="4"/>
        <v>0</v>
      </c>
      <c r="V16" s="124">
        <v>0</v>
      </c>
      <c r="W16" s="72">
        <f t="shared" si="3"/>
        <v>0</v>
      </c>
    </row>
    <row r="17" spans="1:23" ht="23.25" customHeight="1" x14ac:dyDescent="0.2">
      <c r="A17" s="368" t="s">
        <v>337</v>
      </c>
      <c r="B17" s="368"/>
      <c r="C17" s="368"/>
      <c r="D17" s="368"/>
      <c r="E17" s="368"/>
      <c r="F17" s="368"/>
      <c r="G17" s="8">
        <v>11</v>
      </c>
      <c r="H17" s="75">
        <v>0</v>
      </c>
      <c r="I17" s="75">
        <v>0</v>
      </c>
      <c r="J17" s="75">
        <v>0</v>
      </c>
      <c r="K17" s="75">
        <v>0</v>
      </c>
      <c r="L17" s="75">
        <v>0</v>
      </c>
      <c r="M17" s="75">
        <v>0</v>
      </c>
      <c r="N17" s="124">
        <v>0</v>
      </c>
      <c r="O17" s="124">
        <v>0</v>
      </c>
      <c r="P17" s="124">
        <v>0</v>
      </c>
      <c r="Q17" s="124">
        <v>0</v>
      </c>
      <c r="R17" s="124">
        <v>0</v>
      </c>
      <c r="S17" s="124">
        <v>0</v>
      </c>
      <c r="T17" s="124">
        <v>0</v>
      </c>
      <c r="U17" s="72">
        <f t="shared" si="4"/>
        <v>0</v>
      </c>
      <c r="V17" s="124">
        <v>0</v>
      </c>
      <c r="W17" s="72">
        <f t="shared" si="3"/>
        <v>0</v>
      </c>
    </row>
    <row r="18" spans="1:23" x14ac:dyDescent="0.2">
      <c r="A18" s="368" t="s">
        <v>338</v>
      </c>
      <c r="B18" s="368"/>
      <c r="C18" s="368"/>
      <c r="D18" s="368"/>
      <c r="E18" s="368"/>
      <c r="F18" s="368"/>
      <c r="G18" s="8">
        <v>12</v>
      </c>
      <c r="H18" s="75">
        <v>0</v>
      </c>
      <c r="I18" s="75">
        <v>0</v>
      </c>
      <c r="J18" s="75">
        <v>0</v>
      </c>
      <c r="K18" s="75">
        <v>0</v>
      </c>
      <c r="L18" s="75">
        <v>0</v>
      </c>
      <c r="M18" s="75">
        <v>0</v>
      </c>
      <c r="N18" s="124">
        <v>0</v>
      </c>
      <c r="O18" s="124">
        <v>0</v>
      </c>
      <c r="P18" s="124">
        <v>0</v>
      </c>
      <c r="Q18" s="124">
        <v>0</v>
      </c>
      <c r="R18" s="124">
        <v>0</v>
      </c>
      <c r="S18" s="124">
        <v>0</v>
      </c>
      <c r="T18" s="124">
        <v>0</v>
      </c>
      <c r="U18" s="72">
        <f t="shared" si="4"/>
        <v>0</v>
      </c>
      <c r="V18" s="124">
        <v>0</v>
      </c>
      <c r="W18" s="72">
        <f t="shared" si="3"/>
        <v>0</v>
      </c>
    </row>
    <row r="19" spans="1:23" x14ac:dyDescent="0.2">
      <c r="A19" s="368" t="s">
        <v>339</v>
      </c>
      <c r="B19" s="368"/>
      <c r="C19" s="368"/>
      <c r="D19" s="368"/>
      <c r="E19" s="368"/>
      <c r="F19" s="368"/>
      <c r="G19" s="8">
        <v>13</v>
      </c>
      <c r="H19" s="125">
        <v>0</v>
      </c>
      <c r="I19" s="125">
        <v>0</v>
      </c>
      <c r="J19" s="125">
        <v>0</v>
      </c>
      <c r="K19" s="125">
        <v>0</v>
      </c>
      <c r="L19" s="125">
        <v>0</v>
      </c>
      <c r="M19" s="125">
        <v>0</v>
      </c>
      <c r="N19" s="125">
        <v>0</v>
      </c>
      <c r="O19" s="124">
        <v>0</v>
      </c>
      <c r="P19" s="124">
        <v>0</v>
      </c>
      <c r="Q19" s="124">
        <v>0</v>
      </c>
      <c r="R19" s="124">
        <v>0</v>
      </c>
      <c r="S19" s="124">
        <v>0</v>
      </c>
      <c r="T19" s="124">
        <v>0</v>
      </c>
      <c r="U19" s="72">
        <f t="shared" si="4"/>
        <v>0</v>
      </c>
      <c r="V19" s="124">
        <v>0</v>
      </c>
      <c r="W19" s="72">
        <f t="shared" si="3"/>
        <v>0</v>
      </c>
    </row>
    <row r="20" spans="1:23" x14ac:dyDescent="0.2">
      <c r="A20" s="368" t="s">
        <v>340</v>
      </c>
      <c r="B20" s="368"/>
      <c r="C20" s="368"/>
      <c r="D20" s="368"/>
      <c r="E20" s="368"/>
      <c r="F20" s="368"/>
      <c r="G20" s="8">
        <v>14</v>
      </c>
      <c r="H20" s="75">
        <v>0</v>
      </c>
      <c r="I20" s="75">
        <v>0</v>
      </c>
      <c r="J20" s="75">
        <v>0</v>
      </c>
      <c r="K20" s="75">
        <v>0</v>
      </c>
      <c r="L20" s="75">
        <v>0</v>
      </c>
      <c r="M20" s="75">
        <v>0</v>
      </c>
      <c r="N20" s="126">
        <v>0</v>
      </c>
      <c r="O20" s="126">
        <v>0</v>
      </c>
      <c r="P20" s="126">
        <v>0</v>
      </c>
      <c r="Q20" s="126">
        <v>0</v>
      </c>
      <c r="R20" s="126">
        <v>0</v>
      </c>
      <c r="S20" s="126">
        <v>0</v>
      </c>
      <c r="T20" s="126">
        <v>0</v>
      </c>
      <c r="U20" s="72">
        <f t="shared" si="4"/>
        <v>0</v>
      </c>
      <c r="V20" s="126">
        <v>0</v>
      </c>
      <c r="W20" s="72">
        <f t="shared" si="3"/>
        <v>0</v>
      </c>
    </row>
    <row r="21" spans="1:23" ht="30.75" customHeight="1" x14ac:dyDescent="0.2">
      <c r="A21" s="368" t="s">
        <v>341</v>
      </c>
      <c r="B21" s="368"/>
      <c r="C21" s="368"/>
      <c r="D21" s="368"/>
      <c r="E21" s="368"/>
      <c r="F21" s="368"/>
      <c r="G21" s="8">
        <v>15</v>
      </c>
      <c r="H21" s="125">
        <v>0</v>
      </c>
      <c r="I21" s="125">
        <v>0</v>
      </c>
      <c r="J21" s="125">
        <v>0</v>
      </c>
      <c r="K21" s="125">
        <v>0</v>
      </c>
      <c r="L21" s="125">
        <v>0</v>
      </c>
      <c r="M21" s="125">
        <v>0</v>
      </c>
      <c r="N21" s="125">
        <v>0</v>
      </c>
      <c r="O21" s="125">
        <v>0</v>
      </c>
      <c r="P21" s="125">
        <v>0</v>
      </c>
      <c r="Q21" s="125">
        <v>0</v>
      </c>
      <c r="R21" s="125">
        <v>0</v>
      </c>
      <c r="S21" s="125">
        <v>0</v>
      </c>
      <c r="T21" s="125">
        <v>0</v>
      </c>
      <c r="U21" s="72">
        <f t="shared" si="4"/>
        <v>0</v>
      </c>
      <c r="V21" s="125">
        <v>0</v>
      </c>
      <c r="W21" s="72">
        <f t="shared" si="3"/>
        <v>0</v>
      </c>
    </row>
    <row r="22" spans="1:23" ht="28.5" customHeight="1" x14ac:dyDescent="0.2">
      <c r="A22" s="368" t="s">
        <v>342</v>
      </c>
      <c r="B22" s="368"/>
      <c r="C22" s="368"/>
      <c r="D22" s="368"/>
      <c r="E22" s="368"/>
      <c r="F22" s="368"/>
      <c r="G22" s="8">
        <v>16</v>
      </c>
      <c r="H22" s="124">
        <v>0</v>
      </c>
      <c r="I22" s="124">
        <v>0</v>
      </c>
      <c r="J22" s="124">
        <v>0</v>
      </c>
      <c r="K22" s="124">
        <v>0</v>
      </c>
      <c r="L22" s="124">
        <v>0</v>
      </c>
      <c r="M22" s="124">
        <v>0</v>
      </c>
      <c r="N22" s="124">
        <v>0</v>
      </c>
      <c r="O22" s="124">
        <v>0</v>
      </c>
      <c r="P22" s="124">
        <v>0</v>
      </c>
      <c r="Q22" s="124">
        <v>0</v>
      </c>
      <c r="R22" s="124">
        <v>0</v>
      </c>
      <c r="S22" s="124">
        <v>0</v>
      </c>
      <c r="T22" s="124">
        <v>0</v>
      </c>
      <c r="U22" s="72">
        <f t="shared" si="4"/>
        <v>0</v>
      </c>
      <c r="V22" s="124">
        <v>0</v>
      </c>
      <c r="W22" s="72">
        <f t="shared" si="3"/>
        <v>0</v>
      </c>
    </row>
    <row r="23" spans="1:23" ht="26.25" customHeight="1" x14ac:dyDescent="0.2">
      <c r="A23" s="368" t="s">
        <v>343</v>
      </c>
      <c r="B23" s="368"/>
      <c r="C23" s="368"/>
      <c r="D23" s="368"/>
      <c r="E23" s="368"/>
      <c r="F23" s="368"/>
      <c r="G23" s="8">
        <v>17</v>
      </c>
      <c r="H23" s="124">
        <v>0</v>
      </c>
      <c r="I23" s="124">
        <v>0</v>
      </c>
      <c r="J23" s="124">
        <v>0</v>
      </c>
      <c r="K23" s="124">
        <v>0</v>
      </c>
      <c r="L23" s="124">
        <v>0</v>
      </c>
      <c r="M23" s="124">
        <v>0</v>
      </c>
      <c r="N23" s="124">
        <v>0</v>
      </c>
      <c r="O23" s="124">
        <v>0</v>
      </c>
      <c r="P23" s="124">
        <v>0</v>
      </c>
      <c r="Q23" s="124">
        <v>0</v>
      </c>
      <c r="R23" s="124">
        <v>0</v>
      </c>
      <c r="S23" s="124">
        <v>0</v>
      </c>
      <c r="T23" s="124">
        <v>0</v>
      </c>
      <c r="U23" s="72">
        <f t="shared" si="4"/>
        <v>0</v>
      </c>
      <c r="V23" s="124">
        <v>0</v>
      </c>
      <c r="W23" s="72">
        <f t="shared" si="3"/>
        <v>0</v>
      </c>
    </row>
    <row r="24" spans="1:23" x14ac:dyDescent="0.2">
      <c r="A24" s="368" t="s">
        <v>344</v>
      </c>
      <c r="B24" s="368"/>
      <c r="C24" s="368"/>
      <c r="D24" s="368"/>
      <c r="E24" s="368"/>
      <c r="F24" s="368"/>
      <c r="G24" s="8">
        <v>18</v>
      </c>
      <c r="H24" s="124">
        <v>0</v>
      </c>
      <c r="I24" s="124">
        <v>0</v>
      </c>
      <c r="J24" s="124">
        <v>0</v>
      </c>
      <c r="K24" s="124">
        <v>0</v>
      </c>
      <c r="L24" s="124">
        <v>904660</v>
      </c>
      <c r="M24" s="124">
        <v>0</v>
      </c>
      <c r="N24" s="124">
        <v>0</v>
      </c>
      <c r="O24" s="124">
        <v>0</v>
      </c>
      <c r="P24" s="124">
        <v>0</v>
      </c>
      <c r="Q24" s="124">
        <v>0</v>
      </c>
      <c r="R24" s="124">
        <v>0</v>
      </c>
      <c r="S24" s="124">
        <v>0</v>
      </c>
      <c r="T24" s="124">
        <v>0</v>
      </c>
      <c r="U24" s="72">
        <f t="shared" si="4"/>
        <v>-904660</v>
      </c>
      <c r="V24" s="124">
        <v>0</v>
      </c>
      <c r="W24" s="72">
        <f t="shared" si="3"/>
        <v>-904660</v>
      </c>
    </row>
    <row r="25" spans="1:23" x14ac:dyDescent="0.2">
      <c r="A25" s="368" t="s">
        <v>345</v>
      </c>
      <c r="B25" s="368"/>
      <c r="C25" s="368"/>
      <c r="D25" s="368"/>
      <c r="E25" s="368"/>
      <c r="F25" s="368"/>
      <c r="G25" s="8">
        <v>19</v>
      </c>
      <c r="H25" s="124">
        <v>0</v>
      </c>
      <c r="I25" s="124">
        <v>0</v>
      </c>
      <c r="J25" s="124">
        <v>0</v>
      </c>
      <c r="K25" s="124">
        <v>0</v>
      </c>
      <c r="L25" s="124">
        <v>0</v>
      </c>
      <c r="M25" s="124">
        <v>0</v>
      </c>
      <c r="N25" s="124">
        <v>0</v>
      </c>
      <c r="O25" s="124">
        <v>0</v>
      </c>
      <c r="P25" s="124">
        <v>0</v>
      </c>
      <c r="Q25" s="124">
        <v>0</v>
      </c>
      <c r="R25" s="124">
        <v>0</v>
      </c>
      <c r="S25" s="124">
        <v>-51675903</v>
      </c>
      <c r="T25" s="124">
        <v>0</v>
      </c>
      <c r="U25" s="72">
        <f t="shared" si="4"/>
        <v>-51675903</v>
      </c>
      <c r="V25" s="124">
        <v>0</v>
      </c>
      <c r="W25" s="72">
        <f t="shared" si="3"/>
        <v>-51675903</v>
      </c>
    </row>
    <row r="26" spans="1:23" x14ac:dyDescent="0.2">
      <c r="A26" s="368" t="s">
        <v>346</v>
      </c>
      <c r="B26" s="368"/>
      <c r="C26" s="368"/>
      <c r="D26" s="368"/>
      <c r="E26" s="368"/>
      <c r="F26" s="368"/>
      <c r="G26" s="8">
        <v>20</v>
      </c>
      <c r="H26" s="124">
        <v>0</v>
      </c>
      <c r="I26" s="124">
        <v>84840</v>
      </c>
      <c r="J26" s="124">
        <v>0</v>
      </c>
      <c r="K26" s="124">
        <v>-1233540</v>
      </c>
      <c r="L26" s="124">
        <v>-1233540</v>
      </c>
      <c r="M26" s="124">
        <v>0</v>
      </c>
      <c r="N26" s="124">
        <v>51913674</v>
      </c>
      <c r="O26" s="124">
        <v>0</v>
      </c>
      <c r="P26" s="124">
        <v>0</v>
      </c>
      <c r="Q26" s="124">
        <v>0</v>
      </c>
      <c r="R26" s="124">
        <v>0</v>
      </c>
      <c r="S26" s="124">
        <v>-50680134</v>
      </c>
      <c r="T26" s="124">
        <v>0</v>
      </c>
      <c r="U26" s="72">
        <f t="shared" si="4"/>
        <v>1318380</v>
      </c>
      <c r="V26" s="124">
        <v>0</v>
      </c>
      <c r="W26" s="72">
        <f t="shared" si="3"/>
        <v>1318380</v>
      </c>
    </row>
    <row r="27" spans="1:23" x14ac:dyDescent="0.2">
      <c r="A27" s="368" t="s">
        <v>347</v>
      </c>
      <c r="B27" s="368"/>
      <c r="C27" s="368"/>
      <c r="D27" s="368"/>
      <c r="E27" s="368"/>
      <c r="F27" s="368"/>
      <c r="G27" s="8">
        <v>21</v>
      </c>
      <c r="H27" s="124">
        <v>0</v>
      </c>
      <c r="I27" s="124">
        <v>0</v>
      </c>
      <c r="J27" s="124">
        <v>0</v>
      </c>
      <c r="K27" s="124">
        <v>0</v>
      </c>
      <c r="L27" s="124">
        <v>0</v>
      </c>
      <c r="M27" s="124">
        <v>0</v>
      </c>
      <c r="N27" s="124">
        <v>0</v>
      </c>
      <c r="O27" s="124">
        <v>0</v>
      </c>
      <c r="P27" s="124">
        <v>0</v>
      </c>
      <c r="Q27" s="124">
        <v>0</v>
      </c>
      <c r="R27" s="124">
        <v>0</v>
      </c>
      <c r="S27" s="124">
        <v>82867684</v>
      </c>
      <c r="T27" s="124">
        <v>-82867684</v>
      </c>
      <c r="U27" s="72">
        <f t="shared" si="4"/>
        <v>0</v>
      </c>
      <c r="V27" s="124">
        <v>0</v>
      </c>
      <c r="W27" s="72">
        <f t="shared" si="3"/>
        <v>0</v>
      </c>
    </row>
    <row r="28" spans="1:23" x14ac:dyDescent="0.2">
      <c r="A28" s="368" t="s">
        <v>348</v>
      </c>
      <c r="B28" s="368"/>
      <c r="C28" s="368"/>
      <c r="D28" s="368"/>
      <c r="E28" s="368"/>
      <c r="F28" s="368"/>
      <c r="G28" s="8">
        <v>22</v>
      </c>
      <c r="H28" s="124">
        <v>0</v>
      </c>
      <c r="I28" s="124">
        <v>0</v>
      </c>
      <c r="J28" s="124">
        <v>0</v>
      </c>
      <c r="K28" s="124">
        <v>0</v>
      </c>
      <c r="L28" s="124">
        <v>0</v>
      </c>
      <c r="M28" s="124">
        <v>0</v>
      </c>
      <c r="N28" s="124">
        <v>0</v>
      </c>
      <c r="O28" s="124">
        <v>0</v>
      </c>
      <c r="P28" s="124">
        <v>0</v>
      </c>
      <c r="Q28" s="124">
        <v>0</v>
      </c>
      <c r="R28" s="124">
        <v>0</v>
      </c>
      <c r="S28" s="124">
        <v>0</v>
      </c>
      <c r="T28" s="124">
        <v>0</v>
      </c>
      <c r="U28" s="72">
        <f t="shared" si="4"/>
        <v>0</v>
      </c>
      <c r="V28" s="124">
        <v>0</v>
      </c>
      <c r="W28" s="72">
        <f t="shared" si="3"/>
        <v>0</v>
      </c>
    </row>
    <row r="29" spans="1:23" ht="27.75" customHeight="1" x14ac:dyDescent="0.2">
      <c r="A29" s="386" t="s">
        <v>380</v>
      </c>
      <c r="B29" s="386"/>
      <c r="C29" s="386"/>
      <c r="D29" s="386"/>
      <c r="E29" s="386"/>
      <c r="F29" s="386"/>
      <c r="G29" s="10">
        <v>23</v>
      </c>
      <c r="H29" s="74">
        <f>SUM(H10:H28)</f>
        <v>419958400</v>
      </c>
      <c r="I29" s="74">
        <f t="shared" ref="I29:W29" si="5">SUM(I10:I28)</f>
        <v>191988358</v>
      </c>
      <c r="J29" s="74">
        <f t="shared" si="5"/>
        <v>6128852</v>
      </c>
      <c r="K29" s="74">
        <f t="shared" si="5"/>
        <v>20890463</v>
      </c>
      <c r="L29" s="74">
        <f t="shared" si="5"/>
        <v>11795123</v>
      </c>
      <c r="M29" s="74">
        <f t="shared" si="5"/>
        <v>0</v>
      </c>
      <c r="N29" s="74">
        <f t="shared" si="5"/>
        <v>54720113</v>
      </c>
      <c r="O29" s="74">
        <f t="shared" si="5"/>
        <v>0</v>
      </c>
      <c r="P29" s="74">
        <f t="shared" si="5"/>
        <v>0</v>
      </c>
      <c r="Q29" s="74">
        <f t="shared" si="5"/>
        <v>0</v>
      </c>
      <c r="R29" s="74">
        <f t="shared" si="5"/>
        <v>0</v>
      </c>
      <c r="S29" s="74">
        <f t="shared" si="5"/>
        <v>12899472</v>
      </c>
      <c r="T29" s="74">
        <f t="shared" si="5"/>
        <v>80783231</v>
      </c>
      <c r="U29" s="74">
        <f t="shared" si="5"/>
        <v>775573766</v>
      </c>
      <c r="V29" s="74">
        <f t="shared" si="5"/>
        <v>0</v>
      </c>
      <c r="W29" s="74">
        <f t="shared" si="5"/>
        <v>775573766</v>
      </c>
    </row>
    <row r="30" spans="1:23" x14ac:dyDescent="0.2">
      <c r="A30" s="387" t="s">
        <v>349</v>
      </c>
      <c r="B30" s="388"/>
      <c r="C30" s="388"/>
      <c r="D30" s="388"/>
      <c r="E30" s="388"/>
      <c r="F30" s="388"/>
      <c r="G30" s="388"/>
      <c r="H30" s="388"/>
      <c r="I30" s="388"/>
      <c r="J30" s="388"/>
      <c r="K30" s="388"/>
      <c r="L30" s="388"/>
      <c r="M30" s="388"/>
      <c r="N30" s="388"/>
      <c r="O30" s="388"/>
      <c r="P30" s="388"/>
      <c r="Q30" s="388"/>
      <c r="R30" s="388"/>
      <c r="S30" s="388"/>
      <c r="T30" s="388"/>
      <c r="U30" s="388"/>
      <c r="V30" s="388"/>
      <c r="W30" s="388"/>
    </row>
    <row r="31" spans="1:23" ht="36.75" customHeight="1" x14ac:dyDescent="0.2">
      <c r="A31" s="389" t="s">
        <v>350</v>
      </c>
      <c r="B31" s="389"/>
      <c r="C31" s="389"/>
      <c r="D31" s="389"/>
      <c r="E31" s="389"/>
      <c r="F31" s="389"/>
      <c r="G31" s="9">
        <v>24</v>
      </c>
      <c r="H31" s="73">
        <f>SUM(H12:H20)</f>
        <v>0</v>
      </c>
      <c r="I31" s="73">
        <f t="shared" ref="I31:W31" si="6">SUM(I12:I20)</f>
        <v>0</v>
      </c>
      <c r="J31" s="73">
        <f t="shared" si="6"/>
        <v>0</v>
      </c>
      <c r="K31" s="73">
        <f t="shared" si="6"/>
        <v>0</v>
      </c>
      <c r="L31" s="73">
        <f t="shared" si="6"/>
        <v>0</v>
      </c>
      <c r="M31" s="73">
        <f t="shared" si="6"/>
        <v>0</v>
      </c>
      <c r="N31" s="73">
        <f t="shared" si="6"/>
        <v>0</v>
      </c>
      <c r="O31" s="73">
        <f t="shared" si="6"/>
        <v>0</v>
      </c>
      <c r="P31" s="73">
        <f t="shared" si="6"/>
        <v>0</v>
      </c>
      <c r="Q31" s="73">
        <f t="shared" si="6"/>
        <v>0</v>
      </c>
      <c r="R31" s="73">
        <f t="shared" si="6"/>
        <v>0</v>
      </c>
      <c r="S31" s="73">
        <f t="shared" si="6"/>
        <v>0</v>
      </c>
      <c r="T31" s="73">
        <f t="shared" si="6"/>
        <v>0</v>
      </c>
      <c r="U31" s="73">
        <f t="shared" si="6"/>
        <v>0</v>
      </c>
      <c r="V31" s="73">
        <f t="shared" si="6"/>
        <v>0</v>
      </c>
      <c r="W31" s="73">
        <f t="shared" si="6"/>
        <v>0</v>
      </c>
    </row>
    <row r="32" spans="1:23" ht="31.5" customHeight="1" x14ac:dyDescent="0.2">
      <c r="A32" s="389" t="s">
        <v>351</v>
      </c>
      <c r="B32" s="389"/>
      <c r="C32" s="389"/>
      <c r="D32" s="389"/>
      <c r="E32" s="389"/>
      <c r="F32" s="389"/>
      <c r="G32" s="9">
        <v>25</v>
      </c>
      <c r="H32" s="73">
        <f>H11+H31</f>
        <v>0</v>
      </c>
      <c r="I32" s="73">
        <f t="shared" ref="I32:W32" si="7">I11+I31</f>
        <v>0</v>
      </c>
      <c r="J32" s="73">
        <f t="shared" si="7"/>
        <v>0</v>
      </c>
      <c r="K32" s="73">
        <f t="shared" si="7"/>
        <v>0</v>
      </c>
      <c r="L32" s="73">
        <f t="shared" si="7"/>
        <v>0</v>
      </c>
      <c r="M32" s="73">
        <f t="shared" si="7"/>
        <v>0</v>
      </c>
      <c r="N32" s="73">
        <f t="shared" si="7"/>
        <v>0</v>
      </c>
      <c r="O32" s="73">
        <f t="shared" si="7"/>
        <v>0</v>
      </c>
      <c r="P32" s="73">
        <f t="shared" si="7"/>
        <v>0</v>
      </c>
      <c r="Q32" s="73">
        <f t="shared" si="7"/>
        <v>0</v>
      </c>
      <c r="R32" s="73">
        <f t="shared" si="7"/>
        <v>0</v>
      </c>
      <c r="S32" s="73">
        <f t="shared" si="7"/>
        <v>0</v>
      </c>
      <c r="T32" s="73">
        <f t="shared" si="7"/>
        <v>80783231</v>
      </c>
      <c r="U32" s="73">
        <f t="shared" si="7"/>
        <v>80783231</v>
      </c>
      <c r="V32" s="73">
        <f t="shared" si="7"/>
        <v>0</v>
      </c>
      <c r="W32" s="73">
        <f t="shared" si="7"/>
        <v>80783231</v>
      </c>
    </row>
    <row r="33" spans="1:23" ht="30.75" customHeight="1" x14ac:dyDescent="0.2">
      <c r="A33" s="390" t="s">
        <v>352</v>
      </c>
      <c r="B33" s="390"/>
      <c r="C33" s="390"/>
      <c r="D33" s="390"/>
      <c r="E33" s="390"/>
      <c r="F33" s="390"/>
      <c r="G33" s="10">
        <v>26</v>
      </c>
      <c r="H33" s="74">
        <f>SUM(H21:H28)</f>
        <v>0</v>
      </c>
      <c r="I33" s="74">
        <f t="shared" ref="I33:W33" si="8">SUM(I21:I28)</f>
        <v>84840</v>
      </c>
      <c r="J33" s="74">
        <f t="shared" si="8"/>
        <v>0</v>
      </c>
      <c r="K33" s="74">
        <f t="shared" si="8"/>
        <v>-1233540</v>
      </c>
      <c r="L33" s="74">
        <f t="shared" si="8"/>
        <v>-328880</v>
      </c>
      <c r="M33" s="74">
        <f t="shared" si="8"/>
        <v>0</v>
      </c>
      <c r="N33" s="74">
        <f t="shared" si="8"/>
        <v>51913674</v>
      </c>
      <c r="O33" s="74">
        <f t="shared" si="8"/>
        <v>0</v>
      </c>
      <c r="P33" s="74">
        <f t="shared" si="8"/>
        <v>0</v>
      </c>
      <c r="Q33" s="74">
        <f t="shared" si="8"/>
        <v>0</v>
      </c>
      <c r="R33" s="74">
        <f t="shared" si="8"/>
        <v>0</v>
      </c>
      <c r="S33" s="74">
        <f t="shared" si="8"/>
        <v>-19488353</v>
      </c>
      <c r="T33" s="74">
        <f t="shared" si="8"/>
        <v>-82867684</v>
      </c>
      <c r="U33" s="74">
        <f t="shared" si="8"/>
        <v>-51262183</v>
      </c>
      <c r="V33" s="74">
        <f t="shared" si="8"/>
        <v>0</v>
      </c>
      <c r="W33" s="74">
        <f t="shared" si="8"/>
        <v>-51262183</v>
      </c>
    </row>
    <row r="34" spans="1:23" x14ac:dyDescent="0.2">
      <c r="A34" s="387" t="s">
        <v>353</v>
      </c>
      <c r="B34" s="391"/>
      <c r="C34" s="391"/>
      <c r="D34" s="391"/>
      <c r="E34" s="391"/>
      <c r="F34" s="391"/>
      <c r="G34" s="391"/>
      <c r="H34" s="391"/>
      <c r="I34" s="391"/>
      <c r="J34" s="391"/>
      <c r="K34" s="391"/>
      <c r="L34" s="391"/>
      <c r="M34" s="391"/>
      <c r="N34" s="391"/>
      <c r="O34" s="391"/>
      <c r="P34" s="391"/>
      <c r="Q34" s="391"/>
      <c r="R34" s="391"/>
      <c r="S34" s="391"/>
      <c r="T34" s="391"/>
      <c r="U34" s="391"/>
      <c r="V34" s="391"/>
      <c r="W34" s="391"/>
    </row>
    <row r="35" spans="1:23" x14ac:dyDescent="0.2">
      <c r="A35" s="385" t="s">
        <v>381</v>
      </c>
      <c r="B35" s="385"/>
      <c r="C35" s="385"/>
      <c r="D35" s="385"/>
      <c r="E35" s="385"/>
      <c r="F35" s="385"/>
      <c r="G35" s="8">
        <v>27</v>
      </c>
      <c r="H35" s="127">
        <v>419958400</v>
      </c>
      <c r="I35" s="127">
        <v>191988358</v>
      </c>
      <c r="J35" s="127">
        <v>6128852</v>
      </c>
      <c r="K35" s="127">
        <v>20890463</v>
      </c>
      <c r="L35" s="127">
        <v>11795123</v>
      </c>
      <c r="M35" s="127">
        <v>0</v>
      </c>
      <c r="N35" s="127">
        <v>54720113</v>
      </c>
      <c r="O35" s="127">
        <v>0</v>
      </c>
      <c r="P35" s="127">
        <v>0</v>
      </c>
      <c r="Q35" s="127">
        <v>0</v>
      </c>
      <c r="R35" s="127">
        <v>0</v>
      </c>
      <c r="S35" s="127">
        <v>12899472</v>
      </c>
      <c r="T35" s="127">
        <v>80783231</v>
      </c>
      <c r="U35" s="72">
        <f t="shared" ref="U35:U37" si="9">H35+I35+J35+K35-L35+M35+N35+O35+P35+Q35+R35+S35+T35</f>
        <v>775573766</v>
      </c>
      <c r="V35" s="127">
        <v>0</v>
      </c>
      <c r="W35" s="72">
        <f t="shared" ref="W35:W37" si="10">U35+V35</f>
        <v>775573766</v>
      </c>
    </row>
    <row r="36" spans="1:23" x14ac:dyDescent="0.2">
      <c r="A36" s="368" t="s">
        <v>329</v>
      </c>
      <c r="B36" s="368"/>
      <c r="C36" s="368"/>
      <c r="D36" s="368"/>
      <c r="E36" s="368"/>
      <c r="F36" s="368"/>
      <c r="G36" s="8">
        <v>28</v>
      </c>
      <c r="H36" s="124">
        <v>0</v>
      </c>
      <c r="I36" s="124">
        <v>0</v>
      </c>
      <c r="J36" s="124">
        <v>0</v>
      </c>
      <c r="K36" s="124">
        <v>0</v>
      </c>
      <c r="L36" s="124">
        <v>0</v>
      </c>
      <c r="M36" s="124">
        <v>0</v>
      </c>
      <c r="N36" s="124">
        <v>0</v>
      </c>
      <c r="O36" s="124">
        <v>0</v>
      </c>
      <c r="P36" s="124">
        <v>0</v>
      </c>
      <c r="Q36" s="124">
        <v>0</v>
      </c>
      <c r="R36" s="124">
        <v>0</v>
      </c>
      <c r="S36" s="124">
        <v>0</v>
      </c>
      <c r="T36" s="124">
        <v>0</v>
      </c>
      <c r="U36" s="72">
        <f t="shared" si="9"/>
        <v>0</v>
      </c>
      <c r="V36" s="127">
        <v>0</v>
      </c>
      <c r="W36" s="72">
        <f t="shared" si="10"/>
        <v>0</v>
      </c>
    </row>
    <row r="37" spans="1:23" x14ac:dyDescent="0.2">
      <c r="A37" s="368" t="s">
        <v>330</v>
      </c>
      <c r="B37" s="368"/>
      <c r="C37" s="368"/>
      <c r="D37" s="368"/>
      <c r="E37" s="368"/>
      <c r="F37" s="368"/>
      <c r="G37" s="8">
        <v>29</v>
      </c>
      <c r="H37" s="124">
        <v>0</v>
      </c>
      <c r="I37" s="124">
        <v>0</v>
      </c>
      <c r="J37" s="124">
        <v>0</v>
      </c>
      <c r="K37" s="124">
        <v>0</v>
      </c>
      <c r="L37" s="124">
        <v>0</v>
      </c>
      <c r="M37" s="124">
        <v>0</v>
      </c>
      <c r="N37" s="124">
        <v>0</v>
      </c>
      <c r="O37" s="124">
        <v>0</v>
      </c>
      <c r="P37" s="124">
        <v>0</v>
      </c>
      <c r="Q37" s="124">
        <v>0</v>
      </c>
      <c r="R37" s="124">
        <v>0</v>
      </c>
      <c r="S37" s="124">
        <v>0</v>
      </c>
      <c r="T37" s="124">
        <v>0</v>
      </c>
      <c r="U37" s="72">
        <f t="shared" si="9"/>
        <v>0</v>
      </c>
      <c r="V37" s="127">
        <v>0</v>
      </c>
      <c r="W37" s="72">
        <f t="shared" si="10"/>
        <v>0</v>
      </c>
    </row>
    <row r="38" spans="1:23" ht="25.5" customHeight="1" x14ac:dyDescent="0.2">
      <c r="A38" s="369" t="s">
        <v>382</v>
      </c>
      <c r="B38" s="369"/>
      <c r="C38" s="369"/>
      <c r="D38" s="369"/>
      <c r="E38" s="369"/>
      <c r="F38" s="369"/>
      <c r="G38" s="9">
        <v>30</v>
      </c>
      <c r="H38" s="73">
        <f>H35+H36+H37</f>
        <v>419958400</v>
      </c>
      <c r="I38" s="73">
        <f t="shared" ref="I38:W38" si="11">I35+I36+I37</f>
        <v>191988358</v>
      </c>
      <c r="J38" s="73">
        <f t="shared" si="11"/>
        <v>6128852</v>
      </c>
      <c r="K38" s="73">
        <f t="shared" si="11"/>
        <v>20890463</v>
      </c>
      <c r="L38" s="73">
        <f t="shared" si="11"/>
        <v>11795123</v>
      </c>
      <c r="M38" s="73">
        <f t="shared" si="11"/>
        <v>0</v>
      </c>
      <c r="N38" s="73">
        <f t="shared" si="11"/>
        <v>54720113</v>
      </c>
      <c r="O38" s="73">
        <f t="shared" si="11"/>
        <v>0</v>
      </c>
      <c r="P38" s="73">
        <f t="shared" si="11"/>
        <v>0</v>
      </c>
      <c r="Q38" s="73">
        <f t="shared" si="11"/>
        <v>0</v>
      </c>
      <c r="R38" s="73">
        <f t="shared" si="11"/>
        <v>0</v>
      </c>
      <c r="S38" s="73">
        <f t="shared" si="11"/>
        <v>12899472</v>
      </c>
      <c r="T38" s="73">
        <f t="shared" si="11"/>
        <v>80783231</v>
      </c>
      <c r="U38" s="73">
        <f t="shared" si="11"/>
        <v>775573766</v>
      </c>
      <c r="V38" s="73">
        <f t="shared" si="11"/>
        <v>0</v>
      </c>
      <c r="W38" s="73">
        <f t="shared" si="11"/>
        <v>775573766</v>
      </c>
    </row>
    <row r="39" spans="1:23" x14ac:dyDescent="0.2">
      <c r="A39" s="368" t="s">
        <v>331</v>
      </c>
      <c r="B39" s="368"/>
      <c r="C39" s="368"/>
      <c r="D39" s="368"/>
      <c r="E39" s="368"/>
      <c r="F39" s="368"/>
      <c r="G39" s="8">
        <v>31</v>
      </c>
      <c r="H39" s="75">
        <v>0</v>
      </c>
      <c r="I39" s="75">
        <v>0</v>
      </c>
      <c r="J39" s="75">
        <v>0</v>
      </c>
      <c r="K39" s="75">
        <v>0</v>
      </c>
      <c r="L39" s="75">
        <v>0</v>
      </c>
      <c r="M39" s="75">
        <v>0</v>
      </c>
      <c r="N39" s="75">
        <v>0</v>
      </c>
      <c r="O39" s="75">
        <v>0</v>
      </c>
      <c r="P39" s="75">
        <v>0</v>
      </c>
      <c r="Q39" s="75">
        <v>0</v>
      </c>
      <c r="R39" s="75">
        <v>0</v>
      </c>
      <c r="S39" s="75">
        <v>0</v>
      </c>
      <c r="T39" s="127">
        <v>68632630</v>
      </c>
      <c r="U39" s="72">
        <f t="shared" ref="U39:U56" si="12">H39+I39+J39+K39-L39+M39+N39+O39+P39+Q39+R39+S39+T39</f>
        <v>68632630</v>
      </c>
      <c r="V39" s="127">
        <v>0</v>
      </c>
      <c r="W39" s="72">
        <f t="shared" ref="W39:W56" si="13">U39+V39</f>
        <v>68632630</v>
      </c>
    </row>
    <row r="40" spans="1:23" x14ac:dyDescent="0.2">
      <c r="A40" s="368" t="s">
        <v>332</v>
      </c>
      <c r="B40" s="368"/>
      <c r="C40" s="368"/>
      <c r="D40" s="368"/>
      <c r="E40" s="368"/>
      <c r="F40" s="368"/>
      <c r="G40" s="8">
        <v>32</v>
      </c>
      <c r="H40" s="75">
        <v>0</v>
      </c>
      <c r="I40" s="75">
        <v>0</v>
      </c>
      <c r="J40" s="75">
        <v>0</v>
      </c>
      <c r="K40" s="75">
        <v>0</v>
      </c>
      <c r="L40" s="75">
        <v>0</v>
      </c>
      <c r="M40" s="75">
        <v>0</v>
      </c>
      <c r="N40" s="124">
        <v>0</v>
      </c>
      <c r="O40" s="75">
        <v>0</v>
      </c>
      <c r="P40" s="75">
        <v>0</v>
      </c>
      <c r="Q40" s="75">
        <v>0</v>
      </c>
      <c r="R40" s="75">
        <v>0</v>
      </c>
      <c r="S40" s="75">
        <v>0</v>
      </c>
      <c r="T40" s="75">
        <v>0</v>
      </c>
      <c r="U40" s="72">
        <f t="shared" si="12"/>
        <v>0</v>
      </c>
      <c r="V40" s="127">
        <v>0</v>
      </c>
      <c r="W40" s="72">
        <f t="shared" si="13"/>
        <v>0</v>
      </c>
    </row>
    <row r="41" spans="1:23" ht="27" customHeight="1" x14ac:dyDescent="0.2">
      <c r="A41" s="368" t="s">
        <v>354</v>
      </c>
      <c r="B41" s="368"/>
      <c r="C41" s="368"/>
      <c r="D41" s="368"/>
      <c r="E41" s="368"/>
      <c r="F41" s="368"/>
      <c r="G41" s="8">
        <v>33</v>
      </c>
      <c r="H41" s="75">
        <v>0</v>
      </c>
      <c r="I41" s="75">
        <v>0</v>
      </c>
      <c r="J41" s="75">
        <v>0</v>
      </c>
      <c r="K41" s="75">
        <v>0</v>
      </c>
      <c r="L41" s="75">
        <v>0</v>
      </c>
      <c r="M41" s="75">
        <v>0</v>
      </c>
      <c r="N41" s="75">
        <v>0</v>
      </c>
      <c r="O41" s="124">
        <v>0</v>
      </c>
      <c r="P41" s="75">
        <v>0</v>
      </c>
      <c r="Q41" s="75">
        <v>0</v>
      </c>
      <c r="R41" s="75">
        <v>0</v>
      </c>
      <c r="S41" s="124">
        <v>0</v>
      </c>
      <c r="T41" s="124">
        <v>0</v>
      </c>
      <c r="U41" s="72">
        <f t="shared" si="12"/>
        <v>0</v>
      </c>
      <c r="V41" s="127">
        <v>0</v>
      </c>
      <c r="W41" s="72">
        <f t="shared" si="13"/>
        <v>0</v>
      </c>
    </row>
    <row r="42" spans="1:23" ht="20.25" customHeight="1" x14ac:dyDescent="0.2">
      <c r="A42" s="368" t="s">
        <v>334</v>
      </c>
      <c r="B42" s="368"/>
      <c r="C42" s="368"/>
      <c r="D42" s="368"/>
      <c r="E42" s="368"/>
      <c r="F42" s="368"/>
      <c r="G42" s="8">
        <v>34</v>
      </c>
      <c r="H42" s="75">
        <v>0</v>
      </c>
      <c r="I42" s="75">
        <v>0</v>
      </c>
      <c r="J42" s="75">
        <v>0</v>
      </c>
      <c r="K42" s="75">
        <v>0</v>
      </c>
      <c r="L42" s="75">
        <v>0</v>
      </c>
      <c r="M42" s="75">
        <v>0</v>
      </c>
      <c r="N42" s="75">
        <v>0</v>
      </c>
      <c r="O42" s="75">
        <v>0</v>
      </c>
      <c r="P42" s="124">
        <v>0</v>
      </c>
      <c r="Q42" s="75">
        <v>0</v>
      </c>
      <c r="R42" s="75">
        <v>0</v>
      </c>
      <c r="S42" s="124">
        <v>0</v>
      </c>
      <c r="T42" s="124">
        <v>0</v>
      </c>
      <c r="U42" s="72">
        <f t="shared" si="12"/>
        <v>0</v>
      </c>
      <c r="V42" s="127">
        <v>0</v>
      </c>
      <c r="W42" s="72">
        <f t="shared" si="13"/>
        <v>0</v>
      </c>
    </row>
    <row r="43" spans="1:23" ht="21" customHeight="1" x14ac:dyDescent="0.2">
      <c r="A43" s="368" t="s">
        <v>335</v>
      </c>
      <c r="B43" s="368"/>
      <c r="C43" s="368"/>
      <c r="D43" s="368"/>
      <c r="E43" s="368"/>
      <c r="F43" s="368"/>
      <c r="G43" s="8">
        <v>35</v>
      </c>
      <c r="H43" s="75">
        <v>0</v>
      </c>
      <c r="I43" s="75">
        <v>0</v>
      </c>
      <c r="J43" s="75">
        <v>0</v>
      </c>
      <c r="K43" s="75">
        <v>0</v>
      </c>
      <c r="L43" s="75">
        <v>0</v>
      </c>
      <c r="M43" s="75">
        <v>0</v>
      </c>
      <c r="N43" s="75">
        <v>0</v>
      </c>
      <c r="O43" s="75">
        <v>0</v>
      </c>
      <c r="P43" s="75">
        <v>0</v>
      </c>
      <c r="Q43" s="124">
        <v>0</v>
      </c>
      <c r="R43" s="75">
        <v>0</v>
      </c>
      <c r="S43" s="124">
        <v>0</v>
      </c>
      <c r="T43" s="124">
        <v>0</v>
      </c>
      <c r="U43" s="72">
        <f t="shared" si="12"/>
        <v>0</v>
      </c>
      <c r="V43" s="127">
        <v>0</v>
      </c>
      <c r="W43" s="72">
        <f t="shared" si="13"/>
        <v>0</v>
      </c>
    </row>
    <row r="44" spans="1:23" ht="29.25" customHeight="1" x14ac:dyDescent="0.2">
      <c r="A44" s="368" t="s">
        <v>336</v>
      </c>
      <c r="B44" s="368"/>
      <c r="C44" s="368"/>
      <c r="D44" s="368"/>
      <c r="E44" s="368"/>
      <c r="F44" s="368"/>
      <c r="G44" s="8">
        <v>36</v>
      </c>
      <c r="H44" s="75">
        <v>0</v>
      </c>
      <c r="I44" s="75">
        <v>0</v>
      </c>
      <c r="J44" s="75">
        <v>0</v>
      </c>
      <c r="K44" s="75">
        <v>0</v>
      </c>
      <c r="L44" s="75">
        <v>0</v>
      </c>
      <c r="M44" s="75">
        <v>0</v>
      </c>
      <c r="N44" s="75">
        <v>0</v>
      </c>
      <c r="O44" s="75">
        <v>0</v>
      </c>
      <c r="P44" s="75">
        <v>0</v>
      </c>
      <c r="Q44" s="75">
        <v>0</v>
      </c>
      <c r="R44" s="124">
        <v>0</v>
      </c>
      <c r="S44" s="124">
        <v>0</v>
      </c>
      <c r="T44" s="124">
        <v>0</v>
      </c>
      <c r="U44" s="72">
        <f t="shared" si="12"/>
        <v>0</v>
      </c>
      <c r="V44" s="127">
        <v>0</v>
      </c>
      <c r="W44" s="72">
        <f t="shared" si="13"/>
        <v>0</v>
      </c>
    </row>
    <row r="45" spans="1:23" ht="21" customHeight="1" x14ac:dyDescent="0.2">
      <c r="A45" s="368" t="s">
        <v>355</v>
      </c>
      <c r="B45" s="368"/>
      <c r="C45" s="368"/>
      <c r="D45" s="368"/>
      <c r="E45" s="368"/>
      <c r="F45" s="368"/>
      <c r="G45" s="8">
        <v>37</v>
      </c>
      <c r="H45" s="75">
        <v>0</v>
      </c>
      <c r="I45" s="75">
        <v>0</v>
      </c>
      <c r="J45" s="75">
        <v>0</v>
      </c>
      <c r="K45" s="75">
        <v>0</v>
      </c>
      <c r="L45" s="75">
        <v>0</v>
      </c>
      <c r="M45" s="75">
        <v>0</v>
      </c>
      <c r="N45" s="124">
        <v>0</v>
      </c>
      <c r="O45" s="124">
        <v>0</v>
      </c>
      <c r="P45" s="124">
        <v>0</v>
      </c>
      <c r="Q45" s="124">
        <v>0</v>
      </c>
      <c r="R45" s="124">
        <v>0</v>
      </c>
      <c r="S45" s="124">
        <v>0</v>
      </c>
      <c r="T45" s="124">
        <v>0</v>
      </c>
      <c r="U45" s="72">
        <f t="shared" si="12"/>
        <v>0</v>
      </c>
      <c r="V45" s="127">
        <v>0</v>
      </c>
      <c r="W45" s="72">
        <f t="shared" si="13"/>
        <v>0</v>
      </c>
    </row>
    <row r="46" spans="1:23" x14ac:dyDescent="0.2">
      <c r="A46" s="368" t="s">
        <v>338</v>
      </c>
      <c r="B46" s="368"/>
      <c r="C46" s="368"/>
      <c r="D46" s="368"/>
      <c r="E46" s="368"/>
      <c r="F46" s="368"/>
      <c r="G46" s="8">
        <v>38</v>
      </c>
      <c r="H46" s="75">
        <v>0</v>
      </c>
      <c r="I46" s="75">
        <v>0</v>
      </c>
      <c r="J46" s="75">
        <v>0</v>
      </c>
      <c r="K46" s="75">
        <v>0</v>
      </c>
      <c r="L46" s="75">
        <v>0</v>
      </c>
      <c r="M46" s="75">
        <v>0</v>
      </c>
      <c r="N46" s="124">
        <v>0</v>
      </c>
      <c r="O46" s="124">
        <v>0</v>
      </c>
      <c r="P46" s="124">
        <v>0</v>
      </c>
      <c r="Q46" s="124">
        <v>0</v>
      </c>
      <c r="R46" s="124">
        <v>0</v>
      </c>
      <c r="S46" s="124">
        <v>0</v>
      </c>
      <c r="T46" s="124">
        <v>0</v>
      </c>
      <c r="U46" s="72">
        <f t="shared" si="12"/>
        <v>0</v>
      </c>
      <c r="V46" s="127">
        <v>0</v>
      </c>
      <c r="W46" s="72">
        <f t="shared" si="13"/>
        <v>0</v>
      </c>
    </row>
    <row r="47" spans="1:23" x14ac:dyDescent="0.2">
      <c r="A47" s="368" t="s">
        <v>339</v>
      </c>
      <c r="B47" s="368"/>
      <c r="C47" s="368"/>
      <c r="D47" s="368"/>
      <c r="E47" s="368"/>
      <c r="F47" s="368"/>
      <c r="G47" s="8">
        <v>39</v>
      </c>
      <c r="H47" s="124">
        <v>0</v>
      </c>
      <c r="I47" s="124">
        <v>0</v>
      </c>
      <c r="J47" s="124">
        <v>0</v>
      </c>
      <c r="K47" s="124">
        <v>0</v>
      </c>
      <c r="L47" s="124">
        <v>0</v>
      </c>
      <c r="M47" s="124">
        <v>0</v>
      </c>
      <c r="N47" s="124">
        <v>0</v>
      </c>
      <c r="O47" s="124">
        <v>0</v>
      </c>
      <c r="P47" s="124">
        <v>0</v>
      </c>
      <c r="Q47" s="124">
        <v>0</v>
      </c>
      <c r="R47" s="124">
        <v>0</v>
      </c>
      <c r="S47" s="124">
        <v>0</v>
      </c>
      <c r="T47" s="124">
        <v>0</v>
      </c>
      <c r="U47" s="72">
        <f t="shared" si="12"/>
        <v>0</v>
      </c>
      <c r="V47" s="127">
        <v>0</v>
      </c>
      <c r="W47" s="72">
        <f t="shared" si="13"/>
        <v>0</v>
      </c>
    </row>
    <row r="48" spans="1:23" x14ac:dyDescent="0.2">
      <c r="A48" s="368" t="s">
        <v>340</v>
      </c>
      <c r="B48" s="368"/>
      <c r="C48" s="368"/>
      <c r="D48" s="368"/>
      <c r="E48" s="368"/>
      <c r="F48" s="368"/>
      <c r="G48" s="8">
        <v>40</v>
      </c>
      <c r="H48" s="75">
        <v>0</v>
      </c>
      <c r="I48" s="75">
        <v>0</v>
      </c>
      <c r="J48" s="75">
        <v>0</v>
      </c>
      <c r="K48" s="75">
        <v>0</v>
      </c>
      <c r="L48" s="75">
        <v>0</v>
      </c>
      <c r="M48" s="75">
        <v>0</v>
      </c>
      <c r="N48" s="124">
        <v>0</v>
      </c>
      <c r="O48" s="124">
        <v>0</v>
      </c>
      <c r="P48" s="124">
        <v>0</v>
      </c>
      <c r="Q48" s="124">
        <v>0</v>
      </c>
      <c r="R48" s="124">
        <v>0</v>
      </c>
      <c r="S48" s="124">
        <v>0</v>
      </c>
      <c r="T48" s="124">
        <v>0</v>
      </c>
      <c r="U48" s="72">
        <f t="shared" si="12"/>
        <v>0</v>
      </c>
      <c r="V48" s="127">
        <v>0</v>
      </c>
      <c r="W48" s="72">
        <f t="shared" si="13"/>
        <v>0</v>
      </c>
    </row>
    <row r="49" spans="1:23" ht="24" customHeight="1" x14ac:dyDescent="0.2">
      <c r="A49" s="368" t="s">
        <v>356</v>
      </c>
      <c r="B49" s="368"/>
      <c r="C49" s="368"/>
      <c r="D49" s="368"/>
      <c r="E49" s="368"/>
      <c r="F49" s="368"/>
      <c r="G49" s="8">
        <v>41</v>
      </c>
      <c r="H49" s="124">
        <v>0</v>
      </c>
      <c r="I49" s="124">
        <v>0</v>
      </c>
      <c r="J49" s="124">
        <v>0</v>
      </c>
      <c r="K49" s="124">
        <v>0</v>
      </c>
      <c r="L49" s="124">
        <v>0</v>
      </c>
      <c r="M49" s="124">
        <v>0</v>
      </c>
      <c r="N49" s="124">
        <v>0</v>
      </c>
      <c r="O49" s="124">
        <v>0</v>
      </c>
      <c r="P49" s="124">
        <v>0</v>
      </c>
      <c r="Q49" s="124">
        <v>0</v>
      </c>
      <c r="R49" s="124">
        <v>0</v>
      </c>
      <c r="S49" s="124">
        <v>0</v>
      </c>
      <c r="T49" s="124">
        <v>0</v>
      </c>
      <c r="U49" s="72">
        <f>H49+I49+J49+K49-L49+M49+N49+O49+P49+Q49+R49+S49+T49</f>
        <v>0</v>
      </c>
      <c r="V49" s="127">
        <v>0</v>
      </c>
      <c r="W49" s="72">
        <f t="shared" si="13"/>
        <v>0</v>
      </c>
    </row>
    <row r="50" spans="1:23" ht="26.25" customHeight="1" x14ac:dyDescent="0.2">
      <c r="A50" s="368" t="s">
        <v>342</v>
      </c>
      <c r="B50" s="368"/>
      <c r="C50" s="368"/>
      <c r="D50" s="368"/>
      <c r="E50" s="368"/>
      <c r="F50" s="368"/>
      <c r="G50" s="8">
        <v>42</v>
      </c>
      <c r="H50" s="124">
        <v>0</v>
      </c>
      <c r="I50" s="124">
        <v>0</v>
      </c>
      <c r="J50" s="124">
        <v>0</v>
      </c>
      <c r="K50" s="124">
        <v>0</v>
      </c>
      <c r="L50" s="124">
        <v>0</v>
      </c>
      <c r="M50" s="124">
        <v>0</v>
      </c>
      <c r="N50" s="124">
        <v>0</v>
      </c>
      <c r="O50" s="124">
        <v>0</v>
      </c>
      <c r="P50" s="124">
        <v>0</v>
      </c>
      <c r="Q50" s="124">
        <v>0</v>
      </c>
      <c r="R50" s="124">
        <v>0</v>
      </c>
      <c r="S50" s="124">
        <v>0</v>
      </c>
      <c r="T50" s="124">
        <v>0</v>
      </c>
      <c r="U50" s="72">
        <f t="shared" si="12"/>
        <v>0</v>
      </c>
      <c r="V50" s="127">
        <v>0</v>
      </c>
      <c r="W50" s="72">
        <f t="shared" si="13"/>
        <v>0</v>
      </c>
    </row>
    <row r="51" spans="1:23" ht="22.5" customHeight="1" x14ac:dyDescent="0.2">
      <c r="A51" s="368" t="s">
        <v>357</v>
      </c>
      <c r="B51" s="368"/>
      <c r="C51" s="368"/>
      <c r="D51" s="368"/>
      <c r="E51" s="368"/>
      <c r="F51" s="368"/>
      <c r="G51" s="8">
        <v>43</v>
      </c>
      <c r="H51" s="124">
        <v>0</v>
      </c>
      <c r="I51" s="124">
        <v>0</v>
      </c>
      <c r="J51" s="124">
        <v>0</v>
      </c>
      <c r="K51" s="124">
        <v>0</v>
      </c>
      <c r="L51" s="124">
        <v>0</v>
      </c>
      <c r="M51" s="124">
        <v>0</v>
      </c>
      <c r="N51" s="124">
        <v>0</v>
      </c>
      <c r="O51" s="124">
        <v>0</v>
      </c>
      <c r="P51" s="124">
        <v>0</v>
      </c>
      <c r="Q51" s="124">
        <v>0</v>
      </c>
      <c r="R51" s="124">
        <v>0</v>
      </c>
      <c r="S51" s="124">
        <v>0</v>
      </c>
      <c r="T51" s="124">
        <v>0</v>
      </c>
      <c r="U51" s="72">
        <f t="shared" si="12"/>
        <v>0</v>
      </c>
      <c r="V51" s="127">
        <v>0</v>
      </c>
      <c r="W51" s="72">
        <f t="shared" si="13"/>
        <v>0</v>
      </c>
    </row>
    <row r="52" spans="1:23" x14ac:dyDescent="0.2">
      <c r="A52" s="368" t="s">
        <v>344</v>
      </c>
      <c r="B52" s="368"/>
      <c r="C52" s="368"/>
      <c r="D52" s="368"/>
      <c r="E52" s="368"/>
      <c r="F52" s="368"/>
      <c r="G52" s="8">
        <v>44</v>
      </c>
      <c r="H52" s="124">
        <v>0</v>
      </c>
      <c r="I52" s="124">
        <v>0</v>
      </c>
      <c r="J52" s="124">
        <v>0</v>
      </c>
      <c r="K52" s="124">
        <v>0</v>
      </c>
      <c r="L52" s="124">
        <v>0</v>
      </c>
      <c r="M52" s="124">
        <v>0</v>
      </c>
      <c r="N52" s="124">
        <v>0</v>
      </c>
      <c r="O52" s="124">
        <v>0</v>
      </c>
      <c r="P52" s="124">
        <v>0</v>
      </c>
      <c r="Q52" s="124">
        <v>0</v>
      </c>
      <c r="R52" s="124">
        <v>0</v>
      </c>
      <c r="S52" s="124">
        <v>0</v>
      </c>
      <c r="T52" s="124">
        <v>0</v>
      </c>
      <c r="U52" s="72">
        <f t="shared" si="12"/>
        <v>0</v>
      </c>
      <c r="V52" s="127">
        <v>0</v>
      </c>
      <c r="W52" s="72">
        <f t="shared" si="13"/>
        <v>0</v>
      </c>
    </row>
    <row r="53" spans="1:23" x14ac:dyDescent="0.2">
      <c r="A53" s="368" t="s">
        <v>345</v>
      </c>
      <c r="B53" s="368"/>
      <c r="C53" s="368"/>
      <c r="D53" s="368"/>
      <c r="E53" s="368"/>
      <c r="F53" s="368"/>
      <c r="G53" s="8">
        <v>45</v>
      </c>
      <c r="H53" s="124">
        <v>0</v>
      </c>
      <c r="I53" s="124">
        <v>0</v>
      </c>
      <c r="J53" s="124">
        <v>0</v>
      </c>
      <c r="K53" s="124">
        <v>0</v>
      </c>
      <c r="L53" s="124">
        <v>0</v>
      </c>
      <c r="M53" s="124">
        <v>0</v>
      </c>
      <c r="N53" s="124">
        <v>0</v>
      </c>
      <c r="O53" s="124">
        <v>0</v>
      </c>
      <c r="P53" s="124">
        <v>0</v>
      </c>
      <c r="Q53" s="124">
        <v>0</v>
      </c>
      <c r="R53" s="124">
        <v>0</v>
      </c>
      <c r="S53" s="124">
        <v>-16522104</v>
      </c>
      <c r="T53" s="124">
        <v>0</v>
      </c>
      <c r="U53" s="72">
        <f t="shared" si="12"/>
        <v>-16522104</v>
      </c>
      <c r="V53" s="127">
        <v>0</v>
      </c>
      <c r="W53" s="72">
        <f t="shared" si="13"/>
        <v>-16522104</v>
      </c>
    </row>
    <row r="54" spans="1:23" x14ac:dyDescent="0.2">
      <c r="A54" s="368" t="s">
        <v>346</v>
      </c>
      <c r="B54" s="368"/>
      <c r="C54" s="368"/>
      <c r="D54" s="368"/>
      <c r="E54" s="368"/>
      <c r="F54" s="368"/>
      <c r="G54" s="8">
        <v>46</v>
      </c>
      <c r="H54" s="124">
        <v>0</v>
      </c>
      <c r="I54" s="124">
        <v>0</v>
      </c>
      <c r="J54" s="124">
        <v>0</v>
      </c>
      <c r="K54" s="124">
        <v>0</v>
      </c>
      <c r="L54" s="124">
        <v>0</v>
      </c>
      <c r="M54" s="124">
        <v>0</v>
      </c>
      <c r="N54" s="124">
        <f>21698677</f>
        <v>21698677</v>
      </c>
      <c r="O54" s="124">
        <v>0</v>
      </c>
      <c r="P54" s="124">
        <v>0</v>
      </c>
      <c r="Q54" s="124">
        <v>0</v>
      </c>
      <c r="R54" s="124">
        <v>0</v>
      </c>
      <c r="S54" s="127">
        <f>-21698677</f>
        <v>-21698677</v>
      </c>
      <c r="T54" s="124">
        <v>0</v>
      </c>
      <c r="U54" s="72">
        <f t="shared" si="12"/>
        <v>0</v>
      </c>
      <c r="V54" s="127">
        <v>0</v>
      </c>
      <c r="W54" s="72">
        <f t="shared" si="13"/>
        <v>0</v>
      </c>
    </row>
    <row r="55" spans="1:23" x14ac:dyDescent="0.2">
      <c r="A55" s="368" t="s">
        <v>347</v>
      </c>
      <c r="B55" s="368"/>
      <c r="C55" s="368"/>
      <c r="D55" s="368"/>
      <c r="E55" s="368"/>
      <c r="F55" s="368"/>
      <c r="G55" s="8">
        <v>47</v>
      </c>
      <c r="H55" s="124">
        <v>0</v>
      </c>
      <c r="I55" s="124">
        <v>0</v>
      </c>
      <c r="J55" s="124">
        <v>0</v>
      </c>
      <c r="K55" s="124">
        <v>0</v>
      </c>
      <c r="L55" s="124">
        <v>0</v>
      </c>
      <c r="M55" s="124">
        <v>0</v>
      </c>
      <c r="N55" s="124">
        <v>0</v>
      </c>
      <c r="O55" s="124">
        <v>0</v>
      </c>
      <c r="P55" s="124">
        <v>0</v>
      </c>
      <c r="Q55" s="124">
        <v>0</v>
      </c>
      <c r="R55" s="124">
        <v>0</v>
      </c>
      <c r="S55" s="127">
        <v>80783231</v>
      </c>
      <c r="T55" s="127">
        <v>-80783231</v>
      </c>
      <c r="U55" s="72">
        <f t="shared" si="12"/>
        <v>0</v>
      </c>
      <c r="V55" s="127">
        <v>0</v>
      </c>
      <c r="W55" s="72">
        <f t="shared" si="13"/>
        <v>0</v>
      </c>
    </row>
    <row r="56" spans="1:23" x14ac:dyDescent="0.2">
      <c r="A56" s="368" t="s">
        <v>348</v>
      </c>
      <c r="B56" s="368"/>
      <c r="C56" s="368"/>
      <c r="D56" s="368"/>
      <c r="E56" s="368"/>
      <c r="F56" s="368"/>
      <c r="G56" s="8">
        <v>48</v>
      </c>
      <c r="H56" s="124">
        <v>0</v>
      </c>
      <c r="I56" s="124">
        <v>0</v>
      </c>
      <c r="J56" s="124">
        <v>0</v>
      </c>
      <c r="K56" s="124">
        <v>0</v>
      </c>
      <c r="L56" s="124">
        <v>0</v>
      </c>
      <c r="M56" s="124">
        <v>0</v>
      </c>
      <c r="N56" s="124">
        <v>0</v>
      </c>
      <c r="O56" s="124">
        <v>0</v>
      </c>
      <c r="P56" s="124">
        <v>0</v>
      </c>
      <c r="Q56" s="124">
        <v>0</v>
      </c>
      <c r="R56" s="124">
        <v>0</v>
      </c>
      <c r="S56" s="124">
        <v>0</v>
      </c>
      <c r="T56" s="124">
        <v>0</v>
      </c>
      <c r="U56" s="72">
        <f t="shared" si="12"/>
        <v>0</v>
      </c>
      <c r="V56" s="127">
        <v>0</v>
      </c>
      <c r="W56" s="72">
        <f t="shared" si="13"/>
        <v>0</v>
      </c>
    </row>
    <row r="57" spans="1:23" ht="24" customHeight="1" x14ac:dyDescent="0.2">
      <c r="A57" s="386" t="s">
        <v>383</v>
      </c>
      <c r="B57" s="386"/>
      <c r="C57" s="386"/>
      <c r="D57" s="386"/>
      <c r="E57" s="386"/>
      <c r="F57" s="386"/>
      <c r="G57" s="10">
        <v>49</v>
      </c>
      <c r="H57" s="74">
        <f>SUM(H38:H56)</f>
        <v>419958400</v>
      </c>
      <c r="I57" s="74">
        <f t="shared" ref="I57:W57" si="14">SUM(I38:I56)</f>
        <v>191988358</v>
      </c>
      <c r="J57" s="74">
        <f t="shared" si="14"/>
        <v>6128852</v>
      </c>
      <c r="K57" s="74">
        <f t="shared" si="14"/>
        <v>20890463</v>
      </c>
      <c r="L57" s="74">
        <f t="shared" si="14"/>
        <v>11795123</v>
      </c>
      <c r="M57" s="74">
        <f t="shared" si="14"/>
        <v>0</v>
      </c>
      <c r="N57" s="74">
        <f t="shared" si="14"/>
        <v>76418790</v>
      </c>
      <c r="O57" s="74">
        <f t="shared" si="14"/>
        <v>0</v>
      </c>
      <c r="P57" s="74">
        <f t="shared" si="14"/>
        <v>0</v>
      </c>
      <c r="Q57" s="74">
        <f t="shared" si="14"/>
        <v>0</v>
      </c>
      <c r="R57" s="74">
        <f t="shared" si="14"/>
        <v>0</v>
      </c>
      <c r="S57" s="74">
        <f t="shared" si="14"/>
        <v>55461922</v>
      </c>
      <c r="T57" s="74">
        <f t="shared" si="14"/>
        <v>68632630</v>
      </c>
      <c r="U57" s="74">
        <f t="shared" si="14"/>
        <v>827684292</v>
      </c>
      <c r="V57" s="74">
        <f t="shared" si="14"/>
        <v>0</v>
      </c>
      <c r="W57" s="74">
        <f t="shared" si="14"/>
        <v>827684292</v>
      </c>
    </row>
    <row r="58" spans="1:23" x14ac:dyDescent="0.2">
      <c r="A58" s="387" t="s">
        <v>349</v>
      </c>
      <c r="B58" s="388"/>
      <c r="C58" s="388"/>
      <c r="D58" s="388"/>
      <c r="E58" s="388"/>
      <c r="F58" s="388"/>
      <c r="G58" s="388"/>
      <c r="H58" s="388"/>
      <c r="I58" s="388"/>
      <c r="J58" s="388"/>
      <c r="K58" s="388"/>
      <c r="L58" s="388"/>
      <c r="M58" s="388"/>
      <c r="N58" s="388"/>
      <c r="O58" s="388"/>
      <c r="P58" s="388"/>
      <c r="Q58" s="388"/>
      <c r="R58" s="388"/>
      <c r="S58" s="388"/>
      <c r="T58" s="388"/>
      <c r="U58" s="388"/>
      <c r="V58" s="388"/>
      <c r="W58" s="388"/>
    </row>
    <row r="59" spans="1:23" ht="31.5" customHeight="1" x14ac:dyDescent="0.2">
      <c r="A59" s="389" t="s">
        <v>358</v>
      </c>
      <c r="B59" s="389"/>
      <c r="C59" s="389"/>
      <c r="D59" s="389"/>
      <c r="E59" s="389"/>
      <c r="F59" s="389"/>
      <c r="G59" s="9">
        <v>50</v>
      </c>
      <c r="H59" s="73">
        <f>SUM(H40:H48)</f>
        <v>0</v>
      </c>
      <c r="I59" s="73">
        <f t="shared" ref="I59:W59" si="15">SUM(I40:I48)</f>
        <v>0</v>
      </c>
      <c r="J59" s="73">
        <f t="shared" si="15"/>
        <v>0</v>
      </c>
      <c r="K59" s="73">
        <f t="shared" si="15"/>
        <v>0</v>
      </c>
      <c r="L59" s="73">
        <f t="shared" si="15"/>
        <v>0</v>
      </c>
      <c r="M59" s="73">
        <f t="shared" si="15"/>
        <v>0</v>
      </c>
      <c r="N59" s="73">
        <f t="shared" si="15"/>
        <v>0</v>
      </c>
      <c r="O59" s="73">
        <f t="shared" si="15"/>
        <v>0</v>
      </c>
      <c r="P59" s="73">
        <f t="shared" si="15"/>
        <v>0</v>
      </c>
      <c r="Q59" s="73">
        <f t="shared" si="15"/>
        <v>0</v>
      </c>
      <c r="R59" s="73">
        <f t="shared" si="15"/>
        <v>0</v>
      </c>
      <c r="S59" s="73">
        <f t="shared" si="15"/>
        <v>0</v>
      </c>
      <c r="T59" s="73">
        <f t="shared" si="15"/>
        <v>0</v>
      </c>
      <c r="U59" s="73">
        <f t="shared" si="15"/>
        <v>0</v>
      </c>
      <c r="V59" s="73">
        <f t="shared" si="15"/>
        <v>0</v>
      </c>
      <c r="W59" s="73">
        <f t="shared" si="15"/>
        <v>0</v>
      </c>
    </row>
    <row r="60" spans="1:23" ht="27.75" customHeight="1" x14ac:dyDescent="0.2">
      <c r="A60" s="389" t="s">
        <v>359</v>
      </c>
      <c r="B60" s="389"/>
      <c r="C60" s="389"/>
      <c r="D60" s="389"/>
      <c r="E60" s="389"/>
      <c r="F60" s="389"/>
      <c r="G60" s="9">
        <v>51</v>
      </c>
      <c r="H60" s="73">
        <f>H39+H59</f>
        <v>0</v>
      </c>
      <c r="I60" s="73">
        <f t="shared" ref="I60:W60" si="16">I39+I59</f>
        <v>0</v>
      </c>
      <c r="J60" s="73">
        <f t="shared" si="16"/>
        <v>0</v>
      </c>
      <c r="K60" s="73">
        <f t="shared" si="16"/>
        <v>0</v>
      </c>
      <c r="L60" s="73">
        <f t="shared" si="16"/>
        <v>0</v>
      </c>
      <c r="M60" s="73">
        <f t="shared" si="16"/>
        <v>0</v>
      </c>
      <c r="N60" s="73">
        <f t="shared" si="16"/>
        <v>0</v>
      </c>
      <c r="O60" s="73">
        <f t="shared" si="16"/>
        <v>0</v>
      </c>
      <c r="P60" s="73">
        <f t="shared" si="16"/>
        <v>0</v>
      </c>
      <c r="Q60" s="73">
        <f t="shared" si="16"/>
        <v>0</v>
      </c>
      <c r="R60" s="73">
        <f t="shared" si="16"/>
        <v>0</v>
      </c>
      <c r="S60" s="73">
        <f t="shared" si="16"/>
        <v>0</v>
      </c>
      <c r="T60" s="73">
        <f t="shared" si="16"/>
        <v>68632630</v>
      </c>
      <c r="U60" s="73">
        <f t="shared" si="16"/>
        <v>68632630</v>
      </c>
      <c r="V60" s="73">
        <f t="shared" si="16"/>
        <v>0</v>
      </c>
      <c r="W60" s="73">
        <f t="shared" si="16"/>
        <v>68632630</v>
      </c>
    </row>
    <row r="61" spans="1:23" ht="29.25" customHeight="1" x14ac:dyDescent="0.2">
      <c r="A61" s="390" t="s">
        <v>360</v>
      </c>
      <c r="B61" s="390"/>
      <c r="C61" s="390"/>
      <c r="D61" s="390"/>
      <c r="E61" s="390"/>
      <c r="F61" s="390"/>
      <c r="G61" s="10">
        <v>52</v>
      </c>
      <c r="H61" s="74">
        <f>SUM(H49:H56)</f>
        <v>0</v>
      </c>
      <c r="I61" s="74">
        <f t="shared" ref="I61:W61" si="17">SUM(I49:I56)</f>
        <v>0</v>
      </c>
      <c r="J61" s="74">
        <f t="shared" si="17"/>
        <v>0</v>
      </c>
      <c r="K61" s="74">
        <f t="shared" si="17"/>
        <v>0</v>
      </c>
      <c r="L61" s="74">
        <f t="shared" si="17"/>
        <v>0</v>
      </c>
      <c r="M61" s="74">
        <f t="shared" si="17"/>
        <v>0</v>
      </c>
      <c r="N61" s="74">
        <f t="shared" si="17"/>
        <v>21698677</v>
      </c>
      <c r="O61" s="74">
        <f t="shared" si="17"/>
        <v>0</v>
      </c>
      <c r="P61" s="74">
        <f t="shared" si="17"/>
        <v>0</v>
      </c>
      <c r="Q61" s="74">
        <f t="shared" si="17"/>
        <v>0</v>
      </c>
      <c r="R61" s="74">
        <f t="shared" si="17"/>
        <v>0</v>
      </c>
      <c r="S61" s="74">
        <f t="shared" si="17"/>
        <v>42562450</v>
      </c>
      <c r="T61" s="74">
        <f t="shared" si="17"/>
        <v>-80783231</v>
      </c>
      <c r="U61" s="74">
        <f t="shared" si="17"/>
        <v>-16522104</v>
      </c>
      <c r="V61" s="74">
        <f t="shared" si="17"/>
        <v>0</v>
      </c>
      <c r="W61" s="74">
        <f t="shared" si="17"/>
        <v>-16522104</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580"/>
  <sheetViews>
    <sheetView tabSelected="1" zoomScale="80" zoomScaleNormal="80" zoomScaleSheetLayoutView="120" workbookViewId="0">
      <selection activeCell="K11" sqref="K11"/>
    </sheetView>
  </sheetViews>
  <sheetFormatPr defaultRowHeight="12.75" x14ac:dyDescent="0.2"/>
  <cols>
    <col min="8" max="9" width="12.28515625" bestFit="1" customWidth="1"/>
    <col min="10" max="10" width="11.42578125" bestFit="1" customWidth="1"/>
    <col min="11" max="11" width="84.42578125" customWidth="1"/>
  </cols>
  <sheetData>
    <row r="1" spans="1:21" ht="12.75" customHeight="1" x14ac:dyDescent="0.2">
      <c r="A1" s="399" t="s">
        <v>515</v>
      </c>
      <c r="B1" s="399"/>
      <c r="C1" s="399"/>
      <c r="D1" s="399"/>
      <c r="E1" s="399"/>
      <c r="F1" s="399"/>
      <c r="G1" s="399"/>
      <c r="H1" s="399"/>
      <c r="I1" s="399"/>
    </row>
    <row r="2" spans="1:21" x14ac:dyDescent="0.2">
      <c r="A2" s="399"/>
      <c r="B2" s="399"/>
      <c r="C2" s="399"/>
      <c r="D2" s="399"/>
      <c r="E2" s="399"/>
      <c r="F2" s="399"/>
      <c r="G2" s="399"/>
      <c r="H2" s="399"/>
      <c r="I2" s="399"/>
    </row>
    <row r="3" spans="1:21" x14ac:dyDescent="0.2">
      <c r="A3" s="399"/>
      <c r="B3" s="399"/>
      <c r="C3" s="399"/>
      <c r="D3" s="399"/>
      <c r="E3" s="399"/>
      <c r="F3" s="399"/>
      <c r="G3" s="399"/>
      <c r="H3" s="399"/>
      <c r="I3" s="399"/>
    </row>
    <row r="4" spans="1:21" x14ac:dyDescent="0.2">
      <c r="A4" s="399"/>
      <c r="B4" s="399"/>
      <c r="C4" s="399"/>
      <c r="D4" s="399"/>
      <c r="E4" s="399"/>
      <c r="F4" s="399"/>
      <c r="G4" s="399"/>
      <c r="H4" s="399"/>
      <c r="I4" s="399"/>
    </row>
    <row r="5" spans="1:21" x14ac:dyDescent="0.2">
      <c r="A5" s="399"/>
      <c r="B5" s="399"/>
      <c r="C5" s="399"/>
      <c r="D5" s="399"/>
      <c r="E5" s="399"/>
      <c r="F5" s="399"/>
      <c r="G5" s="399"/>
      <c r="H5" s="399"/>
      <c r="I5" s="399"/>
    </row>
    <row r="6" spans="1:21" x14ac:dyDescent="0.2">
      <c r="A6" s="399"/>
      <c r="B6" s="399"/>
      <c r="C6" s="399"/>
      <c r="D6" s="399"/>
      <c r="E6" s="399"/>
      <c r="F6" s="399"/>
      <c r="G6" s="399"/>
      <c r="H6" s="399"/>
      <c r="I6" s="399"/>
    </row>
    <row r="7" spans="1:21" x14ac:dyDescent="0.2">
      <c r="A7" s="399"/>
      <c r="B7" s="399"/>
      <c r="C7" s="399"/>
      <c r="D7" s="399"/>
      <c r="E7" s="399"/>
      <c r="F7" s="399"/>
      <c r="G7" s="399"/>
      <c r="H7" s="399"/>
      <c r="I7" s="399"/>
    </row>
    <row r="8" spans="1:21" x14ac:dyDescent="0.2">
      <c r="A8" s="399"/>
      <c r="B8" s="399"/>
      <c r="C8" s="399"/>
      <c r="D8" s="399"/>
      <c r="E8" s="399"/>
      <c r="F8" s="399"/>
      <c r="G8" s="399"/>
      <c r="H8" s="399"/>
      <c r="I8" s="399"/>
    </row>
    <row r="9" spans="1:21" x14ac:dyDescent="0.2">
      <c r="A9" s="399"/>
      <c r="B9" s="399"/>
      <c r="C9" s="399"/>
      <c r="D9" s="399"/>
      <c r="E9" s="399"/>
      <c r="F9" s="399"/>
      <c r="G9" s="399"/>
      <c r="H9" s="399"/>
      <c r="I9" s="399"/>
    </row>
    <row r="10" spans="1:21" x14ac:dyDescent="0.2">
      <c r="A10" s="399"/>
      <c r="B10" s="399"/>
      <c r="C10" s="399"/>
      <c r="D10" s="399"/>
      <c r="E10" s="399"/>
      <c r="F10" s="399"/>
      <c r="G10" s="399"/>
      <c r="H10" s="399"/>
      <c r="I10" s="399"/>
    </row>
    <row r="11" spans="1:21" x14ac:dyDescent="0.2">
      <c r="A11" s="399"/>
      <c r="B11" s="399"/>
      <c r="C11" s="399"/>
      <c r="D11" s="399"/>
      <c r="E11" s="399"/>
      <c r="F11" s="399"/>
      <c r="G11" s="399"/>
      <c r="H11" s="399"/>
      <c r="I11" s="399"/>
    </row>
    <row r="12" spans="1:21" x14ac:dyDescent="0.2">
      <c r="A12" s="399"/>
      <c r="B12" s="399"/>
      <c r="C12" s="399"/>
      <c r="D12" s="399"/>
      <c r="E12" s="399"/>
      <c r="F12" s="399"/>
      <c r="G12" s="399"/>
      <c r="H12" s="399"/>
      <c r="I12" s="399"/>
    </row>
    <row r="13" spans="1:21" x14ac:dyDescent="0.2">
      <c r="A13" s="399"/>
      <c r="B13" s="399"/>
      <c r="C13" s="399"/>
      <c r="D13" s="399"/>
      <c r="E13" s="399"/>
      <c r="F13" s="399"/>
      <c r="G13" s="399"/>
      <c r="H13" s="399"/>
      <c r="I13" s="399"/>
    </row>
    <row r="14" spans="1:21" x14ac:dyDescent="0.2">
      <c r="A14" s="113"/>
      <c r="B14" s="113"/>
      <c r="C14" s="113"/>
      <c r="D14" s="113"/>
      <c r="E14" s="113"/>
      <c r="F14" s="113"/>
      <c r="G14" s="113"/>
      <c r="H14" s="113"/>
      <c r="I14" s="113"/>
    </row>
    <row r="16" spans="1:21" x14ac:dyDescent="0.2">
      <c r="A16" s="128" t="s">
        <v>451</v>
      </c>
      <c r="B16" s="128"/>
      <c r="C16" s="128"/>
      <c r="D16" s="128"/>
      <c r="E16" s="128"/>
      <c r="F16" s="128"/>
      <c r="G16" s="128"/>
      <c r="H16" s="128"/>
      <c r="I16" s="128"/>
      <c r="J16" s="128"/>
      <c r="K16" s="128"/>
      <c r="L16" s="128"/>
      <c r="M16" s="128"/>
      <c r="N16" s="128"/>
      <c r="O16" s="128"/>
      <c r="P16" s="128"/>
      <c r="Q16" s="128"/>
      <c r="R16" s="128"/>
      <c r="S16" s="128"/>
      <c r="T16" s="128"/>
      <c r="U16" s="128"/>
    </row>
    <row r="17" spans="1:21" ht="15.75" x14ac:dyDescent="0.25">
      <c r="A17" s="129"/>
      <c r="B17" s="129"/>
      <c r="C17" s="129"/>
      <c r="D17" s="129"/>
      <c r="E17" s="129"/>
      <c r="F17" s="129"/>
      <c r="G17" s="129"/>
      <c r="H17" s="129"/>
      <c r="I17" s="129"/>
      <c r="J17" s="129"/>
      <c r="K17" s="130"/>
      <c r="L17" s="129"/>
      <c r="M17" s="129"/>
      <c r="N17" s="129"/>
      <c r="O17" s="129"/>
      <c r="P17" s="129"/>
      <c r="Q17" s="129"/>
      <c r="R17" s="177"/>
      <c r="S17" s="129"/>
      <c r="T17" s="129"/>
      <c r="U17" s="129"/>
    </row>
    <row r="18" spans="1:21" ht="15.75" x14ac:dyDescent="0.2">
      <c r="A18" s="400" t="s">
        <v>1</v>
      </c>
      <c r="B18" s="400"/>
      <c r="C18" s="400"/>
      <c r="D18" s="400"/>
      <c r="E18" s="400"/>
      <c r="F18" s="400"/>
      <c r="G18" s="400"/>
      <c r="H18" s="400"/>
      <c r="I18" s="400"/>
      <c r="J18" s="400"/>
      <c r="K18" s="400"/>
      <c r="R18" s="178"/>
    </row>
    <row r="19" spans="1:21" ht="57" thickBot="1" x14ac:dyDescent="0.25">
      <c r="A19" s="401" t="s">
        <v>2</v>
      </c>
      <c r="B19" s="402"/>
      <c r="C19" s="402"/>
      <c r="D19" s="402"/>
      <c r="E19" s="402"/>
      <c r="F19" s="403"/>
      <c r="G19" s="131" t="s">
        <v>452</v>
      </c>
      <c r="H19" s="132" t="s">
        <v>376</v>
      </c>
      <c r="I19" s="133" t="s">
        <v>453</v>
      </c>
      <c r="J19" s="133" t="s">
        <v>454</v>
      </c>
      <c r="K19" s="134" t="s">
        <v>455</v>
      </c>
      <c r="R19" s="178"/>
    </row>
    <row r="20" spans="1:21" x14ac:dyDescent="0.2">
      <c r="A20" s="404">
        <v>1</v>
      </c>
      <c r="B20" s="405"/>
      <c r="C20" s="405"/>
      <c r="D20" s="405"/>
      <c r="E20" s="405"/>
      <c r="F20" s="406"/>
      <c r="G20" s="135">
        <v>2</v>
      </c>
      <c r="H20" s="135">
        <v>3</v>
      </c>
      <c r="I20" s="135">
        <v>4</v>
      </c>
      <c r="J20" s="135">
        <v>5</v>
      </c>
      <c r="K20" s="136"/>
      <c r="R20" s="178"/>
    </row>
    <row r="21" spans="1:21" x14ac:dyDescent="0.2">
      <c r="A21" s="443"/>
      <c r="B21" s="444"/>
      <c r="C21" s="444"/>
      <c r="D21" s="444"/>
      <c r="E21" s="444"/>
      <c r="F21" s="444"/>
      <c r="G21" s="444"/>
      <c r="H21" s="444"/>
      <c r="I21" s="444"/>
      <c r="J21" s="444"/>
      <c r="K21" s="445"/>
      <c r="R21" s="178"/>
    </row>
    <row r="22" spans="1:21" x14ac:dyDescent="0.2">
      <c r="A22" s="407" t="s">
        <v>4</v>
      </c>
      <c r="B22" s="408"/>
      <c r="C22" s="408"/>
      <c r="D22" s="408"/>
      <c r="E22" s="408"/>
      <c r="F22" s="409"/>
      <c r="G22" s="174">
        <v>1</v>
      </c>
      <c r="H22" s="175"/>
      <c r="I22" s="175"/>
      <c r="J22" s="175"/>
      <c r="K22" s="176"/>
      <c r="R22" s="178"/>
    </row>
    <row r="23" spans="1:21" x14ac:dyDescent="0.2">
      <c r="A23" s="410" t="s">
        <v>456</v>
      </c>
      <c r="B23" s="411"/>
      <c r="C23" s="411"/>
      <c r="D23" s="411"/>
      <c r="E23" s="411"/>
      <c r="F23" s="412"/>
      <c r="G23" s="139">
        <v>2</v>
      </c>
      <c r="H23" s="140">
        <v>978056810</v>
      </c>
      <c r="I23" s="140">
        <v>981593762</v>
      </c>
      <c r="J23" s="140">
        <v>3536952</v>
      </c>
      <c r="K23" s="141" t="s">
        <v>457</v>
      </c>
      <c r="L23" s="179"/>
      <c r="M23" s="179"/>
      <c r="R23" s="178"/>
    </row>
    <row r="24" spans="1:21" x14ac:dyDescent="0.2">
      <c r="A24" s="413" t="s">
        <v>6</v>
      </c>
      <c r="B24" s="414"/>
      <c r="C24" s="414"/>
      <c r="D24" s="414"/>
      <c r="E24" s="414"/>
      <c r="F24" s="415"/>
      <c r="G24" s="139">
        <v>3</v>
      </c>
      <c r="H24" s="140">
        <v>84089683</v>
      </c>
      <c r="I24" s="140">
        <v>84089683</v>
      </c>
      <c r="J24" s="140">
        <v>0</v>
      </c>
      <c r="K24" s="142"/>
      <c r="L24" s="179"/>
      <c r="M24" s="179"/>
      <c r="R24" s="178"/>
    </row>
    <row r="25" spans="1:21" ht="60" x14ac:dyDescent="0.2">
      <c r="A25" s="413" t="s">
        <v>13</v>
      </c>
      <c r="B25" s="414"/>
      <c r="C25" s="414"/>
      <c r="D25" s="414"/>
      <c r="E25" s="414"/>
      <c r="F25" s="415"/>
      <c r="G25" s="139">
        <v>10</v>
      </c>
      <c r="H25" s="140">
        <v>637973635</v>
      </c>
      <c r="I25" s="140">
        <v>621782113</v>
      </c>
      <c r="J25" s="140">
        <v>-16191522</v>
      </c>
      <c r="K25" s="141" t="s">
        <v>489</v>
      </c>
      <c r="L25" s="179"/>
      <c r="M25" s="179"/>
      <c r="O25" s="167"/>
      <c r="P25" s="178"/>
      <c r="R25" s="178"/>
    </row>
    <row r="26" spans="1:21" x14ac:dyDescent="0.2">
      <c r="A26" s="413" t="s">
        <v>23</v>
      </c>
      <c r="B26" s="414"/>
      <c r="C26" s="414"/>
      <c r="D26" s="414"/>
      <c r="E26" s="414"/>
      <c r="F26" s="415"/>
      <c r="G26" s="139">
        <v>20</v>
      </c>
      <c r="H26" s="140">
        <v>237455542</v>
      </c>
      <c r="I26" s="140">
        <v>237455542</v>
      </c>
      <c r="J26" s="140">
        <v>0</v>
      </c>
      <c r="K26" s="142"/>
      <c r="L26" s="179"/>
      <c r="M26" s="179"/>
      <c r="R26" s="178"/>
    </row>
    <row r="27" spans="1:21" x14ac:dyDescent="0.2">
      <c r="A27" s="413" t="s">
        <v>34</v>
      </c>
      <c r="B27" s="414"/>
      <c r="C27" s="414"/>
      <c r="D27" s="414"/>
      <c r="E27" s="414"/>
      <c r="F27" s="415"/>
      <c r="G27" s="139">
        <v>31</v>
      </c>
      <c r="H27" s="140">
        <v>17813341</v>
      </c>
      <c r="I27" s="140">
        <v>17813341</v>
      </c>
      <c r="J27" s="140">
        <v>0</v>
      </c>
      <c r="K27" s="142"/>
      <c r="L27" s="179"/>
      <c r="M27" s="179"/>
      <c r="R27" s="178"/>
    </row>
    <row r="28" spans="1:21" ht="84" x14ac:dyDescent="0.2">
      <c r="A28" s="416" t="s">
        <v>39</v>
      </c>
      <c r="B28" s="417"/>
      <c r="C28" s="417"/>
      <c r="D28" s="417"/>
      <c r="E28" s="417"/>
      <c r="F28" s="418"/>
      <c r="G28" s="137">
        <v>36</v>
      </c>
      <c r="H28" s="114">
        <v>724609</v>
      </c>
      <c r="I28" s="114">
        <v>20453083</v>
      </c>
      <c r="J28" s="114">
        <v>19728474</v>
      </c>
      <c r="K28" s="156" t="s">
        <v>490</v>
      </c>
      <c r="L28" s="179"/>
      <c r="M28" s="179"/>
      <c r="O28" s="167"/>
      <c r="P28" s="178"/>
    </row>
    <row r="29" spans="1:21" x14ac:dyDescent="0.2">
      <c r="A29" s="410" t="s">
        <v>458</v>
      </c>
      <c r="B29" s="411"/>
      <c r="C29" s="411"/>
      <c r="D29" s="411"/>
      <c r="E29" s="411"/>
      <c r="F29" s="412"/>
      <c r="G29" s="139">
        <v>37</v>
      </c>
      <c r="H29" s="140">
        <v>380361323</v>
      </c>
      <c r="I29" s="140">
        <v>380361323</v>
      </c>
      <c r="J29" s="140">
        <v>0</v>
      </c>
      <c r="K29" s="142"/>
      <c r="L29" s="179"/>
      <c r="M29" s="179"/>
      <c r="R29" s="178"/>
    </row>
    <row r="30" spans="1:21" x14ac:dyDescent="0.2">
      <c r="A30" s="413" t="s">
        <v>41</v>
      </c>
      <c r="B30" s="414"/>
      <c r="C30" s="414"/>
      <c r="D30" s="414"/>
      <c r="E30" s="414"/>
      <c r="F30" s="415"/>
      <c r="G30" s="139">
        <v>38</v>
      </c>
      <c r="H30" s="140">
        <v>96990107</v>
      </c>
      <c r="I30" s="140">
        <v>96990107</v>
      </c>
      <c r="J30" s="140">
        <v>0</v>
      </c>
      <c r="K30" s="142"/>
      <c r="L30" s="179"/>
      <c r="M30" s="179"/>
      <c r="R30" s="178"/>
    </row>
    <row r="31" spans="1:21" ht="48" x14ac:dyDescent="0.2">
      <c r="A31" s="413" t="s">
        <v>49</v>
      </c>
      <c r="B31" s="414"/>
      <c r="C31" s="414"/>
      <c r="D31" s="414"/>
      <c r="E31" s="414"/>
      <c r="F31" s="415"/>
      <c r="G31" s="139">
        <v>46</v>
      </c>
      <c r="H31" s="140">
        <v>262108523</v>
      </c>
      <c r="I31" s="140">
        <v>252410429</v>
      </c>
      <c r="J31" s="140">
        <v>-9698094</v>
      </c>
      <c r="K31" s="141" t="s">
        <v>516</v>
      </c>
      <c r="L31" s="179"/>
      <c r="M31" s="179"/>
      <c r="Q31" s="169"/>
      <c r="R31" s="178"/>
    </row>
    <row r="32" spans="1:21" x14ac:dyDescent="0.2">
      <c r="A32" s="413" t="s">
        <v>56</v>
      </c>
      <c r="B32" s="414"/>
      <c r="C32" s="414"/>
      <c r="D32" s="414"/>
      <c r="E32" s="414"/>
      <c r="F32" s="415"/>
      <c r="G32" s="139">
        <v>53</v>
      </c>
      <c r="H32" s="140">
        <v>12964346</v>
      </c>
      <c r="I32" s="140">
        <v>22662440</v>
      </c>
      <c r="J32" s="140">
        <v>9698094</v>
      </c>
      <c r="K32" s="141" t="s">
        <v>459</v>
      </c>
      <c r="L32" s="179"/>
      <c r="M32" s="179"/>
      <c r="R32" s="178"/>
    </row>
    <row r="33" spans="1:18" x14ac:dyDescent="0.2">
      <c r="A33" s="416" t="s">
        <v>59</v>
      </c>
      <c r="B33" s="417"/>
      <c r="C33" s="417"/>
      <c r="D33" s="417"/>
      <c r="E33" s="417"/>
      <c r="F33" s="418"/>
      <c r="G33" s="137">
        <v>63</v>
      </c>
      <c r="H33" s="114">
        <v>8298347</v>
      </c>
      <c r="I33" s="114">
        <v>8298347</v>
      </c>
      <c r="J33" s="114">
        <v>0</v>
      </c>
      <c r="K33" s="138"/>
      <c r="L33" s="179"/>
      <c r="M33" s="179"/>
      <c r="Q33" s="180"/>
      <c r="R33" s="178"/>
    </row>
    <row r="34" spans="1:18" x14ac:dyDescent="0.2">
      <c r="A34" s="422" t="s">
        <v>60</v>
      </c>
      <c r="B34" s="423"/>
      <c r="C34" s="423"/>
      <c r="D34" s="423"/>
      <c r="E34" s="423"/>
      <c r="F34" s="424"/>
      <c r="G34" s="137">
        <v>64</v>
      </c>
      <c r="H34" s="114">
        <v>68260012</v>
      </c>
      <c r="I34" s="114">
        <v>68260012</v>
      </c>
      <c r="J34" s="114">
        <v>0</v>
      </c>
      <c r="K34" s="138"/>
      <c r="L34" s="179"/>
      <c r="M34" s="179"/>
      <c r="R34" s="178"/>
    </row>
    <row r="35" spans="1:18" x14ac:dyDescent="0.2">
      <c r="A35" s="410" t="s">
        <v>460</v>
      </c>
      <c r="B35" s="411"/>
      <c r="C35" s="411"/>
      <c r="D35" s="411"/>
      <c r="E35" s="411"/>
      <c r="F35" s="412"/>
      <c r="G35" s="139">
        <v>65</v>
      </c>
      <c r="H35" s="140">
        <v>1426678145</v>
      </c>
      <c r="I35" s="140">
        <v>1430215097</v>
      </c>
      <c r="J35" s="140">
        <v>3536952</v>
      </c>
      <c r="K35" s="141" t="s">
        <v>457</v>
      </c>
      <c r="L35" s="179"/>
      <c r="M35" s="179"/>
      <c r="R35" s="178"/>
    </row>
    <row r="36" spans="1:18" x14ac:dyDescent="0.2">
      <c r="A36" s="425" t="s">
        <v>62</v>
      </c>
      <c r="B36" s="426"/>
      <c r="C36" s="426"/>
      <c r="D36" s="426"/>
      <c r="E36" s="426"/>
      <c r="F36" s="427"/>
      <c r="G36" s="143">
        <v>66</v>
      </c>
      <c r="H36" s="119">
        <v>22814271</v>
      </c>
      <c r="I36" s="119">
        <v>22814271</v>
      </c>
      <c r="J36" s="119">
        <v>0</v>
      </c>
      <c r="K36" s="144"/>
      <c r="L36" s="179"/>
      <c r="M36" s="179"/>
      <c r="R36" s="178"/>
    </row>
    <row r="37" spans="1:18" x14ac:dyDescent="0.2">
      <c r="A37" s="181" t="s">
        <v>63</v>
      </c>
      <c r="B37" s="182"/>
      <c r="C37" s="182"/>
      <c r="D37" s="182"/>
      <c r="E37" s="182"/>
      <c r="F37" s="182"/>
      <c r="G37" s="182"/>
      <c r="H37" s="182"/>
      <c r="I37" s="182"/>
      <c r="J37" s="182"/>
      <c r="K37" s="183"/>
      <c r="L37" s="179"/>
      <c r="M37" s="179"/>
      <c r="R37" s="178"/>
    </row>
    <row r="38" spans="1:18" x14ac:dyDescent="0.2">
      <c r="A38" s="419" t="s">
        <v>461</v>
      </c>
      <c r="B38" s="419"/>
      <c r="C38" s="419"/>
      <c r="D38" s="419"/>
      <c r="E38" s="419"/>
      <c r="F38" s="419"/>
      <c r="G38" s="171">
        <v>67</v>
      </c>
      <c r="H38" s="172">
        <v>772036814</v>
      </c>
      <c r="I38" s="172">
        <v>775573766</v>
      </c>
      <c r="J38" s="172">
        <v>3536952</v>
      </c>
      <c r="K38" s="173" t="s">
        <v>462</v>
      </c>
      <c r="L38" s="179"/>
      <c r="M38" s="179"/>
      <c r="R38" s="178"/>
    </row>
    <row r="39" spans="1:18" x14ac:dyDescent="0.2">
      <c r="A39" s="420" t="s">
        <v>65</v>
      </c>
      <c r="B39" s="420"/>
      <c r="C39" s="420"/>
      <c r="D39" s="420"/>
      <c r="E39" s="420"/>
      <c r="F39" s="420"/>
      <c r="G39" s="137">
        <v>68</v>
      </c>
      <c r="H39" s="145">
        <v>419958400</v>
      </c>
      <c r="I39" s="145">
        <v>419958400</v>
      </c>
      <c r="J39" s="145">
        <v>0</v>
      </c>
      <c r="K39" s="146"/>
      <c r="L39" s="179"/>
      <c r="M39" s="179"/>
      <c r="R39" s="178"/>
    </row>
    <row r="40" spans="1:18" x14ac:dyDescent="0.2">
      <c r="A40" s="420" t="s">
        <v>66</v>
      </c>
      <c r="B40" s="420"/>
      <c r="C40" s="420"/>
      <c r="D40" s="420"/>
      <c r="E40" s="420"/>
      <c r="F40" s="420"/>
      <c r="G40" s="137">
        <v>69</v>
      </c>
      <c r="H40" s="145">
        <v>191988358</v>
      </c>
      <c r="I40" s="145">
        <v>191988358</v>
      </c>
      <c r="J40" s="145">
        <v>0</v>
      </c>
      <c r="K40" s="146"/>
      <c r="L40" s="179"/>
      <c r="M40" s="179"/>
      <c r="R40" s="178"/>
    </row>
    <row r="41" spans="1:18" x14ac:dyDescent="0.2">
      <c r="A41" s="421" t="s">
        <v>67</v>
      </c>
      <c r="B41" s="421"/>
      <c r="C41" s="421"/>
      <c r="D41" s="421"/>
      <c r="E41" s="421"/>
      <c r="F41" s="421"/>
      <c r="G41" s="139">
        <v>70</v>
      </c>
      <c r="H41" s="140">
        <v>69944305</v>
      </c>
      <c r="I41" s="140">
        <v>69944305</v>
      </c>
      <c r="J41" s="140">
        <v>0</v>
      </c>
      <c r="K41" s="142"/>
      <c r="L41" s="179"/>
      <c r="M41" s="179"/>
      <c r="R41" s="178"/>
    </row>
    <row r="42" spans="1:18" x14ac:dyDescent="0.2">
      <c r="A42" s="421" t="s">
        <v>74</v>
      </c>
      <c r="B42" s="421"/>
      <c r="C42" s="421"/>
      <c r="D42" s="421"/>
      <c r="E42" s="421"/>
      <c r="F42" s="421"/>
      <c r="G42" s="139">
        <v>77</v>
      </c>
      <c r="H42" s="140">
        <v>0</v>
      </c>
      <c r="I42" s="140">
        <v>0</v>
      </c>
      <c r="J42" s="140">
        <v>0</v>
      </c>
      <c r="K42" s="142"/>
      <c r="L42" s="179"/>
      <c r="M42" s="179"/>
      <c r="R42" s="178"/>
    </row>
    <row r="43" spans="1:18" ht="48" x14ac:dyDescent="0.2">
      <c r="A43" s="421" t="s">
        <v>78</v>
      </c>
      <c r="B43" s="421"/>
      <c r="C43" s="421"/>
      <c r="D43" s="421"/>
      <c r="E43" s="421"/>
      <c r="F43" s="421"/>
      <c r="G43" s="139">
        <v>81</v>
      </c>
      <c r="H43" s="140">
        <v>0</v>
      </c>
      <c r="I43" s="140">
        <v>12899472</v>
      </c>
      <c r="J43" s="140">
        <v>12899472</v>
      </c>
      <c r="K43" s="141" t="s">
        <v>491</v>
      </c>
      <c r="L43" s="179"/>
      <c r="M43" s="179"/>
      <c r="O43" s="167"/>
      <c r="P43" s="178"/>
      <c r="R43" s="178"/>
    </row>
    <row r="44" spans="1:18" ht="36" x14ac:dyDescent="0.2">
      <c r="A44" s="421" t="s">
        <v>81</v>
      </c>
      <c r="B44" s="421"/>
      <c r="C44" s="421"/>
      <c r="D44" s="421"/>
      <c r="E44" s="421"/>
      <c r="F44" s="421"/>
      <c r="G44" s="139">
        <v>84</v>
      </c>
      <c r="H44" s="140">
        <v>90145751</v>
      </c>
      <c r="I44" s="140">
        <v>80783231</v>
      </c>
      <c r="J44" s="140">
        <v>-9362520</v>
      </c>
      <c r="K44" s="141" t="s">
        <v>492</v>
      </c>
      <c r="L44" s="179"/>
      <c r="M44" s="179"/>
      <c r="R44" s="178"/>
    </row>
    <row r="45" spans="1:18" x14ac:dyDescent="0.2">
      <c r="A45" s="420" t="s">
        <v>84</v>
      </c>
      <c r="B45" s="420"/>
      <c r="C45" s="420"/>
      <c r="D45" s="420"/>
      <c r="E45" s="420"/>
      <c r="F45" s="420"/>
      <c r="G45" s="137">
        <v>87</v>
      </c>
      <c r="H45" s="145">
        <v>0</v>
      </c>
      <c r="I45" s="145">
        <v>0</v>
      </c>
      <c r="J45" s="145">
        <v>0</v>
      </c>
      <c r="K45" s="146"/>
      <c r="L45" s="179"/>
      <c r="M45" s="179"/>
      <c r="R45" s="178"/>
    </row>
    <row r="46" spans="1:18" ht="36" x14ac:dyDescent="0.2">
      <c r="A46" s="428" t="s">
        <v>463</v>
      </c>
      <c r="B46" s="428"/>
      <c r="C46" s="428"/>
      <c r="D46" s="428"/>
      <c r="E46" s="428"/>
      <c r="F46" s="428"/>
      <c r="G46" s="139">
        <v>88</v>
      </c>
      <c r="H46" s="140">
        <v>16621974</v>
      </c>
      <c r="I46" s="140">
        <v>3642065</v>
      </c>
      <c r="J46" s="140">
        <v>-12979909</v>
      </c>
      <c r="K46" s="141" t="s">
        <v>493</v>
      </c>
      <c r="L46" s="179"/>
      <c r="M46" s="179"/>
      <c r="R46" s="178"/>
    </row>
    <row r="47" spans="1:18" x14ac:dyDescent="0.2">
      <c r="A47" s="428" t="s">
        <v>464</v>
      </c>
      <c r="B47" s="428"/>
      <c r="C47" s="428"/>
      <c r="D47" s="428"/>
      <c r="E47" s="428"/>
      <c r="F47" s="428"/>
      <c r="G47" s="139">
        <v>95</v>
      </c>
      <c r="H47" s="140">
        <v>184183966</v>
      </c>
      <c r="I47" s="140">
        <v>184183966</v>
      </c>
      <c r="J47" s="140">
        <v>0</v>
      </c>
      <c r="K47" s="142"/>
      <c r="L47" s="179"/>
      <c r="M47" s="179"/>
      <c r="R47" s="178"/>
    </row>
    <row r="48" spans="1:18" ht="24" x14ac:dyDescent="0.2">
      <c r="A48" s="428" t="s">
        <v>465</v>
      </c>
      <c r="B48" s="428"/>
      <c r="C48" s="428"/>
      <c r="D48" s="428"/>
      <c r="E48" s="428"/>
      <c r="F48" s="428"/>
      <c r="G48" s="139">
        <v>107</v>
      </c>
      <c r="H48" s="140">
        <v>449667371</v>
      </c>
      <c r="I48" s="140">
        <v>462647280</v>
      </c>
      <c r="J48" s="140">
        <v>12979909</v>
      </c>
      <c r="K48" s="141" t="s">
        <v>494</v>
      </c>
      <c r="L48" s="179"/>
      <c r="M48" s="179"/>
      <c r="R48" s="178"/>
    </row>
    <row r="49" spans="1:18" x14ac:dyDescent="0.2">
      <c r="A49" s="429" t="s">
        <v>110</v>
      </c>
      <c r="B49" s="429"/>
      <c r="C49" s="429"/>
      <c r="D49" s="429"/>
      <c r="E49" s="429"/>
      <c r="F49" s="429"/>
      <c r="G49" s="137">
        <v>122</v>
      </c>
      <c r="H49" s="114">
        <v>4168020</v>
      </c>
      <c r="I49" s="114">
        <v>4168020</v>
      </c>
      <c r="J49" s="114">
        <v>0</v>
      </c>
      <c r="K49" s="138"/>
      <c r="L49" s="179"/>
      <c r="M49" s="179"/>
      <c r="R49" s="178"/>
    </row>
    <row r="50" spans="1:18" x14ac:dyDescent="0.2">
      <c r="A50" s="428" t="s">
        <v>466</v>
      </c>
      <c r="B50" s="428"/>
      <c r="C50" s="428"/>
      <c r="D50" s="428"/>
      <c r="E50" s="428"/>
      <c r="F50" s="428"/>
      <c r="G50" s="139">
        <v>123</v>
      </c>
      <c r="H50" s="140">
        <v>1426678145</v>
      </c>
      <c r="I50" s="140">
        <v>1430215097</v>
      </c>
      <c r="J50" s="140">
        <v>3536952</v>
      </c>
      <c r="K50" s="141" t="s">
        <v>462</v>
      </c>
      <c r="L50" s="179"/>
      <c r="M50" s="179"/>
      <c r="R50" s="178"/>
    </row>
    <row r="51" spans="1:18" x14ac:dyDescent="0.2">
      <c r="A51" s="430" t="s">
        <v>112</v>
      </c>
      <c r="B51" s="430"/>
      <c r="C51" s="430"/>
      <c r="D51" s="430"/>
      <c r="E51" s="430"/>
      <c r="F51" s="430"/>
      <c r="G51" s="143">
        <v>124</v>
      </c>
      <c r="H51" s="119">
        <v>22814271</v>
      </c>
      <c r="I51" s="119">
        <v>22814271</v>
      </c>
      <c r="J51" s="119">
        <v>0</v>
      </c>
      <c r="K51" s="144"/>
      <c r="L51" s="179"/>
      <c r="M51" s="179"/>
      <c r="R51" s="178"/>
    </row>
    <row r="52" spans="1:18" x14ac:dyDescent="0.2">
      <c r="K52" s="147"/>
      <c r="R52" s="178"/>
    </row>
    <row r="53" spans="1:18" x14ac:dyDescent="0.2">
      <c r="K53" s="147"/>
      <c r="R53" s="178"/>
    </row>
    <row r="54" spans="1:18" x14ac:dyDescent="0.2">
      <c r="K54" s="147"/>
      <c r="R54" s="178"/>
    </row>
    <row r="55" spans="1:18" x14ac:dyDescent="0.2">
      <c r="K55" s="148"/>
      <c r="R55" s="178"/>
    </row>
    <row r="56" spans="1:18" ht="15.75" x14ac:dyDescent="0.2">
      <c r="A56" s="431" t="s">
        <v>114</v>
      </c>
      <c r="B56" s="431"/>
      <c r="C56" s="431"/>
      <c r="D56" s="431"/>
      <c r="E56" s="431"/>
      <c r="F56" s="431"/>
      <c r="G56" s="431"/>
      <c r="H56" s="431"/>
      <c r="I56" s="431"/>
      <c r="J56" s="431"/>
      <c r="K56" s="431"/>
      <c r="R56" s="178"/>
    </row>
    <row r="57" spans="1:18" ht="45.75" thickBot="1" x14ac:dyDescent="0.25">
      <c r="A57" s="432" t="s">
        <v>2</v>
      </c>
      <c r="B57" s="402"/>
      <c r="C57" s="402"/>
      <c r="D57" s="402"/>
      <c r="E57" s="402"/>
      <c r="F57" s="403"/>
      <c r="G57" s="149" t="s">
        <v>452</v>
      </c>
      <c r="H57" s="150" t="s">
        <v>377</v>
      </c>
      <c r="I57" s="133" t="s">
        <v>467</v>
      </c>
      <c r="J57" s="150" t="s">
        <v>454</v>
      </c>
      <c r="K57" s="150" t="s">
        <v>455</v>
      </c>
      <c r="P57" s="169"/>
      <c r="R57" s="178"/>
    </row>
    <row r="58" spans="1:18" x14ac:dyDescent="0.2">
      <c r="A58" s="433">
        <v>1</v>
      </c>
      <c r="B58" s="405"/>
      <c r="C58" s="405"/>
      <c r="D58" s="405"/>
      <c r="E58" s="405"/>
      <c r="F58" s="406"/>
      <c r="G58" s="151">
        <v>2</v>
      </c>
      <c r="H58" s="152">
        <v>3</v>
      </c>
      <c r="I58" s="152">
        <v>4</v>
      </c>
      <c r="J58" s="152"/>
      <c r="K58" s="152"/>
      <c r="R58" s="178"/>
    </row>
    <row r="59" spans="1:18" x14ac:dyDescent="0.2">
      <c r="A59" s="434" t="s">
        <v>468</v>
      </c>
      <c r="B59" s="434"/>
      <c r="C59" s="434"/>
      <c r="D59" s="434"/>
      <c r="E59" s="434"/>
      <c r="F59" s="434"/>
      <c r="G59" s="153">
        <v>125</v>
      </c>
      <c r="H59" s="154">
        <v>1107593810</v>
      </c>
      <c r="I59" s="154">
        <v>1107593810</v>
      </c>
      <c r="J59" s="154">
        <v>0</v>
      </c>
      <c r="K59" s="184"/>
      <c r="L59" s="179"/>
      <c r="M59" s="179"/>
      <c r="R59" s="178"/>
    </row>
    <row r="60" spans="1:18" x14ac:dyDescent="0.2">
      <c r="A60" s="428" t="s">
        <v>469</v>
      </c>
      <c r="B60" s="428"/>
      <c r="C60" s="428"/>
      <c r="D60" s="428"/>
      <c r="E60" s="428"/>
      <c r="F60" s="428"/>
      <c r="G60" s="139">
        <v>131</v>
      </c>
      <c r="H60" s="140">
        <v>1052967520</v>
      </c>
      <c r="I60" s="140">
        <v>1052557239</v>
      </c>
      <c r="J60" s="140">
        <v>-410281</v>
      </c>
      <c r="K60" s="155" t="s">
        <v>495</v>
      </c>
      <c r="L60" s="179"/>
      <c r="M60" s="179"/>
      <c r="R60" s="178"/>
    </row>
    <row r="61" spans="1:18" ht="72" x14ac:dyDescent="0.2">
      <c r="A61" s="435" t="s">
        <v>135</v>
      </c>
      <c r="B61" s="435"/>
      <c r="C61" s="435"/>
      <c r="D61" s="435"/>
      <c r="E61" s="435"/>
      <c r="F61" s="435"/>
      <c r="G61" s="139">
        <v>133</v>
      </c>
      <c r="H61" s="140">
        <v>763911473</v>
      </c>
      <c r="I61" s="140">
        <v>766886564</v>
      </c>
      <c r="J61" s="140">
        <v>2975091</v>
      </c>
      <c r="K61" s="141" t="s">
        <v>496</v>
      </c>
      <c r="L61" s="179"/>
      <c r="M61" s="179"/>
      <c r="P61" s="169"/>
      <c r="R61" s="178"/>
    </row>
    <row r="62" spans="1:18" x14ac:dyDescent="0.2">
      <c r="A62" s="435" t="s">
        <v>139</v>
      </c>
      <c r="B62" s="435"/>
      <c r="C62" s="435"/>
      <c r="D62" s="435"/>
      <c r="E62" s="435"/>
      <c r="F62" s="435"/>
      <c r="G62" s="139">
        <v>137</v>
      </c>
      <c r="H62" s="140">
        <v>168826244</v>
      </c>
      <c r="I62" s="140">
        <v>168826244</v>
      </c>
      <c r="J62" s="140">
        <v>0</v>
      </c>
      <c r="K62" s="142"/>
      <c r="L62" s="179"/>
      <c r="M62" s="179"/>
      <c r="R62" s="178"/>
    </row>
    <row r="63" spans="1:18" x14ac:dyDescent="0.2">
      <c r="A63" s="436" t="s">
        <v>121</v>
      </c>
      <c r="B63" s="436"/>
      <c r="C63" s="436"/>
      <c r="D63" s="436"/>
      <c r="E63" s="436"/>
      <c r="F63" s="436"/>
      <c r="G63" s="137">
        <v>142</v>
      </c>
      <c r="H63" s="114">
        <v>42462580</v>
      </c>
      <c r="I63" s="114">
        <v>39487491</v>
      </c>
      <c r="J63" s="114">
        <v>-2975089</v>
      </c>
      <c r="K63" s="156" t="s">
        <v>470</v>
      </c>
      <c r="L63" s="179"/>
      <c r="M63" s="179"/>
      <c r="R63" s="178"/>
    </row>
    <row r="64" spans="1:18" x14ac:dyDescent="0.2">
      <c r="A64" s="435" t="s">
        <v>140</v>
      </c>
      <c r="B64" s="435"/>
      <c r="C64" s="435"/>
      <c r="D64" s="435"/>
      <c r="E64" s="435"/>
      <c r="F64" s="435"/>
      <c r="G64" s="139">
        <v>143</v>
      </c>
      <c r="H64" s="140">
        <v>0</v>
      </c>
      <c r="I64" s="140">
        <v>0</v>
      </c>
      <c r="J64" s="140">
        <v>0</v>
      </c>
      <c r="K64" s="142"/>
      <c r="L64" s="179"/>
      <c r="M64" s="179"/>
      <c r="R64" s="178"/>
    </row>
    <row r="65" spans="1:18" x14ac:dyDescent="0.2">
      <c r="A65" s="435" t="s">
        <v>143</v>
      </c>
      <c r="B65" s="435"/>
      <c r="C65" s="435"/>
      <c r="D65" s="435"/>
      <c r="E65" s="435"/>
      <c r="F65" s="435"/>
      <c r="G65" s="139">
        <v>146</v>
      </c>
      <c r="H65" s="140">
        <v>2039007</v>
      </c>
      <c r="I65" s="140">
        <v>2039007</v>
      </c>
      <c r="J65" s="140">
        <v>0</v>
      </c>
      <c r="K65" s="142"/>
      <c r="L65" s="179"/>
      <c r="M65" s="179"/>
      <c r="R65" s="178"/>
    </row>
    <row r="66" spans="1:18" ht="24" x14ac:dyDescent="0.2">
      <c r="A66" s="436" t="s">
        <v>122</v>
      </c>
      <c r="B66" s="436"/>
      <c r="C66" s="436"/>
      <c r="D66" s="436"/>
      <c r="E66" s="436"/>
      <c r="F66" s="436"/>
      <c r="G66" s="137">
        <v>153</v>
      </c>
      <c r="H66" s="114">
        <v>10268097</v>
      </c>
      <c r="I66" s="114">
        <v>9857814</v>
      </c>
      <c r="J66" s="114">
        <v>-410283</v>
      </c>
      <c r="K66" s="156" t="s">
        <v>497</v>
      </c>
      <c r="L66" s="179"/>
      <c r="M66" s="179"/>
      <c r="P66" s="180"/>
      <c r="R66" s="178"/>
    </row>
    <row r="67" spans="1:18" ht="48" x14ac:dyDescent="0.2">
      <c r="A67" s="428" t="s">
        <v>471</v>
      </c>
      <c r="B67" s="428"/>
      <c r="C67" s="428"/>
      <c r="D67" s="428"/>
      <c r="E67" s="428"/>
      <c r="F67" s="428"/>
      <c r="G67" s="139">
        <v>154</v>
      </c>
      <c r="H67" s="140">
        <v>49605980</v>
      </c>
      <c r="I67" s="140">
        <v>45672075</v>
      </c>
      <c r="J67" s="140">
        <v>-3933905</v>
      </c>
      <c r="K67" s="141" t="s">
        <v>498</v>
      </c>
      <c r="L67" s="179"/>
      <c r="M67" s="179"/>
      <c r="R67" s="178"/>
    </row>
    <row r="68" spans="1:18" ht="72" x14ac:dyDescent="0.2">
      <c r="A68" s="428" t="s">
        <v>472</v>
      </c>
      <c r="B68" s="428"/>
      <c r="C68" s="428"/>
      <c r="D68" s="428"/>
      <c r="E68" s="428"/>
      <c r="F68" s="428"/>
      <c r="G68" s="139">
        <v>165</v>
      </c>
      <c r="H68" s="140">
        <v>13782221</v>
      </c>
      <c r="I68" s="140">
        <v>10258597</v>
      </c>
      <c r="J68" s="140">
        <v>-3523624</v>
      </c>
      <c r="K68" s="141" t="s">
        <v>499</v>
      </c>
      <c r="L68" s="179"/>
      <c r="M68" s="179"/>
      <c r="R68" s="178"/>
    </row>
    <row r="69" spans="1:18" x14ac:dyDescent="0.2">
      <c r="A69" s="429" t="s">
        <v>169</v>
      </c>
      <c r="B69" s="429"/>
      <c r="C69" s="429"/>
      <c r="D69" s="429"/>
      <c r="E69" s="429"/>
      <c r="F69" s="429"/>
      <c r="G69" s="137">
        <v>173</v>
      </c>
      <c r="H69" s="114">
        <v>0</v>
      </c>
      <c r="I69" s="114">
        <v>0</v>
      </c>
      <c r="J69" s="114">
        <v>0</v>
      </c>
      <c r="K69" s="138"/>
      <c r="L69" s="179"/>
      <c r="M69" s="179"/>
      <c r="R69" s="178"/>
    </row>
    <row r="70" spans="1:18" x14ac:dyDescent="0.2">
      <c r="A70" s="429" t="s">
        <v>170</v>
      </c>
      <c r="B70" s="429"/>
      <c r="C70" s="429"/>
      <c r="D70" s="429"/>
      <c r="E70" s="429"/>
      <c r="F70" s="429"/>
      <c r="G70" s="137">
        <v>174</v>
      </c>
      <c r="H70" s="114">
        <v>0</v>
      </c>
      <c r="I70" s="114">
        <v>0</v>
      </c>
      <c r="J70" s="114">
        <v>0</v>
      </c>
      <c r="K70" s="138"/>
      <c r="L70" s="179"/>
      <c r="M70" s="179"/>
      <c r="R70" s="178"/>
    </row>
    <row r="71" spans="1:18" x14ac:dyDescent="0.2">
      <c r="A71" s="429" t="s">
        <v>171</v>
      </c>
      <c r="B71" s="429"/>
      <c r="C71" s="429"/>
      <c r="D71" s="429"/>
      <c r="E71" s="429"/>
      <c r="F71" s="429"/>
      <c r="G71" s="137">
        <v>175</v>
      </c>
      <c r="H71" s="114">
        <v>0</v>
      </c>
      <c r="I71" s="114">
        <v>0</v>
      </c>
      <c r="J71" s="114">
        <v>0</v>
      </c>
      <c r="K71" s="138"/>
      <c r="L71" s="179"/>
      <c r="M71" s="179"/>
      <c r="R71" s="178"/>
    </row>
    <row r="72" spans="1:18" x14ac:dyDescent="0.2">
      <c r="A72" s="429" t="s">
        <v>172</v>
      </c>
      <c r="B72" s="429"/>
      <c r="C72" s="429"/>
      <c r="D72" s="429"/>
      <c r="E72" s="429"/>
      <c r="F72" s="429"/>
      <c r="G72" s="137">
        <v>176</v>
      </c>
      <c r="H72" s="114">
        <v>0</v>
      </c>
      <c r="I72" s="114">
        <v>0</v>
      </c>
      <c r="J72" s="114">
        <v>0</v>
      </c>
      <c r="K72" s="138"/>
      <c r="L72" s="179"/>
      <c r="M72" s="179"/>
      <c r="R72" s="178"/>
    </row>
    <row r="73" spans="1:18" x14ac:dyDescent="0.2">
      <c r="A73" s="428" t="s">
        <v>474</v>
      </c>
      <c r="B73" s="428"/>
      <c r="C73" s="428"/>
      <c r="D73" s="428"/>
      <c r="E73" s="428"/>
      <c r="F73" s="428"/>
      <c r="G73" s="139">
        <v>177</v>
      </c>
      <c r="H73" s="140">
        <v>1157199790</v>
      </c>
      <c r="I73" s="140">
        <v>1153265885</v>
      </c>
      <c r="J73" s="140">
        <v>-3933905</v>
      </c>
      <c r="K73" s="155" t="s">
        <v>473</v>
      </c>
      <c r="L73" s="179"/>
      <c r="M73" s="179"/>
      <c r="R73" s="178"/>
    </row>
    <row r="74" spans="1:18" x14ac:dyDescent="0.2">
      <c r="A74" s="428" t="s">
        <v>475</v>
      </c>
      <c r="B74" s="428"/>
      <c r="C74" s="428"/>
      <c r="D74" s="428"/>
      <c r="E74" s="428"/>
      <c r="F74" s="428"/>
      <c r="G74" s="139">
        <v>178</v>
      </c>
      <c r="H74" s="140">
        <v>1066749741</v>
      </c>
      <c r="I74" s="140">
        <v>1062815836</v>
      </c>
      <c r="J74" s="140">
        <v>-3933905</v>
      </c>
      <c r="K74" s="155" t="s">
        <v>500</v>
      </c>
      <c r="L74" s="179"/>
      <c r="M74" s="179"/>
      <c r="R74" s="178"/>
    </row>
    <row r="75" spans="1:18" x14ac:dyDescent="0.2">
      <c r="A75" s="428" t="s">
        <v>476</v>
      </c>
      <c r="B75" s="428"/>
      <c r="C75" s="428"/>
      <c r="D75" s="428"/>
      <c r="E75" s="428"/>
      <c r="F75" s="428"/>
      <c r="G75" s="139">
        <v>179</v>
      </c>
      <c r="H75" s="140">
        <v>90450049</v>
      </c>
      <c r="I75" s="140">
        <v>90450049</v>
      </c>
      <c r="J75" s="140">
        <v>0</v>
      </c>
      <c r="K75" s="142"/>
      <c r="L75" s="179"/>
      <c r="M75" s="179"/>
      <c r="R75" s="178"/>
    </row>
    <row r="76" spans="1:18" x14ac:dyDescent="0.2">
      <c r="A76" s="437" t="s">
        <v>176</v>
      </c>
      <c r="B76" s="437"/>
      <c r="C76" s="437"/>
      <c r="D76" s="437"/>
      <c r="E76" s="437"/>
      <c r="F76" s="437"/>
      <c r="G76" s="139">
        <v>180</v>
      </c>
      <c r="H76" s="140">
        <v>90450049</v>
      </c>
      <c r="I76" s="140">
        <v>90450049</v>
      </c>
      <c r="J76" s="140">
        <v>0</v>
      </c>
      <c r="K76" s="142"/>
      <c r="L76" s="179"/>
      <c r="M76" s="179"/>
      <c r="R76" s="178"/>
    </row>
    <row r="77" spans="1:18" x14ac:dyDescent="0.2">
      <c r="A77" s="437" t="s">
        <v>177</v>
      </c>
      <c r="B77" s="437"/>
      <c r="C77" s="437"/>
      <c r="D77" s="437"/>
      <c r="E77" s="437"/>
      <c r="F77" s="437"/>
      <c r="G77" s="139">
        <v>181</v>
      </c>
      <c r="H77" s="140">
        <v>0</v>
      </c>
      <c r="I77" s="140">
        <v>0</v>
      </c>
      <c r="J77" s="140">
        <v>0</v>
      </c>
      <c r="K77" s="142"/>
      <c r="L77" s="179"/>
      <c r="M77" s="179"/>
      <c r="R77" s="178"/>
    </row>
    <row r="78" spans="1:18" ht="36" x14ac:dyDescent="0.2">
      <c r="A78" s="429" t="s">
        <v>123</v>
      </c>
      <c r="B78" s="429"/>
      <c r="C78" s="429"/>
      <c r="D78" s="429"/>
      <c r="E78" s="429"/>
      <c r="F78" s="429"/>
      <c r="G78" s="137">
        <v>182</v>
      </c>
      <c r="H78" s="114">
        <v>304298</v>
      </c>
      <c r="I78" s="114">
        <v>9666819</v>
      </c>
      <c r="J78" s="114">
        <v>9362521</v>
      </c>
      <c r="K78" s="156" t="s">
        <v>501</v>
      </c>
      <c r="L78" s="179"/>
      <c r="M78" s="179"/>
      <c r="R78" s="178"/>
    </row>
    <row r="79" spans="1:18" ht="36" x14ac:dyDescent="0.2">
      <c r="A79" s="428" t="s">
        <v>477</v>
      </c>
      <c r="B79" s="428"/>
      <c r="C79" s="428"/>
      <c r="D79" s="428"/>
      <c r="E79" s="428"/>
      <c r="F79" s="428"/>
      <c r="G79" s="139">
        <v>183</v>
      </c>
      <c r="H79" s="140">
        <v>90145751</v>
      </c>
      <c r="I79" s="140">
        <v>80783230</v>
      </c>
      <c r="J79" s="140">
        <v>-9362521</v>
      </c>
      <c r="K79" s="141" t="s">
        <v>492</v>
      </c>
      <c r="L79" s="179"/>
      <c r="M79" s="179"/>
      <c r="R79" s="178"/>
    </row>
    <row r="80" spans="1:18" x14ac:dyDescent="0.2">
      <c r="A80" s="437" t="s">
        <v>179</v>
      </c>
      <c r="B80" s="437"/>
      <c r="C80" s="437"/>
      <c r="D80" s="437"/>
      <c r="E80" s="437"/>
      <c r="F80" s="437"/>
      <c r="G80" s="139">
        <v>184</v>
      </c>
      <c r="H80" s="140">
        <v>90145751</v>
      </c>
      <c r="I80" s="140">
        <v>80783230</v>
      </c>
      <c r="J80" s="140">
        <v>-9362521</v>
      </c>
      <c r="K80" s="141" t="s">
        <v>478</v>
      </c>
      <c r="L80" s="179"/>
      <c r="M80" s="179"/>
      <c r="R80" s="178"/>
    </row>
    <row r="81" spans="1:18" x14ac:dyDescent="0.2">
      <c r="A81" s="441" t="s">
        <v>180</v>
      </c>
      <c r="B81" s="441"/>
      <c r="C81" s="441"/>
      <c r="D81" s="441"/>
      <c r="E81" s="441"/>
      <c r="F81" s="441"/>
      <c r="G81" s="157">
        <v>185</v>
      </c>
      <c r="H81" s="158">
        <v>0</v>
      </c>
      <c r="I81" s="158">
        <v>0</v>
      </c>
      <c r="J81" s="158">
        <v>0</v>
      </c>
      <c r="K81" s="159"/>
      <c r="L81" s="179"/>
      <c r="M81" s="179"/>
      <c r="R81" s="178"/>
    </row>
    <row r="82" spans="1:18" x14ac:dyDescent="0.2">
      <c r="A82" s="394" t="s">
        <v>181</v>
      </c>
      <c r="B82" s="394"/>
      <c r="C82" s="394"/>
      <c r="D82" s="394"/>
      <c r="E82" s="394"/>
      <c r="F82" s="394"/>
      <c r="G82" s="395"/>
      <c r="H82" s="395"/>
      <c r="I82" s="395"/>
      <c r="J82" s="394"/>
      <c r="K82" s="394"/>
      <c r="L82" s="179"/>
      <c r="M82" s="179"/>
      <c r="R82" s="178"/>
    </row>
    <row r="83" spans="1:18" x14ac:dyDescent="0.2">
      <c r="A83" s="428" t="s">
        <v>479</v>
      </c>
      <c r="B83" s="428"/>
      <c r="C83" s="428"/>
      <c r="D83" s="428"/>
      <c r="E83" s="428"/>
      <c r="F83" s="428"/>
      <c r="G83" s="139">
        <v>186</v>
      </c>
      <c r="H83" s="140">
        <v>0</v>
      </c>
      <c r="I83" s="140">
        <v>0</v>
      </c>
      <c r="J83" s="140">
        <v>0</v>
      </c>
      <c r="K83" s="142"/>
      <c r="L83" s="179"/>
      <c r="M83" s="179"/>
      <c r="R83" s="178"/>
    </row>
    <row r="84" spans="1:18" x14ac:dyDescent="0.2">
      <c r="A84" s="429" t="s">
        <v>185</v>
      </c>
      <c r="B84" s="429"/>
      <c r="C84" s="429"/>
      <c r="D84" s="429"/>
      <c r="E84" s="429"/>
      <c r="F84" s="429"/>
      <c r="G84" s="137">
        <v>189</v>
      </c>
      <c r="H84" s="114">
        <v>0</v>
      </c>
      <c r="I84" s="114">
        <v>0</v>
      </c>
      <c r="J84" s="114">
        <v>0</v>
      </c>
      <c r="K84" s="138"/>
      <c r="L84" s="179"/>
      <c r="M84" s="179"/>
      <c r="R84" s="178"/>
    </row>
    <row r="85" spans="1:18" x14ac:dyDescent="0.2">
      <c r="A85" s="437" t="s">
        <v>186</v>
      </c>
      <c r="B85" s="437"/>
      <c r="C85" s="437"/>
      <c r="D85" s="437"/>
      <c r="E85" s="437"/>
      <c r="F85" s="437"/>
      <c r="G85" s="139">
        <v>190</v>
      </c>
      <c r="H85" s="111">
        <v>0</v>
      </c>
      <c r="I85" s="111">
        <v>0</v>
      </c>
      <c r="J85" s="111">
        <v>0</v>
      </c>
      <c r="K85" s="160"/>
      <c r="L85" s="179"/>
      <c r="M85" s="179"/>
      <c r="R85" s="178"/>
    </row>
    <row r="86" spans="1:18" x14ac:dyDescent="0.2">
      <c r="A86" s="441" t="s">
        <v>187</v>
      </c>
      <c r="B86" s="441"/>
      <c r="C86" s="441"/>
      <c r="D86" s="441"/>
      <c r="E86" s="441"/>
      <c r="F86" s="441"/>
      <c r="G86" s="157">
        <v>191</v>
      </c>
      <c r="H86" s="112">
        <v>0</v>
      </c>
      <c r="I86" s="112">
        <v>0</v>
      </c>
      <c r="J86" s="112">
        <v>0</v>
      </c>
      <c r="K86" s="161"/>
      <c r="L86" s="179"/>
      <c r="M86" s="179"/>
      <c r="R86" s="178"/>
    </row>
    <row r="87" spans="1:18" x14ac:dyDescent="0.2">
      <c r="A87" s="394" t="s">
        <v>188</v>
      </c>
      <c r="B87" s="394"/>
      <c r="C87" s="394"/>
      <c r="D87" s="394"/>
      <c r="E87" s="394"/>
      <c r="F87" s="394"/>
      <c r="G87" s="395"/>
      <c r="H87" s="395"/>
      <c r="I87" s="395"/>
      <c r="J87" s="394"/>
      <c r="K87" s="394"/>
      <c r="L87" s="179"/>
      <c r="M87" s="179"/>
      <c r="R87" s="178"/>
    </row>
    <row r="88" spans="1:18" x14ac:dyDescent="0.2">
      <c r="A88" s="428" t="s">
        <v>480</v>
      </c>
      <c r="B88" s="428"/>
      <c r="C88" s="428"/>
      <c r="D88" s="428"/>
      <c r="E88" s="428"/>
      <c r="F88" s="428"/>
      <c r="G88" s="139">
        <v>192</v>
      </c>
      <c r="H88" s="111">
        <v>0</v>
      </c>
      <c r="I88" s="111">
        <v>0</v>
      </c>
      <c r="J88" s="111">
        <v>0</v>
      </c>
      <c r="K88" s="160"/>
      <c r="L88" s="179"/>
      <c r="M88" s="179"/>
      <c r="R88" s="178"/>
    </row>
    <row r="89" spans="1:18" x14ac:dyDescent="0.2">
      <c r="A89" s="428" t="s">
        <v>481</v>
      </c>
      <c r="B89" s="428"/>
      <c r="C89" s="428"/>
      <c r="D89" s="428"/>
      <c r="E89" s="428"/>
      <c r="F89" s="428"/>
      <c r="G89" s="139">
        <v>195</v>
      </c>
      <c r="H89" s="111">
        <v>0</v>
      </c>
      <c r="I89" s="111">
        <v>0</v>
      </c>
      <c r="J89" s="111">
        <v>0</v>
      </c>
      <c r="K89" s="160"/>
      <c r="L89" s="179"/>
      <c r="M89" s="179"/>
      <c r="R89" s="178"/>
    </row>
    <row r="90" spans="1:18" x14ac:dyDescent="0.2">
      <c r="A90" s="428" t="s">
        <v>482</v>
      </c>
      <c r="B90" s="428"/>
      <c r="C90" s="428"/>
      <c r="D90" s="428"/>
      <c r="E90" s="428"/>
      <c r="F90" s="428"/>
      <c r="G90" s="139">
        <v>196</v>
      </c>
      <c r="H90" s="111">
        <v>0</v>
      </c>
      <c r="I90" s="111">
        <v>0</v>
      </c>
      <c r="J90" s="111">
        <v>0</v>
      </c>
      <c r="K90" s="160"/>
      <c r="L90" s="179"/>
      <c r="M90" s="179"/>
      <c r="R90" s="178"/>
    </row>
    <row r="91" spans="1:18" x14ac:dyDescent="0.2">
      <c r="A91" s="394" t="s">
        <v>124</v>
      </c>
      <c r="B91" s="394"/>
      <c r="C91" s="394"/>
      <c r="D91" s="394"/>
      <c r="E91" s="394"/>
      <c r="F91" s="394"/>
      <c r="G91" s="395"/>
      <c r="H91" s="395"/>
      <c r="I91" s="395"/>
      <c r="J91" s="394"/>
      <c r="K91" s="394"/>
      <c r="L91" s="179"/>
      <c r="M91" s="179"/>
      <c r="R91" s="178"/>
    </row>
    <row r="92" spans="1:18" x14ac:dyDescent="0.2">
      <c r="A92" s="396" t="s">
        <v>483</v>
      </c>
      <c r="B92" s="396"/>
      <c r="C92" s="396"/>
      <c r="D92" s="396"/>
      <c r="E92" s="396"/>
      <c r="F92" s="396"/>
      <c r="G92" s="139">
        <v>199</v>
      </c>
      <c r="H92" s="162">
        <v>0</v>
      </c>
      <c r="I92" s="162">
        <v>0</v>
      </c>
      <c r="J92" s="162">
        <v>0</v>
      </c>
      <c r="K92" s="163"/>
      <c r="L92" s="179"/>
      <c r="M92" s="179"/>
      <c r="R92" s="178"/>
    </row>
    <row r="93" spans="1:18" x14ac:dyDescent="0.2">
      <c r="A93" s="438" t="s">
        <v>126</v>
      </c>
      <c r="B93" s="438"/>
      <c r="C93" s="438"/>
      <c r="D93" s="438"/>
      <c r="E93" s="438"/>
      <c r="F93" s="438"/>
      <c r="G93" s="439"/>
      <c r="H93" s="439"/>
      <c r="I93" s="439"/>
      <c r="J93" s="394"/>
      <c r="K93" s="394"/>
      <c r="L93" s="179"/>
      <c r="M93" s="179"/>
      <c r="R93" s="178"/>
    </row>
    <row r="94" spans="1:18" x14ac:dyDescent="0.2">
      <c r="A94" s="440" t="s">
        <v>199</v>
      </c>
      <c r="B94" s="440"/>
      <c r="C94" s="440"/>
      <c r="D94" s="440"/>
      <c r="E94" s="440"/>
      <c r="F94" s="440"/>
      <c r="G94" s="137">
        <v>202</v>
      </c>
      <c r="H94" s="120">
        <v>90145751</v>
      </c>
      <c r="I94" s="120">
        <v>80783230</v>
      </c>
      <c r="J94" s="120">
        <v>-9362521</v>
      </c>
      <c r="K94" s="164" t="s">
        <v>478</v>
      </c>
      <c r="L94" s="179"/>
      <c r="M94" s="179"/>
      <c r="R94" s="178"/>
    </row>
    <row r="95" spans="1:18" x14ac:dyDescent="0.2">
      <c r="A95" s="447" t="s">
        <v>484</v>
      </c>
      <c r="B95" s="447"/>
      <c r="C95" s="447"/>
      <c r="D95" s="447"/>
      <c r="E95" s="447"/>
      <c r="F95" s="447"/>
      <c r="G95" s="139">
        <v>203</v>
      </c>
      <c r="H95" s="162">
        <v>0</v>
      </c>
      <c r="I95" s="162">
        <v>0</v>
      </c>
      <c r="J95" s="162">
        <v>0</v>
      </c>
      <c r="K95" s="163"/>
      <c r="L95" s="179"/>
      <c r="M95" s="179"/>
      <c r="R95" s="178"/>
    </row>
    <row r="96" spans="1:18" x14ac:dyDescent="0.2">
      <c r="A96" s="440" t="s">
        <v>127</v>
      </c>
      <c r="B96" s="440"/>
      <c r="C96" s="440"/>
      <c r="D96" s="440"/>
      <c r="E96" s="440"/>
      <c r="F96" s="440"/>
      <c r="G96" s="137">
        <v>212</v>
      </c>
      <c r="H96" s="120">
        <v>0</v>
      </c>
      <c r="I96" s="120">
        <v>0</v>
      </c>
      <c r="J96" s="120">
        <v>0</v>
      </c>
      <c r="K96" s="164"/>
      <c r="L96" s="179"/>
      <c r="M96" s="179"/>
      <c r="R96" s="178"/>
    </row>
    <row r="97" spans="1:18" x14ac:dyDescent="0.2">
      <c r="A97" s="447" t="s">
        <v>485</v>
      </c>
      <c r="B97" s="447"/>
      <c r="C97" s="447"/>
      <c r="D97" s="447"/>
      <c r="E97" s="447"/>
      <c r="F97" s="447"/>
      <c r="G97" s="139">
        <v>213</v>
      </c>
      <c r="H97" s="162">
        <v>0</v>
      </c>
      <c r="I97" s="162">
        <v>0</v>
      </c>
      <c r="J97" s="162">
        <v>0</v>
      </c>
      <c r="K97" s="163"/>
      <c r="L97" s="179"/>
      <c r="M97" s="179"/>
      <c r="R97" s="178"/>
    </row>
    <row r="98" spans="1:18" x14ac:dyDescent="0.2">
      <c r="A98" s="448" t="s">
        <v>486</v>
      </c>
      <c r="B98" s="448"/>
      <c r="C98" s="448"/>
      <c r="D98" s="448"/>
      <c r="E98" s="448"/>
      <c r="F98" s="448"/>
      <c r="G98" s="157">
        <v>214</v>
      </c>
      <c r="H98" s="165">
        <v>90145751</v>
      </c>
      <c r="I98" s="165">
        <v>80783230</v>
      </c>
      <c r="J98" s="165">
        <v>-9362521</v>
      </c>
      <c r="K98" s="166" t="s">
        <v>478</v>
      </c>
      <c r="L98" s="179"/>
      <c r="M98" s="179"/>
      <c r="R98" s="178"/>
    </row>
    <row r="99" spans="1:18" x14ac:dyDescent="0.2">
      <c r="A99" s="394" t="s">
        <v>211</v>
      </c>
      <c r="B99" s="394"/>
      <c r="C99" s="394"/>
      <c r="D99" s="394"/>
      <c r="E99" s="394"/>
      <c r="F99" s="394"/>
      <c r="G99" s="395"/>
      <c r="H99" s="395"/>
      <c r="I99" s="395"/>
      <c r="J99" s="394"/>
      <c r="K99" s="394"/>
      <c r="L99" s="179"/>
      <c r="M99" s="179"/>
      <c r="R99" s="178"/>
    </row>
    <row r="100" spans="1:18" x14ac:dyDescent="0.2">
      <c r="A100" s="396" t="s">
        <v>487</v>
      </c>
      <c r="B100" s="396"/>
      <c r="C100" s="396"/>
      <c r="D100" s="396"/>
      <c r="E100" s="396"/>
      <c r="F100" s="396"/>
      <c r="G100" s="139">
        <v>215</v>
      </c>
      <c r="H100" s="162">
        <v>0</v>
      </c>
      <c r="I100" s="162">
        <v>0</v>
      </c>
      <c r="J100" s="162">
        <v>0</v>
      </c>
      <c r="K100" s="163"/>
      <c r="L100" s="179"/>
      <c r="M100" s="179"/>
      <c r="R100" s="178"/>
    </row>
    <row r="101" spans="1:18" x14ac:dyDescent="0.2">
      <c r="K101" s="147"/>
      <c r="R101" s="178"/>
    </row>
    <row r="102" spans="1:18" x14ac:dyDescent="0.2">
      <c r="K102" s="147"/>
      <c r="R102" s="178"/>
    </row>
    <row r="103" spans="1:18" x14ac:dyDescent="0.2">
      <c r="K103" s="147"/>
      <c r="R103" s="178"/>
    </row>
    <row r="104" spans="1:18" x14ac:dyDescent="0.2">
      <c r="A104" s="397" t="s">
        <v>214</v>
      </c>
      <c r="B104" s="398"/>
      <c r="C104" s="398"/>
      <c r="D104" s="398"/>
      <c r="E104" s="398"/>
      <c r="F104" s="398"/>
      <c r="G104" s="398"/>
      <c r="H104" s="398"/>
      <c r="I104" s="398"/>
      <c r="K104" s="147"/>
      <c r="R104" s="178"/>
    </row>
    <row r="105" spans="1:18" ht="15.75" x14ac:dyDescent="0.2">
      <c r="A105" s="397" t="s">
        <v>488</v>
      </c>
      <c r="B105" s="397"/>
      <c r="C105" s="397"/>
      <c r="D105" s="397"/>
      <c r="E105" s="397"/>
      <c r="F105" s="397"/>
      <c r="G105" s="397"/>
      <c r="H105" s="397"/>
      <c r="I105" s="397"/>
      <c r="J105" s="397"/>
      <c r="K105" s="147"/>
      <c r="R105" s="178"/>
    </row>
    <row r="106" spans="1:18" ht="44.25" customHeight="1" x14ac:dyDescent="0.2">
      <c r="A106" s="446" t="s">
        <v>502</v>
      </c>
      <c r="B106" s="446"/>
      <c r="C106" s="446"/>
      <c r="D106" s="446"/>
      <c r="E106" s="446"/>
      <c r="F106" s="446"/>
      <c r="G106" s="446"/>
      <c r="H106" s="446"/>
      <c r="I106" s="446"/>
      <c r="J106" s="446"/>
      <c r="K106" s="147"/>
      <c r="R106" s="178"/>
    </row>
    <row r="107" spans="1:18" x14ac:dyDescent="0.2">
      <c r="K107" s="147"/>
      <c r="R107" s="178"/>
    </row>
    <row r="108" spans="1:18" x14ac:dyDescent="0.2">
      <c r="A108" s="392" t="s">
        <v>308</v>
      </c>
      <c r="B108" s="393"/>
      <c r="C108" s="393"/>
      <c r="D108" s="393"/>
      <c r="E108" s="393"/>
      <c r="F108" s="393"/>
      <c r="G108" s="393"/>
      <c r="H108" s="393"/>
      <c r="I108" s="393"/>
      <c r="J108" s="393"/>
      <c r="K108" s="147"/>
      <c r="R108" s="178"/>
    </row>
    <row r="109" spans="1:18" ht="15.75" x14ac:dyDescent="0.2">
      <c r="A109" s="397" t="s">
        <v>488</v>
      </c>
      <c r="B109" s="397"/>
      <c r="C109" s="397"/>
      <c r="D109" s="397"/>
      <c r="E109" s="397"/>
      <c r="F109" s="397"/>
      <c r="G109" s="397"/>
      <c r="H109" s="397"/>
      <c r="I109" s="397"/>
      <c r="J109" s="397"/>
      <c r="K109" s="147"/>
      <c r="R109" s="178"/>
    </row>
    <row r="110" spans="1:18" ht="120.75" customHeight="1" x14ac:dyDescent="0.2">
      <c r="A110" s="442" t="s">
        <v>503</v>
      </c>
      <c r="B110" s="442"/>
      <c r="C110" s="442"/>
      <c r="D110" s="442"/>
      <c r="E110" s="442"/>
      <c r="F110" s="442"/>
      <c r="G110" s="442"/>
      <c r="H110" s="442"/>
      <c r="I110" s="442"/>
      <c r="J110" s="442"/>
      <c r="K110" s="168"/>
      <c r="R110" s="178"/>
    </row>
    <row r="111" spans="1:18" ht="133.5" customHeight="1" x14ac:dyDescent="0.2">
      <c r="A111" s="442" t="s">
        <v>504</v>
      </c>
      <c r="B111" s="442"/>
      <c r="C111" s="442"/>
      <c r="D111" s="442"/>
      <c r="E111" s="442"/>
      <c r="F111" s="442"/>
      <c r="G111" s="442"/>
      <c r="H111" s="442"/>
      <c r="I111" s="442"/>
      <c r="J111" s="442"/>
      <c r="K111" s="147"/>
      <c r="R111" s="178"/>
    </row>
    <row r="112" spans="1:18" x14ac:dyDescent="0.2">
      <c r="K112" s="147"/>
      <c r="R112" s="178"/>
    </row>
    <row r="113" spans="1:21" x14ac:dyDescent="0.2">
      <c r="K113" s="147"/>
      <c r="R113" s="178"/>
    </row>
    <row r="114" spans="1:21" x14ac:dyDescent="0.2">
      <c r="K114" s="147"/>
      <c r="R114" s="178"/>
    </row>
    <row r="115" spans="1:21" x14ac:dyDescent="0.2">
      <c r="A115" s="128" t="s">
        <v>505</v>
      </c>
      <c r="K115" s="147"/>
      <c r="R115" s="178"/>
    </row>
    <row r="116" spans="1:21" x14ac:dyDescent="0.2">
      <c r="K116" s="147"/>
      <c r="R116" s="178"/>
    </row>
    <row r="117" spans="1:21" x14ac:dyDescent="0.2">
      <c r="A117" s="169" t="s">
        <v>517</v>
      </c>
      <c r="B117" s="169"/>
      <c r="C117" s="169"/>
      <c r="D117" s="169"/>
      <c r="E117" s="169"/>
      <c r="F117" s="169"/>
      <c r="G117" s="169"/>
      <c r="H117" s="169"/>
      <c r="I117" s="169"/>
      <c r="J117" s="169"/>
      <c r="K117" s="170"/>
      <c r="L117" s="169"/>
      <c r="M117" s="169"/>
      <c r="N117" s="169"/>
      <c r="O117" s="169"/>
      <c r="P117" s="169"/>
      <c r="Q117" s="169"/>
      <c r="R117" s="185"/>
      <c r="S117" s="169"/>
      <c r="T117" s="169"/>
      <c r="U117" s="169"/>
    </row>
    <row r="118" spans="1:21" x14ac:dyDescent="0.2">
      <c r="A118" s="169" t="s">
        <v>506</v>
      </c>
      <c r="B118" s="169"/>
      <c r="C118" s="169"/>
      <c r="D118" s="169"/>
      <c r="E118" s="169"/>
      <c r="F118" s="169"/>
      <c r="G118" s="169"/>
      <c r="H118" s="169"/>
      <c r="I118" s="169"/>
      <c r="J118" s="169"/>
      <c r="K118" s="170"/>
      <c r="L118" s="169"/>
      <c r="M118" s="169"/>
      <c r="N118" s="169"/>
      <c r="O118" s="169"/>
      <c r="P118" s="169"/>
      <c r="Q118" s="169"/>
      <c r="R118" s="185"/>
      <c r="S118" s="169"/>
      <c r="T118" s="169"/>
      <c r="U118" s="169"/>
    </row>
    <row r="119" spans="1:21" x14ac:dyDescent="0.2">
      <c r="A119" s="169"/>
      <c r="B119" s="169"/>
      <c r="C119" s="169"/>
      <c r="D119" s="169"/>
      <c r="E119" s="169"/>
      <c r="F119" s="169"/>
      <c r="G119" s="169"/>
      <c r="H119" s="169"/>
      <c r="I119" s="169"/>
      <c r="J119" s="169"/>
      <c r="K119" s="170"/>
      <c r="L119" s="169"/>
      <c r="M119" s="169"/>
      <c r="N119" s="169"/>
      <c r="O119" s="169"/>
      <c r="P119" s="169"/>
      <c r="Q119" s="169"/>
      <c r="R119" s="185"/>
      <c r="S119" s="169"/>
      <c r="T119" s="169"/>
      <c r="U119" s="169"/>
    </row>
    <row r="120" spans="1:21" x14ac:dyDescent="0.2">
      <c r="A120" s="169" t="s">
        <v>507</v>
      </c>
      <c r="B120" s="169"/>
      <c r="C120" s="169"/>
      <c r="D120" s="169"/>
      <c r="E120" s="169"/>
      <c r="F120" s="169"/>
      <c r="G120" s="169"/>
      <c r="H120" s="169"/>
      <c r="I120" s="169"/>
      <c r="J120" s="169"/>
      <c r="K120" s="170"/>
      <c r="L120" s="169"/>
      <c r="M120" s="169"/>
      <c r="N120" s="169"/>
      <c r="O120" s="169"/>
      <c r="P120" s="169"/>
      <c r="Q120" s="169"/>
      <c r="R120" s="185"/>
      <c r="S120" s="169"/>
      <c r="T120" s="169"/>
      <c r="U120" s="169"/>
    </row>
    <row r="121" spans="1:21" x14ac:dyDescent="0.2">
      <c r="A121" s="169" t="s">
        <v>508</v>
      </c>
      <c r="B121" s="169"/>
      <c r="C121" s="169"/>
      <c r="D121" s="169"/>
      <c r="E121" s="169"/>
      <c r="F121" s="169"/>
      <c r="G121" s="169"/>
      <c r="H121" s="169"/>
      <c r="I121" s="169"/>
      <c r="J121" s="169"/>
      <c r="K121" s="170"/>
      <c r="L121" s="169"/>
      <c r="M121" s="169"/>
      <c r="N121" s="169"/>
      <c r="O121" s="169"/>
      <c r="P121" s="169"/>
      <c r="Q121" s="169"/>
      <c r="R121" s="185"/>
      <c r="S121" s="169"/>
      <c r="T121" s="169"/>
      <c r="U121" s="169"/>
    </row>
    <row r="122" spans="1:21" x14ac:dyDescent="0.2">
      <c r="A122" s="169" t="s">
        <v>509</v>
      </c>
      <c r="B122" s="169"/>
      <c r="C122" s="169"/>
      <c r="D122" s="169"/>
      <c r="E122" s="169"/>
      <c r="F122" s="169"/>
      <c r="G122" s="169"/>
      <c r="H122" s="169"/>
      <c r="I122" s="169"/>
      <c r="J122" s="169"/>
      <c r="K122" s="170"/>
      <c r="L122" s="169"/>
      <c r="M122" s="169"/>
      <c r="N122" s="169"/>
      <c r="O122" s="169"/>
      <c r="P122" s="169"/>
      <c r="Q122" s="169"/>
      <c r="R122" s="185"/>
      <c r="S122" s="169"/>
      <c r="T122" s="169"/>
      <c r="U122" s="169"/>
    </row>
    <row r="123" spans="1:21" x14ac:dyDescent="0.2">
      <c r="A123" s="169" t="s">
        <v>510</v>
      </c>
      <c r="B123" s="169"/>
      <c r="C123" s="169"/>
      <c r="D123" s="169"/>
      <c r="E123" s="169"/>
      <c r="F123" s="169"/>
      <c r="G123" s="169"/>
      <c r="H123" s="169"/>
      <c r="I123" s="169"/>
      <c r="J123" s="169"/>
      <c r="K123" s="170"/>
      <c r="L123" s="169"/>
      <c r="M123" s="169"/>
      <c r="N123" s="169"/>
      <c r="O123" s="169"/>
      <c r="P123" s="169"/>
      <c r="Q123" s="169"/>
      <c r="R123" s="185"/>
      <c r="S123" s="169"/>
      <c r="T123" s="169"/>
      <c r="U123" s="169"/>
    </row>
    <row r="124" spans="1:21" x14ac:dyDescent="0.2">
      <c r="A124" s="169" t="s">
        <v>518</v>
      </c>
      <c r="B124" s="169"/>
      <c r="C124" s="169"/>
      <c r="D124" s="169"/>
      <c r="E124" s="169"/>
      <c r="F124" s="169"/>
      <c r="G124" s="169"/>
      <c r="H124" s="169"/>
      <c r="I124" s="169"/>
      <c r="J124" s="169"/>
      <c r="K124" s="170"/>
      <c r="L124" s="169"/>
      <c r="M124" s="169"/>
      <c r="N124" s="169"/>
      <c r="O124" s="169"/>
      <c r="P124" s="169"/>
      <c r="Q124" s="169"/>
      <c r="R124" s="185"/>
      <c r="S124" s="169"/>
      <c r="T124" s="169"/>
      <c r="U124" s="169"/>
    </row>
    <row r="125" spans="1:21" x14ac:dyDescent="0.2">
      <c r="A125" s="169" t="s">
        <v>511</v>
      </c>
      <c r="B125" s="169"/>
      <c r="C125" s="169"/>
      <c r="D125" s="169"/>
      <c r="E125" s="169"/>
      <c r="F125" s="169"/>
      <c r="G125" s="169"/>
      <c r="H125" s="169"/>
      <c r="I125" s="169"/>
      <c r="J125" s="169"/>
      <c r="K125" s="170"/>
      <c r="L125" s="169"/>
      <c r="M125" s="169"/>
      <c r="N125" s="169"/>
      <c r="O125" s="169"/>
      <c r="P125" s="169"/>
      <c r="Q125" s="169"/>
      <c r="R125" s="185"/>
      <c r="S125" s="169"/>
      <c r="T125" s="169"/>
      <c r="U125" s="169"/>
    </row>
    <row r="126" spans="1:21" x14ac:dyDescent="0.2">
      <c r="K126" s="147"/>
      <c r="R126" s="178"/>
    </row>
    <row r="127" spans="1:21" x14ac:dyDescent="0.2">
      <c r="K127" s="147"/>
      <c r="R127" s="178"/>
    </row>
    <row r="128" spans="1:21" x14ac:dyDescent="0.2">
      <c r="A128" s="128" t="s">
        <v>512</v>
      </c>
      <c r="K128" s="147"/>
      <c r="R128" s="178"/>
    </row>
    <row r="129" spans="1:21" x14ac:dyDescent="0.2">
      <c r="K129" s="147"/>
      <c r="R129" s="178"/>
    </row>
    <row r="130" spans="1:21" x14ac:dyDescent="0.2">
      <c r="A130" s="169" t="s">
        <v>513</v>
      </c>
      <c r="B130" s="169"/>
      <c r="C130" s="169"/>
      <c r="D130" s="169"/>
      <c r="E130" s="169"/>
      <c r="F130" s="169"/>
      <c r="G130" s="169"/>
      <c r="H130" s="169"/>
      <c r="I130" s="169"/>
      <c r="J130" s="169"/>
      <c r="K130" s="170"/>
      <c r="L130" s="169"/>
      <c r="M130" s="169"/>
      <c r="N130" s="169"/>
      <c r="O130" s="169"/>
      <c r="P130" s="169"/>
      <c r="Q130" s="169"/>
      <c r="R130" s="185"/>
      <c r="S130" s="169"/>
      <c r="T130" s="169"/>
      <c r="U130" s="169"/>
    </row>
    <row r="131" spans="1:21" x14ac:dyDescent="0.2">
      <c r="A131" s="169" t="s">
        <v>519</v>
      </c>
      <c r="B131" s="169"/>
      <c r="C131" s="169"/>
      <c r="D131" s="169"/>
      <c r="E131" s="169"/>
      <c r="F131" s="169"/>
      <c r="G131" s="169"/>
      <c r="H131" s="169"/>
      <c r="I131" s="169"/>
      <c r="J131" s="169"/>
      <c r="K131" s="170"/>
      <c r="L131" s="169"/>
      <c r="M131" s="169"/>
      <c r="N131" s="169"/>
      <c r="O131" s="169"/>
      <c r="P131" s="169"/>
      <c r="Q131" s="169"/>
      <c r="R131" s="185"/>
      <c r="S131" s="169"/>
      <c r="T131" s="169"/>
      <c r="U131" s="169"/>
    </row>
    <row r="132" spans="1:21" x14ac:dyDescent="0.2">
      <c r="A132" s="169" t="s">
        <v>520</v>
      </c>
      <c r="B132" s="169"/>
      <c r="C132" s="169"/>
      <c r="D132" s="169"/>
      <c r="E132" s="169"/>
      <c r="F132" s="169"/>
      <c r="G132" s="169"/>
      <c r="H132" s="169"/>
      <c r="I132" s="169"/>
      <c r="J132" s="169"/>
      <c r="K132" s="170"/>
      <c r="L132" s="169"/>
      <c r="M132" s="169"/>
      <c r="N132" s="169"/>
      <c r="O132" s="169"/>
      <c r="P132" s="169"/>
      <c r="Q132" s="169"/>
      <c r="R132" s="185"/>
      <c r="S132" s="169"/>
      <c r="T132" s="169"/>
      <c r="U132" s="169"/>
    </row>
    <row r="133" spans="1:21" x14ac:dyDescent="0.2">
      <c r="A133" s="169" t="s">
        <v>514</v>
      </c>
      <c r="B133" s="169"/>
      <c r="C133" s="169"/>
      <c r="D133" s="169"/>
      <c r="E133" s="169"/>
      <c r="F133" s="169"/>
      <c r="G133" s="169"/>
      <c r="H133" s="169"/>
      <c r="I133" s="169"/>
      <c r="J133" s="169"/>
      <c r="K133" s="170"/>
      <c r="L133" s="169"/>
      <c r="M133" s="169"/>
      <c r="N133" s="169"/>
      <c r="O133" s="169"/>
      <c r="P133" s="169"/>
      <c r="Q133" s="169"/>
      <c r="R133" s="185"/>
      <c r="S133" s="169"/>
      <c r="T133" s="169"/>
      <c r="U133" s="169"/>
    </row>
    <row r="134" spans="1:21" x14ac:dyDescent="0.2">
      <c r="K134" s="147"/>
      <c r="R134" s="178"/>
    </row>
    <row r="135" spans="1:21" x14ac:dyDescent="0.2">
      <c r="K135" s="147"/>
      <c r="R135" s="178"/>
    </row>
    <row r="136" spans="1:21" x14ac:dyDescent="0.2">
      <c r="K136" s="147"/>
      <c r="R136" s="178"/>
    </row>
    <row r="137" spans="1:21" x14ac:dyDescent="0.2">
      <c r="K137" s="147"/>
      <c r="R137" s="178"/>
    </row>
    <row r="138" spans="1:21" x14ac:dyDescent="0.2">
      <c r="K138" s="147"/>
      <c r="R138" s="178"/>
    </row>
    <row r="139" spans="1:21" x14ac:dyDescent="0.2">
      <c r="K139" s="147"/>
      <c r="R139" s="178"/>
    </row>
    <row r="140" spans="1:21" x14ac:dyDescent="0.2">
      <c r="K140" s="147"/>
      <c r="R140" s="178"/>
    </row>
    <row r="141" spans="1:21" x14ac:dyDescent="0.2">
      <c r="G141" s="186"/>
      <c r="K141" s="147"/>
      <c r="R141" s="178"/>
    </row>
    <row r="142" spans="1:21" x14ac:dyDescent="0.2">
      <c r="K142" s="147"/>
      <c r="R142" s="178"/>
    </row>
    <row r="143" spans="1:21" x14ac:dyDescent="0.2">
      <c r="K143" s="147"/>
      <c r="R143" s="178"/>
    </row>
    <row r="144" spans="1:21" x14ac:dyDescent="0.2">
      <c r="K144" s="147"/>
      <c r="R144" s="178"/>
    </row>
    <row r="145" spans="11:18" x14ac:dyDescent="0.2">
      <c r="K145" s="147"/>
      <c r="R145" s="178"/>
    </row>
    <row r="146" spans="11:18" x14ac:dyDescent="0.2">
      <c r="K146" s="147"/>
      <c r="R146" s="178"/>
    </row>
    <row r="147" spans="11:18" x14ac:dyDescent="0.2">
      <c r="K147" s="147"/>
      <c r="R147" s="178"/>
    </row>
    <row r="148" spans="11:18" x14ac:dyDescent="0.2">
      <c r="K148" s="147"/>
      <c r="R148" s="178"/>
    </row>
    <row r="149" spans="11:18" x14ac:dyDescent="0.2">
      <c r="K149" s="147"/>
      <c r="R149" s="178"/>
    </row>
    <row r="150" spans="11:18" x14ac:dyDescent="0.2">
      <c r="K150" s="147"/>
      <c r="R150" s="178"/>
    </row>
    <row r="151" spans="11:18" x14ac:dyDescent="0.2">
      <c r="K151" s="147"/>
      <c r="R151" s="178"/>
    </row>
    <row r="152" spans="11:18" x14ac:dyDescent="0.2">
      <c r="K152" s="147"/>
      <c r="R152" s="178"/>
    </row>
    <row r="153" spans="11:18" x14ac:dyDescent="0.2">
      <c r="K153" s="147"/>
      <c r="R153" s="178"/>
    </row>
    <row r="154" spans="11:18" x14ac:dyDescent="0.2">
      <c r="K154" s="147"/>
      <c r="R154" s="178"/>
    </row>
    <row r="155" spans="11:18" x14ac:dyDescent="0.2">
      <c r="K155" s="147"/>
      <c r="R155" s="178"/>
    </row>
    <row r="156" spans="11:18" x14ac:dyDescent="0.2">
      <c r="K156" s="147"/>
      <c r="R156" s="178"/>
    </row>
    <row r="157" spans="11:18" x14ac:dyDescent="0.2">
      <c r="K157" s="147"/>
      <c r="R157" s="178"/>
    </row>
    <row r="158" spans="11:18" x14ac:dyDescent="0.2">
      <c r="K158" s="147"/>
      <c r="R158" s="178"/>
    </row>
    <row r="159" spans="11:18" x14ac:dyDescent="0.2">
      <c r="K159" s="147"/>
      <c r="R159" s="178"/>
    </row>
    <row r="160" spans="11:18" x14ac:dyDescent="0.2">
      <c r="K160" s="147"/>
      <c r="R160" s="178"/>
    </row>
    <row r="161" spans="11:18" x14ac:dyDescent="0.2">
      <c r="K161" s="147"/>
      <c r="R161" s="178"/>
    </row>
    <row r="162" spans="11:18" x14ac:dyDescent="0.2">
      <c r="K162" s="147"/>
      <c r="R162" s="178"/>
    </row>
    <row r="163" spans="11:18" x14ac:dyDescent="0.2">
      <c r="K163" s="147"/>
      <c r="R163" s="178"/>
    </row>
    <row r="164" spans="11:18" x14ac:dyDescent="0.2">
      <c r="K164" s="147"/>
      <c r="R164" s="178"/>
    </row>
    <row r="165" spans="11:18" x14ac:dyDescent="0.2">
      <c r="K165" s="147"/>
      <c r="R165" s="178"/>
    </row>
    <row r="166" spans="11:18" x14ac:dyDescent="0.2">
      <c r="K166" s="147"/>
      <c r="R166" s="178"/>
    </row>
    <row r="167" spans="11:18" x14ac:dyDescent="0.2">
      <c r="K167" s="147"/>
      <c r="R167" s="178"/>
    </row>
    <row r="168" spans="11:18" x14ac:dyDescent="0.2">
      <c r="K168" s="147"/>
      <c r="R168" s="178"/>
    </row>
    <row r="169" spans="11:18" x14ac:dyDescent="0.2">
      <c r="K169" s="147"/>
      <c r="R169" s="178"/>
    </row>
    <row r="170" spans="11:18" x14ac:dyDescent="0.2">
      <c r="K170" s="147"/>
      <c r="R170" s="178"/>
    </row>
    <row r="171" spans="11:18" x14ac:dyDescent="0.2">
      <c r="K171" s="147"/>
      <c r="R171" s="178"/>
    </row>
    <row r="172" spans="11:18" x14ac:dyDescent="0.2">
      <c r="K172" s="147"/>
      <c r="R172" s="178"/>
    </row>
    <row r="173" spans="11:18" x14ac:dyDescent="0.2">
      <c r="K173" s="147"/>
      <c r="R173" s="178"/>
    </row>
    <row r="174" spans="11:18" x14ac:dyDescent="0.2">
      <c r="K174" s="147"/>
      <c r="R174" s="178"/>
    </row>
    <row r="175" spans="11:18" x14ac:dyDescent="0.2">
      <c r="K175" s="147"/>
      <c r="R175" s="178"/>
    </row>
    <row r="176" spans="11:18" x14ac:dyDescent="0.2">
      <c r="K176" s="147"/>
      <c r="R176" s="178"/>
    </row>
    <row r="177" spans="11:18" x14ac:dyDescent="0.2">
      <c r="K177" s="147"/>
      <c r="R177" s="178"/>
    </row>
    <row r="178" spans="11:18" x14ac:dyDescent="0.2">
      <c r="K178" s="147"/>
      <c r="R178" s="178"/>
    </row>
    <row r="179" spans="11:18" x14ac:dyDescent="0.2">
      <c r="K179" s="147"/>
      <c r="R179" s="178"/>
    </row>
    <row r="180" spans="11:18" x14ac:dyDescent="0.2">
      <c r="K180" s="147"/>
      <c r="R180" s="178"/>
    </row>
    <row r="181" spans="11:18" x14ac:dyDescent="0.2">
      <c r="K181" s="147"/>
      <c r="R181" s="178"/>
    </row>
    <row r="182" spans="11:18" x14ac:dyDescent="0.2">
      <c r="K182" s="147"/>
      <c r="R182" s="178"/>
    </row>
    <row r="183" spans="11:18" x14ac:dyDescent="0.2">
      <c r="K183" s="147"/>
      <c r="R183" s="178"/>
    </row>
    <row r="184" spans="11:18" x14ac:dyDescent="0.2">
      <c r="K184" s="147"/>
      <c r="R184" s="178"/>
    </row>
    <row r="185" spans="11:18" x14ac:dyDescent="0.2">
      <c r="K185" s="147"/>
      <c r="R185" s="178"/>
    </row>
    <row r="186" spans="11:18" x14ac:dyDescent="0.2">
      <c r="K186" s="147"/>
      <c r="R186" s="178"/>
    </row>
    <row r="187" spans="11:18" x14ac:dyDescent="0.2">
      <c r="K187" s="147"/>
      <c r="R187" s="178"/>
    </row>
    <row r="188" spans="11:18" x14ac:dyDescent="0.2">
      <c r="K188" s="147"/>
      <c r="R188" s="178"/>
    </row>
    <row r="189" spans="11:18" x14ac:dyDescent="0.2">
      <c r="K189" s="147"/>
      <c r="R189" s="178"/>
    </row>
    <row r="190" spans="11:18" x14ac:dyDescent="0.2">
      <c r="K190" s="147"/>
      <c r="R190" s="178"/>
    </row>
    <row r="191" spans="11:18" x14ac:dyDescent="0.2">
      <c r="K191" s="147"/>
      <c r="R191" s="178"/>
    </row>
    <row r="192" spans="11:18" x14ac:dyDescent="0.2">
      <c r="K192" s="147"/>
      <c r="R192" s="178"/>
    </row>
    <row r="193" spans="11:18" x14ac:dyDescent="0.2">
      <c r="K193" s="147"/>
      <c r="R193" s="178"/>
    </row>
    <row r="194" spans="11:18" x14ac:dyDescent="0.2">
      <c r="K194" s="147"/>
      <c r="R194" s="178"/>
    </row>
    <row r="195" spans="11:18" x14ac:dyDescent="0.2">
      <c r="K195" s="147"/>
      <c r="R195" s="178"/>
    </row>
    <row r="196" spans="11:18" x14ac:dyDescent="0.2">
      <c r="K196" s="147"/>
      <c r="R196" s="178"/>
    </row>
    <row r="197" spans="11:18" x14ac:dyDescent="0.2">
      <c r="K197" s="147"/>
      <c r="R197" s="178"/>
    </row>
    <row r="198" spans="11:18" x14ac:dyDescent="0.2">
      <c r="K198" s="147"/>
      <c r="R198" s="178"/>
    </row>
    <row r="199" spans="11:18" x14ac:dyDescent="0.2">
      <c r="K199" s="147"/>
      <c r="R199" s="178"/>
    </row>
    <row r="200" spans="11:18" x14ac:dyDescent="0.2">
      <c r="K200" s="147"/>
      <c r="R200" s="178"/>
    </row>
    <row r="201" spans="11:18" x14ac:dyDescent="0.2">
      <c r="K201" s="147"/>
      <c r="R201" s="178"/>
    </row>
    <row r="202" spans="11:18" x14ac:dyDescent="0.2">
      <c r="K202" s="147"/>
      <c r="R202" s="178"/>
    </row>
    <row r="203" spans="11:18" x14ac:dyDescent="0.2">
      <c r="K203" s="147"/>
      <c r="R203" s="178"/>
    </row>
    <row r="204" spans="11:18" x14ac:dyDescent="0.2">
      <c r="K204" s="147"/>
      <c r="R204" s="178"/>
    </row>
    <row r="205" spans="11:18" x14ac:dyDescent="0.2">
      <c r="K205" s="147"/>
      <c r="R205" s="178"/>
    </row>
    <row r="206" spans="11:18" x14ac:dyDescent="0.2">
      <c r="K206" s="147"/>
      <c r="R206" s="178"/>
    </row>
    <row r="207" spans="11:18" x14ac:dyDescent="0.2">
      <c r="K207" s="147"/>
      <c r="R207" s="178"/>
    </row>
    <row r="208" spans="11:18" x14ac:dyDescent="0.2">
      <c r="K208" s="147"/>
      <c r="R208" s="178"/>
    </row>
    <row r="209" spans="11:18" x14ac:dyDescent="0.2">
      <c r="K209" s="147"/>
      <c r="R209" s="178"/>
    </row>
    <row r="210" spans="11:18" x14ac:dyDescent="0.2">
      <c r="K210" s="147"/>
      <c r="R210" s="178"/>
    </row>
    <row r="211" spans="11:18" x14ac:dyDescent="0.2">
      <c r="K211" s="147"/>
      <c r="R211" s="178"/>
    </row>
    <row r="212" spans="11:18" x14ac:dyDescent="0.2">
      <c r="K212" s="147"/>
      <c r="R212" s="178"/>
    </row>
    <row r="213" spans="11:18" x14ac:dyDescent="0.2">
      <c r="K213" s="147"/>
      <c r="R213" s="178"/>
    </row>
    <row r="214" spans="11:18" x14ac:dyDescent="0.2">
      <c r="K214" s="147"/>
      <c r="R214" s="178"/>
    </row>
    <row r="215" spans="11:18" x14ac:dyDescent="0.2">
      <c r="K215" s="147"/>
      <c r="R215" s="178"/>
    </row>
    <row r="216" spans="11:18" x14ac:dyDescent="0.2">
      <c r="K216" s="147"/>
      <c r="R216" s="178"/>
    </row>
    <row r="217" spans="11:18" x14ac:dyDescent="0.2">
      <c r="K217" s="147"/>
      <c r="R217" s="178"/>
    </row>
    <row r="218" spans="11:18" x14ac:dyDescent="0.2">
      <c r="K218" s="147"/>
      <c r="R218" s="178"/>
    </row>
    <row r="219" spans="11:18" x14ac:dyDescent="0.2">
      <c r="K219" s="147"/>
      <c r="R219" s="178"/>
    </row>
    <row r="220" spans="11:18" x14ac:dyDescent="0.2">
      <c r="K220" s="147"/>
      <c r="R220" s="178"/>
    </row>
    <row r="221" spans="11:18" x14ac:dyDescent="0.2">
      <c r="K221" s="147"/>
      <c r="R221" s="178"/>
    </row>
    <row r="222" spans="11:18" x14ac:dyDescent="0.2">
      <c r="K222" s="147"/>
      <c r="R222" s="178"/>
    </row>
    <row r="223" spans="11:18" x14ac:dyDescent="0.2">
      <c r="K223" s="147"/>
      <c r="R223" s="178"/>
    </row>
    <row r="224" spans="11:18" x14ac:dyDescent="0.2">
      <c r="K224" s="147"/>
      <c r="R224" s="178"/>
    </row>
    <row r="225" spans="11:18" x14ac:dyDescent="0.2">
      <c r="K225" s="147"/>
      <c r="R225" s="178"/>
    </row>
    <row r="226" spans="11:18" x14ac:dyDescent="0.2">
      <c r="K226" s="147"/>
      <c r="R226" s="178"/>
    </row>
    <row r="227" spans="11:18" x14ac:dyDescent="0.2">
      <c r="K227" s="147"/>
      <c r="R227" s="178"/>
    </row>
    <row r="228" spans="11:18" x14ac:dyDescent="0.2">
      <c r="K228" s="147"/>
      <c r="R228" s="178"/>
    </row>
    <row r="229" spans="11:18" x14ac:dyDescent="0.2">
      <c r="K229" s="147"/>
      <c r="R229" s="178"/>
    </row>
    <row r="230" spans="11:18" x14ac:dyDescent="0.2">
      <c r="K230" s="147"/>
      <c r="R230" s="178"/>
    </row>
    <row r="231" spans="11:18" x14ac:dyDescent="0.2">
      <c r="K231" s="147"/>
      <c r="R231" s="178"/>
    </row>
    <row r="232" spans="11:18" x14ac:dyDescent="0.2">
      <c r="K232" s="147"/>
      <c r="R232" s="178"/>
    </row>
    <row r="233" spans="11:18" x14ac:dyDescent="0.2">
      <c r="K233" s="147"/>
      <c r="R233" s="178"/>
    </row>
    <row r="234" spans="11:18" x14ac:dyDescent="0.2">
      <c r="K234" s="147"/>
      <c r="R234" s="178"/>
    </row>
    <row r="235" spans="11:18" x14ac:dyDescent="0.2">
      <c r="K235" s="147"/>
      <c r="R235" s="178"/>
    </row>
    <row r="236" spans="11:18" x14ac:dyDescent="0.2">
      <c r="K236" s="147"/>
      <c r="R236" s="178"/>
    </row>
    <row r="237" spans="11:18" x14ac:dyDescent="0.2">
      <c r="K237" s="147"/>
      <c r="R237" s="178"/>
    </row>
    <row r="238" spans="11:18" x14ac:dyDescent="0.2">
      <c r="K238" s="147"/>
      <c r="R238" s="178"/>
    </row>
    <row r="239" spans="11:18" x14ac:dyDescent="0.2">
      <c r="K239" s="147"/>
      <c r="R239" s="178"/>
    </row>
    <row r="240" spans="11:18" x14ac:dyDescent="0.2">
      <c r="K240" s="147"/>
      <c r="R240" s="178"/>
    </row>
    <row r="241" spans="11:18" x14ac:dyDescent="0.2">
      <c r="K241" s="147"/>
      <c r="R241" s="178"/>
    </row>
    <row r="242" spans="11:18" x14ac:dyDescent="0.2">
      <c r="K242" s="147"/>
      <c r="R242" s="178"/>
    </row>
    <row r="243" spans="11:18" x14ac:dyDescent="0.2">
      <c r="K243" s="147"/>
      <c r="R243" s="178"/>
    </row>
    <row r="244" spans="11:18" x14ac:dyDescent="0.2">
      <c r="K244" s="147"/>
      <c r="R244" s="178"/>
    </row>
    <row r="245" spans="11:18" x14ac:dyDescent="0.2">
      <c r="K245" s="147"/>
      <c r="R245" s="178"/>
    </row>
    <row r="246" spans="11:18" x14ac:dyDescent="0.2">
      <c r="K246" s="147"/>
      <c r="R246" s="178"/>
    </row>
    <row r="247" spans="11:18" x14ac:dyDescent="0.2">
      <c r="K247" s="147"/>
      <c r="R247" s="178"/>
    </row>
    <row r="248" spans="11:18" x14ac:dyDescent="0.2">
      <c r="K248" s="147"/>
      <c r="R248" s="178"/>
    </row>
    <row r="249" spans="11:18" x14ac:dyDescent="0.2">
      <c r="K249" s="147"/>
      <c r="R249" s="178"/>
    </row>
    <row r="250" spans="11:18" x14ac:dyDescent="0.2">
      <c r="K250" s="147"/>
      <c r="R250" s="178"/>
    </row>
    <row r="251" spans="11:18" x14ac:dyDescent="0.2">
      <c r="K251" s="147"/>
      <c r="R251" s="178"/>
    </row>
    <row r="252" spans="11:18" x14ac:dyDescent="0.2">
      <c r="K252" s="147"/>
      <c r="R252" s="178"/>
    </row>
    <row r="253" spans="11:18" x14ac:dyDescent="0.2">
      <c r="K253" s="147"/>
      <c r="R253" s="178"/>
    </row>
    <row r="254" spans="11:18" x14ac:dyDescent="0.2">
      <c r="K254" s="147"/>
      <c r="R254" s="178"/>
    </row>
    <row r="255" spans="11:18" x14ac:dyDescent="0.2">
      <c r="K255" s="147"/>
      <c r="R255" s="178"/>
    </row>
    <row r="256" spans="11:18" x14ac:dyDescent="0.2">
      <c r="K256" s="147"/>
      <c r="R256" s="178"/>
    </row>
    <row r="257" spans="11:18" x14ac:dyDescent="0.2">
      <c r="K257" s="147"/>
      <c r="R257" s="178"/>
    </row>
    <row r="258" spans="11:18" x14ac:dyDescent="0.2">
      <c r="K258" s="147"/>
      <c r="R258" s="178"/>
    </row>
    <row r="259" spans="11:18" x14ac:dyDescent="0.2">
      <c r="K259" s="147"/>
      <c r="R259" s="178"/>
    </row>
    <row r="260" spans="11:18" x14ac:dyDescent="0.2">
      <c r="K260" s="147"/>
      <c r="R260" s="178"/>
    </row>
    <row r="261" spans="11:18" x14ac:dyDescent="0.2">
      <c r="K261" s="147"/>
      <c r="R261" s="178"/>
    </row>
    <row r="262" spans="11:18" x14ac:dyDescent="0.2">
      <c r="K262" s="147"/>
      <c r="R262" s="178"/>
    </row>
    <row r="263" spans="11:18" x14ac:dyDescent="0.2">
      <c r="K263" s="147"/>
      <c r="R263" s="178"/>
    </row>
    <row r="264" spans="11:18" x14ac:dyDescent="0.2">
      <c r="K264" s="147"/>
      <c r="R264" s="178"/>
    </row>
    <row r="265" spans="11:18" x14ac:dyDescent="0.2">
      <c r="K265" s="147"/>
      <c r="R265" s="178"/>
    </row>
    <row r="266" spans="11:18" x14ac:dyDescent="0.2">
      <c r="K266" s="147"/>
      <c r="R266" s="178"/>
    </row>
    <row r="267" spans="11:18" x14ac:dyDescent="0.2">
      <c r="K267" s="147"/>
      <c r="R267" s="178"/>
    </row>
    <row r="268" spans="11:18" x14ac:dyDescent="0.2">
      <c r="K268" s="147"/>
      <c r="R268" s="178"/>
    </row>
    <row r="269" spans="11:18" x14ac:dyDescent="0.2">
      <c r="K269" s="147"/>
      <c r="R269" s="178"/>
    </row>
    <row r="270" spans="11:18" x14ac:dyDescent="0.2">
      <c r="K270" s="147"/>
      <c r="R270" s="178"/>
    </row>
    <row r="271" spans="11:18" x14ac:dyDescent="0.2">
      <c r="K271" s="147"/>
      <c r="R271" s="178"/>
    </row>
    <row r="272" spans="11:18" x14ac:dyDescent="0.2">
      <c r="K272" s="147"/>
      <c r="R272" s="178"/>
    </row>
    <row r="273" spans="11:18" x14ac:dyDescent="0.2">
      <c r="K273" s="147"/>
      <c r="R273" s="178"/>
    </row>
    <row r="274" spans="11:18" x14ac:dyDescent="0.2">
      <c r="K274" s="147"/>
      <c r="R274" s="178"/>
    </row>
    <row r="275" spans="11:18" x14ac:dyDescent="0.2">
      <c r="K275" s="147"/>
      <c r="R275" s="178"/>
    </row>
    <row r="276" spans="11:18" x14ac:dyDescent="0.2">
      <c r="K276" s="147"/>
      <c r="R276" s="178"/>
    </row>
    <row r="277" spans="11:18" x14ac:dyDescent="0.2">
      <c r="K277" s="147"/>
      <c r="R277" s="178"/>
    </row>
    <row r="278" spans="11:18" x14ac:dyDescent="0.2">
      <c r="K278" s="147"/>
      <c r="R278" s="178"/>
    </row>
    <row r="279" spans="11:18" x14ac:dyDescent="0.2">
      <c r="K279" s="147"/>
      <c r="R279" s="178"/>
    </row>
    <row r="280" spans="11:18" x14ac:dyDescent="0.2">
      <c r="K280" s="147"/>
      <c r="R280" s="178"/>
    </row>
    <row r="281" spans="11:18" x14ac:dyDescent="0.2">
      <c r="K281" s="147"/>
      <c r="R281" s="178"/>
    </row>
    <row r="282" spans="11:18" x14ac:dyDescent="0.2">
      <c r="K282" s="147"/>
      <c r="R282" s="178"/>
    </row>
    <row r="283" spans="11:18" x14ac:dyDescent="0.2">
      <c r="K283" s="147"/>
      <c r="R283" s="178"/>
    </row>
    <row r="284" spans="11:18" x14ac:dyDescent="0.2">
      <c r="K284" s="147"/>
      <c r="R284" s="178"/>
    </row>
    <row r="285" spans="11:18" x14ac:dyDescent="0.2">
      <c r="K285" s="147"/>
      <c r="R285" s="178"/>
    </row>
    <row r="286" spans="11:18" x14ac:dyDescent="0.2">
      <c r="K286" s="147"/>
      <c r="R286" s="178"/>
    </row>
    <row r="287" spans="11:18" x14ac:dyDescent="0.2">
      <c r="K287" s="147"/>
      <c r="R287" s="178"/>
    </row>
    <row r="288" spans="11:18" x14ac:dyDescent="0.2">
      <c r="K288" s="147"/>
      <c r="R288" s="178"/>
    </row>
    <row r="289" spans="11:18" x14ac:dyDescent="0.2">
      <c r="K289" s="147"/>
      <c r="R289" s="178"/>
    </row>
    <row r="290" spans="11:18" x14ac:dyDescent="0.2">
      <c r="K290" s="147"/>
      <c r="R290" s="178"/>
    </row>
    <row r="291" spans="11:18" x14ac:dyDescent="0.2">
      <c r="K291" s="147"/>
      <c r="R291" s="178"/>
    </row>
    <row r="292" spans="11:18" x14ac:dyDescent="0.2">
      <c r="K292" s="147"/>
      <c r="R292" s="178"/>
    </row>
    <row r="293" spans="11:18" x14ac:dyDescent="0.2">
      <c r="K293" s="147"/>
      <c r="R293" s="178"/>
    </row>
    <row r="294" spans="11:18" x14ac:dyDescent="0.2">
      <c r="K294" s="147"/>
      <c r="R294" s="178"/>
    </row>
    <row r="295" spans="11:18" x14ac:dyDescent="0.2">
      <c r="K295" s="147"/>
      <c r="R295" s="178"/>
    </row>
    <row r="296" spans="11:18" x14ac:dyDescent="0.2">
      <c r="K296" s="147"/>
      <c r="R296" s="178"/>
    </row>
    <row r="297" spans="11:18" x14ac:dyDescent="0.2">
      <c r="K297" s="147"/>
      <c r="R297" s="178"/>
    </row>
    <row r="298" spans="11:18" x14ac:dyDescent="0.2">
      <c r="K298" s="147"/>
      <c r="R298" s="178"/>
    </row>
    <row r="299" spans="11:18" x14ac:dyDescent="0.2">
      <c r="K299" s="147"/>
      <c r="R299" s="178"/>
    </row>
    <row r="300" spans="11:18" x14ac:dyDescent="0.2">
      <c r="K300" s="147"/>
      <c r="R300" s="178"/>
    </row>
    <row r="301" spans="11:18" x14ac:dyDescent="0.2">
      <c r="K301" s="147"/>
      <c r="R301" s="178"/>
    </row>
    <row r="302" spans="11:18" x14ac:dyDescent="0.2">
      <c r="K302" s="147"/>
      <c r="R302" s="178"/>
    </row>
    <row r="303" spans="11:18" x14ac:dyDescent="0.2">
      <c r="K303" s="147"/>
      <c r="R303" s="178"/>
    </row>
    <row r="304" spans="11:18" x14ac:dyDescent="0.2">
      <c r="K304" s="147"/>
      <c r="R304" s="178"/>
    </row>
    <row r="305" spans="11:18" x14ac:dyDescent="0.2">
      <c r="K305" s="147"/>
      <c r="R305" s="178"/>
    </row>
    <row r="306" spans="11:18" x14ac:dyDescent="0.2">
      <c r="K306" s="147"/>
      <c r="R306" s="178"/>
    </row>
    <row r="307" spans="11:18" x14ac:dyDescent="0.2">
      <c r="K307" s="147"/>
      <c r="R307" s="178"/>
    </row>
    <row r="308" spans="11:18" x14ac:dyDescent="0.2">
      <c r="K308" s="147"/>
      <c r="R308" s="178"/>
    </row>
    <row r="309" spans="11:18" x14ac:dyDescent="0.2">
      <c r="K309" s="147"/>
      <c r="R309" s="178"/>
    </row>
    <row r="310" spans="11:18" x14ac:dyDescent="0.2">
      <c r="K310" s="147"/>
      <c r="R310" s="178"/>
    </row>
    <row r="311" spans="11:18" x14ac:dyDescent="0.2">
      <c r="K311" s="147"/>
      <c r="R311" s="178"/>
    </row>
    <row r="312" spans="11:18" x14ac:dyDescent="0.2">
      <c r="K312" s="147"/>
      <c r="R312" s="178"/>
    </row>
    <row r="313" spans="11:18" x14ac:dyDescent="0.2">
      <c r="K313" s="147"/>
      <c r="R313" s="178"/>
    </row>
    <row r="314" spans="11:18" x14ac:dyDescent="0.2">
      <c r="K314" s="147"/>
      <c r="R314" s="178"/>
    </row>
    <row r="315" spans="11:18" x14ac:dyDescent="0.2">
      <c r="K315" s="147"/>
      <c r="R315" s="178"/>
    </row>
    <row r="316" spans="11:18" x14ac:dyDescent="0.2">
      <c r="K316" s="147"/>
      <c r="R316" s="178"/>
    </row>
    <row r="317" spans="11:18" x14ac:dyDescent="0.2">
      <c r="K317" s="147"/>
      <c r="R317" s="178"/>
    </row>
    <row r="318" spans="11:18" x14ac:dyDescent="0.2">
      <c r="K318" s="147"/>
      <c r="R318" s="178"/>
    </row>
    <row r="319" spans="11:18" x14ac:dyDescent="0.2">
      <c r="K319" s="147"/>
      <c r="R319" s="178"/>
    </row>
    <row r="320" spans="11:18" x14ac:dyDescent="0.2">
      <c r="K320" s="147"/>
      <c r="R320" s="178"/>
    </row>
    <row r="321" spans="11:18" x14ac:dyDescent="0.2">
      <c r="K321" s="147"/>
      <c r="R321" s="178"/>
    </row>
    <row r="322" spans="11:18" x14ac:dyDescent="0.2">
      <c r="K322" s="147"/>
      <c r="R322" s="178"/>
    </row>
    <row r="323" spans="11:18" x14ac:dyDescent="0.2">
      <c r="K323" s="147"/>
      <c r="R323" s="178"/>
    </row>
    <row r="324" spans="11:18" x14ac:dyDescent="0.2">
      <c r="K324" s="147"/>
      <c r="R324" s="178"/>
    </row>
    <row r="325" spans="11:18" x14ac:dyDescent="0.2">
      <c r="K325" s="147"/>
      <c r="R325" s="178"/>
    </row>
    <row r="326" spans="11:18" x14ac:dyDescent="0.2">
      <c r="K326" s="147"/>
      <c r="R326" s="178"/>
    </row>
    <row r="327" spans="11:18" x14ac:dyDescent="0.2">
      <c r="K327" s="147"/>
      <c r="R327" s="178"/>
    </row>
    <row r="328" spans="11:18" x14ac:dyDescent="0.2">
      <c r="K328" s="147"/>
      <c r="R328" s="178"/>
    </row>
    <row r="329" spans="11:18" x14ac:dyDescent="0.2">
      <c r="K329" s="147"/>
      <c r="R329" s="178"/>
    </row>
    <row r="330" spans="11:18" x14ac:dyDescent="0.2">
      <c r="K330" s="147"/>
      <c r="R330" s="178"/>
    </row>
    <row r="331" spans="11:18" x14ac:dyDescent="0.2">
      <c r="K331" s="147"/>
      <c r="R331" s="178"/>
    </row>
    <row r="332" spans="11:18" x14ac:dyDescent="0.2">
      <c r="K332" s="147"/>
      <c r="R332" s="178"/>
    </row>
    <row r="333" spans="11:18" x14ac:dyDescent="0.2">
      <c r="K333" s="147"/>
      <c r="R333" s="178"/>
    </row>
    <row r="334" spans="11:18" x14ac:dyDescent="0.2">
      <c r="K334" s="147"/>
      <c r="R334" s="178"/>
    </row>
    <row r="335" spans="11:18" x14ac:dyDescent="0.2">
      <c r="K335" s="147"/>
      <c r="R335" s="178"/>
    </row>
    <row r="336" spans="11:18" x14ac:dyDescent="0.2">
      <c r="K336" s="147"/>
      <c r="R336" s="178"/>
    </row>
    <row r="337" spans="11:18" x14ac:dyDescent="0.2">
      <c r="K337" s="147"/>
      <c r="R337" s="178"/>
    </row>
    <row r="338" spans="11:18" x14ac:dyDescent="0.2">
      <c r="K338" s="147"/>
      <c r="R338" s="178"/>
    </row>
    <row r="339" spans="11:18" x14ac:dyDescent="0.2">
      <c r="K339" s="147"/>
      <c r="R339" s="178"/>
    </row>
    <row r="340" spans="11:18" x14ac:dyDescent="0.2">
      <c r="K340" s="147"/>
      <c r="R340" s="178"/>
    </row>
    <row r="341" spans="11:18" x14ac:dyDescent="0.2">
      <c r="K341" s="147"/>
      <c r="R341" s="178"/>
    </row>
    <row r="342" spans="11:18" x14ac:dyDescent="0.2">
      <c r="K342" s="147"/>
      <c r="R342" s="178"/>
    </row>
    <row r="343" spans="11:18" x14ac:dyDescent="0.2">
      <c r="K343" s="147"/>
      <c r="R343" s="178"/>
    </row>
    <row r="344" spans="11:18" x14ac:dyDescent="0.2">
      <c r="K344" s="147"/>
      <c r="R344" s="178"/>
    </row>
    <row r="345" spans="11:18" x14ac:dyDescent="0.2">
      <c r="K345" s="147"/>
      <c r="R345" s="178"/>
    </row>
    <row r="346" spans="11:18" x14ac:dyDescent="0.2">
      <c r="K346" s="147"/>
      <c r="R346" s="178"/>
    </row>
    <row r="347" spans="11:18" x14ac:dyDescent="0.2">
      <c r="K347" s="147"/>
      <c r="R347" s="178"/>
    </row>
    <row r="348" spans="11:18" x14ac:dyDescent="0.2">
      <c r="K348" s="147"/>
      <c r="R348" s="178"/>
    </row>
    <row r="349" spans="11:18" x14ac:dyDescent="0.2">
      <c r="K349" s="147"/>
      <c r="R349" s="178"/>
    </row>
    <row r="350" spans="11:18" x14ac:dyDescent="0.2">
      <c r="K350" s="147"/>
      <c r="R350" s="178"/>
    </row>
    <row r="351" spans="11:18" x14ac:dyDescent="0.2">
      <c r="K351" s="147"/>
      <c r="R351" s="178"/>
    </row>
    <row r="352" spans="11:18" x14ac:dyDescent="0.2">
      <c r="K352" s="147"/>
      <c r="R352" s="178"/>
    </row>
    <row r="353" spans="11:18" x14ac:dyDescent="0.2">
      <c r="K353" s="147"/>
      <c r="R353" s="178"/>
    </row>
    <row r="354" spans="11:18" x14ac:dyDescent="0.2">
      <c r="K354" s="147"/>
      <c r="R354" s="178"/>
    </row>
    <row r="355" spans="11:18" x14ac:dyDescent="0.2">
      <c r="K355" s="147"/>
      <c r="R355" s="178"/>
    </row>
    <row r="356" spans="11:18" x14ac:dyDescent="0.2">
      <c r="K356" s="147"/>
      <c r="R356" s="178"/>
    </row>
    <row r="357" spans="11:18" x14ac:dyDescent="0.2">
      <c r="K357" s="147"/>
      <c r="R357" s="178"/>
    </row>
    <row r="358" spans="11:18" x14ac:dyDescent="0.2">
      <c r="K358" s="147"/>
      <c r="R358" s="178"/>
    </row>
    <row r="359" spans="11:18" x14ac:dyDescent="0.2">
      <c r="K359" s="147"/>
      <c r="R359" s="178"/>
    </row>
    <row r="360" spans="11:18" x14ac:dyDescent="0.2">
      <c r="K360" s="147"/>
      <c r="R360" s="178"/>
    </row>
    <row r="361" spans="11:18" x14ac:dyDescent="0.2">
      <c r="K361" s="147"/>
      <c r="R361" s="178"/>
    </row>
    <row r="362" spans="11:18" x14ac:dyDescent="0.2">
      <c r="K362" s="147"/>
      <c r="R362" s="178"/>
    </row>
    <row r="363" spans="11:18" x14ac:dyDescent="0.2">
      <c r="K363" s="147"/>
      <c r="R363" s="178"/>
    </row>
    <row r="364" spans="11:18" x14ac:dyDescent="0.2">
      <c r="K364" s="147"/>
      <c r="R364" s="178"/>
    </row>
    <row r="365" spans="11:18" x14ac:dyDescent="0.2">
      <c r="K365" s="147"/>
      <c r="R365" s="178"/>
    </row>
    <row r="366" spans="11:18" x14ac:dyDescent="0.2">
      <c r="K366" s="147"/>
      <c r="R366" s="178"/>
    </row>
    <row r="367" spans="11:18" x14ac:dyDescent="0.2">
      <c r="K367" s="147"/>
      <c r="R367" s="178"/>
    </row>
    <row r="368" spans="11:18" x14ac:dyDescent="0.2">
      <c r="K368" s="147"/>
      <c r="R368" s="178"/>
    </row>
    <row r="369" spans="11:18" x14ac:dyDescent="0.2">
      <c r="K369" s="147"/>
      <c r="R369" s="178"/>
    </row>
    <row r="370" spans="11:18" x14ac:dyDescent="0.2">
      <c r="K370" s="147"/>
      <c r="R370" s="178"/>
    </row>
    <row r="371" spans="11:18" x14ac:dyDescent="0.2">
      <c r="K371" s="147"/>
      <c r="R371" s="178"/>
    </row>
    <row r="372" spans="11:18" x14ac:dyDescent="0.2">
      <c r="K372" s="147"/>
      <c r="R372" s="178"/>
    </row>
    <row r="373" spans="11:18" x14ac:dyDescent="0.2">
      <c r="K373" s="147"/>
      <c r="R373" s="178"/>
    </row>
    <row r="374" spans="11:18" x14ac:dyDescent="0.2">
      <c r="K374" s="147"/>
      <c r="R374" s="178"/>
    </row>
    <row r="375" spans="11:18" x14ac:dyDescent="0.2">
      <c r="K375" s="147"/>
      <c r="R375" s="178"/>
    </row>
    <row r="376" spans="11:18" x14ac:dyDescent="0.2">
      <c r="K376" s="147"/>
      <c r="R376" s="178"/>
    </row>
    <row r="377" spans="11:18" x14ac:dyDescent="0.2">
      <c r="K377" s="147"/>
      <c r="R377" s="178"/>
    </row>
    <row r="378" spans="11:18" x14ac:dyDescent="0.2">
      <c r="K378" s="147"/>
      <c r="R378" s="178"/>
    </row>
    <row r="379" spans="11:18" x14ac:dyDescent="0.2">
      <c r="K379" s="147"/>
      <c r="R379" s="178"/>
    </row>
    <row r="380" spans="11:18" x14ac:dyDescent="0.2">
      <c r="K380" s="147"/>
      <c r="R380" s="178"/>
    </row>
    <row r="381" spans="11:18" x14ac:dyDescent="0.2">
      <c r="K381" s="147"/>
      <c r="R381" s="178"/>
    </row>
    <row r="382" spans="11:18" x14ac:dyDescent="0.2">
      <c r="K382" s="147"/>
      <c r="R382" s="178"/>
    </row>
    <row r="383" spans="11:18" x14ac:dyDescent="0.2">
      <c r="K383" s="147"/>
      <c r="R383" s="178"/>
    </row>
    <row r="384" spans="11:18" x14ac:dyDescent="0.2">
      <c r="K384" s="147"/>
      <c r="R384" s="178"/>
    </row>
    <row r="385" spans="11:18" x14ac:dyDescent="0.2">
      <c r="K385" s="147"/>
      <c r="R385" s="178"/>
    </row>
    <row r="386" spans="11:18" x14ac:dyDescent="0.2">
      <c r="K386" s="147"/>
      <c r="R386" s="178"/>
    </row>
    <row r="387" spans="11:18" x14ac:dyDescent="0.2">
      <c r="K387" s="147"/>
      <c r="R387" s="178"/>
    </row>
    <row r="388" spans="11:18" x14ac:dyDescent="0.2">
      <c r="K388" s="147"/>
      <c r="R388" s="178"/>
    </row>
    <row r="389" spans="11:18" x14ac:dyDescent="0.2">
      <c r="K389" s="147"/>
      <c r="R389" s="178"/>
    </row>
    <row r="390" spans="11:18" x14ac:dyDescent="0.2">
      <c r="K390" s="147"/>
      <c r="R390" s="178"/>
    </row>
    <row r="391" spans="11:18" x14ac:dyDescent="0.2">
      <c r="K391" s="147"/>
      <c r="R391" s="178"/>
    </row>
    <row r="392" spans="11:18" x14ac:dyDescent="0.2">
      <c r="K392" s="147"/>
      <c r="R392" s="178"/>
    </row>
    <row r="393" spans="11:18" x14ac:dyDescent="0.2">
      <c r="K393" s="147"/>
      <c r="R393" s="178"/>
    </row>
    <row r="394" spans="11:18" x14ac:dyDescent="0.2">
      <c r="K394" s="147"/>
      <c r="R394" s="178"/>
    </row>
    <row r="395" spans="11:18" x14ac:dyDescent="0.2">
      <c r="K395" s="147"/>
      <c r="R395" s="178"/>
    </row>
    <row r="396" spans="11:18" x14ac:dyDescent="0.2">
      <c r="K396" s="147"/>
      <c r="R396" s="178"/>
    </row>
    <row r="397" spans="11:18" x14ac:dyDescent="0.2">
      <c r="K397" s="147"/>
      <c r="R397" s="178"/>
    </row>
    <row r="398" spans="11:18" x14ac:dyDescent="0.2">
      <c r="K398" s="147"/>
      <c r="R398" s="178"/>
    </row>
    <row r="399" spans="11:18" x14ac:dyDescent="0.2">
      <c r="K399" s="147"/>
      <c r="R399" s="178"/>
    </row>
    <row r="400" spans="11:18" x14ac:dyDescent="0.2">
      <c r="K400" s="147"/>
      <c r="R400" s="178"/>
    </row>
    <row r="401" spans="11:18" x14ac:dyDescent="0.2">
      <c r="K401" s="147"/>
      <c r="R401" s="178"/>
    </row>
    <row r="402" spans="11:18" x14ac:dyDescent="0.2">
      <c r="K402" s="147"/>
      <c r="R402" s="178"/>
    </row>
    <row r="403" spans="11:18" x14ac:dyDescent="0.2">
      <c r="K403" s="147"/>
      <c r="R403" s="178"/>
    </row>
    <row r="404" spans="11:18" x14ac:dyDescent="0.2">
      <c r="K404" s="147"/>
      <c r="R404" s="178"/>
    </row>
    <row r="405" spans="11:18" x14ac:dyDescent="0.2">
      <c r="K405" s="147"/>
      <c r="R405" s="178"/>
    </row>
    <row r="406" spans="11:18" x14ac:dyDescent="0.2">
      <c r="K406" s="147"/>
      <c r="R406" s="178"/>
    </row>
    <row r="407" spans="11:18" x14ac:dyDescent="0.2">
      <c r="K407" s="147"/>
      <c r="R407" s="178"/>
    </row>
    <row r="408" spans="11:18" x14ac:dyDescent="0.2">
      <c r="K408" s="147"/>
      <c r="R408" s="178"/>
    </row>
    <row r="409" spans="11:18" x14ac:dyDescent="0.2">
      <c r="K409" s="147"/>
      <c r="R409" s="178"/>
    </row>
    <row r="410" spans="11:18" x14ac:dyDescent="0.2">
      <c r="K410" s="147"/>
      <c r="R410" s="178"/>
    </row>
    <row r="411" spans="11:18" x14ac:dyDescent="0.2">
      <c r="K411" s="147"/>
      <c r="R411" s="178"/>
    </row>
    <row r="412" spans="11:18" x14ac:dyDescent="0.2">
      <c r="K412" s="147"/>
      <c r="R412" s="178"/>
    </row>
    <row r="413" spans="11:18" x14ac:dyDescent="0.2">
      <c r="K413" s="147"/>
      <c r="R413" s="178"/>
    </row>
    <row r="414" spans="11:18" x14ac:dyDescent="0.2">
      <c r="K414" s="147"/>
      <c r="R414" s="178"/>
    </row>
    <row r="415" spans="11:18" x14ac:dyDescent="0.2">
      <c r="K415" s="147"/>
      <c r="R415" s="178"/>
    </row>
    <row r="416" spans="11:18" x14ac:dyDescent="0.2">
      <c r="K416" s="147"/>
      <c r="R416" s="178"/>
    </row>
    <row r="417" spans="11:18" x14ac:dyDescent="0.2">
      <c r="K417" s="147"/>
      <c r="R417" s="178"/>
    </row>
    <row r="418" spans="11:18" x14ac:dyDescent="0.2">
      <c r="K418" s="147"/>
      <c r="R418" s="178"/>
    </row>
    <row r="419" spans="11:18" x14ac:dyDescent="0.2">
      <c r="K419" s="147"/>
      <c r="R419" s="178"/>
    </row>
    <row r="420" spans="11:18" x14ac:dyDescent="0.2">
      <c r="K420" s="147"/>
      <c r="R420" s="178"/>
    </row>
    <row r="421" spans="11:18" x14ac:dyDescent="0.2">
      <c r="K421" s="147"/>
      <c r="R421" s="178"/>
    </row>
    <row r="422" spans="11:18" x14ac:dyDescent="0.2">
      <c r="K422" s="147"/>
      <c r="R422" s="178"/>
    </row>
    <row r="423" spans="11:18" x14ac:dyDescent="0.2">
      <c r="K423" s="147"/>
      <c r="R423" s="178"/>
    </row>
    <row r="424" spans="11:18" x14ac:dyDescent="0.2">
      <c r="K424" s="147"/>
      <c r="R424" s="178"/>
    </row>
    <row r="425" spans="11:18" x14ac:dyDescent="0.2">
      <c r="K425" s="147"/>
      <c r="R425" s="178"/>
    </row>
    <row r="426" spans="11:18" x14ac:dyDescent="0.2">
      <c r="K426" s="147"/>
      <c r="R426" s="178"/>
    </row>
    <row r="427" spans="11:18" x14ac:dyDescent="0.2">
      <c r="K427" s="147"/>
      <c r="R427" s="178"/>
    </row>
    <row r="428" spans="11:18" x14ac:dyDescent="0.2">
      <c r="K428" s="147"/>
      <c r="R428" s="178"/>
    </row>
    <row r="429" spans="11:18" x14ac:dyDescent="0.2">
      <c r="K429" s="147"/>
      <c r="R429" s="178"/>
    </row>
    <row r="430" spans="11:18" x14ac:dyDescent="0.2">
      <c r="K430" s="147"/>
      <c r="R430" s="178"/>
    </row>
    <row r="431" spans="11:18" x14ac:dyDescent="0.2">
      <c r="K431" s="147"/>
      <c r="R431" s="178"/>
    </row>
    <row r="432" spans="11:18" x14ac:dyDescent="0.2">
      <c r="K432" s="147"/>
      <c r="R432" s="178"/>
    </row>
    <row r="433" spans="11:18" x14ac:dyDescent="0.2">
      <c r="K433" s="147"/>
      <c r="R433" s="178"/>
    </row>
    <row r="434" spans="11:18" x14ac:dyDescent="0.2">
      <c r="K434" s="147"/>
      <c r="R434" s="178"/>
    </row>
    <row r="435" spans="11:18" x14ac:dyDescent="0.2">
      <c r="K435" s="147"/>
      <c r="R435" s="178"/>
    </row>
    <row r="436" spans="11:18" x14ac:dyDescent="0.2">
      <c r="K436" s="147"/>
      <c r="R436" s="178"/>
    </row>
    <row r="437" spans="11:18" x14ac:dyDescent="0.2">
      <c r="K437" s="147"/>
      <c r="R437" s="178"/>
    </row>
    <row r="438" spans="11:18" x14ac:dyDescent="0.2">
      <c r="K438" s="147"/>
      <c r="R438" s="178"/>
    </row>
    <row r="439" spans="11:18" x14ac:dyDescent="0.2">
      <c r="K439" s="147"/>
      <c r="R439" s="178"/>
    </row>
    <row r="440" spans="11:18" x14ac:dyDescent="0.2">
      <c r="K440" s="147"/>
      <c r="R440" s="178"/>
    </row>
    <row r="441" spans="11:18" x14ac:dyDescent="0.2">
      <c r="K441" s="147"/>
      <c r="R441" s="178"/>
    </row>
    <row r="442" spans="11:18" x14ac:dyDescent="0.2">
      <c r="K442" s="147"/>
      <c r="R442" s="178"/>
    </row>
    <row r="443" spans="11:18" x14ac:dyDescent="0.2">
      <c r="K443" s="147"/>
      <c r="R443" s="178"/>
    </row>
    <row r="444" spans="11:18" x14ac:dyDescent="0.2">
      <c r="K444" s="147"/>
      <c r="R444" s="178"/>
    </row>
    <row r="445" spans="11:18" x14ac:dyDescent="0.2">
      <c r="K445" s="147"/>
      <c r="R445" s="178"/>
    </row>
    <row r="446" spans="11:18" x14ac:dyDescent="0.2">
      <c r="K446" s="147"/>
      <c r="R446" s="178"/>
    </row>
    <row r="447" spans="11:18" x14ac:dyDescent="0.2">
      <c r="K447" s="147"/>
      <c r="R447" s="178"/>
    </row>
    <row r="448" spans="11:18" x14ac:dyDescent="0.2">
      <c r="K448" s="147"/>
      <c r="R448" s="178"/>
    </row>
    <row r="449" spans="11:18" x14ac:dyDescent="0.2">
      <c r="K449" s="147"/>
      <c r="R449" s="178"/>
    </row>
    <row r="450" spans="11:18" x14ac:dyDescent="0.2">
      <c r="K450" s="147"/>
      <c r="R450" s="178"/>
    </row>
    <row r="451" spans="11:18" x14ac:dyDescent="0.2">
      <c r="K451" s="147"/>
      <c r="R451" s="178"/>
    </row>
    <row r="452" spans="11:18" x14ac:dyDescent="0.2">
      <c r="K452" s="147"/>
      <c r="R452" s="178"/>
    </row>
    <row r="453" spans="11:18" x14ac:dyDescent="0.2">
      <c r="K453" s="147"/>
      <c r="R453" s="178"/>
    </row>
    <row r="454" spans="11:18" x14ac:dyDescent="0.2">
      <c r="K454" s="147"/>
      <c r="R454" s="178"/>
    </row>
    <row r="455" spans="11:18" x14ac:dyDescent="0.2">
      <c r="K455" s="147"/>
      <c r="R455" s="178"/>
    </row>
    <row r="456" spans="11:18" x14ac:dyDescent="0.2">
      <c r="K456" s="147"/>
      <c r="R456" s="178"/>
    </row>
    <row r="457" spans="11:18" x14ac:dyDescent="0.2">
      <c r="K457" s="147"/>
      <c r="R457" s="178"/>
    </row>
    <row r="458" spans="11:18" x14ac:dyDescent="0.2">
      <c r="K458" s="147"/>
      <c r="R458" s="178"/>
    </row>
    <row r="459" spans="11:18" x14ac:dyDescent="0.2">
      <c r="K459" s="147"/>
      <c r="R459" s="178"/>
    </row>
    <row r="460" spans="11:18" x14ac:dyDescent="0.2">
      <c r="K460" s="147"/>
      <c r="R460" s="178"/>
    </row>
    <row r="461" spans="11:18" x14ac:dyDescent="0.2">
      <c r="K461" s="147"/>
      <c r="R461" s="178"/>
    </row>
    <row r="462" spans="11:18" x14ac:dyDescent="0.2">
      <c r="K462" s="147"/>
      <c r="R462" s="178"/>
    </row>
    <row r="463" spans="11:18" x14ac:dyDescent="0.2">
      <c r="K463" s="147"/>
      <c r="R463" s="178"/>
    </row>
    <row r="464" spans="11:18" x14ac:dyDescent="0.2">
      <c r="K464" s="147"/>
      <c r="R464" s="178"/>
    </row>
    <row r="465" spans="11:18" x14ac:dyDescent="0.2">
      <c r="K465" s="147"/>
      <c r="R465" s="178"/>
    </row>
    <row r="466" spans="11:18" x14ac:dyDescent="0.2">
      <c r="K466" s="147"/>
      <c r="R466" s="178"/>
    </row>
    <row r="467" spans="11:18" x14ac:dyDescent="0.2">
      <c r="K467" s="147"/>
      <c r="R467" s="178"/>
    </row>
    <row r="468" spans="11:18" x14ac:dyDescent="0.2">
      <c r="K468" s="147"/>
      <c r="R468" s="178"/>
    </row>
    <row r="469" spans="11:18" x14ac:dyDescent="0.2">
      <c r="K469" s="147"/>
      <c r="R469" s="178"/>
    </row>
    <row r="470" spans="11:18" x14ac:dyDescent="0.2">
      <c r="K470" s="147"/>
      <c r="R470" s="178"/>
    </row>
    <row r="471" spans="11:18" x14ac:dyDescent="0.2">
      <c r="K471" s="147"/>
      <c r="R471" s="178"/>
    </row>
    <row r="472" spans="11:18" x14ac:dyDescent="0.2">
      <c r="K472" s="147"/>
      <c r="R472" s="178"/>
    </row>
    <row r="473" spans="11:18" x14ac:dyDescent="0.2">
      <c r="K473" s="147"/>
      <c r="R473" s="178"/>
    </row>
    <row r="474" spans="11:18" x14ac:dyDescent="0.2">
      <c r="K474" s="147"/>
      <c r="R474" s="178"/>
    </row>
    <row r="475" spans="11:18" x14ac:dyDescent="0.2">
      <c r="K475" s="147"/>
      <c r="R475" s="178"/>
    </row>
    <row r="476" spans="11:18" x14ac:dyDescent="0.2">
      <c r="K476" s="147"/>
      <c r="R476" s="178"/>
    </row>
    <row r="477" spans="11:18" x14ac:dyDescent="0.2">
      <c r="K477" s="147"/>
      <c r="R477" s="178"/>
    </row>
    <row r="478" spans="11:18" x14ac:dyDescent="0.2">
      <c r="K478" s="147"/>
      <c r="R478" s="178"/>
    </row>
    <row r="479" spans="11:18" x14ac:dyDescent="0.2">
      <c r="K479" s="147"/>
      <c r="R479" s="178"/>
    </row>
    <row r="480" spans="11:18" x14ac:dyDescent="0.2">
      <c r="K480" s="147"/>
      <c r="R480" s="178"/>
    </row>
    <row r="481" spans="11:18" x14ac:dyDescent="0.2">
      <c r="K481" s="147"/>
      <c r="R481" s="178"/>
    </row>
    <row r="482" spans="11:18" x14ac:dyDescent="0.2">
      <c r="K482" s="147"/>
      <c r="R482" s="178"/>
    </row>
    <row r="483" spans="11:18" x14ac:dyDescent="0.2">
      <c r="K483" s="147"/>
      <c r="R483" s="178"/>
    </row>
    <row r="484" spans="11:18" x14ac:dyDescent="0.2">
      <c r="K484" s="147"/>
      <c r="R484" s="178"/>
    </row>
    <row r="485" spans="11:18" x14ac:dyDescent="0.2">
      <c r="K485" s="147"/>
      <c r="R485" s="178"/>
    </row>
    <row r="486" spans="11:18" x14ac:dyDescent="0.2">
      <c r="K486" s="147"/>
      <c r="R486" s="178"/>
    </row>
    <row r="487" spans="11:18" x14ac:dyDescent="0.2">
      <c r="K487" s="147"/>
      <c r="R487" s="178"/>
    </row>
    <row r="488" spans="11:18" x14ac:dyDescent="0.2">
      <c r="K488" s="147"/>
      <c r="R488" s="178"/>
    </row>
    <row r="489" spans="11:18" x14ac:dyDescent="0.2">
      <c r="K489" s="147"/>
      <c r="R489" s="178"/>
    </row>
    <row r="490" spans="11:18" x14ac:dyDescent="0.2">
      <c r="K490" s="147"/>
      <c r="R490" s="178"/>
    </row>
    <row r="491" spans="11:18" x14ac:dyDescent="0.2">
      <c r="K491" s="147"/>
      <c r="R491" s="178"/>
    </row>
    <row r="492" spans="11:18" x14ac:dyDescent="0.2">
      <c r="K492" s="147"/>
      <c r="R492" s="178"/>
    </row>
    <row r="493" spans="11:18" x14ac:dyDescent="0.2">
      <c r="K493" s="147"/>
      <c r="R493" s="178"/>
    </row>
    <row r="494" spans="11:18" x14ac:dyDescent="0.2">
      <c r="K494" s="147"/>
      <c r="R494" s="178"/>
    </row>
    <row r="495" spans="11:18" x14ac:dyDescent="0.2">
      <c r="K495" s="147"/>
      <c r="R495" s="178"/>
    </row>
    <row r="496" spans="11:18" x14ac:dyDescent="0.2">
      <c r="K496" s="147"/>
      <c r="R496" s="178"/>
    </row>
    <row r="497" spans="11:18" x14ac:dyDescent="0.2">
      <c r="K497" s="147"/>
      <c r="R497" s="178"/>
    </row>
    <row r="498" spans="11:18" x14ac:dyDescent="0.2">
      <c r="K498" s="147"/>
      <c r="R498" s="178"/>
    </row>
    <row r="499" spans="11:18" x14ac:dyDescent="0.2">
      <c r="K499" s="147"/>
      <c r="R499" s="178"/>
    </row>
    <row r="500" spans="11:18" x14ac:dyDescent="0.2">
      <c r="K500" s="147"/>
      <c r="R500" s="178"/>
    </row>
    <row r="501" spans="11:18" x14ac:dyDescent="0.2">
      <c r="K501" s="147"/>
      <c r="R501" s="178"/>
    </row>
    <row r="502" spans="11:18" x14ac:dyDescent="0.2">
      <c r="K502" s="147"/>
      <c r="R502" s="178"/>
    </row>
    <row r="503" spans="11:18" x14ac:dyDescent="0.2">
      <c r="K503" s="147"/>
      <c r="R503" s="178"/>
    </row>
    <row r="504" spans="11:18" x14ac:dyDescent="0.2">
      <c r="K504" s="147"/>
      <c r="R504" s="178"/>
    </row>
    <row r="505" spans="11:18" x14ac:dyDescent="0.2">
      <c r="K505" s="147"/>
      <c r="R505" s="178"/>
    </row>
    <row r="506" spans="11:18" x14ac:dyDescent="0.2">
      <c r="K506" s="147"/>
      <c r="R506" s="178"/>
    </row>
    <row r="507" spans="11:18" x14ac:dyDescent="0.2">
      <c r="K507" s="147"/>
      <c r="R507" s="178"/>
    </row>
    <row r="508" spans="11:18" x14ac:dyDescent="0.2">
      <c r="K508" s="147"/>
      <c r="R508" s="178"/>
    </row>
    <row r="509" spans="11:18" x14ac:dyDescent="0.2">
      <c r="K509" s="147"/>
      <c r="R509" s="178"/>
    </row>
    <row r="510" spans="11:18" x14ac:dyDescent="0.2">
      <c r="K510" s="147"/>
      <c r="R510" s="178"/>
    </row>
    <row r="511" spans="11:18" x14ac:dyDescent="0.2">
      <c r="K511" s="147"/>
      <c r="R511" s="178"/>
    </row>
    <row r="512" spans="11:18" x14ac:dyDescent="0.2">
      <c r="K512" s="147"/>
      <c r="R512" s="178"/>
    </row>
    <row r="513" spans="11:18" x14ac:dyDescent="0.2">
      <c r="K513" s="147"/>
      <c r="R513" s="178"/>
    </row>
    <row r="514" spans="11:18" x14ac:dyDescent="0.2">
      <c r="K514" s="147"/>
      <c r="R514" s="178"/>
    </row>
    <row r="515" spans="11:18" x14ac:dyDescent="0.2">
      <c r="K515" s="147"/>
      <c r="R515" s="178"/>
    </row>
    <row r="516" spans="11:18" x14ac:dyDescent="0.2">
      <c r="K516" s="147"/>
      <c r="R516" s="178"/>
    </row>
    <row r="517" spans="11:18" x14ac:dyDescent="0.2">
      <c r="K517" s="147"/>
      <c r="R517" s="178"/>
    </row>
    <row r="518" spans="11:18" x14ac:dyDescent="0.2">
      <c r="K518" s="147"/>
      <c r="R518" s="178"/>
    </row>
    <row r="519" spans="11:18" x14ac:dyDescent="0.2">
      <c r="K519" s="147"/>
      <c r="R519" s="178"/>
    </row>
    <row r="520" spans="11:18" x14ac:dyDescent="0.2">
      <c r="K520" s="147"/>
      <c r="R520" s="178"/>
    </row>
    <row r="521" spans="11:18" x14ac:dyDescent="0.2">
      <c r="K521" s="147"/>
      <c r="R521" s="178"/>
    </row>
    <row r="522" spans="11:18" x14ac:dyDescent="0.2">
      <c r="K522" s="147"/>
      <c r="R522" s="178"/>
    </row>
    <row r="523" spans="11:18" x14ac:dyDescent="0.2">
      <c r="K523" s="147"/>
      <c r="R523" s="178"/>
    </row>
    <row r="524" spans="11:18" x14ac:dyDescent="0.2">
      <c r="K524" s="147"/>
      <c r="R524" s="178"/>
    </row>
    <row r="525" spans="11:18" x14ac:dyDescent="0.2">
      <c r="K525" s="147"/>
      <c r="R525" s="178"/>
    </row>
    <row r="526" spans="11:18" x14ac:dyDescent="0.2">
      <c r="K526" s="147"/>
      <c r="R526" s="178"/>
    </row>
    <row r="527" spans="11:18" x14ac:dyDescent="0.2">
      <c r="K527" s="147"/>
      <c r="R527" s="178"/>
    </row>
    <row r="528" spans="11:18" x14ac:dyDescent="0.2">
      <c r="K528" s="147"/>
      <c r="R528" s="178"/>
    </row>
    <row r="529" spans="11:18" x14ac:dyDescent="0.2">
      <c r="K529" s="147"/>
      <c r="R529" s="178"/>
    </row>
    <row r="530" spans="11:18" x14ac:dyDescent="0.2">
      <c r="K530" s="147"/>
      <c r="R530" s="178"/>
    </row>
    <row r="531" spans="11:18" x14ac:dyDescent="0.2">
      <c r="K531" s="147"/>
      <c r="R531" s="178"/>
    </row>
    <row r="532" spans="11:18" x14ac:dyDescent="0.2">
      <c r="K532" s="147"/>
      <c r="R532" s="178"/>
    </row>
    <row r="533" spans="11:18" x14ac:dyDescent="0.2">
      <c r="K533" s="147"/>
      <c r="R533" s="178"/>
    </row>
    <row r="534" spans="11:18" x14ac:dyDescent="0.2">
      <c r="K534" s="147"/>
      <c r="R534" s="178"/>
    </row>
    <row r="535" spans="11:18" x14ac:dyDescent="0.2">
      <c r="K535" s="147"/>
      <c r="R535" s="178"/>
    </row>
    <row r="536" spans="11:18" x14ac:dyDescent="0.2">
      <c r="K536" s="147"/>
      <c r="R536" s="178"/>
    </row>
    <row r="537" spans="11:18" x14ac:dyDescent="0.2">
      <c r="K537" s="147"/>
      <c r="R537" s="178"/>
    </row>
    <row r="538" spans="11:18" x14ac:dyDescent="0.2">
      <c r="K538" s="147"/>
      <c r="R538" s="178"/>
    </row>
    <row r="539" spans="11:18" x14ac:dyDescent="0.2">
      <c r="K539" s="147"/>
      <c r="R539" s="178"/>
    </row>
    <row r="540" spans="11:18" x14ac:dyDescent="0.2">
      <c r="K540" s="147"/>
      <c r="R540" s="178"/>
    </row>
    <row r="541" spans="11:18" x14ac:dyDescent="0.2">
      <c r="K541" s="147"/>
      <c r="R541" s="178"/>
    </row>
    <row r="542" spans="11:18" x14ac:dyDescent="0.2">
      <c r="K542" s="147"/>
      <c r="R542" s="178"/>
    </row>
    <row r="543" spans="11:18" x14ac:dyDescent="0.2">
      <c r="K543" s="147"/>
      <c r="R543" s="178"/>
    </row>
    <row r="544" spans="11:18" x14ac:dyDescent="0.2">
      <c r="K544" s="147"/>
      <c r="R544" s="178"/>
    </row>
    <row r="545" spans="11:18" x14ac:dyDescent="0.2">
      <c r="K545" s="147"/>
      <c r="R545" s="178"/>
    </row>
    <row r="546" spans="11:18" x14ac:dyDescent="0.2">
      <c r="K546" s="147"/>
      <c r="R546" s="178"/>
    </row>
    <row r="547" spans="11:18" x14ac:dyDescent="0.2">
      <c r="K547" s="147"/>
      <c r="R547" s="178"/>
    </row>
    <row r="548" spans="11:18" x14ac:dyDescent="0.2">
      <c r="K548" s="147"/>
      <c r="R548" s="178"/>
    </row>
    <row r="549" spans="11:18" x14ac:dyDescent="0.2">
      <c r="K549" s="147"/>
      <c r="R549" s="178"/>
    </row>
    <row r="550" spans="11:18" x14ac:dyDescent="0.2">
      <c r="K550" s="147"/>
      <c r="R550" s="178"/>
    </row>
    <row r="551" spans="11:18" x14ac:dyDescent="0.2">
      <c r="K551" s="147"/>
      <c r="R551" s="178"/>
    </row>
    <row r="552" spans="11:18" x14ac:dyDescent="0.2">
      <c r="K552" s="147"/>
      <c r="R552" s="178"/>
    </row>
    <row r="553" spans="11:18" x14ac:dyDescent="0.2">
      <c r="K553" s="147"/>
      <c r="R553" s="178"/>
    </row>
    <row r="554" spans="11:18" x14ac:dyDescent="0.2">
      <c r="K554" s="147"/>
      <c r="R554" s="178"/>
    </row>
    <row r="555" spans="11:18" x14ac:dyDescent="0.2">
      <c r="K555" s="147"/>
      <c r="R555" s="178"/>
    </row>
    <row r="556" spans="11:18" x14ac:dyDescent="0.2">
      <c r="K556" s="147"/>
      <c r="R556" s="178"/>
    </row>
    <row r="557" spans="11:18" x14ac:dyDescent="0.2">
      <c r="K557" s="147"/>
      <c r="R557" s="178"/>
    </row>
    <row r="558" spans="11:18" x14ac:dyDescent="0.2">
      <c r="K558" s="147"/>
      <c r="R558" s="178"/>
    </row>
    <row r="559" spans="11:18" x14ac:dyDescent="0.2">
      <c r="K559" s="147"/>
      <c r="R559" s="178"/>
    </row>
    <row r="560" spans="11:18" x14ac:dyDescent="0.2">
      <c r="K560" s="147"/>
      <c r="R560" s="178"/>
    </row>
    <row r="561" spans="11:18" x14ac:dyDescent="0.2">
      <c r="K561" s="147"/>
      <c r="R561" s="178"/>
    </row>
    <row r="562" spans="11:18" x14ac:dyDescent="0.2">
      <c r="K562" s="147"/>
      <c r="R562" s="178"/>
    </row>
    <row r="563" spans="11:18" x14ac:dyDescent="0.2">
      <c r="K563" s="147"/>
      <c r="R563" s="178"/>
    </row>
    <row r="564" spans="11:18" x14ac:dyDescent="0.2">
      <c r="K564" s="147"/>
      <c r="R564" s="178"/>
    </row>
    <row r="565" spans="11:18" x14ac:dyDescent="0.2">
      <c r="K565" s="147"/>
      <c r="R565" s="178"/>
    </row>
    <row r="566" spans="11:18" x14ac:dyDescent="0.2">
      <c r="K566" s="147"/>
      <c r="R566" s="178"/>
    </row>
    <row r="567" spans="11:18" x14ac:dyDescent="0.2">
      <c r="K567" s="147"/>
      <c r="R567" s="178"/>
    </row>
    <row r="568" spans="11:18" x14ac:dyDescent="0.2">
      <c r="K568" s="147"/>
      <c r="R568" s="178"/>
    </row>
    <row r="569" spans="11:18" x14ac:dyDescent="0.2">
      <c r="K569" s="147"/>
      <c r="R569" s="178"/>
    </row>
    <row r="570" spans="11:18" x14ac:dyDescent="0.2">
      <c r="K570" s="147"/>
      <c r="R570" s="178"/>
    </row>
    <row r="571" spans="11:18" x14ac:dyDescent="0.2">
      <c r="K571" s="147"/>
      <c r="R571" s="178"/>
    </row>
    <row r="572" spans="11:18" x14ac:dyDescent="0.2">
      <c r="K572" s="147"/>
      <c r="R572" s="178"/>
    </row>
    <row r="573" spans="11:18" x14ac:dyDescent="0.2">
      <c r="K573" s="147"/>
      <c r="R573" s="178"/>
    </row>
    <row r="574" spans="11:18" x14ac:dyDescent="0.2">
      <c r="K574" s="147"/>
      <c r="R574" s="178"/>
    </row>
    <row r="575" spans="11:18" x14ac:dyDescent="0.2">
      <c r="K575" s="147"/>
      <c r="R575" s="178"/>
    </row>
    <row r="576" spans="11:18" x14ac:dyDescent="0.2">
      <c r="K576" s="147"/>
      <c r="R576" s="178"/>
    </row>
    <row r="577" spans="11:18" x14ac:dyDescent="0.2">
      <c r="K577" s="147"/>
      <c r="R577" s="178"/>
    </row>
    <row r="578" spans="11:18" x14ac:dyDescent="0.2">
      <c r="K578" s="147"/>
      <c r="R578" s="178"/>
    </row>
    <row r="579" spans="11:18" x14ac:dyDescent="0.2">
      <c r="K579" s="147"/>
      <c r="R579" s="178"/>
    </row>
    <row r="580" spans="11:18" x14ac:dyDescent="0.2">
      <c r="K580" s="147"/>
      <c r="R580" s="178"/>
    </row>
  </sheetData>
  <mergeCells count="91">
    <mergeCell ref="A110:J110"/>
    <mergeCell ref="A111:J111"/>
    <mergeCell ref="A21:K21"/>
    <mergeCell ref="A106:J106"/>
    <mergeCell ref="A109:J109"/>
    <mergeCell ref="A97:F97"/>
    <mergeCell ref="A98:F98"/>
    <mergeCell ref="A87:I87"/>
    <mergeCell ref="J87:K87"/>
    <mergeCell ref="A88:F88"/>
    <mergeCell ref="A95:F95"/>
    <mergeCell ref="A96:F96"/>
    <mergeCell ref="A89:F89"/>
    <mergeCell ref="A90:F90"/>
    <mergeCell ref="A91:I91"/>
    <mergeCell ref="J91:K91"/>
    <mergeCell ref="A92:F92"/>
    <mergeCell ref="A93:I93"/>
    <mergeCell ref="J93:K93"/>
    <mergeCell ref="A94:F94"/>
    <mergeCell ref="A81:F81"/>
    <mergeCell ref="A84:F84"/>
    <mergeCell ref="A83:F83"/>
    <mergeCell ref="A85:F85"/>
    <mergeCell ref="A86:F86"/>
    <mergeCell ref="A76:F76"/>
    <mergeCell ref="A77:F77"/>
    <mergeCell ref="A78:F78"/>
    <mergeCell ref="A79:F79"/>
    <mergeCell ref="A80:F80"/>
    <mergeCell ref="A71:F71"/>
    <mergeCell ref="A72:F72"/>
    <mergeCell ref="A73:F73"/>
    <mergeCell ref="A74:F74"/>
    <mergeCell ref="A75:F75"/>
    <mergeCell ref="A66:F66"/>
    <mergeCell ref="A67:F67"/>
    <mergeCell ref="A68:F68"/>
    <mergeCell ref="A69:F69"/>
    <mergeCell ref="A70:F70"/>
    <mergeCell ref="A61:F61"/>
    <mergeCell ref="A62:F62"/>
    <mergeCell ref="A63:F63"/>
    <mergeCell ref="A64:F64"/>
    <mergeCell ref="A65:F65"/>
    <mergeCell ref="A56:K56"/>
    <mergeCell ref="A57:F57"/>
    <mergeCell ref="A58:F58"/>
    <mergeCell ref="A59:F59"/>
    <mergeCell ref="A60:F60"/>
    <mergeCell ref="A47:F47"/>
    <mergeCell ref="A48:F48"/>
    <mergeCell ref="A49:F49"/>
    <mergeCell ref="A50:F50"/>
    <mergeCell ref="A51:F51"/>
    <mergeCell ref="A42:F42"/>
    <mergeCell ref="A43:F43"/>
    <mergeCell ref="A44:F44"/>
    <mergeCell ref="A45:F45"/>
    <mergeCell ref="A46:F46"/>
    <mergeCell ref="A38:F38"/>
    <mergeCell ref="A39:F39"/>
    <mergeCell ref="A40:F40"/>
    <mergeCell ref="A41:F41"/>
    <mergeCell ref="A32:F32"/>
    <mergeCell ref="A33:F33"/>
    <mergeCell ref="A34:F34"/>
    <mergeCell ref="A35:F35"/>
    <mergeCell ref="A36:F36"/>
    <mergeCell ref="A1:I13"/>
    <mergeCell ref="A18:K18"/>
    <mergeCell ref="A19:F19"/>
    <mergeCell ref="A20:F20"/>
    <mergeCell ref="A82:I82"/>
    <mergeCell ref="J82:K82"/>
    <mergeCell ref="A22:F22"/>
    <mergeCell ref="A23:F23"/>
    <mergeCell ref="A24:F24"/>
    <mergeCell ref="A25:F25"/>
    <mergeCell ref="A26:F26"/>
    <mergeCell ref="A27:F27"/>
    <mergeCell ref="A28:F28"/>
    <mergeCell ref="A29:F29"/>
    <mergeCell ref="A30:F30"/>
    <mergeCell ref="A31:F31"/>
    <mergeCell ref="A108:J108"/>
    <mergeCell ref="A99:I99"/>
    <mergeCell ref="J99:K99"/>
    <mergeCell ref="A100:F100"/>
    <mergeCell ref="A104:I104"/>
    <mergeCell ref="A105:J105"/>
  </mergeCells>
  <pageMargins left="0.7" right="0.7" top="0.75" bottom="0.75" header="0.3" footer="0.3"/>
  <pageSetup paperSize="9"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ebeef9ca-c00b-443c-ae4d-d16a6508f86d"/>
    <ds:schemaRef ds:uri="http://schemas.microsoft.com/office/2006/metadata/properties"/>
    <ds:schemaRef ds:uri="http://www.w3.org/XML/1998/namespace"/>
    <ds:schemaRef ds:uri="http://purl.org/dc/terms/"/>
    <ds:schemaRef ds:uri="f00c05a3-a522-4b3b-aeec-75a37a6bc44f"/>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Žižić</cp:lastModifiedBy>
  <cp:lastPrinted>2018-04-25T06:49:36Z</cp:lastPrinted>
  <dcterms:created xsi:type="dcterms:W3CDTF">2008-10-17T11:51:54Z</dcterms:created>
  <dcterms:modified xsi:type="dcterms:W3CDTF">2021-04-23T08:27:11Z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