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rfs-grupa01\ag financije\External Reporting\2014\Objave rezultata\Q1 2014\TFI-POD\"/>
    </mc:Choice>
  </mc:AlternateContent>
  <bookViews>
    <workbookView xWindow="0" yWindow="15" windowWidth="12165" windowHeight="8175"/>
  </bookViews>
  <sheets>
    <sheet name="OPĆI PODACI" sheetId="15" r:id="rId1"/>
    <sheet name="Bilanca" sheetId="19" r:id="rId2"/>
    <sheet name="RDG" sheetId="18" r:id="rId3"/>
    <sheet name="NT_I" sheetId="20" r:id="rId4"/>
    <sheet name="PK" sheetId="17" r:id="rId5"/>
    <sheet name="Bilješke" sheetId="16" r:id="rId6"/>
  </sheets>
  <definedNames>
    <definedName name="_xlnm.Print_Area" localSheetId="1">Bilanca!$A$1:$K$125</definedName>
    <definedName name="_xlnm.Print_Area" localSheetId="5">Bilješke!$A$1:$J$53</definedName>
    <definedName name="_xlnm.Print_Area" localSheetId="3">NT_I!$A$1:$K$52</definedName>
    <definedName name="_xlnm.Print_Area" localSheetId="0">'OPĆI PODACI'!$A$1:$I$63</definedName>
    <definedName name="_xlnm.Print_Area" localSheetId="4">PK!$A$1:$K$25</definedName>
    <definedName name="_xlnm.Print_Area" localSheetId="2">RDG!$A$1:$M$71</definedName>
  </definedNames>
  <calcPr calcId="152511"/>
</workbook>
</file>

<file path=xl/calcChain.xml><?xml version="1.0" encoding="utf-8"?>
<calcChain xmlns="http://schemas.openxmlformats.org/spreadsheetml/2006/main">
  <c r="K66" i="18" l="1"/>
  <c r="J66" i="18"/>
  <c r="K57" i="18"/>
  <c r="J57" i="18"/>
  <c r="K56" i="18"/>
  <c r="K67" i="18" s="1"/>
  <c r="J56" i="18"/>
  <c r="J67" i="18" s="1"/>
  <c r="K33" i="18"/>
  <c r="J33" i="18"/>
  <c r="K27" i="18"/>
  <c r="K42" i="18" s="1"/>
  <c r="J27" i="18"/>
  <c r="J42" i="18" s="1"/>
  <c r="K22" i="18"/>
  <c r="J22" i="18"/>
  <c r="K16" i="18"/>
  <c r="J16" i="18"/>
  <c r="K12" i="18"/>
  <c r="J12" i="18"/>
  <c r="K10" i="18"/>
  <c r="K43" i="18" s="1"/>
  <c r="K46" i="18" s="1"/>
  <c r="J10" i="18"/>
  <c r="J43" i="18" s="1"/>
  <c r="J46" i="18" s="1"/>
  <c r="K7" i="18"/>
  <c r="J7" i="18"/>
  <c r="J44" i="20"/>
  <c r="J46" i="20" s="1"/>
  <c r="J38" i="20"/>
  <c r="J45" i="20" s="1"/>
  <c r="J31" i="20"/>
  <c r="J27" i="20"/>
  <c r="J32" i="20" s="1"/>
  <c r="J18" i="20"/>
  <c r="J13" i="20"/>
  <c r="J19" i="20" s="1"/>
  <c r="J45" i="18" l="1"/>
  <c r="J44" i="18"/>
  <c r="J48" i="18" s="1"/>
  <c r="K45" i="18"/>
  <c r="K44" i="18"/>
  <c r="K48" i="18" s="1"/>
  <c r="J33" i="20"/>
  <c r="K50" i="18" l="1"/>
  <c r="K49" i="18"/>
  <c r="J50" i="18"/>
  <c r="J49" i="18"/>
  <c r="J54" i="19" l="1"/>
  <c r="K21" i="17" l="1"/>
  <c r="K14" i="17"/>
  <c r="J21" i="17" l="1"/>
  <c r="J14" i="17"/>
  <c r="J20" i="20" l="1"/>
  <c r="K100" i="19"/>
  <c r="K90" i="19"/>
  <c r="K86" i="19"/>
  <c r="K82" i="19"/>
  <c r="K79" i="19"/>
  <c r="K72" i="19"/>
  <c r="K56" i="19"/>
  <c r="K49" i="19"/>
  <c r="K41" i="19"/>
  <c r="K35" i="19"/>
  <c r="K26" i="19"/>
  <c r="K16" i="19"/>
  <c r="K9" i="19"/>
  <c r="J100" i="19"/>
  <c r="J90" i="19"/>
  <c r="J86" i="19"/>
  <c r="J82" i="19"/>
  <c r="J79" i="19"/>
  <c r="J72" i="19"/>
  <c r="J56" i="19"/>
  <c r="J49" i="19"/>
  <c r="J41" i="19"/>
  <c r="J35" i="19"/>
  <c r="J26" i="19"/>
  <c r="J16" i="19"/>
  <c r="J9" i="19"/>
  <c r="M33" i="18"/>
  <c r="M27" i="18"/>
  <c r="M16" i="18"/>
  <c r="M12" i="18"/>
  <c r="M7" i="18"/>
  <c r="J47" i="20" l="1"/>
  <c r="J50" i="20" s="1"/>
  <c r="J48" i="20"/>
  <c r="J51" i="20" s="1"/>
  <c r="K40" i="19"/>
  <c r="J69" i="19"/>
  <c r="J40" i="19"/>
  <c r="J8" i="19"/>
  <c r="K69" i="19"/>
  <c r="K118" i="19" s="1"/>
  <c r="K8" i="19"/>
  <c r="L22" i="18"/>
  <c r="M22" i="18"/>
  <c r="M10" i="18" s="1"/>
  <c r="J52" i="20" l="1"/>
  <c r="K66" i="19"/>
  <c r="J114" i="19"/>
  <c r="J118" i="19"/>
  <c r="J66" i="19"/>
  <c r="K114" i="19"/>
  <c r="M57" i="18"/>
  <c r="L57" i="18"/>
  <c r="L66" i="18" s="1"/>
  <c r="L7" i="18"/>
  <c r="L27" i="18"/>
  <c r="L12" i="18"/>
  <c r="L16" i="18"/>
  <c r="L33" i="18"/>
  <c r="K18" i="20"/>
  <c r="K31" i="20"/>
  <c r="K27" i="20"/>
  <c r="K44" i="20"/>
  <c r="K38" i="20"/>
  <c r="J23" i="17"/>
  <c r="M66" i="18" l="1"/>
  <c r="K45" i="20"/>
  <c r="K46" i="20"/>
  <c r="K32" i="20"/>
  <c r="K33" i="20"/>
  <c r="L10" i="18"/>
  <c r="L43" i="18" s="1"/>
  <c r="L42" i="18"/>
  <c r="M42" i="18"/>
  <c r="M43" i="18"/>
  <c r="L46" i="18" l="1"/>
  <c r="L45" i="18"/>
  <c r="M46" i="18"/>
  <c r="M45" i="18"/>
  <c r="L44" i="18"/>
  <c r="M44" i="18"/>
  <c r="M48" i="18" s="1"/>
  <c r="L48" i="18" l="1"/>
  <c r="L56" i="18" s="1"/>
  <c r="L67" i="18" s="1"/>
  <c r="K13" i="20"/>
  <c r="M50" i="18"/>
  <c r="M49" i="18"/>
  <c r="M56" i="18"/>
  <c r="M67" i="18" s="1"/>
  <c r="L49" i="18" l="1"/>
  <c r="L50" i="18"/>
  <c r="K20" i="20"/>
  <c r="K19" i="20"/>
  <c r="K23" i="17"/>
  <c r="K47" i="20" l="1"/>
  <c r="K50" i="20" s="1"/>
  <c r="K48" i="20"/>
  <c r="K51" i="20" s="1"/>
  <c r="K52" i="20" l="1"/>
</calcChain>
</file>

<file path=xl/sharedStrings.xml><?xml version="1.0" encoding="utf-8"?>
<sst xmlns="http://schemas.openxmlformats.org/spreadsheetml/2006/main" count="336" uniqueCount="307">
  <si>
    <t xml:space="preserve">     3. Obveze prema bankama i drugim financijskim institucijama</t>
  </si>
  <si>
    <t>E) ODGOĐENO PLAĆANJE TROŠKOVA I PRIHOD BUDUĆEGA RAZDOBLJA</t>
  </si>
  <si>
    <t>IV. Ukupno novčani izdaci od investicijskih aktivnosti (021 do 023)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</si>
  <si>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</si>
  <si>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</si>
  <si>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</si>
  <si>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</si>
  <si>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</si>
  <si>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</si>
  <si>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</si>
  <si>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</si>
  <si>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</si>
  <si>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</si>
  <si>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</si>
  <si>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</si>
  <si>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</si>
  <si>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</si>
  <si>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</si>
  <si>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</si>
  <si>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</si>
  <si>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</si>
  <si>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</si>
  <si>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</si>
  <si>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</si>
  <si>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</si>
  <si>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</si>
  <si>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</si>
  <si>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</si>
  <si>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</si>
  <si>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</si>
  <si>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</si>
  <si>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</si>
  <si>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</si>
  <si>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</si>
  <si>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</si>
  <si>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</si>
  <si>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</si>
  <si>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</si>
  <si>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</si>
  <si>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</si>
  <si>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</si>
  <si>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</si>
  <si>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</si>
  <si>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</si>
  <si>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</si>
  <si>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</si>
  <si>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</si>
  <si>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</si>
  <si>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</si>
  <si>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</si>
  <si>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</si>
  <si>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</si>
  <si>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</si>
  <si>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</si>
  <si>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</si>
  <si>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</si>
  <si>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</si>
  <si>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</si>
  <si>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</si>
  <si>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</si>
  <si>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</si>
  <si>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</si>
  <si>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</si>
  <si>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</si>
  <si>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</si>
  <si>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</si>
  <si>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</si>
  <si>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</si>
  <si>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</si>
  <si>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</si>
  <si>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</si>
  <si>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</si>
  <si>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</si>
  <si>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</si>
  <si>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</si>
  <si>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</si>
  <si>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</si>
  <si>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</si>
  <si>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</si>
  <si>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</si>
  <si>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</si>
  <si>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</si>
  <si>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</si>
  <si>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</si>
  <si>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</si>
  <si>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</si>
  <si>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</si>
  <si>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</si>
  <si>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</si>
  <si>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</si>
  <si>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</si>
  <si>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</si>
  <si>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</si>
  <si>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</si>
  <si>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</si>
  <si>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</si>
  <si>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</si>
  <si>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</si>
  <si>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</si>
  <si>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 xml:space="preserve">   1. Izdaci za razvoj</t>
  </si>
  <si>
    <t xml:space="preserve">   3. Goodwill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</si>
  <si>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</si>
  <si>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</si>
  <si>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</si>
  <si>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</si>
  <si>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</si>
  <si>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</si>
  <si>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</si>
  <si>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</si>
  <si>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</si>
  <si>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</si>
  <si>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</si>
  <si>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</si>
  <si>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</si>
  <si>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</si>
  <si>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</si>
  <si>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</si>
  <si>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</si>
  <si>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</si>
  <si>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</si>
  <si>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</si>
  <si>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</si>
  <si>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</si>
  <si>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</si>
  <si>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Prethodna godina</t>
  </si>
  <si>
    <t>Tekuća godina</t>
  </si>
  <si>
    <t xml:space="preserve">   1. Prihodi od prodaje</t>
  </si>
  <si>
    <t>BILANCA</t>
  </si>
  <si>
    <t>RAČUN DOBITI I GUBITKA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</si>
  <si>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</si>
  <si>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</si>
  <si>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</si>
  <si>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</si>
  <si>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</si>
  <si>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</si>
  <si>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IZVJEŠTAJ O NOVČANOM TIJEKU - Indirektna metoda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</si>
  <si>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</si>
  <si>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</si>
  <si>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</si>
  <si>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</si>
  <si>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</si>
  <si>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</si>
  <si>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</si>
  <si>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</si>
  <si>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</si>
  <si>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</si>
  <si>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</si>
  <si>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</si>
  <si>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</si>
  <si>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</si>
  <si>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</si>
  <si>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</si>
  <si>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</si>
  <si>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</si>
  <si>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</si>
  <si>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</si>
  <si>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</si>
  <si>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</si>
  <si>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</si>
  <si>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</si>
  <si>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</si>
  <si>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</si>
  <si>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</si>
  <si>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</si>
  <si>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</si>
  <si>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</si>
  <si>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</si>
  <si>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</si>
  <si>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</si>
  <si>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</si>
  <si>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</si>
  <si>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</si>
  <si>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</si>
  <si>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</si>
  <si>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</si>
  <si>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</si>
  <si>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</si>
  <si>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</si>
  <si>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</si>
  <si>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</si>
  <si>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</si>
  <si>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</si>
  <si>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</si>
  <si>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</si>
  <si>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</si>
  <si>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</si>
  <si>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</si>
  <si>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</si>
  <si>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</si>
  <si>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</si>
  <si>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</si>
  <si>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</si>
  <si>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</si>
  <si>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</si>
  <si>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</si>
  <si>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</si>
  <si>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</si>
  <si>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</si>
  <si>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</si>
  <si>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</si>
  <si>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</si>
  <si>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</si>
  <si>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</si>
  <si>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</si>
  <si>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</si>
  <si>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</si>
  <si>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</si>
  <si>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</si>
  <si>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</si>
  <si>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</si>
  <si>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</si>
  <si>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</si>
  <si>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</si>
  <si>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</si>
  <si>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</si>
  <si>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</si>
  <si>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</si>
  <si>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</si>
  <si>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</si>
  <si>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</si>
  <si>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</si>
  <si>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</si>
  <si>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</si>
  <si>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</si>
  <si>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</si>
  <si>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</si>
  <si>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</si>
  <si>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</si>
  <si>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</si>
  <si>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</si>
  <si>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</si>
  <si>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</si>
  <si>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</si>
  <si>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</si>
  <si>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</si>
  <si>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</si>
  <si>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</si>
  <si>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</si>
  <si>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</si>
  <si>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</si>
  <si>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</si>
  <si>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</si>
  <si>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</si>
  <si>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</si>
  <si>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</si>
  <si>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</si>
  <si>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</si>
  <si>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</si>
  <si>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</si>
  <si>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</si>
  <si>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</si>
  <si>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</si>
  <si>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</si>
  <si>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</si>
  <si>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</si>
  <si>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</si>
  <si>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</si>
  <si>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</si>
  <si>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</si>
  <si>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</si>
  <si>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</si>
  <si>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</si>
  <si>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</si>
  <si>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</si>
  <si>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</si>
  <si>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</si>
  <si>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</si>
  <si>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</si>
  <si>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</si>
  <si>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</si>
  <si>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</si>
  <si>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</si>
  <si>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</si>
  <si>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</si>
  <si>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</si>
  <si>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</si>
  <si>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</si>
  <si>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</si>
  <si>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</si>
  <si>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</si>
  <si>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</si>
  <si>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Tromjesečni financijski izvještaj poduzetnika TFI-POD</t>
  </si>
  <si>
    <t>(krajem izvještajnog razdoblja)</t>
  </si>
  <si>
    <t>Prethodno razdoblje</t>
  </si>
  <si>
    <t>Tekuće razdoblje</t>
  </si>
  <si>
    <t>01671910</t>
  </si>
  <si>
    <t>080245039</t>
  </si>
  <si>
    <t>71149912416</t>
  </si>
  <si>
    <t>ATLANTIC GRUPA d.d.</t>
  </si>
  <si>
    <t>ZAGREB</t>
  </si>
  <si>
    <t>MIRAMARSKA 23</t>
  </si>
  <si>
    <t>atlantic@atlantic.hr</t>
  </si>
  <si>
    <t>www.atlantic.hr</t>
  </si>
  <si>
    <t>51900</t>
  </si>
  <si>
    <t>NE</t>
  </si>
  <si>
    <t>Ilinčić Tatjana</t>
  </si>
  <si>
    <t>012413927</t>
  </si>
  <si>
    <t>012413002</t>
  </si>
  <si>
    <t>tatjana.ilincic@atlanticgrupa.com</t>
  </si>
  <si>
    <t>Stanković Zoran</t>
  </si>
  <si>
    <t>Obveznik: Atlantic grupa d.d.</t>
  </si>
  <si>
    <t>Obveznik: Atlantic Grupa d.d.</t>
  </si>
  <si>
    <t>Obveznik: _Atlantic Grupa d.d.</t>
  </si>
  <si>
    <t xml:space="preserve">     1. Kamate, tečajne razlike, dividende i slični prihodi iz odnosa s povezanim poduzetnicima
         povezanim poduzetnicima</t>
  </si>
  <si>
    <t xml:space="preserve">     2. Kamate, tečajne razlike, dividende, slični prihodi iz odnosa s nepovezanim
          nepovezanim poduzetnicima i drugim osobama</t>
  </si>
  <si>
    <t>stanje na dan 31.03.2014.</t>
  </si>
  <si>
    <t>u razdoblju 1.1.2014. do 31.03.2014.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</si>
</sst>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n_-;\-* #,##0.00\ _k_n_-;_-* &quot;-&quot;??\ _k_n_-;_-@_-"/>
    <numFmt numFmtId="164" formatCode="000"/>
    <numFmt numFmtId="165" formatCode="_-* #,##0\ _B_F_-;\-* #,##0\ _B_F_-;_-* &quot;-&quot;\ _B_F_-;_-@_-"/>
  </numFmts>
  <fonts count="3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u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12" fillId="0" borderId="0">
      <alignment vertical="top"/>
    </xf>
    <xf numFmtId="0" fontId="8" fillId="0" borderId="0"/>
    <xf numFmtId="0" fontId="12" fillId="0" borderId="0">
      <alignment vertical="top"/>
    </xf>
    <xf numFmtId="0" fontId="1" fillId="0" borderId="0"/>
    <xf numFmtId="9" fontId="1" fillId="0" borderId="0" applyFont="0" applyFill="0" applyBorder="0" applyAlignment="0" applyProtection="0"/>
    <xf numFmtId="0" fontId="29" fillId="0" borderId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303">
    <xf numFmtId="0" fontId="0" fillId="0" borderId="0" xfId="0"/>
    <xf numFmtId="0" fontId="12" fillId="0" borderId="0" xfId="5">
      <alignment vertical="top"/>
    </xf>
    <xf numFmtId="0" fontId="12" fillId="0" borderId="0" xfId="5" applyAlignment="1"/>
    <xf numFmtId="0" fontId="21" fillId="0" borderId="0" xfId="5" applyFont="1" applyAlignment="1"/>
    <xf numFmtId="0" fontId="0" fillId="0" borderId="0" xfId="0" applyFill="1"/>
    <xf numFmtId="0" fontId="2" fillId="0" borderId="0" xfId="5" applyFont="1" applyFill="1" applyAlignment="1">
      <alignment wrapText="1"/>
    </xf>
    <xf numFmtId="0" fontId="2" fillId="0" borderId="0" xfId="0" applyFont="1" applyFill="1"/>
    <xf numFmtId="0" fontId="2" fillId="0" borderId="0" xfId="5" applyFont="1" applyFill="1" applyBorder="1" applyAlignment="1">
      <alignment wrapText="1"/>
    </xf>
    <xf numFmtId="3" fontId="0" fillId="0" borderId="0" xfId="0" applyNumberFormat="1" applyFill="1"/>
    <xf numFmtId="3" fontId="2" fillId="0" borderId="0" xfId="0" applyNumberFormat="1" applyFont="1" applyFill="1"/>
    <xf numFmtId="0" fontId="22" fillId="2" borderId="0" xfId="5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4" fontId="23" fillId="2" borderId="0" xfId="5" applyNumberFormat="1" applyFont="1" applyFill="1" applyBorder="1" applyAlignment="1" applyProtection="1">
      <alignment horizontal="center" vertical="center"/>
      <protection locked="0" hidden="1"/>
    </xf>
    <xf numFmtId="0" fontId="23" fillId="2" borderId="0" xfId="5" applyFont="1" applyFill="1" applyBorder="1" applyAlignment="1" applyProtection="1">
      <alignment horizontal="center" vertical="center"/>
      <protection hidden="1"/>
    </xf>
    <xf numFmtId="0" fontId="24" fillId="2" borderId="11" xfId="0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49" fontId="25" fillId="2" borderId="11" xfId="0" applyNumberFormat="1" applyFont="1" applyFill="1" applyBorder="1" applyAlignment="1">
      <alignment horizontal="center" vertical="center"/>
    </xf>
    <xf numFmtId="49" fontId="25" fillId="2" borderId="11" xfId="0" applyNumberFormat="1" applyFont="1" applyFill="1" applyBorder="1" applyAlignment="1">
      <alignment horizontal="center" vertical="center" wrapText="1"/>
    </xf>
    <xf numFmtId="164" fontId="24" fillId="2" borderId="1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 applyProtection="1">
      <alignment vertical="center"/>
      <protection locked="0"/>
    </xf>
    <xf numFmtId="3" fontId="4" fillId="2" borderId="5" xfId="0" applyNumberFormat="1" applyFont="1" applyFill="1" applyBorder="1" applyAlignment="1" applyProtection="1">
      <alignment vertical="center"/>
      <protection locked="0"/>
    </xf>
    <xf numFmtId="3" fontId="3" fillId="2" borderId="1" xfId="0" applyNumberFormat="1" applyFont="1" applyFill="1" applyBorder="1" applyAlignment="1" applyProtection="1">
      <alignment vertical="center"/>
      <protection locked="0"/>
    </xf>
    <xf numFmtId="3" fontId="4" fillId="2" borderId="1" xfId="0" applyNumberFormat="1" applyFont="1" applyFill="1" applyBorder="1" applyAlignment="1" applyProtection="1">
      <alignment vertical="center"/>
      <protection locked="0"/>
    </xf>
    <xf numFmtId="3" fontId="4" fillId="2" borderId="1" xfId="0" applyNumberFormat="1" applyFont="1" applyFill="1" applyBorder="1" applyAlignment="1" applyProtection="1">
      <alignment vertical="center"/>
      <protection hidden="1"/>
    </xf>
    <xf numFmtId="3" fontId="4" fillId="2" borderId="4" xfId="0" applyNumberFormat="1" applyFont="1" applyFill="1" applyBorder="1" applyAlignment="1" applyProtection="1">
      <alignment vertical="center"/>
      <protection hidden="1"/>
    </xf>
    <xf numFmtId="164" fontId="24" fillId="2" borderId="5" xfId="0" applyNumberFormat="1" applyFont="1" applyFill="1" applyBorder="1" applyAlignment="1">
      <alignment horizontal="center" vertical="center"/>
    </xf>
    <xf numFmtId="164" fontId="24" fillId="2" borderId="4" xfId="0" applyNumberFormat="1" applyFont="1" applyFill="1" applyBorder="1" applyAlignment="1">
      <alignment horizontal="center" vertical="center"/>
    </xf>
    <xf numFmtId="0" fontId="0" fillId="2" borderId="0" xfId="0" applyFill="1"/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9" fillId="2" borderId="12" xfId="0" applyFont="1" applyFill="1" applyBorder="1" applyAlignment="1" applyProtection="1">
      <alignment horizontal="center" vertical="center" wrapText="1"/>
      <protection hidden="1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0" fontId="9" fillId="2" borderId="10" xfId="0" applyFont="1" applyFill="1" applyBorder="1" applyAlignment="1" applyProtection="1">
      <alignment horizontal="center" vertical="center"/>
      <protection hidden="1"/>
    </xf>
    <xf numFmtId="0" fontId="9" fillId="2" borderId="10" xfId="0" applyFont="1" applyFill="1" applyBorder="1" applyAlignment="1" applyProtection="1">
      <alignment horizontal="center" vertical="center" wrapText="1"/>
      <protection hidden="1"/>
    </xf>
    <xf numFmtId="164" fontId="5" fillId="2" borderId="3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 applyProtection="1">
      <alignment vertical="center"/>
      <protection hidden="1"/>
    </xf>
    <xf numFmtId="3" fontId="0" fillId="2" borderId="0" xfId="0" applyNumberFormat="1" applyFill="1"/>
    <xf numFmtId="164" fontId="5" fillId="2" borderId="4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 applyProtection="1">
      <alignment vertical="center"/>
      <protection locked="0"/>
    </xf>
    <xf numFmtId="3" fontId="3" fillId="2" borderId="5" xfId="0" applyNumberFormat="1" applyFont="1" applyFill="1" applyBorder="1" applyAlignment="1" applyProtection="1">
      <alignment vertical="center"/>
      <protection hidden="1"/>
    </xf>
    <xf numFmtId="164" fontId="5" fillId="2" borderId="2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 applyProtection="1">
      <alignment horizontal="center" vertical="center"/>
      <protection hidden="1"/>
    </xf>
    <xf numFmtId="3" fontId="9" fillId="2" borderId="5" xfId="0" applyNumberFormat="1" applyFont="1" applyFill="1" applyBorder="1" applyAlignment="1" applyProtection="1">
      <alignment vertical="center"/>
      <protection hidden="1"/>
    </xf>
    <xf numFmtId="3" fontId="9" fillId="2" borderId="1" xfId="0" applyNumberFormat="1" applyFont="1" applyFill="1" applyBorder="1" applyAlignment="1" applyProtection="1">
      <alignment vertical="center"/>
      <protection hidden="1"/>
    </xf>
    <xf numFmtId="3" fontId="9" fillId="2" borderId="1" xfId="0" applyNumberFormat="1" applyFont="1" applyFill="1" applyBorder="1" applyAlignment="1" applyProtection="1">
      <alignment vertical="center"/>
      <protection locked="0"/>
    </xf>
    <xf numFmtId="3" fontId="3" fillId="2" borderId="4" xfId="0" applyNumberFormat="1" applyFont="1" applyFill="1" applyBorder="1" applyAlignment="1" applyProtection="1">
      <alignment vertical="center"/>
      <protection hidden="1"/>
    </xf>
    <xf numFmtId="0" fontId="18" fillId="2" borderId="9" xfId="0" applyFont="1" applyFill="1" applyBorder="1" applyAlignment="1">
      <alignment vertical="center"/>
    </xf>
    <xf numFmtId="0" fontId="0" fillId="2" borderId="9" xfId="0" applyFill="1" applyBorder="1"/>
    <xf numFmtId="164" fontId="5" fillId="2" borderId="5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 wrapText="1"/>
    </xf>
    <xf numFmtId="0" fontId="8" fillId="2" borderId="7" xfId="3" applyFont="1" applyFill="1" applyBorder="1" applyAlignment="1"/>
    <xf numFmtId="0" fontId="8" fillId="2" borderId="13" xfId="3" applyFont="1" applyFill="1" applyBorder="1" applyAlignment="1"/>
    <xf numFmtId="0" fontId="8" fillId="2" borderId="0" xfId="3" applyFont="1" applyFill="1" applyAlignment="1"/>
    <xf numFmtId="0" fontId="2" fillId="2" borderId="0" xfId="3" applyFont="1" applyFill="1" applyAlignment="1"/>
    <xf numFmtId="14" fontId="5" fillId="2" borderId="11" xfId="3" applyNumberFormat="1" applyFont="1" applyFill="1" applyBorder="1" applyAlignment="1" applyProtection="1">
      <alignment horizontal="center" vertical="center"/>
      <protection locked="0" hidden="1"/>
    </xf>
    <xf numFmtId="0" fontId="8" fillId="2" borderId="6" xfId="3" applyFont="1" applyFill="1" applyBorder="1" applyAlignment="1" applyProtection="1">
      <alignment horizontal="center" vertical="center"/>
      <protection locked="0" hidden="1"/>
    </xf>
    <xf numFmtId="0" fontId="5" fillId="2" borderId="0" xfId="3" applyFont="1" applyFill="1" applyBorder="1" applyAlignment="1" applyProtection="1">
      <alignment horizontal="left" vertical="center"/>
      <protection hidden="1"/>
    </xf>
    <xf numFmtId="0" fontId="6" fillId="2" borderId="14" xfId="3" applyFont="1" applyFill="1" applyBorder="1" applyAlignment="1" applyProtection="1">
      <alignment horizontal="left" vertical="center" wrapText="1"/>
      <protection hidden="1"/>
    </xf>
    <xf numFmtId="0" fontId="6" fillId="2" borderId="6" xfId="3" applyFont="1" applyFill="1" applyBorder="1" applyAlignment="1" applyProtection="1">
      <alignment vertical="center"/>
      <protection hidden="1"/>
    </xf>
    <xf numFmtId="0" fontId="6" fillId="2" borderId="0" xfId="3" applyFont="1" applyFill="1" applyBorder="1" applyAlignment="1" applyProtection="1">
      <alignment vertical="center"/>
      <protection hidden="1"/>
    </xf>
    <xf numFmtId="0" fontId="6" fillId="2" borderId="0" xfId="3" applyFont="1" applyFill="1" applyBorder="1" applyAlignment="1" applyProtection="1">
      <alignment horizontal="center" vertical="center" wrapText="1"/>
      <protection hidden="1"/>
    </xf>
    <xf numFmtId="0" fontId="8" fillId="2" borderId="14" xfId="3" applyFont="1" applyFill="1" applyBorder="1" applyAlignment="1" applyProtection="1">
      <alignment horizontal="left" vertical="center" wrapText="1"/>
      <protection hidden="1"/>
    </xf>
    <xf numFmtId="0" fontId="8" fillId="2" borderId="6" xfId="3" applyFont="1" applyFill="1" applyBorder="1" applyAlignment="1" applyProtection="1">
      <protection hidden="1"/>
    </xf>
    <xf numFmtId="0" fontId="8" fillId="2" borderId="0" xfId="3" applyFont="1" applyFill="1" applyBorder="1" applyAlignment="1" applyProtection="1">
      <protection hidden="1"/>
    </xf>
    <xf numFmtId="0" fontId="15" fillId="2" borderId="0" xfId="3" applyFont="1" applyFill="1" applyBorder="1" applyAlignment="1" applyProtection="1">
      <alignment horizontal="right" vertical="center" wrapText="1"/>
      <protection hidden="1"/>
    </xf>
    <xf numFmtId="0" fontId="15" fillId="2" borderId="0" xfId="3" applyFont="1" applyFill="1" applyBorder="1" applyAlignment="1" applyProtection="1">
      <alignment horizontal="right"/>
      <protection hidden="1"/>
    </xf>
    <xf numFmtId="0" fontId="15" fillId="2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5" fillId="2" borderId="0" xfId="3" applyFont="1" applyFill="1" applyBorder="1" applyAlignment="1" applyProtection="1">
      <alignment horizontal="left" vertical="center"/>
      <protection hidden="1"/>
    </xf>
    <xf numFmtId="0" fontId="8" fillId="2" borderId="14" xfId="3" applyFont="1" applyFill="1" applyBorder="1" applyAlignment="1" applyProtection="1">
      <protection hidden="1"/>
    </xf>
    <xf numFmtId="0" fontId="8" fillId="2" borderId="0" xfId="3" applyFont="1" applyFill="1" applyBorder="1" applyAlignment="1" applyProtection="1">
      <alignment wrapText="1"/>
      <protection hidden="1"/>
    </xf>
    <xf numFmtId="0" fontId="8" fillId="2" borderId="14" xfId="3" applyFont="1" applyFill="1" applyBorder="1" applyAlignment="1" applyProtection="1">
      <alignment wrapText="1"/>
      <protection hidden="1"/>
    </xf>
    <xf numFmtId="0" fontId="8" fillId="2" borderId="6" xfId="3" applyFont="1" applyFill="1" applyBorder="1" applyAlignment="1" applyProtection="1">
      <alignment horizontal="right"/>
      <protection hidden="1"/>
    </xf>
    <xf numFmtId="0" fontId="8" fillId="2" borderId="0" xfId="3" applyFont="1" applyFill="1" applyBorder="1" applyAlignment="1" applyProtection="1">
      <alignment horizontal="right"/>
      <protection hidden="1"/>
    </xf>
    <xf numFmtId="0" fontId="8" fillId="2" borderId="6" xfId="3" applyFont="1" applyFill="1" applyBorder="1" applyAlignment="1" applyProtection="1">
      <alignment horizontal="right" wrapText="1"/>
      <protection hidden="1"/>
    </xf>
    <xf numFmtId="0" fontId="8" fillId="2" borderId="0" xfId="3" applyFont="1" applyFill="1" applyBorder="1" applyAlignment="1" applyProtection="1">
      <alignment horizontal="right" wrapText="1"/>
      <protection hidden="1"/>
    </xf>
    <xf numFmtId="0" fontId="8" fillId="2" borderId="0" xfId="3" applyFont="1" applyFill="1" applyBorder="1" applyAlignment="1" applyProtection="1">
      <alignment horizontal="left"/>
      <protection hidden="1"/>
    </xf>
    <xf numFmtId="0" fontId="8" fillId="2" borderId="0" xfId="3" applyFont="1" applyFill="1" applyBorder="1" applyAlignment="1" applyProtection="1">
      <alignment vertical="top"/>
      <protection hidden="1"/>
    </xf>
    <xf numFmtId="1" fontId="5" fillId="2" borderId="10" xfId="3" applyNumberFormat="1" applyFont="1" applyFill="1" applyBorder="1" applyAlignment="1" applyProtection="1">
      <alignment horizontal="center" vertical="center"/>
      <protection locked="0" hidden="1"/>
    </xf>
    <xf numFmtId="0" fontId="5" fillId="2" borderId="14" xfId="3" applyFont="1" applyFill="1" applyBorder="1" applyAlignment="1" applyProtection="1">
      <alignment horizontal="right" vertical="center"/>
      <protection locked="0" hidden="1"/>
    </xf>
    <xf numFmtId="0" fontId="6" fillId="2" borderId="0" xfId="3" applyFont="1" applyFill="1" applyBorder="1" applyAlignment="1" applyProtection="1">
      <protection hidden="1"/>
    </xf>
    <xf numFmtId="0" fontId="8" fillId="2" borderId="0" xfId="3" applyFont="1" applyFill="1" applyBorder="1" applyAlignment="1" applyProtection="1">
      <alignment horizontal="right" vertical="center"/>
      <protection hidden="1"/>
    </xf>
    <xf numFmtId="0" fontId="8" fillId="2" borderId="14" xfId="3" applyFont="1" applyFill="1" applyBorder="1" applyAlignment="1" applyProtection="1">
      <alignment vertical="top"/>
      <protection hidden="1"/>
    </xf>
    <xf numFmtId="0" fontId="5" fillId="2" borderId="10" xfId="3" applyFont="1" applyFill="1" applyBorder="1" applyAlignment="1" applyProtection="1">
      <alignment horizontal="center" vertical="center"/>
      <protection locked="0" hidden="1"/>
    </xf>
    <xf numFmtId="0" fontId="5" fillId="2" borderId="0" xfId="3" applyFont="1" applyFill="1" applyBorder="1" applyAlignment="1" applyProtection="1">
      <alignment vertical="top"/>
      <protection hidden="1"/>
    </xf>
    <xf numFmtId="0" fontId="8" fillId="2" borderId="0" xfId="3" applyFont="1" applyFill="1" applyBorder="1" applyAlignment="1"/>
    <xf numFmtId="49" fontId="5" fillId="2" borderId="10" xfId="3" applyNumberFormat="1" applyFont="1" applyFill="1" applyBorder="1" applyAlignment="1" applyProtection="1">
      <alignment horizontal="right" vertical="center"/>
      <protection locked="0" hidden="1"/>
    </xf>
    <xf numFmtId="0" fontId="8" fillId="2" borderId="14" xfId="3" applyFont="1" applyFill="1" applyBorder="1" applyAlignment="1" applyProtection="1">
      <alignment horizontal="left" vertical="top" wrapText="1"/>
      <protection hidden="1"/>
    </xf>
    <xf numFmtId="0" fontId="8" fillId="2" borderId="6" xfId="3" applyFont="1" applyFill="1" applyBorder="1" applyAlignment="1"/>
    <xf numFmtId="0" fontId="8" fillId="2" borderId="0" xfId="3" applyFont="1" applyFill="1" applyBorder="1" applyAlignment="1" applyProtection="1">
      <alignment horizontal="center" vertical="center"/>
      <protection locked="0" hidden="1"/>
    </xf>
    <xf numFmtId="0" fontId="6" fillId="2" borderId="6" xfId="3" applyFont="1" applyFill="1" applyBorder="1" applyAlignment="1" applyProtection="1">
      <alignment horizontal="right"/>
      <protection hidden="1"/>
    </xf>
    <xf numFmtId="0" fontId="6" fillId="2" borderId="0" xfId="3" applyFont="1" applyFill="1" applyBorder="1" applyAlignment="1" applyProtection="1">
      <alignment horizontal="right"/>
      <protection hidden="1"/>
    </xf>
    <xf numFmtId="0" fontId="6" fillId="2" borderId="0" xfId="3" applyFont="1" applyFill="1" applyBorder="1" applyAlignment="1" applyProtection="1">
      <alignment vertical="top"/>
      <protection hidden="1"/>
    </xf>
    <xf numFmtId="0" fontId="6" fillId="2" borderId="14" xfId="3" applyFont="1" applyFill="1" applyBorder="1" applyAlignment="1" applyProtection="1">
      <alignment horizontal="left" vertical="top" indent="2"/>
      <protection hidden="1"/>
    </xf>
    <xf numFmtId="0" fontId="6" fillId="2" borderId="0" xfId="3" applyFont="1" applyFill="1" applyBorder="1" applyAlignment="1" applyProtection="1">
      <alignment vertical="top" wrapText="1"/>
      <protection hidden="1"/>
    </xf>
    <xf numFmtId="0" fontId="6" fillId="2" borderId="0" xfId="3" applyFont="1" applyFill="1" applyBorder="1" applyAlignment="1" applyProtection="1">
      <alignment wrapText="1"/>
      <protection hidden="1"/>
    </xf>
    <xf numFmtId="0" fontId="6" fillId="2" borderId="14" xfId="3" applyFont="1" applyFill="1" applyBorder="1" applyAlignment="1" applyProtection="1">
      <alignment horizontal="left" vertical="top" wrapText="1" indent="2"/>
      <protection hidden="1"/>
    </xf>
    <xf numFmtId="0" fontId="6" fillId="2" borderId="6" xfId="3" applyFont="1" applyFill="1" applyBorder="1" applyAlignment="1" applyProtection="1">
      <alignment horizontal="right" vertical="top"/>
      <protection hidden="1"/>
    </xf>
    <xf numFmtId="0" fontId="6" fillId="2" borderId="0" xfId="3" applyFont="1" applyFill="1" applyBorder="1" applyAlignment="1" applyProtection="1">
      <alignment horizontal="right" vertical="top"/>
      <protection hidden="1"/>
    </xf>
    <xf numFmtId="0" fontId="6" fillId="2" borderId="14" xfId="3" applyFont="1" applyFill="1" applyBorder="1" applyAlignment="1" applyProtection="1">
      <protection hidden="1"/>
    </xf>
    <xf numFmtId="0" fontId="6" fillId="2" borderId="0" xfId="3" applyFont="1" applyFill="1" applyBorder="1" applyAlignment="1" applyProtection="1">
      <alignment horizontal="center" vertical="top"/>
      <protection hidden="1"/>
    </xf>
    <xf numFmtId="0" fontId="6" fillId="2" borderId="0" xfId="3" applyFont="1" applyFill="1" applyBorder="1" applyAlignment="1" applyProtection="1">
      <alignment horizontal="center"/>
      <protection hidden="1"/>
    </xf>
    <xf numFmtId="0" fontId="5" fillId="2" borderId="6" xfId="3" applyFont="1" applyFill="1" applyBorder="1" applyAlignment="1" applyProtection="1">
      <alignment horizontal="right" vertical="center"/>
      <protection locked="0" hidden="1"/>
    </xf>
    <xf numFmtId="0" fontId="5" fillId="2" borderId="0" xfId="3" applyFont="1" applyFill="1" applyBorder="1" applyAlignment="1" applyProtection="1">
      <alignment horizontal="right" vertical="center"/>
      <protection locked="0" hidden="1"/>
    </xf>
    <xf numFmtId="49" fontId="5" fillId="2" borderId="0" xfId="3" applyNumberFormat="1" applyFont="1" applyFill="1" applyBorder="1" applyAlignment="1" applyProtection="1">
      <alignment horizontal="center" vertical="center"/>
      <protection locked="0" hidden="1"/>
    </xf>
    <xf numFmtId="49" fontId="5" fillId="2" borderId="14" xfId="3" applyNumberFormat="1" applyFont="1" applyFill="1" applyBorder="1" applyAlignment="1" applyProtection="1">
      <alignment horizontal="center" vertical="center"/>
      <protection locked="0" hidden="1"/>
    </xf>
    <xf numFmtId="0" fontId="8" fillId="2" borderId="6" xfId="3" applyFont="1" applyFill="1" applyBorder="1" applyAlignment="1" applyProtection="1">
      <alignment horizontal="right" vertical="top"/>
      <protection hidden="1"/>
    </xf>
    <xf numFmtId="0" fontId="8" fillId="2" borderId="0" xfId="3" applyFont="1" applyFill="1" applyBorder="1" applyAlignment="1" applyProtection="1">
      <alignment horizontal="right" vertical="top"/>
      <protection hidden="1"/>
    </xf>
    <xf numFmtId="0" fontId="8" fillId="2" borderId="0" xfId="3" applyFont="1" applyFill="1" applyBorder="1" applyAlignment="1" applyProtection="1">
      <alignment horizontal="center" vertical="top"/>
      <protection hidden="1"/>
    </xf>
    <xf numFmtId="0" fontId="8" fillId="2" borderId="0" xfId="3" applyFont="1" applyFill="1" applyBorder="1" applyAlignment="1" applyProtection="1">
      <alignment horizontal="center"/>
      <protection hidden="1"/>
    </xf>
    <xf numFmtId="0" fontId="8" fillId="2" borderId="6" xfId="3" applyFont="1" applyFill="1" applyBorder="1" applyAlignment="1" applyProtection="1">
      <alignment horizontal="left" vertical="top"/>
      <protection hidden="1"/>
    </xf>
    <xf numFmtId="0" fontId="8" fillId="2" borderId="0" xfId="3" applyFont="1" applyFill="1" applyBorder="1" applyAlignment="1" applyProtection="1">
      <alignment horizontal="left" vertical="top"/>
      <protection hidden="1"/>
    </xf>
    <xf numFmtId="0" fontId="8" fillId="2" borderId="14" xfId="3" applyFont="1" applyFill="1" applyBorder="1" applyAlignment="1" applyProtection="1">
      <alignment horizontal="left"/>
      <protection hidden="1"/>
    </xf>
    <xf numFmtId="0" fontId="8" fillId="2" borderId="7" xfId="3" applyFont="1" applyFill="1" applyBorder="1" applyAlignment="1" applyProtection="1">
      <protection hidden="1"/>
    </xf>
    <xf numFmtId="0" fontId="8" fillId="2" borderId="13" xfId="3" applyFont="1" applyFill="1" applyBorder="1" applyAlignment="1" applyProtection="1">
      <protection hidden="1"/>
    </xf>
    <xf numFmtId="0" fontId="8" fillId="2" borderId="6" xfId="3" applyFont="1" applyFill="1" applyBorder="1" applyAlignment="1" applyProtection="1">
      <alignment horizontal="left"/>
      <protection hidden="1"/>
    </xf>
    <xf numFmtId="0" fontId="8" fillId="2" borderId="14" xfId="3" applyFont="1" applyFill="1" applyBorder="1" applyAlignment="1" applyProtection="1">
      <alignment vertical="center"/>
      <protection hidden="1"/>
    </xf>
    <xf numFmtId="0" fontId="8" fillId="2" borderId="0" xfId="3" applyFont="1" applyFill="1" applyBorder="1" applyAlignment="1" applyProtection="1">
      <alignment vertical="center"/>
      <protection hidden="1"/>
    </xf>
    <xf numFmtId="0" fontId="17" fillId="2" borderId="0" xfId="5" applyFont="1" applyFill="1" applyBorder="1" applyAlignment="1" applyProtection="1">
      <alignment vertical="center"/>
      <protection hidden="1"/>
    </xf>
    <xf numFmtId="0" fontId="17" fillId="2" borderId="14" xfId="5" applyFont="1" applyFill="1" applyBorder="1" applyAlignment="1" applyProtection="1">
      <alignment vertical="center"/>
      <protection hidden="1"/>
    </xf>
    <xf numFmtId="0" fontId="17" fillId="2" borderId="0" xfId="5" applyFont="1" applyFill="1" applyBorder="1" applyAlignment="1" applyProtection="1">
      <alignment horizontal="left"/>
      <protection hidden="1"/>
    </xf>
    <xf numFmtId="0" fontId="12" fillId="2" borderId="0" xfId="5" applyFill="1" applyBorder="1" applyAlignment="1"/>
    <xf numFmtId="0" fontId="12" fillId="2" borderId="14" xfId="5" applyFill="1" applyBorder="1" applyAlignment="1"/>
    <xf numFmtId="0" fontId="5" fillId="2" borderId="6" xfId="3" applyFont="1" applyFill="1" applyBorder="1" applyAlignment="1" applyProtection="1">
      <alignment vertical="center"/>
      <protection hidden="1"/>
    </xf>
    <xf numFmtId="0" fontId="8" fillId="2" borderId="8" xfId="3" applyFont="1" applyFill="1" applyBorder="1" applyAlignment="1" applyProtection="1">
      <protection hidden="1"/>
    </xf>
    <xf numFmtId="0" fontId="8" fillId="2" borderId="8" xfId="3" applyFont="1" applyFill="1" applyBorder="1" applyAlignment="1"/>
    <xf numFmtId="0" fontId="8" fillId="2" borderId="15" xfId="3" applyFont="1" applyFill="1" applyBorder="1" applyAlignment="1" applyProtection="1">
      <protection hidden="1"/>
    </xf>
    <xf numFmtId="0" fontId="8" fillId="2" borderId="16" xfId="3" applyFont="1" applyFill="1" applyBorder="1" applyAlignment="1" applyProtection="1">
      <alignment horizontal="right" vertical="top" wrapText="1"/>
      <protection hidden="1"/>
    </xf>
    <xf numFmtId="0" fontId="8" fillId="2" borderId="17" xfId="3" applyFont="1" applyFill="1" applyBorder="1" applyAlignment="1" applyProtection="1">
      <alignment horizontal="right" vertical="top" wrapText="1"/>
      <protection hidden="1"/>
    </xf>
    <xf numFmtId="0" fontId="8" fillId="2" borderId="17" xfId="3" applyFont="1" applyFill="1" applyBorder="1" applyAlignment="1" applyProtection="1">
      <protection hidden="1"/>
    </xf>
    <xf numFmtId="0" fontId="8" fillId="2" borderId="18" xfId="3" applyFont="1" applyFill="1" applyBorder="1" applyAlignment="1" applyProtection="1">
      <protection hidden="1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3" fontId="5" fillId="0" borderId="10" xfId="3" applyNumberFormat="1" applyFont="1" applyFill="1" applyBorder="1" applyAlignment="1" applyProtection="1">
      <alignment horizontal="right" vertical="center"/>
      <protection locked="0" hidden="1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3" fontId="3" fillId="0" borderId="5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0" fontId="8" fillId="2" borderId="17" xfId="3" applyFont="1" applyFill="1" applyBorder="1" applyAlignment="1" applyProtection="1">
      <alignment horizontal="center" vertical="top"/>
      <protection hidden="1"/>
    </xf>
    <xf numFmtId="0" fontId="8" fillId="2" borderId="17" xfId="3" applyFont="1" applyFill="1" applyBorder="1" applyAlignment="1" applyProtection="1">
      <alignment horizontal="center"/>
      <protection hidden="1"/>
    </xf>
    <xf numFmtId="0" fontId="8" fillId="2" borderId="6" xfId="3" applyFont="1" applyFill="1" applyBorder="1" applyAlignment="1" applyProtection="1">
      <alignment horizontal="right" vertical="center" wrapText="1"/>
      <protection hidden="1"/>
    </xf>
    <xf numFmtId="0" fontId="8" fillId="2" borderId="14" xfId="3" applyFont="1" applyFill="1" applyBorder="1" applyAlignment="1" applyProtection="1">
      <alignment horizontal="right" wrapText="1"/>
      <protection hidden="1"/>
    </xf>
    <xf numFmtId="49" fontId="16" fillId="2" borderId="16" xfId="1" applyNumberFormat="1" applyFont="1" applyFill="1" applyBorder="1" applyAlignment="1" applyProtection="1">
      <alignment horizontal="left" vertical="center"/>
      <protection locked="0" hidden="1"/>
    </xf>
    <xf numFmtId="49" fontId="5" fillId="2" borderId="17" xfId="3" applyNumberFormat="1" applyFont="1" applyFill="1" applyBorder="1" applyAlignment="1" applyProtection="1">
      <alignment horizontal="left" vertical="center"/>
      <protection locked="0" hidden="1"/>
    </xf>
    <xf numFmtId="49" fontId="5" fillId="2" borderId="18" xfId="3" applyNumberFormat="1" applyFont="1" applyFill="1" applyBorder="1" applyAlignment="1" applyProtection="1">
      <alignment horizontal="left" vertical="center"/>
      <protection locked="0" hidden="1"/>
    </xf>
    <xf numFmtId="0" fontId="8" fillId="2" borderId="6" xfId="3" applyFont="1" applyFill="1" applyBorder="1" applyAlignment="1" applyProtection="1">
      <alignment horizontal="right" vertical="center"/>
      <protection hidden="1"/>
    </xf>
    <xf numFmtId="0" fontId="8" fillId="2" borderId="14" xfId="3" applyFont="1" applyFill="1" applyBorder="1" applyAlignment="1" applyProtection="1">
      <alignment horizontal="right"/>
      <protection hidden="1"/>
    </xf>
    <xf numFmtId="49" fontId="5" fillId="2" borderId="16" xfId="3" applyNumberFormat="1" applyFont="1" applyFill="1" applyBorder="1" applyAlignment="1" applyProtection="1">
      <alignment horizontal="left" vertical="center"/>
      <protection locked="0" hidden="1"/>
    </xf>
    <xf numFmtId="0" fontId="8" fillId="2" borderId="18" xfId="3" applyFont="1" applyFill="1" applyBorder="1" applyAlignment="1">
      <alignment horizontal="left" vertical="center"/>
    </xf>
    <xf numFmtId="0" fontId="26" fillId="2" borderId="0" xfId="5" applyFont="1" applyFill="1" applyBorder="1" applyAlignment="1" applyProtection="1">
      <alignment horizontal="left"/>
      <protection hidden="1"/>
    </xf>
    <xf numFmtId="0" fontId="27" fillId="2" borderId="0" xfId="5" applyFont="1" applyFill="1" applyBorder="1" applyAlignment="1"/>
    <xf numFmtId="0" fontId="17" fillId="2" borderId="0" xfId="5" applyFont="1" applyFill="1" applyBorder="1" applyAlignment="1" applyProtection="1">
      <alignment horizontal="left"/>
      <protection hidden="1"/>
    </xf>
    <xf numFmtId="0" fontId="12" fillId="2" borderId="0" xfId="5" applyFill="1" applyBorder="1" applyAlignment="1"/>
    <xf numFmtId="0" fontId="12" fillId="2" borderId="14" xfId="5" applyFill="1" applyBorder="1" applyAlignment="1"/>
    <xf numFmtId="0" fontId="8" fillId="2" borderId="20" xfId="3" applyFont="1" applyFill="1" applyBorder="1" applyAlignment="1" applyProtection="1">
      <alignment horizontal="center" vertical="top"/>
      <protection hidden="1"/>
    </xf>
    <xf numFmtId="0" fontId="8" fillId="2" borderId="20" xfId="3" applyFont="1" applyFill="1" applyBorder="1" applyAlignment="1">
      <alignment horizontal="center"/>
    </xf>
    <xf numFmtId="0" fontId="8" fillId="2" borderId="21" xfId="3" applyFont="1" applyFill="1" applyBorder="1" applyAlignment="1"/>
    <xf numFmtId="49" fontId="5" fillId="2" borderId="16" xfId="3" applyNumberFormat="1" applyFont="1" applyFill="1" applyBorder="1" applyAlignment="1" applyProtection="1">
      <alignment horizontal="center" vertical="center"/>
      <protection locked="0" hidden="1"/>
    </xf>
    <xf numFmtId="49" fontId="5" fillId="2" borderId="18" xfId="3" applyNumberFormat="1" applyFont="1" applyFill="1" applyBorder="1" applyAlignment="1" applyProtection="1">
      <alignment horizontal="center" vertical="center"/>
      <protection locked="0" hidden="1"/>
    </xf>
    <xf numFmtId="0" fontId="5" fillId="2" borderId="16" xfId="3" applyFont="1" applyFill="1" applyBorder="1" applyAlignment="1" applyProtection="1">
      <alignment horizontal="left" vertical="center"/>
      <protection locked="0" hidden="1"/>
    </xf>
    <xf numFmtId="0" fontId="8" fillId="2" borderId="17" xfId="3" applyFont="1" applyFill="1" applyBorder="1" applyAlignment="1"/>
    <xf numFmtId="0" fontId="8" fillId="2" borderId="18" xfId="3" applyFont="1" applyFill="1" applyBorder="1" applyAlignment="1"/>
    <xf numFmtId="0" fontId="13" fillId="2" borderId="19" xfId="3" applyFont="1" applyFill="1" applyBorder="1" applyAlignment="1"/>
    <xf numFmtId="0" fontId="13" fillId="2" borderId="7" xfId="3" applyFont="1" applyFill="1" applyBorder="1" applyAlignment="1"/>
    <xf numFmtId="0" fontId="8" fillId="2" borderId="0" xfId="3" applyFont="1" applyFill="1" applyBorder="1" applyAlignment="1" applyProtection="1">
      <alignment vertical="center"/>
      <protection hidden="1"/>
    </xf>
    <xf numFmtId="0" fontId="8" fillId="2" borderId="0" xfId="3" applyFont="1" applyFill="1" applyBorder="1" applyAlignment="1" applyProtection="1">
      <alignment horizontal="center" vertical="top"/>
      <protection hidden="1"/>
    </xf>
    <xf numFmtId="0" fontId="8" fillId="2" borderId="0" xfId="3" applyFont="1" applyFill="1" applyBorder="1" applyAlignment="1" applyProtection="1">
      <alignment horizontal="center"/>
      <protection hidden="1"/>
    </xf>
    <xf numFmtId="0" fontId="8" fillId="2" borderId="7" xfId="3" applyFont="1" applyFill="1" applyBorder="1" applyAlignment="1" applyProtection="1">
      <alignment horizontal="center"/>
      <protection hidden="1"/>
    </xf>
    <xf numFmtId="0" fontId="5" fillId="2" borderId="17" xfId="3" applyFont="1" applyFill="1" applyBorder="1" applyAlignment="1" applyProtection="1">
      <alignment horizontal="left" vertical="center"/>
      <protection locked="0" hidden="1"/>
    </xf>
    <xf numFmtId="0" fontId="5" fillId="2" borderId="18" xfId="3" applyFont="1" applyFill="1" applyBorder="1" applyAlignment="1" applyProtection="1">
      <alignment horizontal="left" vertical="center"/>
      <protection locked="0" hidden="1"/>
    </xf>
    <xf numFmtId="0" fontId="6" fillId="2" borderId="0" xfId="3" applyFont="1" applyFill="1" applyBorder="1" applyAlignment="1" applyProtection="1">
      <alignment horizontal="center" vertical="top"/>
      <protection hidden="1"/>
    </xf>
    <xf numFmtId="0" fontId="6" fillId="2" borderId="0" xfId="3" applyFont="1" applyFill="1" applyBorder="1" applyAlignment="1" applyProtection="1">
      <alignment horizontal="center"/>
      <protection hidden="1"/>
    </xf>
    <xf numFmtId="0" fontId="6" fillId="2" borderId="17" xfId="3" applyFont="1" applyFill="1" applyBorder="1" applyAlignment="1">
      <alignment horizontal="left"/>
    </xf>
    <xf numFmtId="0" fontId="6" fillId="2" borderId="18" xfId="3" applyFont="1" applyFill="1" applyBorder="1" applyAlignment="1">
      <alignment horizontal="left"/>
    </xf>
    <xf numFmtId="0" fontId="6" fillId="2" borderId="0" xfId="3" applyFont="1" applyFill="1" applyBorder="1" applyAlignment="1" applyProtection="1">
      <alignment vertical="top" wrapText="1"/>
      <protection hidden="1"/>
    </xf>
    <xf numFmtId="0" fontId="6" fillId="2" borderId="0" xfId="3" applyFont="1" applyFill="1" applyBorder="1" applyAlignment="1" applyProtection="1">
      <alignment wrapText="1"/>
      <protection hidden="1"/>
    </xf>
    <xf numFmtId="0" fontId="8" fillId="2" borderId="0" xfId="3" applyFont="1" applyFill="1" applyBorder="1" applyAlignment="1" applyProtection="1">
      <alignment horizontal="right" vertical="center"/>
      <protection hidden="1"/>
    </xf>
    <xf numFmtId="0" fontId="6" fillId="2" borderId="6" xfId="3" applyFont="1" applyFill="1" applyBorder="1" applyAlignment="1" applyProtection="1">
      <alignment horizontal="center" vertical="center"/>
      <protection hidden="1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center"/>
    </xf>
    <xf numFmtId="0" fontId="8" fillId="2" borderId="0" xfId="3" applyFont="1" applyFill="1" applyBorder="1" applyAlignment="1">
      <alignment horizontal="center" vertical="center"/>
    </xf>
    <xf numFmtId="0" fontId="8" fillId="2" borderId="0" xfId="3" applyFont="1" applyFill="1" applyBorder="1" applyAlignment="1">
      <alignment vertical="center"/>
    </xf>
    <xf numFmtId="0" fontId="8" fillId="2" borderId="0" xfId="3" applyFont="1" applyFill="1" applyBorder="1" applyAlignment="1">
      <alignment horizontal="center"/>
    </xf>
    <xf numFmtId="0" fontId="8" fillId="2" borderId="14" xfId="3" applyFont="1" applyFill="1" applyBorder="1" applyAlignment="1">
      <alignment horizontal="center"/>
    </xf>
    <xf numFmtId="0" fontId="8" fillId="2" borderId="17" xfId="3" applyFont="1" applyFill="1" applyBorder="1" applyAlignment="1">
      <alignment horizontal="left"/>
    </xf>
    <xf numFmtId="0" fontId="8" fillId="2" borderId="18" xfId="3" applyFont="1" applyFill="1" applyBorder="1" applyAlignment="1">
      <alignment horizontal="left"/>
    </xf>
    <xf numFmtId="0" fontId="8" fillId="2" borderId="0" xfId="3" applyFont="1" applyFill="1" applyBorder="1" applyAlignment="1" applyProtection="1">
      <alignment horizontal="right"/>
      <protection hidden="1"/>
    </xf>
    <xf numFmtId="0" fontId="8" fillId="2" borderId="17" xfId="3" applyFont="1" applyFill="1" applyBorder="1" applyAlignment="1">
      <alignment horizontal="left" vertical="center"/>
    </xf>
    <xf numFmtId="0" fontId="16" fillId="2" borderId="16" xfId="1" applyFont="1" applyFill="1" applyBorder="1" applyAlignment="1" applyProtection="1">
      <protection locked="0" hidden="1"/>
    </xf>
    <xf numFmtId="0" fontId="5" fillId="2" borderId="17" xfId="3" applyFont="1" applyFill="1" applyBorder="1" applyAlignment="1" applyProtection="1">
      <protection locked="0" hidden="1"/>
    </xf>
    <xf numFmtId="0" fontId="5" fillId="2" borderId="18" xfId="3" applyFont="1" applyFill="1" applyBorder="1" applyAlignment="1" applyProtection="1">
      <protection locked="0" hidden="1"/>
    </xf>
    <xf numFmtId="0" fontId="16" fillId="0" borderId="16" xfId="1" applyFont="1" applyFill="1" applyBorder="1" applyAlignment="1" applyProtection="1">
      <protection locked="0" hidden="1"/>
    </xf>
    <xf numFmtId="0" fontId="5" fillId="0" borderId="17" xfId="3" applyFont="1" applyFill="1" applyBorder="1" applyAlignment="1" applyProtection="1">
      <protection locked="0" hidden="1"/>
    </xf>
    <xf numFmtId="0" fontId="5" fillId="0" borderId="18" xfId="3" applyFont="1" applyFill="1" applyBorder="1" applyAlignment="1" applyProtection="1">
      <protection locked="0" hidden="1"/>
    </xf>
    <xf numFmtId="1" fontId="5" fillId="2" borderId="16" xfId="3" applyNumberFormat="1" applyFont="1" applyFill="1" applyBorder="1" applyAlignment="1" applyProtection="1">
      <alignment horizontal="center" vertical="center"/>
      <protection locked="0" hidden="1"/>
    </xf>
    <xf numFmtId="1" fontId="5" fillId="2" borderId="18" xfId="3" applyNumberFormat="1" applyFont="1" applyFill="1" applyBorder="1" applyAlignment="1" applyProtection="1">
      <alignment horizontal="center" vertical="center"/>
      <protection locked="0" hidden="1"/>
    </xf>
    <xf numFmtId="0" fontId="8" fillId="2" borderId="0" xfId="3" applyFont="1" applyFill="1" applyBorder="1" applyAlignment="1" applyProtection="1">
      <alignment horizontal="right" wrapText="1"/>
      <protection hidden="1"/>
    </xf>
    <xf numFmtId="0" fontId="8" fillId="2" borderId="6" xfId="3" applyFont="1" applyFill="1" applyBorder="1" applyAlignment="1" applyProtection="1">
      <alignment horizontal="right" wrapText="1"/>
      <protection hidden="1"/>
    </xf>
    <xf numFmtId="0" fontId="5" fillId="2" borderId="6" xfId="3" applyFont="1" applyFill="1" applyBorder="1" applyAlignment="1" applyProtection="1">
      <alignment horizontal="left" vertical="center" wrapText="1"/>
      <protection hidden="1"/>
    </xf>
    <xf numFmtId="0" fontId="5" fillId="2" borderId="0" xfId="3" applyFont="1" applyFill="1" applyBorder="1" applyAlignment="1" applyProtection="1">
      <alignment horizontal="left" vertical="center" wrapText="1"/>
      <protection hidden="1"/>
    </xf>
    <xf numFmtId="0" fontId="5" fillId="2" borderId="14" xfId="3" applyFont="1" applyFill="1" applyBorder="1" applyAlignment="1" applyProtection="1">
      <alignment horizontal="left" vertical="center" wrapText="1"/>
      <protection hidden="1"/>
    </xf>
    <xf numFmtId="0" fontId="14" fillId="2" borderId="6" xfId="3" applyFont="1" applyFill="1" applyBorder="1" applyAlignment="1" applyProtection="1">
      <alignment horizontal="center" vertical="center" wrapText="1"/>
      <protection hidden="1"/>
    </xf>
    <xf numFmtId="0" fontId="14" fillId="2" borderId="0" xfId="3" applyFont="1" applyFill="1" applyBorder="1" applyAlignment="1" applyProtection="1">
      <alignment horizontal="center" vertical="center" wrapText="1"/>
      <protection hidden="1"/>
    </xf>
    <xf numFmtId="0" fontId="14" fillId="2" borderId="14" xfId="3" applyFont="1" applyFill="1" applyBorder="1" applyAlignment="1" applyProtection="1">
      <alignment horizontal="center" vertical="center" wrapText="1"/>
      <protection hidden="1"/>
    </xf>
    <xf numFmtId="0" fontId="4" fillId="2" borderId="6" xfId="3" applyFont="1" applyFill="1" applyBorder="1" applyAlignment="1" applyProtection="1">
      <alignment horizontal="right" vertical="center" wrapText="1"/>
      <protection hidden="1"/>
    </xf>
    <xf numFmtId="0" fontId="4" fillId="2" borderId="14" xfId="3" applyFont="1" applyFill="1" applyBorder="1" applyAlignment="1" applyProtection="1">
      <alignment horizontal="right" wrapText="1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0" fontId="10" fillId="2" borderId="17" xfId="0" applyFont="1" applyFill="1" applyBorder="1" applyAlignment="1" applyProtection="1">
      <alignment horizontal="center" vertical="top" wrapText="1"/>
      <protection hidden="1"/>
    </xf>
    <xf numFmtId="0" fontId="10" fillId="2" borderId="12" xfId="0" applyFont="1" applyFill="1" applyBorder="1" applyAlignment="1" applyProtection="1">
      <alignment vertical="center" wrapText="1"/>
      <protection hidden="1"/>
    </xf>
    <xf numFmtId="0" fontId="10" fillId="2" borderId="25" xfId="0" applyFont="1" applyFill="1" applyBorder="1" applyAlignment="1" applyProtection="1">
      <alignment vertical="center" wrapText="1"/>
      <protection hidden="1"/>
    </xf>
    <xf numFmtId="0" fontId="10" fillId="2" borderId="26" xfId="0" applyFont="1" applyFill="1" applyBorder="1" applyAlignment="1" applyProtection="1">
      <alignment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25" xfId="0" applyFont="1" applyFill="1" applyBorder="1" applyAlignment="1" applyProtection="1">
      <alignment horizontal="center" vertical="center" wrapText="1"/>
      <protection hidden="1"/>
    </xf>
    <xf numFmtId="0" fontId="5" fillId="2" borderId="26" xfId="0" applyFont="1" applyFill="1" applyBorder="1" applyAlignment="1" applyProtection="1">
      <alignment horizontal="center" vertical="center" wrapText="1"/>
      <protection hidden="1"/>
    </xf>
    <xf numFmtId="0" fontId="6" fillId="2" borderId="29" xfId="0" applyFont="1" applyFill="1" applyBorder="1" applyAlignment="1">
      <alignment horizontal="left" vertical="center" wrapText="1"/>
    </xf>
    <xf numFmtId="0" fontId="6" fillId="2" borderId="30" xfId="0" applyFont="1" applyFill="1" applyBorder="1" applyAlignment="1">
      <alignment horizontal="left" vertical="center" wrapText="1"/>
    </xf>
    <xf numFmtId="0" fontId="6" fillId="2" borderId="3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left" vertical="center" wrapText="1"/>
    </xf>
    <xf numFmtId="0" fontId="5" fillId="2" borderId="33" xfId="0" applyFont="1" applyFill="1" applyBorder="1" applyAlignment="1">
      <alignment horizontal="left" vertical="center" wrapText="1"/>
    </xf>
    <xf numFmtId="0" fontId="5" fillId="2" borderId="34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18" fillId="2" borderId="25" xfId="0" applyFont="1" applyFill="1" applyBorder="1" applyAlignment="1">
      <alignment vertical="center"/>
    </xf>
    <xf numFmtId="0" fontId="18" fillId="2" borderId="26" xfId="0" applyFont="1" applyFill="1" applyBorder="1" applyAlignment="1">
      <alignment vertical="center"/>
    </xf>
    <xf numFmtId="0" fontId="6" fillId="2" borderId="29" xfId="0" applyFont="1" applyFill="1" applyBorder="1" applyAlignment="1">
      <alignment horizontal="left" vertical="center" wrapText="1" indent="1"/>
    </xf>
    <xf numFmtId="0" fontId="6" fillId="2" borderId="30" xfId="0" applyFont="1" applyFill="1" applyBorder="1" applyAlignment="1">
      <alignment horizontal="left" vertical="center" wrapText="1" indent="1"/>
    </xf>
    <xf numFmtId="0" fontId="6" fillId="2" borderId="31" xfId="0" applyFont="1" applyFill="1" applyBorder="1" applyAlignment="1">
      <alignment horizontal="left" vertical="center" wrapText="1" indent="1"/>
    </xf>
    <xf numFmtId="0" fontId="11" fillId="2" borderId="0" xfId="0" applyFont="1" applyFill="1" applyBorder="1" applyAlignment="1">
      <alignment vertical="center" wrapText="1"/>
    </xf>
    <xf numFmtId="0" fontId="11" fillId="2" borderId="0" xfId="0" applyFont="1" applyFill="1" applyAlignment="1">
      <alignment vertical="center"/>
    </xf>
    <xf numFmtId="0" fontId="5" fillId="2" borderId="22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5" fillId="2" borderId="24" xfId="0" applyFont="1" applyFill="1" applyBorder="1" applyAlignment="1">
      <alignment horizontal="left" vertical="center" wrapText="1"/>
    </xf>
    <xf numFmtId="0" fontId="5" fillId="2" borderId="25" xfId="0" applyFont="1" applyFill="1" applyBorder="1" applyAlignment="1">
      <alignment horizontal="left" vertical="center" wrapText="1"/>
    </xf>
    <xf numFmtId="0" fontId="18" fillId="2" borderId="25" xfId="0" applyFont="1" applyFill="1" applyBorder="1" applyAlignment="1">
      <alignment horizontal="left" vertical="center" wrapText="1"/>
    </xf>
    <xf numFmtId="0" fontId="18" fillId="2" borderId="26" xfId="0" applyFont="1" applyFill="1" applyBorder="1" applyAlignment="1">
      <alignment horizontal="left" vertical="center" wrapText="1"/>
    </xf>
    <xf numFmtId="0" fontId="18" fillId="2" borderId="9" xfId="0" applyFont="1" applyFill="1" applyBorder="1" applyAlignment="1">
      <alignment vertical="center"/>
    </xf>
    <xf numFmtId="0" fontId="18" fillId="2" borderId="28" xfId="0" applyFont="1" applyFill="1" applyBorder="1" applyAlignment="1">
      <alignment vertical="center"/>
    </xf>
    <xf numFmtId="0" fontId="6" fillId="2" borderId="32" xfId="0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left" vertical="center" wrapText="1"/>
    </xf>
    <xf numFmtId="0" fontId="6" fillId="2" borderId="34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vertical="center" wrapText="1"/>
    </xf>
    <xf numFmtId="0" fontId="28" fillId="2" borderId="0" xfId="0" applyFont="1" applyFill="1" applyAlignment="1">
      <alignment vertical="center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10" fillId="2" borderId="17" xfId="0" applyFont="1" applyFill="1" applyBorder="1" applyAlignment="1" applyProtection="1">
      <alignment horizontal="left" vertical="center" wrapText="1"/>
      <protection hidden="1"/>
    </xf>
    <xf numFmtId="0" fontId="5" fillId="2" borderId="29" xfId="0" applyFont="1" applyFill="1" applyBorder="1" applyAlignment="1">
      <alignment horizontal="left" vertical="center" wrapText="1" indent="1"/>
    </xf>
    <xf numFmtId="0" fontId="5" fillId="2" borderId="30" xfId="0" applyFont="1" applyFill="1" applyBorder="1" applyAlignment="1">
      <alignment horizontal="left" vertical="center" wrapText="1" indent="1"/>
    </xf>
    <xf numFmtId="0" fontId="5" fillId="2" borderId="31" xfId="0" applyFont="1" applyFill="1" applyBorder="1" applyAlignment="1">
      <alignment horizontal="left" vertical="center" wrapText="1" indent="1"/>
    </xf>
    <xf numFmtId="0" fontId="6" fillId="2" borderId="22" xfId="0" applyFont="1" applyFill="1" applyBorder="1" applyAlignment="1">
      <alignment horizontal="left" vertical="center" wrapText="1" indent="1"/>
    </xf>
    <xf numFmtId="0" fontId="6" fillId="2" borderId="23" xfId="0" applyFont="1" applyFill="1" applyBorder="1" applyAlignment="1">
      <alignment horizontal="left" vertical="center" wrapText="1" indent="1"/>
    </xf>
    <xf numFmtId="0" fontId="6" fillId="2" borderId="24" xfId="0" applyFont="1" applyFill="1" applyBorder="1" applyAlignment="1">
      <alignment horizontal="left" vertical="center" wrapText="1" indent="1"/>
    </xf>
    <xf numFmtId="0" fontId="10" fillId="2" borderId="0" xfId="0" applyFont="1" applyFill="1" applyBorder="1" applyAlignment="1" applyProtection="1">
      <alignment horizontal="center" vertical="top" wrapText="1"/>
      <protection hidden="1"/>
    </xf>
    <xf numFmtId="0" fontId="5" fillId="2" borderId="32" xfId="0" applyFont="1" applyFill="1" applyBorder="1" applyAlignment="1">
      <alignment horizontal="left" vertical="center" wrapText="1" indent="1"/>
    </xf>
    <xf numFmtId="0" fontId="5" fillId="2" borderId="33" xfId="0" applyFont="1" applyFill="1" applyBorder="1" applyAlignment="1">
      <alignment horizontal="left" vertical="center" wrapText="1" indent="1"/>
    </xf>
    <xf numFmtId="0" fontId="5" fillId="2" borderId="34" xfId="0" applyFont="1" applyFill="1" applyBorder="1" applyAlignment="1">
      <alignment horizontal="left" vertical="center" wrapText="1" indent="1"/>
    </xf>
    <xf numFmtId="0" fontId="5" fillId="2" borderId="19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 applyProtection="1">
      <alignment vertical="center" wrapText="1"/>
      <protection hidden="1"/>
    </xf>
    <xf numFmtId="0" fontId="9" fillId="2" borderId="25" xfId="0" applyFont="1" applyFill="1" applyBorder="1" applyAlignment="1" applyProtection="1">
      <alignment vertical="center" wrapText="1"/>
      <protection hidden="1"/>
    </xf>
    <xf numFmtId="0" fontId="9" fillId="2" borderId="26" xfId="0" applyFont="1" applyFill="1" applyBorder="1" applyAlignment="1" applyProtection="1">
      <alignment vertical="center" wrapText="1"/>
      <protection hidden="1"/>
    </xf>
    <xf numFmtId="0" fontId="13" fillId="2" borderId="0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vertical="center" wrapText="1"/>
    </xf>
    <xf numFmtId="0" fontId="18" fillId="2" borderId="26" xfId="0" applyFont="1" applyFill="1" applyBorder="1" applyAlignment="1">
      <alignment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32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vertical="center" wrapText="1"/>
    </xf>
    <xf numFmtId="0" fontId="22" fillId="2" borderId="0" xfId="5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8" fillId="2" borderId="30" xfId="0" applyFont="1" applyFill="1" applyBorder="1" applyAlignment="1">
      <alignment horizontal="left" vertical="center" wrapText="1"/>
    </xf>
    <xf numFmtId="0" fontId="24" fillId="2" borderId="29" xfId="0" applyFont="1" applyFill="1" applyBorder="1" applyAlignment="1">
      <alignment horizontal="left" vertical="center" wrapText="1"/>
    </xf>
    <xf numFmtId="0" fontId="24" fillId="2" borderId="30" xfId="0" applyFont="1" applyFill="1" applyBorder="1" applyAlignment="1">
      <alignment horizontal="left" vertical="center" wrapText="1"/>
    </xf>
    <xf numFmtId="0" fontId="24" fillId="2" borderId="12" xfId="0" applyFont="1" applyFill="1" applyBorder="1" applyAlignment="1">
      <alignment horizontal="left" vertical="center" wrapText="1"/>
    </xf>
    <xf numFmtId="0" fontId="24" fillId="2" borderId="25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vertical="center" wrapText="1"/>
    </xf>
    <xf numFmtId="0" fontId="23" fillId="2" borderId="0" xfId="5" applyFont="1" applyFill="1" applyBorder="1" applyAlignment="1" applyProtection="1">
      <alignment horizontal="center" vertical="center"/>
      <protection hidden="1"/>
    </xf>
    <xf numFmtId="14" fontId="23" fillId="2" borderId="0" xfId="5" applyNumberFormat="1" applyFont="1" applyFill="1" applyBorder="1" applyAlignment="1" applyProtection="1">
      <alignment horizontal="center" vertical="center"/>
      <protection locked="0" hidden="1"/>
    </xf>
    <xf numFmtId="0" fontId="2" fillId="2" borderId="0" xfId="5" applyFont="1" applyFill="1" applyBorder="1" applyAlignment="1">
      <alignment vertical="center"/>
    </xf>
    <xf numFmtId="0" fontId="24" fillId="2" borderId="11" xfId="0" applyFont="1" applyFill="1" applyBorder="1" applyAlignment="1">
      <alignment horizontal="center" vertical="center" wrapText="1"/>
    </xf>
    <xf numFmtId="49" fontId="25" fillId="2" borderId="11" xfId="0" applyNumberFormat="1" applyFont="1" applyFill="1" applyBorder="1" applyAlignment="1">
      <alignment horizontal="center" vertical="center" wrapText="1"/>
    </xf>
    <xf numFmtId="0" fontId="13" fillId="0" borderId="0" xfId="5" applyFont="1" applyAlignment="1"/>
    <xf numFmtId="0" fontId="20" fillId="0" borderId="0" xfId="5" applyFont="1" applyBorder="1" applyAlignment="1">
      <alignment horizontal="justify" vertical="top" wrapText="1"/>
    </xf>
    <xf numFmtId="0" fontId="12" fillId="0" borderId="0" xfId="5" applyAlignment="1"/>
    <xf numFmtId="3" fontId="0" fillId="0" borderId="0" xfId="0" applyNumberFormat="1"/>
  </cellXfs>
  <cellStyles count="15">
    <cellStyle name="Comma 2" xfId="11"/>
    <cellStyle name="Hyperlink" xfId="1" builtinId="8"/>
    <cellStyle name="Normal" xfId="0" builtinId="0"/>
    <cellStyle name="Normal 2" xfId="2"/>
    <cellStyle name="Normal 2 2" xfId="10"/>
    <cellStyle name="Normal 27" xfId="12"/>
    <cellStyle name="Normal 3" xfId="6"/>
    <cellStyle name="Normal_TFI-POD" xfId="3"/>
    <cellStyle name="Normalny_Farm IAS A 00" xfId="8"/>
    <cellStyle name="Obično_Knjiga2" xfId="4"/>
    <cellStyle name="Percent 2" xfId="13"/>
    <cellStyle name="Percent 3" xfId="7"/>
    <cellStyle name="Style 1" xfId="5"/>
    <cellStyle name="Style 1 2" xfId="9"/>
    <cellStyle name="Style 1 2 2" xfId="14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3"/>
  <sheetViews>
    <sheetView tabSelected="1" zoomScaleNormal="100" zoomScaleSheetLayoutView="110" workbookViewId="0">
      <selection activeCell="S18" sqref="S18"/>
    </sheetView>
  </sheetViews>
  <sheetFormatPr defaultRowHeight="12.75" x14ac:dyDescent="0.2"/>
  <cols>
    <col min="1" max="1" width="9.140625" style="56"/>
    <col min="2" max="2" width="13" style="56" customWidth="1"/>
    <col min="3" max="6" width="9.140625" style="56"/>
    <col min="7" max="7" width="15.140625" style="56" customWidth="1"/>
    <col min="8" max="8" width="19.28515625" style="56" customWidth="1"/>
    <col min="9" max="9" width="14.42578125" style="56" customWidth="1"/>
    <col min="10" max="16384" width="9.140625" style="56"/>
  </cols>
  <sheetData>
    <row r="1" spans="1:12" ht="15.75" x14ac:dyDescent="0.25">
      <c r="A1" s="163" t="s">
        <v>212</v>
      </c>
      <c r="B1" s="164"/>
      <c r="C1" s="164"/>
      <c r="D1" s="53"/>
      <c r="E1" s="53"/>
      <c r="F1" s="53"/>
      <c r="G1" s="53"/>
      <c r="H1" s="53"/>
      <c r="I1" s="54"/>
      <c r="J1" s="55"/>
      <c r="K1" s="55"/>
      <c r="L1" s="55"/>
    </row>
    <row r="2" spans="1:12" x14ac:dyDescent="0.2">
      <c r="A2" s="199" t="s">
        <v>213</v>
      </c>
      <c r="B2" s="200"/>
      <c r="C2" s="200"/>
      <c r="D2" s="201"/>
      <c r="E2" s="57">
        <v>41640</v>
      </c>
      <c r="F2" s="58"/>
      <c r="G2" s="59" t="s">
        <v>214</v>
      </c>
      <c r="H2" s="57">
        <v>41729</v>
      </c>
      <c r="I2" s="60"/>
      <c r="J2" s="55"/>
      <c r="K2" s="55"/>
      <c r="L2" s="55"/>
    </row>
    <row r="3" spans="1:12" x14ac:dyDescent="0.2">
      <c r="A3" s="61"/>
      <c r="B3" s="62"/>
      <c r="C3" s="62"/>
      <c r="D3" s="62"/>
      <c r="E3" s="63"/>
      <c r="F3" s="63"/>
      <c r="G3" s="62"/>
      <c r="H3" s="62"/>
      <c r="I3" s="64"/>
      <c r="J3" s="55"/>
      <c r="K3" s="55"/>
      <c r="L3" s="55"/>
    </row>
    <row r="4" spans="1:12" ht="15" x14ac:dyDescent="0.2">
      <c r="A4" s="202" t="s">
        <v>281</v>
      </c>
      <c r="B4" s="203"/>
      <c r="C4" s="203"/>
      <c r="D4" s="203"/>
      <c r="E4" s="203"/>
      <c r="F4" s="203"/>
      <c r="G4" s="203"/>
      <c r="H4" s="203"/>
      <c r="I4" s="204"/>
      <c r="J4" s="55"/>
      <c r="K4" s="55"/>
      <c r="L4" s="55"/>
    </row>
    <row r="5" spans="1:12" x14ac:dyDescent="0.2">
      <c r="A5" s="65"/>
      <c r="B5" s="66"/>
      <c r="C5" s="66"/>
      <c r="D5" s="66"/>
      <c r="E5" s="67"/>
      <c r="F5" s="68"/>
      <c r="G5" s="69"/>
      <c r="H5" s="70"/>
      <c r="I5" s="71"/>
      <c r="J5" s="55"/>
      <c r="K5" s="55"/>
      <c r="L5" s="55"/>
    </row>
    <row r="6" spans="1:12" x14ac:dyDescent="0.2">
      <c r="A6" s="146" t="s">
        <v>215</v>
      </c>
      <c r="B6" s="147"/>
      <c r="C6" s="158" t="s">
        <v>285</v>
      </c>
      <c r="D6" s="159"/>
      <c r="E6" s="72"/>
      <c r="F6" s="72"/>
      <c r="G6" s="72"/>
      <c r="H6" s="72"/>
      <c r="I6" s="73"/>
      <c r="J6" s="55"/>
      <c r="K6" s="55"/>
      <c r="L6" s="55"/>
    </row>
    <row r="7" spans="1:12" x14ac:dyDescent="0.2">
      <c r="A7" s="74"/>
      <c r="B7" s="75"/>
      <c r="C7" s="66"/>
      <c r="D7" s="66"/>
      <c r="E7" s="72"/>
      <c r="F7" s="72"/>
      <c r="G7" s="72"/>
      <c r="H7" s="72"/>
      <c r="I7" s="73"/>
      <c r="J7" s="55"/>
      <c r="K7" s="55"/>
      <c r="L7" s="55"/>
    </row>
    <row r="8" spans="1:12" x14ac:dyDescent="0.2">
      <c r="A8" s="205" t="s">
        <v>216</v>
      </c>
      <c r="B8" s="206"/>
      <c r="C8" s="158" t="s">
        <v>286</v>
      </c>
      <c r="D8" s="159"/>
      <c r="E8" s="72"/>
      <c r="F8" s="72"/>
      <c r="G8" s="72"/>
      <c r="H8" s="72"/>
      <c r="I8" s="71"/>
      <c r="J8" s="55"/>
      <c r="K8" s="55"/>
      <c r="L8" s="55"/>
    </row>
    <row r="9" spans="1:12" x14ac:dyDescent="0.2">
      <c r="A9" s="76"/>
      <c r="B9" s="77"/>
      <c r="C9" s="78"/>
      <c r="D9" s="66"/>
      <c r="E9" s="66"/>
      <c r="F9" s="66"/>
      <c r="G9" s="66"/>
      <c r="H9" s="66"/>
      <c r="I9" s="71"/>
      <c r="J9" s="55"/>
      <c r="K9" s="55"/>
      <c r="L9" s="55"/>
    </row>
    <row r="10" spans="1:12" x14ac:dyDescent="0.2">
      <c r="A10" s="141" t="s">
        <v>217</v>
      </c>
      <c r="B10" s="197"/>
      <c r="C10" s="158" t="s">
        <v>287</v>
      </c>
      <c r="D10" s="159"/>
      <c r="E10" s="66"/>
      <c r="F10" s="66"/>
      <c r="G10" s="66"/>
      <c r="H10" s="66"/>
      <c r="I10" s="71"/>
      <c r="J10" s="55"/>
      <c r="K10" s="55"/>
      <c r="L10" s="55"/>
    </row>
    <row r="11" spans="1:12" x14ac:dyDescent="0.2">
      <c r="A11" s="198"/>
      <c r="B11" s="197"/>
      <c r="C11" s="66"/>
      <c r="D11" s="66"/>
      <c r="E11" s="66"/>
      <c r="F11" s="66"/>
      <c r="G11" s="66"/>
      <c r="H11" s="66"/>
      <c r="I11" s="71"/>
      <c r="J11" s="55"/>
      <c r="K11" s="55"/>
      <c r="L11" s="55"/>
    </row>
    <row r="12" spans="1:12" x14ac:dyDescent="0.2">
      <c r="A12" s="146" t="s">
        <v>218</v>
      </c>
      <c r="B12" s="147"/>
      <c r="C12" s="160" t="s">
        <v>288</v>
      </c>
      <c r="D12" s="188"/>
      <c r="E12" s="188"/>
      <c r="F12" s="188"/>
      <c r="G12" s="188"/>
      <c r="H12" s="188"/>
      <c r="I12" s="149"/>
      <c r="J12" s="55"/>
      <c r="K12" s="55"/>
      <c r="L12" s="55"/>
    </row>
    <row r="13" spans="1:12" x14ac:dyDescent="0.2">
      <c r="A13" s="74"/>
      <c r="B13" s="75"/>
      <c r="C13" s="79"/>
      <c r="D13" s="66"/>
      <c r="E13" s="66"/>
      <c r="F13" s="66"/>
      <c r="G13" s="66"/>
      <c r="H13" s="66"/>
      <c r="I13" s="71"/>
      <c r="J13" s="55"/>
      <c r="K13" s="55"/>
      <c r="L13" s="55"/>
    </row>
    <row r="14" spans="1:12" x14ac:dyDescent="0.2">
      <c r="A14" s="146" t="s">
        <v>219</v>
      </c>
      <c r="B14" s="147"/>
      <c r="C14" s="195">
        <v>10000</v>
      </c>
      <c r="D14" s="196"/>
      <c r="E14" s="66"/>
      <c r="F14" s="160" t="s">
        <v>289</v>
      </c>
      <c r="G14" s="188"/>
      <c r="H14" s="188"/>
      <c r="I14" s="149"/>
      <c r="J14" s="55"/>
      <c r="K14" s="55"/>
      <c r="L14" s="55"/>
    </row>
    <row r="15" spans="1:12" x14ac:dyDescent="0.2">
      <c r="A15" s="74"/>
      <c r="B15" s="75"/>
      <c r="C15" s="66"/>
      <c r="D15" s="66"/>
      <c r="E15" s="66"/>
      <c r="F15" s="66"/>
      <c r="G15" s="66"/>
      <c r="H15" s="66"/>
      <c r="I15" s="71"/>
      <c r="J15" s="55"/>
      <c r="K15" s="55"/>
      <c r="L15" s="55"/>
    </row>
    <row r="16" spans="1:12" x14ac:dyDescent="0.2">
      <c r="A16" s="146" t="s">
        <v>220</v>
      </c>
      <c r="B16" s="147"/>
      <c r="C16" s="160" t="s">
        <v>290</v>
      </c>
      <c r="D16" s="188"/>
      <c r="E16" s="188"/>
      <c r="F16" s="188"/>
      <c r="G16" s="188"/>
      <c r="H16" s="188"/>
      <c r="I16" s="149"/>
      <c r="J16" s="55"/>
      <c r="K16" s="55"/>
      <c r="L16" s="55"/>
    </row>
    <row r="17" spans="1:12" x14ac:dyDescent="0.2">
      <c r="A17" s="74"/>
      <c r="B17" s="75"/>
      <c r="C17" s="66"/>
      <c r="D17" s="66"/>
      <c r="E17" s="66"/>
      <c r="F17" s="66"/>
      <c r="G17" s="66"/>
      <c r="H17" s="66"/>
      <c r="I17" s="71"/>
      <c r="J17" s="55"/>
      <c r="K17" s="55"/>
      <c r="L17" s="55"/>
    </row>
    <row r="18" spans="1:12" x14ac:dyDescent="0.2">
      <c r="A18" s="146" t="s">
        <v>221</v>
      </c>
      <c r="B18" s="147"/>
      <c r="C18" s="189" t="s">
        <v>291</v>
      </c>
      <c r="D18" s="190"/>
      <c r="E18" s="190"/>
      <c r="F18" s="190"/>
      <c r="G18" s="190"/>
      <c r="H18" s="190"/>
      <c r="I18" s="191"/>
      <c r="J18" s="55"/>
      <c r="K18" s="55"/>
      <c r="L18" s="55"/>
    </row>
    <row r="19" spans="1:12" x14ac:dyDescent="0.2">
      <c r="A19" s="74"/>
      <c r="B19" s="75"/>
      <c r="C19" s="79"/>
      <c r="D19" s="66"/>
      <c r="E19" s="66"/>
      <c r="F19" s="66"/>
      <c r="G19" s="66"/>
      <c r="H19" s="66"/>
      <c r="I19" s="71"/>
      <c r="J19" s="55"/>
      <c r="K19" s="55"/>
      <c r="L19" s="55"/>
    </row>
    <row r="20" spans="1:12" x14ac:dyDescent="0.2">
      <c r="A20" s="146" t="s">
        <v>222</v>
      </c>
      <c r="B20" s="147"/>
      <c r="C20" s="192" t="s">
        <v>292</v>
      </c>
      <c r="D20" s="193"/>
      <c r="E20" s="193"/>
      <c r="F20" s="193"/>
      <c r="G20" s="193"/>
      <c r="H20" s="193"/>
      <c r="I20" s="194"/>
      <c r="J20" s="55"/>
      <c r="K20" s="55"/>
      <c r="L20" s="55"/>
    </row>
    <row r="21" spans="1:12" x14ac:dyDescent="0.2">
      <c r="A21" s="74"/>
      <c r="B21" s="75"/>
      <c r="C21" s="79"/>
      <c r="D21" s="66"/>
      <c r="E21" s="66"/>
      <c r="F21" s="66"/>
      <c r="G21" s="66"/>
      <c r="H21" s="66"/>
      <c r="I21" s="71"/>
      <c r="J21" s="55"/>
      <c r="K21" s="55"/>
      <c r="L21" s="55"/>
    </row>
    <row r="22" spans="1:12" x14ac:dyDescent="0.2">
      <c r="A22" s="146" t="s">
        <v>223</v>
      </c>
      <c r="B22" s="147"/>
      <c r="C22" s="80"/>
      <c r="D22" s="160"/>
      <c r="E22" s="185"/>
      <c r="F22" s="186"/>
      <c r="G22" s="146"/>
      <c r="H22" s="187"/>
      <c r="I22" s="81"/>
      <c r="J22" s="55"/>
      <c r="K22" s="55"/>
      <c r="L22" s="55"/>
    </row>
    <row r="23" spans="1:12" x14ac:dyDescent="0.2">
      <c r="A23" s="74"/>
      <c r="B23" s="75"/>
      <c r="C23" s="66"/>
      <c r="D23" s="82"/>
      <c r="E23" s="82"/>
      <c r="F23" s="82"/>
      <c r="G23" s="82"/>
      <c r="H23" s="66"/>
      <c r="I23" s="71"/>
      <c r="J23" s="55"/>
      <c r="K23" s="55"/>
      <c r="L23" s="55"/>
    </row>
    <row r="24" spans="1:12" x14ac:dyDescent="0.2">
      <c r="A24" s="146" t="s">
        <v>224</v>
      </c>
      <c r="B24" s="147"/>
      <c r="C24" s="80"/>
      <c r="D24" s="160"/>
      <c r="E24" s="185"/>
      <c r="F24" s="185"/>
      <c r="G24" s="186"/>
      <c r="H24" s="83" t="s">
        <v>225</v>
      </c>
      <c r="I24" s="134">
        <v>89</v>
      </c>
      <c r="J24" s="55"/>
      <c r="K24" s="55"/>
      <c r="L24" s="55"/>
    </row>
    <row r="25" spans="1:12" x14ac:dyDescent="0.2">
      <c r="A25" s="74"/>
      <c r="B25" s="75"/>
      <c r="C25" s="66"/>
      <c r="D25" s="82"/>
      <c r="E25" s="82"/>
      <c r="F25" s="82"/>
      <c r="G25" s="75"/>
      <c r="H25" s="75" t="s">
        <v>282</v>
      </c>
      <c r="I25" s="84"/>
      <c r="J25" s="55"/>
      <c r="K25" s="55"/>
      <c r="L25" s="55"/>
    </row>
    <row r="26" spans="1:12" x14ac:dyDescent="0.2">
      <c r="A26" s="146" t="s">
        <v>226</v>
      </c>
      <c r="B26" s="147"/>
      <c r="C26" s="85" t="s">
        <v>294</v>
      </c>
      <c r="D26" s="86"/>
      <c r="E26" s="87"/>
      <c r="F26" s="82"/>
      <c r="G26" s="177" t="s">
        <v>227</v>
      </c>
      <c r="H26" s="147"/>
      <c r="I26" s="88" t="s">
        <v>293</v>
      </c>
      <c r="J26" s="55"/>
      <c r="K26" s="55"/>
      <c r="L26" s="55"/>
    </row>
    <row r="27" spans="1:12" x14ac:dyDescent="0.2">
      <c r="A27" s="74"/>
      <c r="B27" s="75"/>
      <c r="C27" s="66"/>
      <c r="D27" s="82"/>
      <c r="E27" s="82"/>
      <c r="F27" s="82"/>
      <c r="G27" s="82"/>
      <c r="H27" s="66"/>
      <c r="I27" s="89"/>
      <c r="J27" s="55"/>
      <c r="K27" s="55"/>
      <c r="L27" s="55"/>
    </row>
    <row r="28" spans="1:12" x14ac:dyDescent="0.2">
      <c r="A28" s="178" t="s">
        <v>228</v>
      </c>
      <c r="B28" s="179"/>
      <c r="C28" s="180"/>
      <c r="D28" s="180"/>
      <c r="E28" s="181" t="s">
        <v>229</v>
      </c>
      <c r="F28" s="182"/>
      <c r="G28" s="182"/>
      <c r="H28" s="183" t="s">
        <v>230</v>
      </c>
      <c r="I28" s="184"/>
      <c r="J28" s="55"/>
      <c r="K28" s="55"/>
      <c r="L28" s="55"/>
    </row>
    <row r="29" spans="1:12" x14ac:dyDescent="0.2">
      <c r="A29" s="90"/>
      <c r="B29" s="87"/>
      <c r="C29" s="87"/>
      <c r="D29" s="66"/>
      <c r="E29" s="66"/>
      <c r="F29" s="66"/>
      <c r="G29" s="66"/>
      <c r="H29" s="91"/>
      <c r="I29" s="89"/>
      <c r="J29" s="55"/>
      <c r="K29" s="55"/>
      <c r="L29" s="55"/>
    </row>
    <row r="30" spans="1:12" x14ac:dyDescent="0.2">
      <c r="A30" s="160"/>
      <c r="B30" s="173"/>
      <c r="C30" s="173"/>
      <c r="D30" s="174"/>
      <c r="E30" s="160"/>
      <c r="F30" s="173"/>
      <c r="G30" s="174"/>
      <c r="H30" s="158"/>
      <c r="I30" s="159"/>
      <c r="J30" s="55"/>
      <c r="K30" s="55"/>
      <c r="L30" s="55"/>
    </row>
    <row r="31" spans="1:12" x14ac:dyDescent="0.2">
      <c r="A31" s="92"/>
      <c r="B31" s="93"/>
      <c r="C31" s="94"/>
      <c r="D31" s="175"/>
      <c r="E31" s="175"/>
      <c r="F31" s="175"/>
      <c r="G31" s="176"/>
      <c r="H31" s="82"/>
      <c r="I31" s="95"/>
      <c r="J31" s="55"/>
      <c r="K31" s="55"/>
      <c r="L31" s="55"/>
    </row>
    <row r="32" spans="1:12" x14ac:dyDescent="0.2">
      <c r="A32" s="160"/>
      <c r="B32" s="173"/>
      <c r="C32" s="173"/>
      <c r="D32" s="174"/>
      <c r="E32" s="160"/>
      <c r="F32" s="173"/>
      <c r="G32" s="174"/>
      <c r="H32" s="158"/>
      <c r="I32" s="159"/>
      <c r="J32" s="55"/>
      <c r="K32" s="55"/>
      <c r="L32" s="55"/>
    </row>
    <row r="33" spans="1:12" x14ac:dyDescent="0.2">
      <c r="A33" s="92"/>
      <c r="B33" s="93"/>
      <c r="C33" s="94"/>
      <c r="D33" s="96"/>
      <c r="E33" s="96"/>
      <c r="F33" s="96"/>
      <c r="G33" s="97"/>
      <c r="H33" s="82"/>
      <c r="I33" s="98"/>
      <c r="J33" s="55"/>
      <c r="K33" s="55"/>
      <c r="L33" s="55"/>
    </row>
    <row r="34" spans="1:12" x14ac:dyDescent="0.2">
      <c r="A34" s="160"/>
      <c r="B34" s="173"/>
      <c r="C34" s="173"/>
      <c r="D34" s="174"/>
      <c r="E34" s="160"/>
      <c r="F34" s="173"/>
      <c r="G34" s="174"/>
      <c r="H34" s="158"/>
      <c r="I34" s="159"/>
      <c r="J34" s="55"/>
      <c r="K34" s="55"/>
      <c r="L34" s="55"/>
    </row>
    <row r="35" spans="1:12" x14ac:dyDescent="0.2">
      <c r="A35" s="92"/>
      <c r="B35" s="93"/>
      <c r="C35" s="94"/>
      <c r="D35" s="96"/>
      <c r="E35" s="96"/>
      <c r="F35" s="96"/>
      <c r="G35" s="97"/>
      <c r="H35" s="82"/>
      <c r="I35" s="98"/>
      <c r="J35" s="55"/>
      <c r="K35" s="55"/>
      <c r="L35" s="55"/>
    </row>
    <row r="36" spans="1:12" x14ac:dyDescent="0.2">
      <c r="A36" s="160"/>
      <c r="B36" s="173"/>
      <c r="C36" s="173"/>
      <c r="D36" s="174"/>
      <c r="E36" s="160"/>
      <c r="F36" s="173"/>
      <c r="G36" s="174"/>
      <c r="H36" s="158"/>
      <c r="I36" s="159"/>
      <c r="J36" s="55"/>
      <c r="K36" s="55"/>
      <c r="L36" s="55"/>
    </row>
    <row r="37" spans="1:12" x14ac:dyDescent="0.2">
      <c r="A37" s="99"/>
      <c r="B37" s="100"/>
      <c r="C37" s="171"/>
      <c r="D37" s="172"/>
      <c r="E37" s="82"/>
      <c r="F37" s="171"/>
      <c r="G37" s="172"/>
      <c r="H37" s="82"/>
      <c r="I37" s="101"/>
      <c r="J37" s="55"/>
      <c r="K37" s="55"/>
      <c r="L37" s="55"/>
    </row>
    <row r="38" spans="1:12" x14ac:dyDescent="0.2">
      <c r="A38" s="160"/>
      <c r="B38" s="173"/>
      <c r="C38" s="173"/>
      <c r="D38" s="174"/>
      <c r="E38" s="160"/>
      <c r="F38" s="173"/>
      <c r="G38" s="174"/>
      <c r="H38" s="158"/>
      <c r="I38" s="159"/>
      <c r="J38" s="55"/>
      <c r="K38" s="55"/>
      <c r="L38" s="55"/>
    </row>
    <row r="39" spans="1:12" x14ac:dyDescent="0.2">
      <c r="A39" s="99"/>
      <c r="B39" s="100"/>
      <c r="C39" s="102"/>
      <c r="D39" s="103"/>
      <c r="E39" s="82"/>
      <c r="F39" s="102"/>
      <c r="G39" s="103"/>
      <c r="H39" s="82"/>
      <c r="I39" s="101"/>
      <c r="J39" s="55"/>
      <c r="K39" s="55"/>
      <c r="L39" s="55"/>
    </row>
    <row r="40" spans="1:12" x14ac:dyDescent="0.2">
      <c r="A40" s="160"/>
      <c r="B40" s="173"/>
      <c r="C40" s="173"/>
      <c r="D40" s="174"/>
      <c r="E40" s="160"/>
      <c r="F40" s="173"/>
      <c r="G40" s="174"/>
      <c r="H40" s="158"/>
      <c r="I40" s="159"/>
      <c r="J40" s="55"/>
      <c r="K40" s="55"/>
      <c r="L40" s="55"/>
    </row>
    <row r="41" spans="1:12" x14ac:dyDescent="0.2">
      <c r="A41" s="104"/>
      <c r="B41" s="87"/>
      <c r="C41" s="87"/>
      <c r="D41" s="87"/>
      <c r="E41" s="105"/>
      <c r="F41" s="87"/>
      <c r="G41" s="87"/>
      <c r="H41" s="106"/>
      <c r="I41" s="107"/>
      <c r="J41" s="55"/>
      <c r="K41" s="55"/>
      <c r="L41" s="55"/>
    </row>
    <row r="42" spans="1:12" x14ac:dyDescent="0.2">
      <c r="A42" s="108"/>
      <c r="B42" s="109"/>
      <c r="C42" s="110"/>
      <c r="D42" s="111"/>
      <c r="E42" s="66"/>
      <c r="F42" s="110"/>
      <c r="G42" s="111"/>
      <c r="H42" s="66"/>
      <c r="I42" s="71"/>
      <c r="J42" s="55"/>
      <c r="K42" s="55"/>
      <c r="L42" s="55"/>
    </row>
    <row r="43" spans="1:12" x14ac:dyDescent="0.2">
      <c r="A43" s="112"/>
      <c r="B43" s="113"/>
      <c r="C43" s="113"/>
      <c r="D43" s="78"/>
      <c r="E43" s="78"/>
      <c r="F43" s="113"/>
      <c r="G43" s="78"/>
      <c r="H43" s="78"/>
      <c r="I43" s="114"/>
      <c r="J43" s="55"/>
      <c r="K43" s="55"/>
      <c r="L43" s="55"/>
    </row>
    <row r="44" spans="1:12" x14ac:dyDescent="0.2">
      <c r="A44" s="141" t="s">
        <v>231</v>
      </c>
      <c r="B44" s="142"/>
      <c r="C44" s="158"/>
      <c r="D44" s="159"/>
      <c r="E44" s="66"/>
      <c r="F44" s="160"/>
      <c r="G44" s="161"/>
      <c r="H44" s="161"/>
      <c r="I44" s="162"/>
      <c r="J44" s="55"/>
      <c r="K44" s="55"/>
      <c r="L44" s="55"/>
    </row>
    <row r="45" spans="1:12" x14ac:dyDescent="0.2">
      <c r="A45" s="108"/>
      <c r="B45" s="109"/>
      <c r="C45" s="166"/>
      <c r="D45" s="167"/>
      <c r="E45" s="66"/>
      <c r="F45" s="166"/>
      <c r="G45" s="168"/>
      <c r="H45" s="115"/>
      <c r="I45" s="116"/>
      <c r="J45" s="55"/>
      <c r="K45" s="55"/>
      <c r="L45" s="55"/>
    </row>
    <row r="46" spans="1:12" x14ac:dyDescent="0.2">
      <c r="A46" s="141" t="s">
        <v>232</v>
      </c>
      <c r="B46" s="142"/>
      <c r="C46" s="160" t="s">
        <v>295</v>
      </c>
      <c r="D46" s="169"/>
      <c r="E46" s="169"/>
      <c r="F46" s="169"/>
      <c r="G46" s="169"/>
      <c r="H46" s="169"/>
      <c r="I46" s="170"/>
      <c r="J46" s="55"/>
      <c r="K46" s="55"/>
      <c r="L46" s="55"/>
    </row>
    <row r="47" spans="1:12" x14ac:dyDescent="0.2">
      <c r="A47" s="74"/>
      <c r="B47" s="75"/>
      <c r="C47" s="79" t="s">
        <v>233</v>
      </c>
      <c r="D47" s="66"/>
      <c r="E47" s="66"/>
      <c r="F47" s="66"/>
      <c r="G47" s="66"/>
      <c r="H47" s="66"/>
      <c r="I47" s="71"/>
      <c r="J47" s="55"/>
      <c r="K47" s="55"/>
      <c r="L47" s="55"/>
    </row>
    <row r="48" spans="1:12" x14ac:dyDescent="0.2">
      <c r="A48" s="141" t="s">
        <v>234</v>
      </c>
      <c r="B48" s="142"/>
      <c r="C48" s="148" t="s">
        <v>296</v>
      </c>
      <c r="D48" s="144"/>
      <c r="E48" s="145"/>
      <c r="F48" s="66"/>
      <c r="G48" s="83" t="s">
        <v>235</v>
      </c>
      <c r="H48" s="148" t="s">
        <v>297</v>
      </c>
      <c r="I48" s="145"/>
      <c r="J48" s="55"/>
      <c r="K48" s="55"/>
      <c r="L48" s="55"/>
    </row>
    <row r="49" spans="1:12" x14ac:dyDescent="0.2">
      <c r="A49" s="74"/>
      <c r="B49" s="75"/>
      <c r="C49" s="79"/>
      <c r="D49" s="66"/>
      <c r="E49" s="66"/>
      <c r="F49" s="66"/>
      <c r="G49" s="66"/>
      <c r="H49" s="66"/>
      <c r="I49" s="71"/>
      <c r="J49" s="55"/>
      <c r="K49" s="55"/>
      <c r="L49" s="55"/>
    </row>
    <row r="50" spans="1:12" x14ac:dyDescent="0.2">
      <c r="A50" s="141" t="s">
        <v>221</v>
      </c>
      <c r="B50" s="142"/>
      <c r="C50" s="143" t="s">
        <v>298</v>
      </c>
      <c r="D50" s="144"/>
      <c r="E50" s="144"/>
      <c r="F50" s="144"/>
      <c r="G50" s="144"/>
      <c r="H50" s="144"/>
      <c r="I50" s="145"/>
      <c r="J50" s="55"/>
      <c r="K50" s="55"/>
      <c r="L50" s="55"/>
    </row>
    <row r="51" spans="1:12" x14ac:dyDescent="0.2">
      <c r="A51" s="74"/>
      <c r="B51" s="75"/>
      <c r="C51" s="66"/>
      <c r="D51" s="66"/>
      <c r="E51" s="66"/>
      <c r="F51" s="66"/>
      <c r="G51" s="66"/>
      <c r="H51" s="66"/>
      <c r="I51" s="71"/>
      <c r="J51" s="55"/>
      <c r="K51" s="55"/>
      <c r="L51" s="55"/>
    </row>
    <row r="52" spans="1:12" x14ac:dyDescent="0.2">
      <c r="A52" s="146" t="s">
        <v>236</v>
      </c>
      <c r="B52" s="147"/>
      <c r="C52" s="148" t="s">
        <v>299</v>
      </c>
      <c r="D52" s="144"/>
      <c r="E52" s="144"/>
      <c r="F52" s="144"/>
      <c r="G52" s="144"/>
      <c r="H52" s="144"/>
      <c r="I52" s="149"/>
      <c r="J52" s="55"/>
      <c r="K52" s="55"/>
      <c r="L52" s="55"/>
    </row>
    <row r="53" spans="1:12" x14ac:dyDescent="0.2">
      <c r="A53" s="117"/>
      <c r="B53" s="78"/>
      <c r="C53" s="165" t="s">
        <v>237</v>
      </c>
      <c r="D53" s="165"/>
      <c r="E53" s="165"/>
      <c r="F53" s="165"/>
      <c r="G53" s="165"/>
      <c r="H53" s="165"/>
      <c r="I53" s="118"/>
      <c r="J53" s="55"/>
      <c r="K53" s="55"/>
      <c r="L53" s="55"/>
    </row>
    <row r="54" spans="1:12" x14ac:dyDescent="0.2">
      <c r="A54" s="117"/>
      <c r="B54" s="78"/>
      <c r="C54" s="119"/>
      <c r="D54" s="119"/>
      <c r="E54" s="119"/>
      <c r="F54" s="119"/>
      <c r="G54" s="119"/>
      <c r="H54" s="119"/>
      <c r="I54" s="118"/>
      <c r="J54" s="55"/>
      <c r="K54" s="55"/>
      <c r="L54" s="55"/>
    </row>
    <row r="55" spans="1:12" x14ac:dyDescent="0.2">
      <c r="A55" s="117"/>
      <c r="B55" s="150" t="s">
        <v>238</v>
      </c>
      <c r="C55" s="151"/>
      <c r="D55" s="151"/>
      <c r="E55" s="151"/>
      <c r="F55" s="120"/>
      <c r="G55" s="120"/>
      <c r="H55" s="120"/>
      <c r="I55" s="121"/>
      <c r="J55" s="55"/>
      <c r="K55" s="55"/>
      <c r="L55" s="55"/>
    </row>
    <row r="56" spans="1:12" x14ac:dyDescent="0.2">
      <c r="A56" s="117"/>
      <c r="B56" s="152" t="s">
        <v>270</v>
      </c>
      <c r="C56" s="153"/>
      <c r="D56" s="153"/>
      <c r="E56" s="153"/>
      <c r="F56" s="153"/>
      <c r="G56" s="153"/>
      <c r="H56" s="153"/>
      <c r="I56" s="154"/>
      <c r="J56" s="55"/>
      <c r="K56" s="55"/>
      <c r="L56" s="55"/>
    </row>
    <row r="57" spans="1:12" x14ac:dyDescent="0.2">
      <c r="A57" s="117"/>
      <c r="B57" s="152" t="s">
        <v>271</v>
      </c>
      <c r="C57" s="153"/>
      <c r="D57" s="153"/>
      <c r="E57" s="153"/>
      <c r="F57" s="153"/>
      <c r="G57" s="153"/>
      <c r="H57" s="153"/>
      <c r="I57" s="121"/>
      <c r="J57" s="55"/>
      <c r="K57" s="55"/>
      <c r="L57" s="55"/>
    </row>
    <row r="58" spans="1:12" x14ac:dyDescent="0.2">
      <c r="A58" s="117"/>
      <c r="B58" s="152" t="s">
        <v>272</v>
      </c>
      <c r="C58" s="153"/>
      <c r="D58" s="153"/>
      <c r="E58" s="153"/>
      <c r="F58" s="153"/>
      <c r="G58" s="153"/>
      <c r="H58" s="153"/>
      <c r="I58" s="154"/>
      <c r="J58" s="55"/>
      <c r="K58" s="55"/>
      <c r="L58" s="55"/>
    </row>
    <row r="59" spans="1:12" x14ac:dyDescent="0.2">
      <c r="A59" s="117"/>
      <c r="B59" s="152" t="s">
        <v>273</v>
      </c>
      <c r="C59" s="153"/>
      <c r="D59" s="153"/>
      <c r="E59" s="153"/>
      <c r="F59" s="153"/>
      <c r="G59" s="153"/>
      <c r="H59" s="153"/>
      <c r="I59" s="154"/>
      <c r="J59" s="55"/>
      <c r="K59" s="55"/>
      <c r="L59" s="55"/>
    </row>
    <row r="60" spans="1:12" x14ac:dyDescent="0.2">
      <c r="A60" s="117"/>
      <c r="B60" s="122"/>
      <c r="C60" s="123"/>
      <c r="D60" s="123"/>
      <c r="E60" s="123"/>
      <c r="F60" s="123"/>
      <c r="G60" s="123"/>
      <c r="H60" s="123"/>
      <c r="I60" s="124"/>
      <c r="J60" s="55"/>
      <c r="K60" s="55"/>
      <c r="L60" s="55"/>
    </row>
    <row r="61" spans="1:12" ht="13.5" thickBot="1" x14ac:dyDescent="0.25">
      <c r="A61" s="125" t="s">
        <v>239</v>
      </c>
      <c r="B61" s="66"/>
      <c r="C61" s="66"/>
      <c r="D61" s="66"/>
      <c r="E61" s="66"/>
      <c r="F61" s="66"/>
      <c r="G61" s="126"/>
      <c r="H61" s="127"/>
      <c r="I61" s="128"/>
      <c r="J61" s="55"/>
      <c r="K61" s="55"/>
      <c r="L61" s="55"/>
    </row>
    <row r="62" spans="1:12" x14ac:dyDescent="0.2">
      <c r="A62" s="65"/>
      <c r="B62" s="66"/>
      <c r="C62" s="66"/>
      <c r="D62" s="66"/>
      <c r="E62" s="78" t="s">
        <v>240</v>
      </c>
      <c r="F62" s="87"/>
      <c r="G62" s="155" t="s">
        <v>241</v>
      </c>
      <c r="H62" s="156"/>
      <c r="I62" s="157"/>
      <c r="J62" s="55"/>
      <c r="K62" s="55"/>
      <c r="L62" s="55"/>
    </row>
    <row r="63" spans="1:12" x14ac:dyDescent="0.2">
      <c r="A63" s="129"/>
      <c r="B63" s="130"/>
      <c r="C63" s="131"/>
      <c r="D63" s="131"/>
      <c r="E63" s="131"/>
      <c r="F63" s="131"/>
      <c r="G63" s="139"/>
      <c r="H63" s="140"/>
      <c r="I63" s="132"/>
      <c r="J63" s="55"/>
      <c r="K63" s="55"/>
      <c r="L63" s="55"/>
    </row>
  </sheetData>
  <protectedRanges>
    <protectedRange sqref="E2 H2 C6:D6 C8:D8 C10:D10 C12:I12 C14:D14 F14:I14 C16:I16 C18:I18 C20:I20 C24:G24 C22:F22 C26 I24" name="Range1"/>
    <protectedRange sqref="I26" name="Range1_7"/>
    <protectedRange sqref="A30:I30 A32:I32 A34:G34" name="Range1_8"/>
  </protectedRanges>
  <mergeCells count="73">
    <mergeCell ref="A10:B11"/>
    <mergeCell ref="C10:D10"/>
    <mergeCell ref="A2:D2"/>
    <mergeCell ref="A4:I4"/>
    <mergeCell ref="A6:B6"/>
    <mergeCell ref="C6:D6"/>
    <mergeCell ref="A8:B8"/>
    <mergeCell ref="C8:D8"/>
    <mergeCell ref="A12:B12"/>
    <mergeCell ref="C12:I12"/>
    <mergeCell ref="A14:B14"/>
    <mergeCell ref="C14:D14"/>
    <mergeCell ref="F14:I14"/>
    <mergeCell ref="A16:B16"/>
    <mergeCell ref="C16:I16"/>
    <mergeCell ref="A18:B18"/>
    <mergeCell ref="C18:I18"/>
    <mergeCell ref="A20:B20"/>
    <mergeCell ref="C20:I20"/>
    <mergeCell ref="A22:B22"/>
    <mergeCell ref="D22:F22"/>
    <mergeCell ref="G22:H22"/>
    <mergeCell ref="A24:B24"/>
    <mergeCell ref="D24:G24"/>
    <mergeCell ref="A26:B26"/>
    <mergeCell ref="G26:H26"/>
    <mergeCell ref="A28:D28"/>
    <mergeCell ref="E28:G28"/>
    <mergeCell ref="H28:I28"/>
    <mergeCell ref="A36:D36"/>
    <mergeCell ref="E36:G36"/>
    <mergeCell ref="H36:I36"/>
    <mergeCell ref="A30:D30"/>
    <mergeCell ref="E30:G30"/>
    <mergeCell ref="H30:I30"/>
    <mergeCell ref="D31:G31"/>
    <mergeCell ref="A32:D32"/>
    <mergeCell ref="E32:G32"/>
    <mergeCell ref="H32:I32"/>
    <mergeCell ref="A1:C1"/>
    <mergeCell ref="C53:H53"/>
    <mergeCell ref="C45:D45"/>
    <mergeCell ref="F45:G45"/>
    <mergeCell ref="C46:I46"/>
    <mergeCell ref="C37:D37"/>
    <mergeCell ref="F37:G37"/>
    <mergeCell ref="A38:D38"/>
    <mergeCell ref="E38:G38"/>
    <mergeCell ref="H38:I38"/>
    <mergeCell ref="A40:D40"/>
    <mergeCell ref="E40:G40"/>
    <mergeCell ref="H40:I40"/>
    <mergeCell ref="A34:D34"/>
    <mergeCell ref="E34:G34"/>
    <mergeCell ref="H34:I34"/>
    <mergeCell ref="A46:B46"/>
    <mergeCell ref="A44:B44"/>
    <mergeCell ref="C44:D44"/>
    <mergeCell ref="F44:I44"/>
    <mergeCell ref="A48:B48"/>
    <mergeCell ref="C48:E48"/>
    <mergeCell ref="H48:I48"/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G62:I62"/>
  </mergeCells>
  <phoneticPr fontId="4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pageMargins left="0.75" right="0.75" top="1" bottom="1" header="0.5" footer="0.5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25"/>
  <sheetViews>
    <sheetView view="pageBreakPreview" zoomScale="110" zoomScaleNormal="100" zoomScaleSheetLayoutView="110" workbookViewId="0">
      <selection activeCell="A40" sqref="A40:H40"/>
    </sheetView>
  </sheetViews>
  <sheetFormatPr defaultRowHeight="12.75" x14ac:dyDescent="0.2"/>
  <cols>
    <col min="1" max="9" width="9.140625" style="27"/>
    <col min="10" max="10" width="11.140625" style="27" bestFit="1" customWidth="1"/>
    <col min="11" max="11" width="13.7109375" style="27" bestFit="1" customWidth="1"/>
    <col min="12" max="12" width="10.28515625" style="27" bestFit="1" customWidth="1"/>
    <col min="13" max="16384" width="9.140625" style="27"/>
  </cols>
  <sheetData>
    <row r="1" spans="1:12" ht="21" customHeight="1" x14ac:dyDescent="0.2">
      <c r="A1" s="207" t="s">
        <v>127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</row>
    <row r="2" spans="1:12" ht="12.75" customHeight="1" x14ac:dyDescent="0.2">
      <c r="A2" s="208" t="s">
        <v>305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</row>
    <row r="3" spans="1:12" x14ac:dyDescent="0.2">
      <c r="A3" s="209" t="s">
        <v>300</v>
      </c>
      <c r="B3" s="210"/>
      <c r="C3" s="210"/>
      <c r="D3" s="210"/>
      <c r="E3" s="210"/>
      <c r="F3" s="210"/>
      <c r="G3" s="210"/>
      <c r="H3" s="210"/>
      <c r="I3" s="210"/>
      <c r="J3" s="210"/>
      <c r="K3" s="211"/>
    </row>
    <row r="4" spans="1:12" ht="22.5" x14ac:dyDescent="0.2">
      <c r="A4" s="212" t="s">
        <v>50</v>
      </c>
      <c r="B4" s="213"/>
      <c r="C4" s="213"/>
      <c r="D4" s="213"/>
      <c r="E4" s="213"/>
      <c r="F4" s="213"/>
      <c r="G4" s="213"/>
      <c r="H4" s="214"/>
      <c r="I4" s="28" t="s">
        <v>242</v>
      </c>
      <c r="J4" s="29" t="s">
        <v>283</v>
      </c>
      <c r="K4" s="133" t="s">
        <v>284</v>
      </c>
    </row>
    <row r="5" spans="1:12" x14ac:dyDescent="0.2">
      <c r="A5" s="218">
        <v>1</v>
      </c>
      <c r="B5" s="218"/>
      <c r="C5" s="218"/>
      <c r="D5" s="218"/>
      <c r="E5" s="218"/>
      <c r="F5" s="218"/>
      <c r="G5" s="218"/>
      <c r="H5" s="218"/>
      <c r="I5" s="31">
        <v>2</v>
      </c>
      <c r="J5" s="32">
        <v>3</v>
      </c>
      <c r="K5" s="32">
        <v>4</v>
      </c>
    </row>
    <row r="6" spans="1:12" x14ac:dyDescent="0.2">
      <c r="A6" s="219"/>
      <c r="B6" s="220"/>
      <c r="C6" s="220"/>
      <c r="D6" s="220"/>
      <c r="E6" s="220"/>
      <c r="F6" s="220"/>
      <c r="G6" s="220"/>
      <c r="H6" s="220"/>
      <c r="I6" s="220"/>
      <c r="J6" s="220"/>
      <c r="K6" s="221"/>
    </row>
    <row r="7" spans="1:12" x14ac:dyDescent="0.2">
      <c r="A7" s="222" t="s">
        <v>51</v>
      </c>
      <c r="B7" s="223"/>
      <c r="C7" s="223"/>
      <c r="D7" s="223"/>
      <c r="E7" s="223"/>
      <c r="F7" s="223"/>
      <c r="G7" s="223"/>
      <c r="H7" s="224"/>
      <c r="I7" s="33">
        <v>1</v>
      </c>
      <c r="J7" s="19"/>
      <c r="K7" s="19"/>
    </row>
    <row r="8" spans="1:12" x14ac:dyDescent="0.2">
      <c r="A8" s="225" t="s">
        <v>8</v>
      </c>
      <c r="B8" s="226"/>
      <c r="C8" s="226"/>
      <c r="D8" s="226"/>
      <c r="E8" s="226"/>
      <c r="F8" s="226"/>
      <c r="G8" s="226"/>
      <c r="H8" s="227"/>
      <c r="I8" s="34">
        <v>2</v>
      </c>
      <c r="J8" s="35">
        <f>J9+J16+J26+J35+J39</f>
        <v>1492403605</v>
      </c>
      <c r="K8" s="35">
        <f>K9+K16+K26+K35+K39</f>
        <v>1492632457</v>
      </c>
      <c r="L8" s="36"/>
    </row>
    <row r="9" spans="1:12" x14ac:dyDescent="0.2">
      <c r="A9" s="215" t="s">
        <v>170</v>
      </c>
      <c r="B9" s="216"/>
      <c r="C9" s="216"/>
      <c r="D9" s="216"/>
      <c r="E9" s="216"/>
      <c r="F9" s="216"/>
      <c r="G9" s="216"/>
      <c r="H9" s="217"/>
      <c r="I9" s="34">
        <v>3</v>
      </c>
      <c r="J9" s="35">
        <f>SUM(J10:J15)</f>
        <v>4816979</v>
      </c>
      <c r="K9" s="35">
        <f>SUM(K10:K15)</f>
        <v>4635726</v>
      </c>
      <c r="L9" s="36"/>
    </row>
    <row r="10" spans="1:12" x14ac:dyDescent="0.2">
      <c r="A10" s="215" t="s">
        <v>99</v>
      </c>
      <c r="B10" s="216"/>
      <c r="C10" s="216"/>
      <c r="D10" s="216"/>
      <c r="E10" s="216"/>
      <c r="F10" s="216"/>
      <c r="G10" s="216"/>
      <c r="H10" s="217"/>
      <c r="I10" s="34">
        <v>4</v>
      </c>
      <c r="J10" s="21"/>
      <c r="K10" s="21"/>
      <c r="L10" s="36"/>
    </row>
    <row r="11" spans="1:12" x14ac:dyDescent="0.2">
      <c r="A11" s="215" t="s">
        <v>9</v>
      </c>
      <c r="B11" s="216"/>
      <c r="C11" s="216"/>
      <c r="D11" s="216"/>
      <c r="E11" s="216"/>
      <c r="F11" s="216"/>
      <c r="G11" s="216"/>
      <c r="H11" s="217"/>
      <c r="I11" s="34">
        <v>5</v>
      </c>
      <c r="J11" s="21">
        <v>1358812</v>
      </c>
      <c r="K11" s="21">
        <v>1149028</v>
      </c>
      <c r="L11" s="36"/>
    </row>
    <row r="12" spans="1:12" x14ac:dyDescent="0.2">
      <c r="A12" s="215" t="s">
        <v>100</v>
      </c>
      <c r="B12" s="216"/>
      <c r="C12" s="216"/>
      <c r="D12" s="216"/>
      <c r="E12" s="216"/>
      <c r="F12" s="216"/>
      <c r="G12" s="216"/>
      <c r="H12" s="217"/>
      <c r="I12" s="34">
        <v>6</v>
      </c>
      <c r="J12" s="21"/>
      <c r="K12" s="21"/>
      <c r="L12" s="36"/>
    </row>
    <row r="13" spans="1:12" x14ac:dyDescent="0.2">
      <c r="A13" s="215" t="s">
        <v>173</v>
      </c>
      <c r="B13" s="216"/>
      <c r="C13" s="216"/>
      <c r="D13" s="216"/>
      <c r="E13" s="216"/>
      <c r="F13" s="216"/>
      <c r="G13" s="216"/>
      <c r="H13" s="217"/>
      <c r="I13" s="34">
        <v>7</v>
      </c>
      <c r="J13" s="21"/>
      <c r="K13" s="21"/>
      <c r="L13" s="36"/>
    </row>
    <row r="14" spans="1:12" x14ac:dyDescent="0.2">
      <c r="A14" s="215" t="s">
        <v>174</v>
      </c>
      <c r="B14" s="216"/>
      <c r="C14" s="216"/>
      <c r="D14" s="216"/>
      <c r="E14" s="216"/>
      <c r="F14" s="216"/>
      <c r="G14" s="216"/>
      <c r="H14" s="217"/>
      <c r="I14" s="34">
        <v>8</v>
      </c>
      <c r="J14" s="21">
        <v>3458167</v>
      </c>
      <c r="K14" s="21">
        <v>3486698</v>
      </c>
      <c r="L14" s="36"/>
    </row>
    <row r="15" spans="1:12" x14ac:dyDescent="0.2">
      <c r="A15" s="215" t="s">
        <v>175</v>
      </c>
      <c r="B15" s="216"/>
      <c r="C15" s="216"/>
      <c r="D15" s="216"/>
      <c r="E15" s="216"/>
      <c r="F15" s="216"/>
      <c r="G15" s="216"/>
      <c r="H15" s="217"/>
      <c r="I15" s="34">
        <v>9</v>
      </c>
      <c r="J15" s="21"/>
      <c r="K15" s="21"/>
      <c r="L15" s="36"/>
    </row>
    <row r="16" spans="1:12" x14ac:dyDescent="0.2">
      <c r="A16" s="215" t="s">
        <v>171</v>
      </c>
      <c r="B16" s="216"/>
      <c r="C16" s="216"/>
      <c r="D16" s="216"/>
      <c r="E16" s="216"/>
      <c r="F16" s="216"/>
      <c r="G16" s="216"/>
      <c r="H16" s="217"/>
      <c r="I16" s="34">
        <v>10</v>
      </c>
      <c r="J16" s="35">
        <f>SUM(J17:J25)</f>
        <v>16389381</v>
      </c>
      <c r="K16" s="35">
        <f>SUM(K17:K25)</f>
        <v>15815305</v>
      </c>
      <c r="L16" s="36"/>
    </row>
    <row r="17" spans="1:12" x14ac:dyDescent="0.2">
      <c r="A17" s="215" t="s">
        <v>176</v>
      </c>
      <c r="B17" s="216"/>
      <c r="C17" s="216"/>
      <c r="D17" s="216"/>
      <c r="E17" s="216"/>
      <c r="F17" s="216"/>
      <c r="G17" s="216"/>
      <c r="H17" s="217"/>
      <c r="I17" s="34">
        <v>11</v>
      </c>
      <c r="J17" s="21"/>
      <c r="K17" s="21"/>
      <c r="L17" s="36"/>
    </row>
    <row r="18" spans="1:12" x14ac:dyDescent="0.2">
      <c r="A18" s="215" t="s">
        <v>211</v>
      </c>
      <c r="B18" s="216"/>
      <c r="C18" s="216"/>
      <c r="D18" s="216"/>
      <c r="E18" s="216"/>
      <c r="F18" s="216"/>
      <c r="G18" s="216"/>
      <c r="H18" s="217"/>
      <c r="I18" s="34">
        <v>12</v>
      </c>
      <c r="J18" s="21">
        <v>10867129</v>
      </c>
      <c r="K18" s="21">
        <v>10446702</v>
      </c>
      <c r="L18" s="36"/>
    </row>
    <row r="19" spans="1:12" x14ac:dyDescent="0.2">
      <c r="A19" s="215" t="s">
        <v>177</v>
      </c>
      <c r="B19" s="216"/>
      <c r="C19" s="216"/>
      <c r="D19" s="216"/>
      <c r="E19" s="216"/>
      <c r="F19" s="216"/>
      <c r="G19" s="216"/>
      <c r="H19" s="217"/>
      <c r="I19" s="34">
        <v>13</v>
      </c>
      <c r="J19" s="21"/>
      <c r="K19" s="21"/>
      <c r="L19" s="36"/>
    </row>
    <row r="20" spans="1:12" x14ac:dyDescent="0.2">
      <c r="A20" s="215" t="s">
        <v>21</v>
      </c>
      <c r="B20" s="216"/>
      <c r="C20" s="216"/>
      <c r="D20" s="216"/>
      <c r="E20" s="216"/>
      <c r="F20" s="216"/>
      <c r="G20" s="216"/>
      <c r="H20" s="217"/>
      <c r="I20" s="34">
        <v>14</v>
      </c>
      <c r="J20" s="21">
        <v>3763153</v>
      </c>
      <c r="K20" s="21">
        <v>3545491</v>
      </c>
      <c r="L20" s="36"/>
    </row>
    <row r="21" spans="1:12" x14ac:dyDescent="0.2">
      <c r="A21" s="215" t="s">
        <v>22</v>
      </c>
      <c r="B21" s="216"/>
      <c r="C21" s="216"/>
      <c r="D21" s="216"/>
      <c r="E21" s="216"/>
      <c r="F21" s="216"/>
      <c r="G21" s="216"/>
      <c r="H21" s="217"/>
      <c r="I21" s="34">
        <v>15</v>
      </c>
      <c r="J21" s="21"/>
      <c r="K21" s="21"/>
      <c r="L21" s="36"/>
    </row>
    <row r="22" spans="1:12" x14ac:dyDescent="0.2">
      <c r="A22" s="215" t="s">
        <v>63</v>
      </c>
      <c r="B22" s="216"/>
      <c r="C22" s="216"/>
      <c r="D22" s="216"/>
      <c r="E22" s="216"/>
      <c r="F22" s="216"/>
      <c r="G22" s="216"/>
      <c r="H22" s="217"/>
      <c r="I22" s="34">
        <v>16</v>
      </c>
      <c r="J22" s="21">
        <v>308174</v>
      </c>
      <c r="K22" s="21">
        <v>308174</v>
      </c>
      <c r="L22" s="36"/>
    </row>
    <row r="23" spans="1:12" x14ac:dyDescent="0.2">
      <c r="A23" s="215" t="s">
        <v>64</v>
      </c>
      <c r="B23" s="216"/>
      <c r="C23" s="216"/>
      <c r="D23" s="216"/>
      <c r="E23" s="216"/>
      <c r="F23" s="216"/>
      <c r="G23" s="216"/>
      <c r="H23" s="217"/>
      <c r="I23" s="34">
        <v>17</v>
      </c>
      <c r="J23" s="21">
        <v>1392217</v>
      </c>
      <c r="K23" s="21">
        <v>1456230</v>
      </c>
      <c r="L23" s="36"/>
    </row>
    <row r="24" spans="1:12" x14ac:dyDescent="0.2">
      <c r="A24" s="215" t="s">
        <v>65</v>
      </c>
      <c r="B24" s="216"/>
      <c r="C24" s="216"/>
      <c r="D24" s="216"/>
      <c r="E24" s="216"/>
      <c r="F24" s="216"/>
      <c r="G24" s="216"/>
      <c r="H24" s="217"/>
      <c r="I24" s="34">
        <v>18</v>
      </c>
      <c r="J24" s="21">
        <v>58708</v>
      </c>
      <c r="K24" s="21">
        <v>58708</v>
      </c>
      <c r="L24" s="36"/>
    </row>
    <row r="25" spans="1:12" x14ac:dyDescent="0.2">
      <c r="A25" s="215" t="s">
        <v>66</v>
      </c>
      <c r="B25" s="216"/>
      <c r="C25" s="216"/>
      <c r="D25" s="216"/>
      <c r="E25" s="216"/>
      <c r="F25" s="216"/>
      <c r="G25" s="216"/>
      <c r="H25" s="217"/>
      <c r="I25" s="34">
        <v>19</v>
      </c>
      <c r="J25" s="21"/>
      <c r="K25" s="21"/>
      <c r="L25" s="36"/>
    </row>
    <row r="26" spans="1:12" x14ac:dyDescent="0.2">
      <c r="A26" s="215" t="s">
        <v>158</v>
      </c>
      <c r="B26" s="216"/>
      <c r="C26" s="216"/>
      <c r="D26" s="216"/>
      <c r="E26" s="216"/>
      <c r="F26" s="216"/>
      <c r="G26" s="216"/>
      <c r="H26" s="217"/>
      <c r="I26" s="34">
        <v>20</v>
      </c>
      <c r="J26" s="35">
        <f>SUM(J27:J34)</f>
        <v>1468110125</v>
      </c>
      <c r="K26" s="35">
        <f>SUM(K27:K34)</f>
        <v>1468536841</v>
      </c>
      <c r="L26" s="36"/>
    </row>
    <row r="27" spans="1:12" x14ac:dyDescent="0.2">
      <c r="A27" s="215" t="s">
        <v>67</v>
      </c>
      <c r="B27" s="216"/>
      <c r="C27" s="216"/>
      <c r="D27" s="216"/>
      <c r="E27" s="216"/>
      <c r="F27" s="216"/>
      <c r="G27" s="216"/>
      <c r="H27" s="217"/>
      <c r="I27" s="34">
        <v>21</v>
      </c>
      <c r="J27" s="21">
        <v>1467198710</v>
      </c>
      <c r="K27" s="21">
        <v>1467198710</v>
      </c>
      <c r="L27" s="36"/>
    </row>
    <row r="28" spans="1:12" x14ac:dyDescent="0.2">
      <c r="A28" s="215" t="s">
        <v>68</v>
      </c>
      <c r="B28" s="216"/>
      <c r="C28" s="216"/>
      <c r="D28" s="216"/>
      <c r="E28" s="216"/>
      <c r="F28" s="216"/>
      <c r="G28" s="216"/>
      <c r="H28" s="217"/>
      <c r="I28" s="34">
        <v>22</v>
      </c>
      <c r="J28" s="21"/>
      <c r="K28" s="21"/>
      <c r="L28" s="36"/>
    </row>
    <row r="29" spans="1:12" x14ac:dyDescent="0.2">
      <c r="A29" s="215" t="s">
        <v>69</v>
      </c>
      <c r="B29" s="216"/>
      <c r="C29" s="216"/>
      <c r="D29" s="216"/>
      <c r="E29" s="216"/>
      <c r="F29" s="216"/>
      <c r="G29" s="216"/>
      <c r="H29" s="217"/>
      <c r="I29" s="34">
        <v>23</v>
      </c>
      <c r="J29" s="21">
        <v>46326</v>
      </c>
      <c r="K29" s="21">
        <v>46326</v>
      </c>
      <c r="L29" s="36"/>
    </row>
    <row r="30" spans="1:12" x14ac:dyDescent="0.2">
      <c r="A30" s="215" t="s">
        <v>74</v>
      </c>
      <c r="B30" s="216"/>
      <c r="C30" s="216"/>
      <c r="D30" s="216"/>
      <c r="E30" s="216"/>
      <c r="F30" s="216"/>
      <c r="G30" s="216"/>
      <c r="H30" s="217"/>
      <c r="I30" s="34">
        <v>24</v>
      </c>
      <c r="J30" s="21"/>
      <c r="K30" s="21"/>
      <c r="L30" s="36"/>
    </row>
    <row r="31" spans="1:12" x14ac:dyDescent="0.2">
      <c r="A31" s="215" t="s">
        <v>75</v>
      </c>
      <c r="B31" s="216"/>
      <c r="C31" s="216"/>
      <c r="D31" s="216"/>
      <c r="E31" s="216"/>
      <c r="F31" s="216"/>
      <c r="G31" s="216"/>
      <c r="H31" s="217"/>
      <c r="I31" s="34">
        <v>25</v>
      </c>
      <c r="J31" s="21">
        <v>370</v>
      </c>
      <c r="K31" s="21">
        <v>370</v>
      </c>
      <c r="L31" s="36"/>
    </row>
    <row r="32" spans="1:12" x14ac:dyDescent="0.2">
      <c r="A32" s="215" t="s">
        <v>76</v>
      </c>
      <c r="B32" s="216"/>
      <c r="C32" s="216"/>
      <c r="D32" s="216"/>
      <c r="E32" s="216"/>
      <c r="F32" s="216"/>
      <c r="G32" s="216"/>
      <c r="H32" s="217"/>
      <c r="I32" s="34">
        <v>26</v>
      </c>
      <c r="J32" s="21">
        <v>864719</v>
      </c>
      <c r="K32" s="21">
        <v>1291435</v>
      </c>
      <c r="L32" s="36"/>
    </row>
    <row r="33" spans="1:12" x14ac:dyDescent="0.2">
      <c r="A33" s="215" t="s">
        <v>70</v>
      </c>
      <c r="B33" s="216"/>
      <c r="C33" s="216"/>
      <c r="D33" s="216"/>
      <c r="E33" s="216"/>
      <c r="F33" s="216"/>
      <c r="G33" s="216"/>
      <c r="H33" s="217"/>
      <c r="I33" s="34">
        <v>27</v>
      </c>
      <c r="J33" s="21"/>
      <c r="K33" s="21"/>
      <c r="L33" s="36"/>
    </row>
    <row r="34" spans="1:12" x14ac:dyDescent="0.2">
      <c r="A34" s="215" t="s">
        <v>151</v>
      </c>
      <c r="B34" s="216"/>
      <c r="C34" s="216"/>
      <c r="D34" s="216"/>
      <c r="E34" s="216"/>
      <c r="F34" s="216"/>
      <c r="G34" s="216"/>
      <c r="H34" s="217"/>
      <c r="I34" s="34">
        <v>28</v>
      </c>
      <c r="J34" s="21"/>
      <c r="K34" s="21"/>
      <c r="L34" s="36"/>
    </row>
    <row r="35" spans="1:12" x14ac:dyDescent="0.2">
      <c r="A35" s="215" t="s">
        <v>152</v>
      </c>
      <c r="B35" s="216"/>
      <c r="C35" s="216"/>
      <c r="D35" s="216"/>
      <c r="E35" s="216"/>
      <c r="F35" s="216"/>
      <c r="G35" s="216"/>
      <c r="H35" s="217"/>
      <c r="I35" s="34">
        <v>29</v>
      </c>
      <c r="J35" s="35">
        <f>SUM(J36:J38)</f>
        <v>0</v>
      </c>
      <c r="K35" s="35">
        <f>SUM(K36:K38)</f>
        <v>0</v>
      </c>
      <c r="L35" s="36"/>
    </row>
    <row r="36" spans="1:12" x14ac:dyDescent="0.2">
      <c r="A36" s="215" t="s">
        <v>71</v>
      </c>
      <c r="B36" s="216"/>
      <c r="C36" s="216"/>
      <c r="D36" s="216"/>
      <c r="E36" s="216"/>
      <c r="F36" s="216"/>
      <c r="G36" s="216"/>
      <c r="H36" s="217"/>
      <c r="I36" s="34">
        <v>30</v>
      </c>
      <c r="J36" s="21"/>
      <c r="K36" s="21"/>
      <c r="L36" s="36"/>
    </row>
    <row r="37" spans="1:12" x14ac:dyDescent="0.2">
      <c r="A37" s="215" t="s">
        <v>72</v>
      </c>
      <c r="B37" s="216"/>
      <c r="C37" s="216"/>
      <c r="D37" s="216"/>
      <c r="E37" s="216"/>
      <c r="F37" s="216"/>
      <c r="G37" s="216"/>
      <c r="H37" s="217"/>
      <c r="I37" s="34">
        <v>31</v>
      </c>
      <c r="J37" s="21"/>
      <c r="K37" s="21"/>
      <c r="L37" s="36"/>
    </row>
    <row r="38" spans="1:12" x14ac:dyDescent="0.2">
      <c r="A38" s="215" t="s">
        <v>73</v>
      </c>
      <c r="B38" s="216"/>
      <c r="C38" s="216"/>
      <c r="D38" s="216"/>
      <c r="E38" s="216"/>
      <c r="F38" s="216"/>
      <c r="G38" s="216"/>
      <c r="H38" s="217"/>
      <c r="I38" s="34">
        <v>32</v>
      </c>
      <c r="J38" s="21"/>
      <c r="K38" s="21"/>
      <c r="L38" s="36"/>
    </row>
    <row r="39" spans="1:12" x14ac:dyDescent="0.2">
      <c r="A39" s="215" t="s">
        <v>153</v>
      </c>
      <c r="B39" s="216"/>
      <c r="C39" s="216"/>
      <c r="D39" s="216"/>
      <c r="E39" s="216"/>
      <c r="F39" s="216"/>
      <c r="G39" s="216"/>
      <c r="H39" s="217"/>
      <c r="I39" s="34">
        <v>33</v>
      </c>
      <c r="J39" s="21">
        <v>3087120</v>
      </c>
      <c r="K39" s="21">
        <v>3644585</v>
      </c>
      <c r="L39" s="36"/>
    </row>
    <row r="40" spans="1:12" x14ac:dyDescent="0.2">
      <c r="A40" s="225" t="s">
        <v>204</v>
      </c>
      <c r="B40" s="226"/>
      <c r="C40" s="226"/>
      <c r="D40" s="226"/>
      <c r="E40" s="226"/>
      <c r="F40" s="226"/>
      <c r="G40" s="226"/>
      <c r="H40" s="227"/>
      <c r="I40" s="34">
        <v>34</v>
      </c>
      <c r="J40" s="35">
        <f>J41+J49+J56+J64</f>
        <v>92623954</v>
      </c>
      <c r="K40" s="35">
        <f>K41+K49+K56+K64</f>
        <v>87773064</v>
      </c>
      <c r="L40" s="36"/>
    </row>
    <row r="41" spans="1:12" x14ac:dyDescent="0.2">
      <c r="A41" s="215" t="s">
        <v>91</v>
      </c>
      <c r="B41" s="216"/>
      <c r="C41" s="216"/>
      <c r="D41" s="216"/>
      <c r="E41" s="216"/>
      <c r="F41" s="216"/>
      <c r="G41" s="216"/>
      <c r="H41" s="217"/>
      <c r="I41" s="34">
        <v>35</v>
      </c>
      <c r="J41" s="35">
        <f>SUM(J42:J48)</f>
        <v>0</v>
      </c>
      <c r="K41" s="35">
        <f>SUM(K42:K48)</f>
        <v>0</v>
      </c>
      <c r="L41" s="36"/>
    </row>
    <row r="42" spans="1:12" x14ac:dyDescent="0.2">
      <c r="A42" s="215" t="s">
        <v>103</v>
      </c>
      <c r="B42" s="216"/>
      <c r="C42" s="216"/>
      <c r="D42" s="216"/>
      <c r="E42" s="216"/>
      <c r="F42" s="216"/>
      <c r="G42" s="216"/>
      <c r="H42" s="217"/>
      <c r="I42" s="34">
        <v>36</v>
      </c>
      <c r="J42" s="21"/>
      <c r="K42" s="21"/>
      <c r="L42" s="36"/>
    </row>
    <row r="43" spans="1:12" x14ac:dyDescent="0.2">
      <c r="A43" s="215" t="s">
        <v>104</v>
      </c>
      <c r="B43" s="216"/>
      <c r="C43" s="216"/>
      <c r="D43" s="216"/>
      <c r="E43" s="216"/>
      <c r="F43" s="216"/>
      <c r="G43" s="216"/>
      <c r="H43" s="217"/>
      <c r="I43" s="34">
        <v>37</v>
      </c>
      <c r="J43" s="21"/>
      <c r="K43" s="21"/>
      <c r="L43" s="36"/>
    </row>
    <row r="44" spans="1:12" x14ac:dyDescent="0.2">
      <c r="A44" s="215" t="s">
        <v>77</v>
      </c>
      <c r="B44" s="216"/>
      <c r="C44" s="216"/>
      <c r="D44" s="216"/>
      <c r="E44" s="216"/>
      <c r="F44" s="216"/>
      <c r="G44" s="216"/>
      <c r="H44" s="217"/>
      <c r="I44" s="34">
        <v>38</v>
      </c>
      <c r="J44" s="21"/>
      <c r="K44" s="21"/>
      <c r="L44" s="36"/>
    </row>
    <row r="45" spans="1:12" x14ac:dyDescent="0.2">
      <c r="A45" s="215" t="s">
        <v>78</v>
      </c>
      <c r="B45" s="216"/>
      <c r="C45" s="216"/>
      <c r="D45" s="216"/>
      <c r="E45" s="216"/>
      <c r="F45" s="216"/>
      <c r="G45" s="216"/>
      <c r="H45" s="217"/>
      <c r="I45" s="34">
        <v>39</v>
      </c>
      <c r="J45" s="21"/>
      <c r="K45" s="21"/>
      <c r="L45" s="36"/>
    </row>
    <row r="46" spans="1:12" x14ac:dyDescent="0.2">
      <c r="A46" s="215" t="s">
        <v>79</v>
      </c>
      <c r="B46" s="216"/>
      <c r="C46" s="216"/>
      <c r="D46" s="216"/>
      <c r="E46" s="216"/>
      <c r="F46" s="216"/>
      <c r="G46" s="216"/>
      <c r="H46" s="217"/>
      <c r="I46" s="34">
        <v>40</v>
      </c>
      <c r="J46" s="21"/>
      <c r="K46" s="21"/>
      <c r="L46" s="36"/>
    </row>
    <row r="47" spans="1:12" x14ac:dyDescent="0.2">
      <c r="A47" s="215" t="s">
        <v>80</v>
      </c>
      <c r="B47" s="216"/>
      <c r="C47" s="216"/>
      <c r="D47" s="216"/>
      <c r="E47" s="216"/>
      <c r="F47" s="216"/>
      <c r="G47" s="216"/>
      <c r="H47" s="217"/>
      <c r="I47" s="34">
        <v>41</v>
      </c>
      <c r="J47" s="21"/>
      <c r="K47" s="21"/>
      <c r="L47" s="36"/>
    </row>
    <row r="48" spans="1:12" x14ac:dyDescent="0.2">
      <c r="A48" s="215" t="s">
        <v>81</v>
      </c>
      <c r="B48" s="216"/>
      <c r="C48" s="216"/>
      <c r="D48" s="216"/>
      <c r="E48" s="216"/>
      <c r="F48" s="216"/>
      <c r="G48" s="216"/>
      <c r="H48" s="217"/>
      <c r="I48" s="34">
        <v>42</v>
      </c>
      <c r="J48" s="21"/>
      <c r="K48" s="21"/>
      <c r="L48" s="36"/>
    </row>
    <row r="49" spans="1:12" x14ac:dyDescent="0.2">
      <c r="A49" s="215" t="s">
        <v>92</v>
      </c>
      <c r="B49" s="216"/>
      <c r="C49" s="216"/>
      <c r="D49" s="216"/>
      <c r="E49" s="216"/>
      <c r="F49" s="216"/>
      <c r="G49" s="216"/>
      <c r="H49" s="217"/>
      <c r="I49" s="34">
        <v>43</v>
      </c>
      <c r="J49" s="35">
        <f>SUM(J50:J55)</f>
        <v>88937576</v>
      </c>
      <c r="K49" s="35">
        <f>SUM(K50:K55)</f>
        <v>76988729</v>
      </c>
      <c r="L49" s="36"/>
    </row>
    <row r="50" spans="1:12" x14ac:dyDescent="0.2">
      <c r="A50" s="215" t="s">
        <v>165</v>
      </c>
      <c r="B50" s="216"/>
      <c r="C50" s="216"/>
      <c r="D50" s="216"/>
      <c r="E50" s="216"/>
      <c r="F50" s="216"/>
      <c r="G50" s="216"/>
      <c r="H50" s="217"/>
      <c r="I50" s="34">
        <v>44</v>
      </c>
      <c r="J50" s="21">
        <v>85532496</v>
      </c>
      <c r="K50" s="21">
        <v>72968238</v>
      </c>
      <c r="L50" s="36"/>
    </row>
    <row r="51" spans="1:12" x14ac:dyDescent="0.2">
      <c r="A51" s="215" t="s">
        <v>166</v>
      </c>
      <c r="B51" s="216"/>
      <c r="C51" s="216"/>
      <c r="D51" s="216"/>
      <c r="E51" s="216"/>
      <c r="F51" s="216"/>
      <c r="G51" s="216"/>
      <c r="H51" s="217"/>
      <c r="I51" s="34">
        <v>45</v>
      </c>
      <c r="J51" s="21">
        <v>251528</v>
      </c>
      <c r="K51" s="21">
        <v>909448</v>
      </c>
      <c r="L51" s="36"/>
    </row>
    <row r="52" spans="1:12" x14ac:dyDescent="0.2">
      <c r="A52" s="215" t="s">
        <v>167</v>
      </c>
      <c r="B52" s="216"/>
      <c r="C52" s="216"/>
      <c r="D52" s="216"/>
      <c r="E52" s="216"/>
      <c r="F52" s="216"/>
      <c r="G52" s="216"/>
      <c r="H52" s="217"/>
      <c r="I52" s="34">
        <v>46</v>
      </c>
      <c r="J52" s="21"/>
      <c r="K52" s="21"/>
      <c r="L52" s="36"/>
    </row>
    <row r="53" spans="1:12" x14ac:dyDescent="0.2">
      <c r="A53" s="215" t="s">
        <v>168</v>
      </c>
      <c r="B53" s="216"/>
      <c r="C53" s="216"/>
      <c r="D53" s="216"/>
      <c r="E53" s="216"/>
      <c r="F53" s="216"/>
      <c r="G53" s="216"/>
      <c r="H53" s="217"/>
      <c r="I53" s="34">
        <v>47</v>
      </c>
      <c r="J53" s="21">
        <v>0</v>
      </c>
      <c r="K53" s="21">
        <v>137238</v>
      </c>
      <c r="L53" s="36"/>
    </row>
    <row r="54" spans="1:12" x14ac:dyDescent="0.2">
      <c r="A54" s="215" t="s">
        <v>5</v>
      </c>
      <c r="B54" s="216"/>
      <c r="C54" s="216"/>
      <c r="D54" s="216"/>
      <c r="E54" s="216"/>
      <c r="F54" s="216"/>
      <c r="G54" s="216"/>
      <c r="H54" s="217"/>
      <c r="I54" s="34">
        <v>48</v>
      </c>
      <c r="J54" s="21">
        <f>2908458-887</f>
        <v>2907571</v>
      </c>
      <c r="K54" s="21">
        <v>2903803</v>
      </c>
      <c r="L54" s="36"/>
    </row>
    <row r="55" spans="1:12" x14ac:dyDescent="0.2">
      <c r="A55" s="215" t="s">
        <v>6</v>
      </c>
      <c r="B55" s="216"/>
      <c r="C55" s="216"/>
      <c r="D55" s="216"/>
      <c r="E55" s="216"/>
      <c r="F55" s="216"/>
      <c r="G55" s="216"/>
      <c r="H55" s="217"/>
      <c r="I55" s="34">
        <v>49</v>
      </c>
      <c r="J55" s="21">
        <v>245981</v>
      </c>
      <c r="K55" s="21">
        <v>70002</v>
      </c>
      <c r="L55" s="36"/>
    </row>
    <row r="56" spans="1:12" x14ac:dyDescent="0.2">
      <c r="A56" s="215" t="s">
        <v>93</v>
      </c>
      <c r="B56" s="216"/>
      <c r="C56" s="216"/>
      <c r="D56" s="216"/>
      <c r="E56" s="216"/>
      <c r="F56" s="216"/>
      <c r="G56" s="216"/>
      <c r="H56" s="217"/>
      <c r="I56" s="34">
        <v>50</v>
      </c>
      <c r="J56" s="35">
        <f>SUM(J57:J63)</f>
        <v>15000</v>
      </c>
      <c r="K56" s="35">
        <f>SUM(K57:K63)</f>
        <v>118000</v>
      </c>
      <c r="L56" s="36"/>
    </row>
    <row r="57" spans="1:12" x14ac:dyDescent="0.2">
      <c r="A57" s="215" t="s">
        <v>67</v>
      </c>
      <c r="B57" s="216"/>
      <c r="C57" s="216"/>
      <c r="D57" s="216"/>
      <c r="E57" s="216"/>
      <c r="F57" s="216"/>
      <c r="G57" s="216"/>
      <c r="H57" s="217"/>
      <c r="I57" s="34">
        <v>51</v>
      </c>
      <c r="J57" s="21"/>
      <c r="K57" s="21"/>
      <c r="L57" s="36"/>
    </row>
    <row r="58" spans="1:12" x14ac:dyDescent="0.2">
      <c r="A58" s="215" t="s">
        <v>68</v>
      </c>
      <c r="B58" s="216"/>
      <c r="C58" s="216"/>
      <c r="D58" s="216"/>
      <c r="E58" s="216"/>
      <c r="F58" s="216"/>
      <c r="G58" s="216"/>
      <c r="H58" s="217"/>
      <c r="I58" s="34">
        <v>52</v>
      </c>
      <c r="J58" s="21"/>
      <c r="K58" s="21"/>
      <c r="L58" s="36"/>
    </row>
    <row r="59" spans="1:12" x14ac:dyDescent="0.2">
      <c r="A59" s="215" t="s">
        <v>206</v>
      </c>
      <c r="B59" s="216"/>
      <c r="C59" s="216"/>
      <c r="D59" s="216"/>
      <c r="E59" s="216"/>
      <c r="F59" s="216"/>
      <c r="G59" s="216"/>
      <c r="H59" s="217"/>
      <c r="I59" s="34">
        <v>53</v>
      </c>
      <c r="J59" s="21"/>
      <c r="K59" s="21"/>
      <c r="L59" s="36"/>
    </row>
    <row r="60" spans="1:12" x14ac:dyDescent="0.2">
      <c r="A60" s="215" t="s">
        <v>74</v>
      </c>
      <c r="B60" s="216"/>
      <c r="C60" s="216"/>
      <c r="D60" s="216"/>
      <c r="E60" s="216"/>
      <c r="F60" s="216"/>
      <c r="G60" s="216"/>
      <c r="H60" s="217"/>
      <c r="I60" s="34">
        <v>54</v>
      </c>
      <c r="J60" s="21"/>
      <c r="K60" s="21"/>
      <c r="L60" s="36"/>
    </row>
    <row r="61" spans="1:12" x14ac:dyDescent="0.2">
      <c r="A61" s="215" t="s">
        <v>75</v>
      </c>
      <c r="B61" s="216"/>
      <c r="C61" s="216"/>
      <c r="D61" s="216"/>
      <c r="E61" s="216"/>
      <c r="F61" s="216"/>
      <c r="G61" s="216"/>
      <c r="H61" s="217"/>
      <c r="I61" s="34">
        <v>55</v>
      </c>
      <c r="J61" s="21"/>
      <c r="K61" s="21"/>
      <c r="L61" s="36"/>
    </row>
    <row r="62" spans="1:12" x14ac:dyDescent="0.2">
      <c r="A62" s="215" t="s">
        <v>76</v>
      </c>
      <c r="B62" s="216"/>
      <c r="C62" s="216"/>
      <c r="D62" s="216"/>
      <c r="E62" s="216"/>
      <c r="F62" s="216"/>
      <c r="G62" s="216"/>
      <c r="H62" s="217"/>
      <c r="I62" s="34">
        <v>56</v>
      </c>
      <c r="J62" s="21">
        <v>15000</v>
      </c>
      <c r="K62" s="21">
        <v>118000</v>
      </c>
      <c r="L62" s="36"/>
    </row>
    <row r="63" spans="1:12" x14ac:dyDescent="0.2">
      <c r="A63" s="215" t="s">
        <v>40</v>
      </c>
      <c r="B63" s="216"/>
      <c r="C63" s="216"/>
      <c r="D63" s="216"/>
      <c r="E63" s="216"/>
      <c r="F63" s="216"/>
      <c r="G63" s="216"/>
      <c r="H63" s="217"/>
      <c r="I63" s="34">
        <v>57</v>
      </c>
      <c r="J63" s="21"/>
      <c r="K63" s="21"/>
      <c r="L63" s="36"/>
    </row>
    <row r="64" spans="1:12" x14ac:dyDescent="0.2">
      <c r="A64" s="215" t="s">
        <v>172</v>
      </c>
      <c r="B64" s="216"/>
      <c r="C64" s="216"/>
      <c r="D64" s="216"/>
      <c r="E64" s="216"/>
      <c r="F64" s="216"/>
      <c r="G64" s="216"/>
      <c r="H64" s="217"/>
      <c r="I64" s="34">
        <v>58</v>
      </c>
      <c r="J64" s="21">
        <v>3671378</v>
      </c>
      <c r="K64" s="21">
        <v>10666335</v>
      </c>
      <c r="L64" s="36"/>
    </row>
    <row r="65" spans="1:12" x14ac:dyDescent="0.2">
      <c r="A65" s="225" t="s">
        <v>47</v>
      </c>
      <c r="B65" s="226"/>
      <c r="C65" s="226"/>
      <c r="D65" s="226"/>
      <c r="E65" s="226"/>
      <c r="F65" s="226"/>
      <c r="G65" s="226"/>
      <c r="H65" s="227"/>
      <c r="I65" s="34">
        <v>59</v>
      </c>
      <c r="J65" s="21">
        <v>1092151</v>
      </c>
      <c r="K65" s="21">
        <v>1059846</v>
      </c>
      <c r="L65" s="36"/>
    </row>
    <row r="66" spans="1:12" x14ac:dyDescent="0.2">
      <c r="A66" s="225" t="s">
        <v>205</v>
      </c>
      <c r="B66" s="226"/>
      <c r="C66" s="226"/>
      <c r="D66" s="226"/>
      <c r="E66" s="226"/>
      <c r="F66" s="226"/>
      <c r="G66" s="226"/>
      <c r="H66" s="227"/>
      <c r="I66" s="34">
        <v>60</v>
      </c>
      <c r="J66" s="35">
        <f>J7+J8+J40+J65</f>
        <v>1586119710</v>
      </c>
      <c r="K66" s="35">
        <f>K7+K8+K40+K65</f>
        <v>1581465367</v>
      </c>
      <c r="L66" s="36"/>
    </row>
    <row r="67" spans="1:12" x14ac:dyDescent="0.2">
      <c r="A67" s="228" t="s">
        <v>82</v>
      </c>
      <c r="B67" s="229"/>
      <c r="C67" s="229"/>
      <c r="D67" s="229"/>
      <c r="E67" s="229"/>
      <c r="F67" s="229"/>
      <c r="G67" s="229"/>
      <c r="H67" s="230"/>
      <c r="I67" s="37">
        <v>61</v>
      </c>
      <c r="J67" s="38"/>
      <c r="K67" s="38"/>
      <c r="L67" s="36"/>
    </row>
    <row r="68" spans="1:12" x14ac:dyDescent="0.2">
      <c r="A68" s="231" t="s">
        <v>49</v>
      </c>
      <c r="B68" s="232"/>
      <c r="C68" s="232"/>
      <c r="D68" s="232"/>
      <c r="E68" s="232"/>
      <c r="F68" s="232"/>
      <c r="G68" s="232"/>
      <c r="H68" s="232"/>
      <c r="I68" s="232"/>
      <c r="J68" s="232"/>
      <c r="K68" s="233"/>
      <c r="L68" s="36"/>
    </row>
    <row r="69" spans="1:12" x14ac:dyDescent="0.2">
      <c r="A69" s="222" t="s">
        <v>159</v>
      </c>
      <c r="B69" s="223"/>
      <c r="C69" s="223"/>
      <c r="D69" s="223"/>
      <c r="E69" s="223"/>
      <c r="F69" s="223"/>
      <c r="G69" s="223"/>
      <c r="H69" s="224"/>
      <c r="I69" s="33">
        <v>62</v>
      </c>
      <c r="J69" s="39">
        <f>J70+J71+J72+J78+J79+J82+J85</f>
        <v>1208968963</v>
      </c>
      <c r="K69" s="39">
        <f>K70+K71+K72+K78+K79+K82+K85</f>
        <v>1207034394</v>
      </c>
      <c r="L69" s="36"/>
    </row>
    <row r="70" spans="1:12" x14ac:dyDescent="0.2">
      <c r="A70" s="215" t="s">
        <v>117</v>
      </c>
      <c r="B70" s="216"/>
      <c r="C70" s="216"/>
      <c r="D70" s="216"/>
      <c r="E70" s="216"/>
      <c r="F70" s="216"/>
      <c r="G70" s="216"/>
      <c r="H70" s="217"/>
      <c r="I70" s="34">
        <v>63</v>
      </c>
      <c r="J70" s="21">
        <v>133372000</v>
      </c>
      <c r="K70" s="21">
        <v>133372000</v>
      </c>
      <c r="L70" s="36"/>
    </row>
    <row r="71" spans="1:12" x14ac:dyDescent="0.2">
      <c r="A71" s="215" t="s">
        <v>118</v>
      </c>
      <c r="B71" s="216"/>
      <c r="C71" s="216"/>
      <c r="D71" s="216"/>
      <c r="E71" s="216"/>
      <c r="F71" s="216"/>
      <c r="G71" s="216"/>
      <c r="H71" s="217"/>
      <c r="I71" s="34">
        <v>64</v>
      </c>
      <c r="J71" s="21">
        <v>882596886</v>
      </c>
      <c r="K71" s="21">
        <v>882596886</v>
      </c>
      <c r="L71" s="36"/>
    </row>
    <row r="72" spans="1:12" x14ac:dyDescent="0.2">
      <c r="A72" s="215" t="s">
        <v>119</v>
      </c>
      <c r="B72" s="216"/>
      <c r="C72" s="216"/>
      <c r="D72" s="216"/>
      <c r="E72" s="216"/>
      <c r="F72" s="216"/>
      <c r="G72" s="216"/>
      <c r="H72" s="217"/>
      <c r="I72" s="34">
        <v>65</v>
      </c>
      <c r="J72" s="35">
        <f>J73+J74-J75+J76+J77</f>
        <v>-15511</v>
      </c>
      <c r="K72" s="35">
        <f>K73+K74-K75+K76+K77</f>
        <v>-15511</v>
      </c>
      <c r="L72" s="36"/>
    </row>
    <row r="73" spans="1:12" x14ac:dyDescent="0.2">
      <c r="A73" s="215" t="s">
        <v>120</v>
      </c>
      <c r="B73" s="216"/>
      <c r="C73" s="216"/>
      <c r="D73" s="216"/>
      <c r="E73" s="216"/>
      <c r="F73" s="216"/>
      <c r="G73" s="216"/>
      <c r="H73" s="217"/>
      <c r="I73" s="34">
        <v>66</v>
      </c>
      <c r="J73" s="21"/>
      <c r="K73" s="21"/>
      <c r="L73" s="36"/>
    </row>
    <row r="74" spans="1:12" x14ac:dyDescent="0.2">
      <c r="A74" s="215" t="s">
        <v>121</v>
      </c>
      <c r="B74" s="216"/>
      <c r="C74" s="216"/>
      <c r="D74" s="216"/>
      <c r="E74" s="216"/>
      <c r="F74" s="216"/>
      <c r="G74" s="216"/>
      <c r="H74" s="217"/>
      <c r="I74" s="34">
        <v>67</v>
      </c>
      <c r="J74" s="21"/>
      <c r="K74" s="21"/>
      <c r="L74" s="36"/>
    </row>
    <row r="75" spans="1:12" x14ac:dyDescent="0.2">
      <c r="A75" s="215" t="s">
        <v>109</v>
      </c>
      <c r="B75" s="216"/>
      <c r="C75" s="216"/>
      <c r="D75" s="216"/>
      <c r="E75" s="216"/>
      <c r="F75" s="216"/>
      <c r="G75" s="216"/>
      <c r="H75" s="217"/>
      <c r="I75" s="34">
        <v>68</v>
      </c>
      <c r="J75" s="21">
        <v>15511</v>
      </c>
      <c r="K75" s="21">
        <v>15511</v>
      </c>
      <c r="L75" s="36"/>
    </row>
    <row r="76" spans="1:12" x14ac:dyDescent="0.2">
      <c r="A76" s="215" t="s">
        <v>110</v>
      </c>
      <c r="B76" s="216"/>
      <c r="C76" s="216"/>
      <c r="D76" s="216"/>
      <c r="E76" s="216"/>
      <c r="F76" s="216"/>
      <c r="G76" s="216"/>
      <c r="H76" s="217"/>
      <c r="I76" s="34">
        <v>69</v>
      </c>
      <c r="J76" s="21"/>
      <c r="K76" s="21"/>
      <c r="L76" s="36"/>
    </row>
    <row r="77" spans="1:12" x14ac:dyDescent="0.2">
      <c r="A77" s="215" t="s">
        <v>111</v>
      </c>
      <c r="B77" s="216"/>
      <c r="C77" s="216"/>
      <c r="D77" s="216"/>
      <c r="E77" s="216"/>
      <c r="F77" s="216"/>
      <c r="G77" s="216"/>
      <c r="H77" s="217"/>
      <c r="I77" s="34">
        <v>70</v>
      </c>
      <c r="J77" s="21"/>
      <c r="K77" s="21"/>
      <c r="L77" s="36"/>
    </row>
    <row r="78" spans="1:12" x14ac:dyDescent="0.2">
      <c r="A78" s="215" t="s">
        <v>112</v>
      </c>
      <c r="B78" s="216"/>
      <c r="C78" s="216"/>
      <c r="D78" s="216"/>
      <c r="E78" s="216"/>
      <c r="F78" s="216"/>
      <c r="G78" s="216"/>
      <c r="H78" s="217"/>
      <c r="I78" s="34">
        <v>71</v>
      </c>
      <c r="J78" s="135">
        <v>-2337767</v>
      </c>
      <c r="K78" s="21">
        <v>-2052232</v>
      </c>
      <c r="L78" s="36"/>
    </row>
    <row r="79" spans="1:12" x14ac:dyDescent="0.2">
      <c r="A79" s="215" t="s">
        <v>202</v>
      </c>
      <c r="B79" s="216"/>
      <c r="C79" s="216"/>
      <c r="D79" s="216"/>
      <c r="E79" s="216"/>
      <c r="F79" s="216"/>
      <c r="G79" s="216"/>
      <c r="H79" s="217"/>
      <c r="I79" s="34">
        <v>72</v>
      </c>
      <c r="J79" s="35">
        <f>J80-J81</f>
        <v>215749082</v>
      </c>
      <c r="K79" s="35">
        <f>K80-K81</f>
        <v>195353354</v>
      </c>
      <c r="L79" s="36"/>
    </row>
    <row r="80" spans="1:12" x14ac:dyDescent="0.2">
      <c r="A80" s="234" t="s">
        <v>137</v>
      </c>
      <c r="B80" s="235"/>
      <c r="C80" s="235"/>
      <c r="D80" s="235"/>
      <c r="E80" s="235"/>
      <c r="F80" s="235"/>
      <c r="G80" s="235"/>
      <c r="H80" s="236"/>
      <c r="I80" s="34">
        <v>73</v>
      </c>
      <c r="J80" s="135">
        <v>215749082</v>
      </c>
      <c r="K80" s="21">
        <v>195353354</v>
      </c>
      <c r="L80" s="36"/>
    </row>
    <row r="81" spans="1:12" x14ac:dyDescent="0.2">
      <c r="A81" s="234" t="s">
        <v>138</v>
      </c>
      <c r="B81" s="235"/>
      <c r="C81" s="235"/>
      <c r="D81" s="235"/>
      <c r="E81" s="235"/>
      <c r="F81" s="235"/>
      <c r="G81" s="235"/>
      <c r="H81" s="236"/>
      <c r="I81" s="34">
        <v>74</v>
      </c>
      <c r="J81" s="135"/>
      <c r="K81" s="21"/>
      <c r="L81" s="36"/>
    </row>
    <row r="82" spans="1:12" x14ac:dyDescent="0.2">
      <c r="A82" s="215" t="s">
        <v>203</v>
      </c>
      <c r="B82" s="216"/>
      <c r="C82" s="216"/>
      <c r="D82" s="216"/>
      <c r="E82" s="216"/>
      <c r="F82" s="216"/>
      <c r="G82" s="216"/>
      <c r="H82" s="217"/>
      <c r="I82" s="34">
        <v>75</v>
      </c>
      <c r="J82" s="137">
        <f>J83-J84</f>
        <v>-20395727</v>
      </c>
      <c r="K82" s="35">
        <f>K83-K84</f>
        <v>-2220103</v>
      </c>
      <c r="L82" s="36"/>
    </row>
    <row r="83" spans="1:12" x14ac:dyDescent="0.2">
      <c r="A83" s="234" t="s">
        <v>139</v>
      </c>
      <c r="B83" s="235"/>
      <c r="C83" s="235"/>
      <c r="D83" s="235"/>
      <c r="E83" s="235"/>
      <c r="F83" s="235"/>
      <c r="G83" s="235"/>
      <c r="H83" s="236"/>
      <c r="I83" s="34">
        <v>76</v>
      </c>
      <c r="J83" s="21"/>
      <c r="K83" s="21"/>
      <c r="L83" s="36"/>
    </row>
    <row r="84" spans="1:12" x14ac:dyDescent="0.2">
      <c r="A84" s="234" t="s">
        <v>140</v>
      </c>
      <c r="B84" s="235"/>
      <c r="C84" s="235"/>
      <c r="D84" s="235"/>
      <c r="E84" s="235"/>
      <c r="F84" s="235"/>
      <c r="G84" s="235"/>
      <c r="H84" s="236"/>
      <c r="I84" s="34">
        <v>77</v>
      </c>
      <c r="J84" s="21">
        <v>20395727</v>
      </c>
      <c r="K84" s="21">
        <v>2220103</v>
      </c>
      <c r="L84" s="36"/>
    </row>
    <row r="85" spans="1:12" x14ac:dyDescent="0.2">
      <c r="A85" s="215" t="s">
        <v>141</v>
      </c>
      <c r="B85" s="216"/>
      <c r="C85" s="216"/>
      <c r="D85" s="216"/>
      <c r="E85" s="216"/>
      <c r="F85" s="216"/>
      <c r="G85" s="216"/>
      <c r="H85" s="217"/>
      <c r="I85" s="34">
        <v>78</v>
      </c>
      <c r="J85" s="135"/>
      <c r="K85" s="21"/>
      <c r="L85" s="36"/>
    </row>
    <row r="86" spans="1:12" x14ac:dyDescent="0.2">
      <c r="A86" s="225" t="s">
        <v>13</v>
      </c>
      <c r="B86" s="226"/>
      <c r="C86" s="226"/>
      <c r="D86" s="226"/>
      <c r="E86" s="226"/>
      <c r="F86" s="226"/>
      <c r="G86" s="226"/>
      <c r="H86" s="227"/>
      <c r="I86" s="34">
        <v>79</v>
      </c>
      <c r="J86" s="35">
        <f>SUM(J87:J89)</f>
        <v>8827137</v>
      </c>
      <c r="K86" s="35">
        <f>SUM(K87:K89)</f>
        <v>13747137</v>
      </c>
      <c r="L86" s="36"/>
    </row>
    <row r="87" spans="1:12" x14ac:dyDescent="0.2">
      <c r="A87" s="215" t="s">
        <v>105</v>
      </c>
      <c r="B87" s="216"/>
      <c r="C87" s="216"/>
      <c r="D87" s="216"/>
      <c r="E87" s="216"/>
      <c r="F87" s="216"/>
      <c r="G87" s="216"/>
      <c r="H87" s="217"/>
      <c r="I87" s="34">
        <v>80</v>
      </c>
      <c r="J87" s="21">
        <v>8077137</v>
      </c>
      <c r="K87" s="21">
        <v>12997137</v>
      </c>
      <c r="L87" s="36"/>
    </row>
    <row r="88" spans="1:12" x14ac:dyDescent="0.2">
      <c r="A88" s="215" t="s">
        <v>106</v>
      </c>
      <c r="B88" s="216"/>
      <c r="C88" s="216"/>
      <c r="D88" s="216"/>
      <c r="E88" s="216"/>
      <c r="F88" s="216"/>
      <c r="G88" s="216"/>
      <c r="H88" s="217"/>
      <c r="I88" s="34">
        <v>81</v>
      </c>
      <c r="J88" s="21"/>
      <c r="K88" s="21"/>
      <c r="L88" s="36"/>
    </row>
    <row r="89" spans="1:12" x14ac:dyDescent="0.2">
      <c r="A89" s="215" t="s">
        <v>107</v>
      </c>
      <c r="B89" s="216"/>
      <c r="C89" s="216"/>
      <c r="D89" s="216"/>
      <c r="E89" s="216"/>
      <c r="F89" s="216"/>
      <c r="G89" s="216"/>
      <c r="H89" s="217"/>
      <c r="I89" s="34">
        <v>82</v>
      </c>
      <c r="J89" s="21">
        <v>750000</v>
      </c>
      <c r="K89" s="21">
        <v>750000</v>
      </c>
      <c r="L89" s="36"/>
    </row>
    <row r="90" spans="1:12" x14ac:dyDescent="0.2">
      <c r="A90" s="225" t="s">
        <v>14</v>
      </c>
      <c r="B90" s="226"/>
      <c r="C90" s="226"/>
      <c r="D90" s="226"/>
      <c r="E90" s="226"/>
      <c r="F90" s="226"/>
      <c r="G90" s="226"/>
      <c r="H90" s="227"/>
      <c r="I90" s="34">
        <v>83</v>
      </c>
      <c r="J90" s="35">
        <f>SUM(J91:J99)</f>
        <v>175085494</v>
      </c>
      <c r="K90" s="35">
        <f>SUM(K91:K99)</f>
        <v>175403857</v>
      </c>
      <c r="L90" s="36"/>
    </row>
    <row r="91" spans="1:12" x14ac:dyDescent="0.2">
      <c r="A91" s="215" t="s">
        <v>108</v>
      </c>
      <c r="B91" s="216"/>
      <c r="C91" s="216"/>
      <c r="D91" s="216"/>
      <c r="E91" s="216"/>
      <c r="F91" s="216"/>
      <c r="G91" s="216"/>
      <c r="H91" s="217"/>
      <c r="I91" s="34">
        <v>84</v>
      </c>
      <c r="J91" s="21">
        <v>61101144</v>
      </c>
      <c r="K91" s="21">
        <v>61267152</v>
      </c>
      <c r="L91" s="36"/>
    </row>
    <row r="92" spans="1:12" x14ac:dyDescent="0.2">
      <c r="A92" s="215" t="s">
        <v>207</v>
      </c>
      <c r="B92" s="216"/>
      <c r="C92" s="216"/>
      <c r="D92" s="216"/>
      <c r="E92" s="216"/>
      <c r="F92" s="216"/>
      <c r="G92" s="216"/>
      <c r="H92" s="217"/>
      <c r="I92" s="34">
        <v>85</v>
      </c>
      <c r="J92" s="21"/>
      <c r="K92" s="21"/>
      <c r="L92" s="36"/>
    </row>
    <row r="93" spans="1:12" x14ac:dyDescent="0.2">
      <c r="A93" s="215" t="s">
        <v>0</v>
      </c>
      <c r="B93" s="216"/>
      <c r="C93" s="216"/>
      <c r="D93" s="216"/>
      <c r="E93" s="216"/>
      <c r="F93" s="216"/>
      <c r="G93" s="216"/>
      <c r="H93" s="217"/>
      <c r="I93" s="34">
        <v>86</v>
      </c>
      <c r="J93" s="21"/>
      <c r="K93" s="21"/>
      <c r="L93" s="36"/>
    </row>
    <row r="94" spans="1:12" x14ac:dyDescent="0.2">
      <c r="A94" s="215" t="s">
        <v>208</v>
      </c>
      <c r="B94" s="216"/>
      <c r="C94" s="216"/>
      <c r="D94" s="216"/>
      <c r="E94" s="216"/>
      <c r="F94" s="216"/>
      <c r="G94" s="216"/>
      <c r="H94" s="217"/>
      <c r="I94" s="34">
        <v>87</v>
      </c>
      <c r="J94" s="21"/>
      <c r="K94" s="21"/>
      <c r="L94" s="36"/>
    </row>
    <row r="95" spans="1:12" x14ac:dyDescent="0.2">
      <c r="A95" s="215" t="s">
        <v>209</v>
      </c>
      <c r="B95" s="216"/>
      <c r="C95" s="216"/>
      <c r="D95" s="216"/>
      <c r="E95" s="216"/>
      <c r="F95" s="216"/>
      <c r="G95" s="216"/>
      <c r="H95" s="217"/>
      <c r="I95" s="34">
        <v>88</v>
      </c>
      <c r="J95" s="21"/>
      <c r="K95" s="21"/>
      <c r="L95" s="36"/>
    </row>
    <row r="96" spans="1:12" x14ac:dyDescent="0.2">
      <c r="A96" s="215" t="s">
        <v>210</v>
      </c>
      <c r="B96" s="216"/>
      <c r="C96" s="216"/>
      <c r="D96" s="216"/>
      <c r="E96" s="216"/>
      <c r="F96" s="216"/>
      <c r="G96" s="216"/>
      <c r="H96" s="217"/>
      <c r="I96" s="34">
        <v>89</v>
      </c>
      <c r="J96" s="21">
        <v>113984350</v>
      </c>
      <c r="K96" s="21">
        <v>114136705</v>
      </c>
      <c r="L96" s="36"/>
    </row>
    <row r="97" spans="1:12" x14ac:dyDescent="0.2">
      <c r="A97" s="215" t="s">
        <v>85</v>
      </c>
      <c r="B97" s="216"/>
      <c r="C97" s="216"/>
      <c r="D97" s="216"/>
      <c r="E97" s="216"/>
      <c r="F97" s="216"/>
      <c r="G97" s="216"/>
      <c r="H97" s="217"/>
      <c r="I97" s="34">
        <v>90</v>
      </c>
      <c r="J97" s="21"/>
      <c r="K97" s="21"/>
      <c r="L97" s="36"/>
    </row>
    <row r="98" spans="1:12" x14ac:dyDescent="0.2">
      <c r="A98" s="215" t="s">
        <v>83</v>
      </c>
      <c r="B98" s="216"/>
      <c r="C98" s="216"/>
      <c r="D98" s="216"/>
      <c r="E98" s="216"/>
      <c r="F98" s="216"/>
      <c r="G98" s="216"/>
      <c r="H98" s="217"/>
      <c r="I98" s="34">
        <v>91</v>
      </c>
      <c r="J98" s="21"/>
      <c r="K98" s="21"/>
      <c r="L98" s="36"/>
    </row>
    <row r="99" spans="1:12" x14ac:dyDescent="0.2">
      <c r="A99" s="215" t="s">
        <v>84</v>
      </c>
      <c r="B99" s="216"/>
      <c r="C99" s="216"/>
      <c r="D99" s="216"/>
      <c r="E99" s="216"/>
      <c r="F99" s="216"/>
      <c r="G99" s="216"/>
      <c r="H99" s="217"/>
      <c r="I99" s="34">
        <v>92</v>
      </c>
      <c r="J99" s="21"/>
      <c r="K99" s="21"/>
      <c r="L99" s="36"/>
    </row>
    <row r="100" spans="1:12" x14ac:dyDescent="0.2">
      <c r="A100" s="225" t="s">
        <v>15</v>
      </c>
      <c r="B100" s="226"/>
      <c r="C100" s="226"/>
      <c r="D100" s="226"/>
      <c r="E100" s="226"/>
      <c r="F100" s="226"/>
      <c r="G100" s="226"/>
      <c r="H100" s="227"/>
      <c r="I100" s="34">
        <v>93</v>
      </c>
      <c r="J100" s="35">
        <f>SUM(J101:J112)</f>
        <v>192044688</v>
      </c>
      <c r="K100" s="35">
        <f>SUM(K101:K112)</f>
        <v>183497782</v>
      </c>
      <c r="L100" s="36"/>
    </row>
    <row r="101" spans="1:12" x14ac:dyDescent="0.2">
      <c r="A101" s="215" t="s">
        <v>108</v>
      </c>
      <c r="B101" s="216"/>
      <c r="C101" s="216"/>
      <c r="D101" s="216"/>
      <c r="E101" s="216"/>
      <c r="F101" s="216"/>
      <c r="G101" s="216"/>
      <c r="H101" s="217"/>
      <c r="I101" s="34">
        <v>94</v>
      </c>
      <c r="J101" s="21">
        <v>151392542</v>
      </c>
      <c r="K101" s="21">
        <v>152595780</v>
      </c>
      <c r="L101" s="36"/>
    </row>
    <row r="102" spans="1:12" x14ac:dyDescent="0.2">
      <c r="A102" s="215" t="s">
        <v>207</v>
      </c>
      <c r="B102" s="216"/>
      <c r="C102" s="216"/>
      <c r="D102" s="216"/>
      <c r="E102" s="216"/>
      <c r="F102" s="216"/>
      <c r="G102" s="216"/>
      <c r="H102" s="217"/>
      <c r="I102" s="34">
        <v>95</v>
      </c>
      <c r="J102" s="21"/>
      <c r="K102" s="21"/>
      <c r="L102" s="36"/>
    </row>
    <row r="103" spans="1:12" x14ac:dyDescent="0.2">
      <c r="A103" s="215" t="s">
        <v>0</v>
      </c>
      <c r="B103" s="216"/>
      <c r="C103" s="216"/>
      <c r="D103" s="216"/>
      <c r="E103" s="216"/>
      <c r="F103" s="216"/>
      <c r="G103" s="216"/>
      <c r="H103" s="217"/>
      <c r="I103" s="34">
        <v>96</v>
      </c>
      <c r="J103" s="21">
        <v>1023541</v>
      </c>
      <c r="K103" s="21">
        <v>3302594</v>
      </c>
      <c r="L103" s="36"/>
    </row>
    <row r="104" spans="1:12" x14ac:dyDescent="0.2">
      <c r="A104" s="215" t="s">
        <v>208</v>
      </c>
      <c r="B104" s="216"/>
      <c r="C104" s="216"/>
      <c r="D104" s="216"/>
      <c r="E104" s="216"/>
      <c r="F104" s="216"/>
      <c r="G104" s="216"/>
      <c r="H104" s="217"/>
      <c r="I104" s="34">
        <v>97</v>
      </c>
      <c r="J104" s="21"/>
      <c r="K104" s="21"/>
      <c r="L104" s="36"/>
    </row>
    <row r="105" spans="1:12" x14ac:dyDescent="0.2">
      <c r="A105" s="215" t="s">
        <v>209</v>
      </c>
      <c r="B105" s="216"/>
      <c r="C105" s="216"/>
      <c r="D105" s="216"/>
      <c r="E105" s="216"/>
      <c r="F105" s="216"/>
      <c r="G105" s="216"/>
      <c r="H105" s="217"/>
      <c r="I105" s="34">
        <v>98</v>
      </c>
      <c r="J105" s="21">
        <v>6820521</v>
      </c>
      <c r="K105" s="21">
        <v>4418609</v>
      </c>
      <c r="L105" s="36"/>
    </row>
    <row r="106" spans="1:12" x14ac:dyDescent="0.2">
      <c r="A106" s="215" t="s">
        <v>210</v>
      </c>
      <c r="B106" s="216"/>
      <c r="C106" s="216"/>
      <c r="D106" s="216"/>
      <c r="E106" s="216"/>
      <c r="F106" s="216"/>
      <c r="G106" s="216"/>
      <c r="H106" s="217"/>
      <c r="I106" s="34">
        <v>99</v>
      </c>
      <c r="J106" s="21">
        <v>1361015</v>
      </c>
      <c r="K106" s="21">
        <v>-582000</v>
      </c>
      <c r="L106" s="36"/>
    </row>
    <row r="107" spans="1:12" x14ac:dyDescent="0.2">
      <c r="A107" s="215" t="s">
        <v>85</v>
      </c>
      <c r="B107" s="216"/>
      <c r="C107" s="216"/>
      <c r="D107" s="216"/>
      <c r="E107" s="216"/>
      <c r="F107" s="216"/>
      <c r="G107" s="216"/>
      <c r="H107" s="217"/>
      <c r="I107" s="34">
        <v>100</v>
      </c>
      <c r="J107" s="21"/>
      <c r="K107" s="21"/>
      <c r="L107" s="36"/>
    </row>
    <row r="108" spans="1:12" x14ac:dyDescent="0.2">
      <c r="A108" s="215" t="s">
        <v>86</v>
      </c>
      <c r="B108" s="216"/>
      <c r="C108" s="216"/>
      <c r="D108" s="216"/>
      <c r="E108" s="216"/>
      <c r="F108" s="216"/>
      <c r="G108" s="216"/>
      <c r="H108" s="217"/>
      <c r="I108" s="34">
        <v>101</v>
      </c>
      <c r="J108" s="21">
        <v>1420552</v>
      </c>
      <c r="K108" s="21">
        <v>1489204</v>
      </c>
      <c r="L108" s="36"/>
    </row>
    <row r="109" spans="1:12" x14ac:dyDescent="0.2">
      <c r="A109" s="215" t="s">
        <v>87</v>
      </c>
      <c r="B109" s="216"/>
      <c r="C109" s="216"/>
      <c r="D109" s="216"/>
      <c r="E109" s="216"/>
      <c r="F109" s="216"/>
      <c r="G109" s="216"/>
      <c r="H109" s="217"/>
      <c r="I109" s="34">
        <v>102</v>
      </c>
      <c r="J109" s="21">
        <v>2051015</v>
      </c>
      <c r="K109" s="21">
        <v>2237537</v>
      </c>
      <c r="L109" s="36"/>
    </row>
    <row r="110" spans="1:12" x14ac:dyDescent="0.2">
      <c r="A110" s="215" t="s">
        <v>90</v>
      </c>
      <c r="B110" s="216"/>
      <c r="C110" s="216"/>
      <c r="D110" s="216"/>
      <c r="E110" s="216"/>
      <c r="F110" s="216"/>
      <c r="G110" s="216"/>
      <c r="H110" s="217"/>
      <c r="I110" s="34">
        <v>103</v>
      </c>
      <c r="J110" s="21">
        <v>111382</v>
      </c>
      <c r="K110" s="21">
        <v>110050</v>
      </c>
      <c r="L110" s="36"/>
    </row>
    <row r="111" spans="1:12" x14ac:dyDescent="0.2">
      <c r="A111" s="215" t="s">
        <v>88</v>
      </c>
      <c r="B111" s="216"/>
      <c r="C111" s="216"/>
      <c r="D111" s="216"/>
      <c r="E111" s="216"/>
      <c r="F111" s="216"/>
      <c r="G111" s="216"/>
      <c r="H111" s="217"/>
      <c r="I111" s="34">
        <v>104</v>
      </c>
      <c r="J111" s="21"/>
      <c r="K111" s="21"/>
      <c r="L111" s="36"/>
    </row>
    <row r="112" spans="1:12" x14ac:dyDescent="0.2">
      <c r="A112" s="215" t="s">
        <v>89</v>
      </c>
      <c r="B112" s="216"/>
      <c r="C112" s="216"/>
      <c r="D112" s="216"/>
      <c r="E112" s="216"/>
      <c r="F112" s="216"/>
      <c r="G112" s="216"/>
      <c r="H112" s="217"/>
      <c r="I112" s="34">
        <v>105</v>
      </c>
      <c r="J112" s="21">
        <v>27864120</v>
      </c>
      <c r="K112" s="21">
        <v>19926008</v>
      </c>
      <c r="L112" s="36"/>
    </row>
    <row r="113" spans="1:12" x14ac:dyDescent="0.2">
      <c r="A113" s="225" t="s">
        <v>1</v>
      </c>
      <c r="B113" s="226"/>
      <c r="C113" s="226"/>
      <c r="D113" s="226"/>
      <c r="E113" s="226"/>
      <c r="F113" s="226"/>
      <c r="G113" s="226"/>
      <c r="H113" s="227"/>
      <c r="I113" s="34">
        <v>106</v>
      </c>
      <c r="J113" s="21">
        <v>1193428</v>
      </c>
      <c r="K113" s="21">
        <v>1782197</v>
      </c>
      <c r="L113" s="36"/>
    </row>
    <row r="114" spans="1:12" x14ac:dyDescent="0.2">
      <c r="A114" s="225" t="s">
        <v>19</v>
      </c>
      <c r="B114" s="226"/>
      <c r="C114" s="226"/>
      <c r="D114" s="226"/>
      <c r="E114" s="226"/>
      <c r="F114" s="226"/>
      <c r="G114" s="226"/>
      <c r="H114" s="227"/>
      <c r="I114" s="34">
        <v>107</v>
      </c>
      <c r="J114" s="35">
        <f>J69+J86+J90+J100+J113</f>
        <v>1586119710</v>
      </c>
      <c r="K114" s="35">
        <f>K69+K86+K90+K100+K113</f>
        <v>1581465367</v>
      </c>
      <c r="L114" s="36"/>
    </row>
    <row r="115" spans="1:12" x14ac:dyDescent="0.2">
      <c r="A115" s="239" t="s">
        <v>48</v>
      </c>
      <c r="B115" s="240"/>
      <c r="C115" s="240"/>
      <c r="D115" s="240"/>
      <c r="E115" s="240"/>
      <c r="F115" s="240"/>
      <c r="G115" s="240"/>
      <c r="H115" s="241"/>
      <c r="I115" s="40">
        <v>108</v>
      </c>
      <c r="J115" s="38"/>
      <c r="K115" s="38"/>
      <c r="L115" s="36"/>
    </row>
    <row r="116" spans="1:12" x14ac:dyDescent="0.2">
      <c r="A116" s="231" t="s">
        <v>274</v>
      </c>
      <c r="B116" s="242"/>
      <c r="C116" s="242"/>
      <c r="D116" s="242"/>
      <c r="E116" s="242"/>
      <c r="F116" s="242"/>
      <c r="G116" s="242"/>
      <c r="H116" s="242"/>
      <c r="I116" s="243"/>
      <c r="J116" s="243"/>
      <c r="K116" s="244"/>
      <c r="L116" s="36"/>
    </row>
    <row r="117" spans="1:12" x14ac:dyDescent="0.2">
      <c r="A117" s="222" t="s">
        <v>154</v>
      </c>
      <c r="B117" s="223"/>
      <c r="C117" s="223"/>
      <c r="D117" s="223"/>
      <c r="E117" s="223"/>
      <c r="F117" s="223"/>
      <c r="G117" s="223"/>
      <c r="H117" s="223"/>
      <c r="I117" s="245"/>
      <c r="J117" s="245"/>
      <c r="K117" s="246"/>
      <c r="L117" s="36"/>
    </row>
    <row r="118" spans="1:12" x14ac:dyDescent="0.2">
      <c r="A118" s="215" t="s">
        <v>3</v>
      </c>
      <c r="B118" s="216"/>
      <c r="C118" s="216"/>
      <c r="D118" s="216"/>
      <c r="E118" s="216"/>
      <c r="F118" s="216"/>
      <c r="G118" s="216"/>
      <c r="H118" s="217"/>
      <c r="I118" s="34">
        <v>109</v>
      </c>
      <c r="J118" s="21">
        <f>J69</f>
        <v>1208968963</v>
      </c>
      <c r="K118" s="21">
        <f>K69</f>
        <v>1207034394</v>
      </c>
      <c r="L118" s="36"/>
    </row>
    <row r="119" spans="1:12" x14ac:dyDescent="0.2">
      <c r="A119" s="247" t="s">
        <v>4</v>
      </c>
      <c r="B119" s="248"/>
      <c r="C119" s="248"/>
      <c r="D119" s="248"/>
      <c r="E119" s="248"/>
      <c r="F119" s="248"/>
      <c r="G119" s="248"/>
      <c r="H119" s="249"/>
      <c r="I119" s="37">
        <v>110</v>
      </c>
      <c r="J119" s="38"/>
      <c r="K119" s="38"/>
    </row>
    <row r="120" spans="1:12" x14ac:dyDescent="0.2">
      <c r="A120" s="250" t="s">
        <v>275</v>
      </c>
      <c r="B120" s="251"/>
      <c r="C120" s="251"/>
      <c r="D120" s="251"/>
      <c r="E120" s="251"/>
      <c r="F120" s="251"/>
      <c r="G120" s="251"/>
      <c r="H120" s="251"/>
      <c r="I120" s="251"/>
      <c r="J120" s="251"/>
      <c r="K120" s="251"/>
    </row>
    <row r="121" spans="1:12" x14ac:dyDescent="0.2">
      <c r="A121" s="237"/>
      <c r="B121" s="238"/>
      <c r="C121" s="238"/>
      <c r="D121" s="238"/>
      <c r="E121" s="238"/>
      <c r="F121" s="238"/>
      <c r="G121" s="238"/>
      <c r="H121" s="238"/>
      <c r="I121" s="238"/>
      <c r="J121" s="238"/>
      <c r="K121" s="238"/>
    </row>
    <row r="122" spans="1:12" x14ac:dyDescent="0.2">
      <c r="K122" s="36"/>
    </row>
    <row r="123" spans="1:12" x14ac:dyDescent="0.2">
      <c r="K123" s="36"/>
    </row>
    <row r="124" spans="1:12" x14ac:dyDescent="0.2">
      <c r="K124" s="36"/>
    </row>
    <row r="125" spans="1:12" x14ac:dyDescent="0.2">
      <c r="K125" s="36"/>
    </row>
  </sheetData>
  <mergeCells count="121">
    <mergeCell ref="A121:K121"/>
    <mergeCell ref="A115:H115"/>
    <mergeCell ref="A116:K116"/>
    <mergeCell ref="A117:K117"/>
    <mergeCell ref="A118:H118"/>
    <mergeCell ref="A113:H113"/>
    <mergeCell ref="A114:H114"/>
    <mergeCell ref="A119:H119"/>
    <mergeCell ref="A120:K120"/>
    <mergeCell ref="A109:H109"/>
    <mergeCell ref="A110:H110"/>
    <mergeCell ref="A111:H111"/>
    <mergeCell ref="A112:H112"/>
    <mergeCell ref="A105:H105"/>
    <mergeCell ref="A106:H106"/>
    <mergeCell ref="A107:H107"/>
    <mergeCell ref="A108:H108"/>
    <mergeCell ref="A101:H101"/>
    <mergeCell ref="A102:H102"/>
    <mergeCell ref="A103:H103"/>
    <mergeCell ref="A104:H104"/>
    <mergeCell ref="A97:H97"/>
    <mergeCell ref="A98:H98"/>
    <mergeCell ref="A99:H99"/>
    <mergeCell ref="A100:H100"/>
    <mergeCell ref="A93:H93"/>
    <mergeCell ref="A94:H94"/>
    <mergeCell ref="A95:H95"/>
    <mergeCell ref="A96:H96"/>
    <mergeCell ref="A89:H89"/>
    <mergeCell ref="A90:H90"/>
    <mergeCell ref="A91:H91"/>
    <mergeCell ref="A92:H92"/>
    <mergeCell ref="A85:H85"/>
    <mergeCell ref="A86:H86"/>
    <mergeCell ref="A87:H87"/>
    <mergeCell ref="A88:H88"/>
    <mergeCell ref="A81:H81"/>
    <mergeCell ref="A82:H82"/>
    <mergeCell ref="A83:H83"/>
    <mergeCell ref="A84:H84"/>
    <mergeCell ref="A77:H77"/>
    <mergeCell ref="A78:H78"/>
    <mergeCell ref="A79:H79"/>
    <mergeCell ref="A80:H80"/>
    <mergeCell ref="A73:H73"/>
    <mergeCell ref="A74:H74"/>
    <mergeCell ref="A75:H75"/>
    <mergeCell ref="A76:H76"/>
    <mergeCell ref="A69:H69"/>
    <mergeCell ref="A70:H70"/>
    <mergeCell ref="A71:H71"/>
    <mergeCell ref="A72:H72"/>
    <mergeCell ref="A65:H65"/>
    <mergeCell ref="A66:H66"/>
    <mergeCell ref="A67:H67"/>
    <mergeCell ref="A68:K68"/>
    <mergeCell ref="A61:H61"/>
    <mergeCell ref="A62:H62"/>
    <mergeCell ref="A63:H63"/>
    <mergeCell ref="A64:H64"/>
    <mergeCell ref="A57:H57"/>
    <mergeCell ref="A58:H58"/>
    <mergeCell ref="A59:H59"/>
    <mergeCell ref="A60:H60"/>
    <mergeCell ref="A53:H53"/>
    <mergeCell ref="A54:H54"/>
    <mergeCell ref="A55:H55"/>
    <mergeCell ref="A56:H56"/>
    <mergeCell ref="A49:H49"/>
    <mergeCell ref="A50:H50"/>
    <mergeCell ref="A51:H51"/>
    <mergeCell ref="A52:H52"/>
    <mergeCell ref="A45:H45"/>
    <mergeCell ref="A46:H46"/>
    <mergeCell ref="A47:H47"/>
    <mergeCell ref="A48:H48"/>
    <mergeCell ref="A41:H41"/>
    <mergeCell ref="A42:H42"/>
    <mergeCell ref="A43:H43"/>
    <mergeCell ref="A44:H44"/>
    <mergeCell ref="A37:H37"/>
    <mergeCell ref="A38:H38"/>
    <mergeCell ref="A39:H39"/>
    <mergeCell ref="A40:H40"/>
    <mergeCell ref="A33:H33"/>
    <mergeCell ref="A34:H34"/>
    <mergeCell ref="A35:H35"/>
    <mergeCell ref="A36:H36"/>
    <mergeCell ref="A29:H29"/>
    <mergeCell ref="A30:H30"/>
    <mergeCell ref="A31:H31"/>
    <mergeCell ref="A32:H32"/>
    <mergeCell ref="A25:H25"/>
    <mergeCell ref="A26:H26"/>
    <mergeCell ref="A27:H27"/>
    <mergeCell ref="A28:H28"/>
    <mergeCell ref="A21:H21"/>
    <mergeCell ref="A22:H22"/>
    <mergeCell ref="A23:H23"/>
    <mergeCell ref="A24:H24"/>
    <mergeCell ref="A17:H17"/>
    <mergeCell ref="A18:H18"/>
    <mergeCell ref="A19:H19"/>
    <mergeCell ref="A20:H20"/>
    <mergeCell ref="A1:K1"/>
    <mergeCell ref="A2:K2"/>
    <mergeCell ref="A3:K3"/>
    <mergeCell ref="A4:H4"/>
    <mergeCell ref="A13:H13"/>
    <mergeCell ref="A14:H14"/>
    <mergeCell ref="A15:H15"/>
    <mergeCell ref="A16:H16"/>
    <mergeCell ref="A9:H9"/>
    <mergeCell ref="A10:H10"/>
    <mergeCell ref="A11:H11"/>
    <mergeCell ref="A12:H12"/>
    <mergeCell ref="A5:H5"/>
    <mergeCell ref="A6:K6"/>
    <mergeCell ref="A7:H7"/>
    <mergeCell ref="A8:H8"/>
  </mergeCells>
  <phoneticPr fontId="4" type="noConversion"/>
  <dataValidations count="3">
    <dataValidation allowBlank="1" sqref="A1:I1048576 J100:L100 J56:L56 J15:K16 J79:L79 J26:L26 J35:L35 J40:K49 J71:K76 J82 J88:K90 J66:K69 J86 J114:K65536 J1:K10 K81:K82 K85:K86 L101:L1048576 L1:L25 L27:L34 L36:L55 L57:L78 L80:L99 M1:IK1048576"/>
    <dataValidation type="whole" operator="greaterThanOrEqual" allowBlank="1" showInputMessage="1" showErrorMessage="1" errorTitle="Pogrešan unos" error="Mogu se unijeti samo cjelobrojne pozitivne vrijednosti." sqref="J36:K39 J91:K99 J11:K14 J80:J81 J50:K55 J27:K34 J83:K84 J17:K25 J57:K65 J87:K87 K80 J101:K113">
      <formula1>0</formula1>
    </dataValidation>
    <dataValidation type="whole" operator="notEqual" allowBlank="1" showInputMessage="1" showErrorMessage="1" errorTitle="Pogrešan unos" error="Mogu se unijeti samo cjelobrojne vrijednosti." sqref="J85">
      <formula1>999999999999</formula1>
    </dataValidation>
  </dataValidations>
  <pageMargins left="0.75" right="0.75" top="1" bottom="1" header="0.5" footer="0.5"/>
  <pageSetup paperSize="9" scale="79" orientation="portrait" horizontalDpi="300" verticalDpi="300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71"/>
  <sheetViews>
    <sheetView view="pageBreakPreview" zoomScale="110" zoomScaleNormal="100" zoomScaleSheetLayoutView="110" workbookViewId="0">
      <selection activeCell="W29" sqref="W29"/>
    </sheetView>
  </sheetViews>
  <sheetFormatPr defaultRowHeight="12.75" x14ac:dyDescent="0.2"/>
  <cols>
    <col min="1" max="9" width="9.140625" style="4"/>
    <col min="10" max="10" width="11" style="4" customWidth="1"/>
    <col min="11" max="11" width="11.28515625" style="4" customWidth="1"/>
    <col min="12" max="12" width="10.7109375" style="4" customWidth="1"/>
    <col min="13" max="13" width="10.85546875" style="4" customWidth="1"/>
    <col min="14" max="14" width="10.28515625" style="4" customWidth="1"/>
    <col min="15" max="16384" width="9.140625" style="4"/>
  </cols>
  <sheetData>
    <row r="1" spans="1:14" ht="18" customHeight="1" x14ac:dyDescent="0.2">
      <c r="A1" s="207" t="s">
        <v>128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</row>
    <row r="2" spans="1:14" ht="12.75" customHeight="1" x14ac:dyDescent="0.2">
      <c r="A2" s="261" t="s">
        <v>306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</row>
    <row r="3" spans="1:14" ht="12.75" customHeight="1" x14ac:dyDescent="0.2">
      <c r="A3" s="254" t="s">
        <v>301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</row>
    <row r="4" spans="1:14" ht="23.25" x14ac:dyDescent="0.2">
      <c r="A4" s="253" t="s">
        <v>50</v>
      </c>
      <c r="B4" s="253"/>
      <c r="C4" s="253"/>
      <c r="D4" s="253"/>
      <c r="E4" s="253"/>
      <c r="F4" s="253"/>
      <c r="G4" s="253"/>
      <c r="H4" s="253"/>
      <c r="I4" s="28" t="s">
        <v>243</v>
      </c>
      <c r="J4" s="252" t="s">
        <v>283</v>
      </c>
      <c r="K4" s="252"/>
      <c r="L4" s="252" t="s">
        <v>284</v>
      </c>
      <c r="M4" s="252"/>
    </row>
    <row r="5" spans="1:14" ht="22.5" x14ac:dyDescent="0.2">
      <c r="A5" s="253"/>
      <c r="B5" s="253"/>
      <c r="C5" s="253"/>
      <c r="D5" s="253"/>
      <c r="E5" s="253"/>
      <c r="F5" s="253"/>
      <c r="G5" s="253"/>
      <c r="H5" s="253"/>
      <c r="I5" s="28"/>
      <c r="J5" s="30" t="s">
        <v>278</v>
      </c>
      <c r="K5" s="30" t="s">
        <v>279</v>
      </c>
      <c r="L5" s="30" t="s">
        <v>278</v>
      </c>
      <c r="M5" s="30" t="s">
        <v>279</v>
      </c>
    </row>
    <row r="6" spans="1:14" x14ac:dyDescent="0.2">
      <c r="A6" s="252">
        <v>1</v>
      </c>
      <c r="B6" s="252"/>
      <c r="C6" s="252"/>
      <c r="D6" s="252"/>
      <c r="E6" s="252"/>
      <c r="F6" s="252"/>
      <c r="G6" s="252"/>
      <c r="H6" s="252"/>
      <c r="I6" s="41">
        <v>2</v>
      </c>
      <c r="J6" s="30">
        <v>3</v>
      </c>
      <c r="K6" s="30">
        <v>4</v>
      </c>
      <c r="L6" s="30">
        <v>5</v>
      </c>
      <c r="M6" s="30">
        <v>6</v>
      </c>
    </row>
    <row r="7" spans="1:14" x14ac:dyDescent="0.2">
      <c r="A7" s="222" t="s">
        <v>20</v>
      </c>
      <c r="B7" s="223"/>
      <c r="C7" s="223"/>
      <c r="D7" s="223"/>
      <c r="E7" s="223"/>
      <c r="F7" s="223"/>
      <c r="G7" s="223"/>
      <c r="H7" s="224"/>
      <c r="I7" s="33">
        <v>111</v>
      </c>
      <c r="J7" s="42">
        <f>SUM(J8:J9)</f>
        <v>23344385</v>
      </c>
      <c r="K7" s="42">
        <f>SUM(K8:K9)</f>
        <v>23344385</v>
      </c>
      <c r="L7" s="42">
        <f>SUM(L8:L9)</f>
        <v>27037368</v>
      </c>
      <c r="M7" s="42">
        <f>SUM(M8:M9)</f>
        <v>27037368</v>
      </c>
      <c r="N7" s="8"/>
    </row>
    <row r="8" spans="1:14" x14ac:dyDescent="0.2">
      <c r="A8" s="225" t="s">
        <v>126</v>
      </c>
      <c r="B8" s="226"/>
      <c r="C8" s="226"/>
      <c r="D8" s="226"/>
      <c r="E8" s="226"/>
      <c r="F8" s="226"/>
      <c r="G8" s="226"/>
      <c r="H8" s="227"/>
      <c r="I8" s="34">
        <v>112</v>
      </c>
      <c r="J8" s="21"/>
      <c r="K8" s="21"/>
      <c r="L8" s="21"/>
      <c r="M8" s="21"/>
      <c r="N8" s="8"/>
    </row>
    <row r="9" spans="1:14" x14ac:dyDescent="0.2">
      <c r="A9" s="225" t="s">
        <v>94</v>
      </c>
      <c r="B9" s="226"/>
      <c r="C9" s="226"/>
      <c r="D9" s="226"/>
      <c r="E9" s="226"/>
      <c r="F9" s="226"/>
      <c r="G9" s="226"/>
      <c r="H9" s="227"/>
      <c r="I9" s="34">
        <v>113</v>
      </c>
      <c r="J9" s="21">
        <v>23344385</v>
      </c>
      <c r="K9" s="21">
        <v>23344385</v>
      </c>
      <c r="L9" s="21">
        <v>27037368</v>
      </c>
      <c r="M9" s="21">
        <v>27037368</v>
      </c>
      <c r="N9" s="8"/>
    </row>
    <row r="10" spans="1:14" x14ac:dyDescent="0.2">
      <c r="A10" s="225" t="s">
        <v>7</v>
      </c>
      <c r="B10" s="226"/>
      <c r="C10" s="226"/>
      <c r="D10" s="226"/>
      <c r="E10" s="226"/>
      <c r="F10" s="226"/>
      <c r="G10" s="226"/>
      <c r="H10" s="227"/>
      <c r="I10" s="34">
        <v>114</v>
      </c>
      <c r="J10" s="43">
        <f>J11+J12+J16+J20+J21+J22+J25+J26</f>
        <v>16549330</v>
      </c>
      <c r="K10" s="43">
        <f>K11+K12+K16+K20+K21+K22+K25+K26</f>
        <v>16549330</v>
      </c>
      <c r="L10" s="43">
        <f>L11+L12+L16+L20+L21+L22+L25+L26</f>
        <v>23214453</v>
      </c>
      <c r="M10" s="43">
        <f>M11+M12+M16+M20+M21+M22+M25+M26</f>
        <v>23214453</v>
      </c>
      <c r="N10" s="8"/>
    </row>
    <row r="11" spans="1:14" x14ac:dyDescent="0.2">
      <c r="A11" s="225" t="s">
        <v>95</v>
      </c>
      <c r="B11" s="226"/>
      <c r="C11" s="226"/>
      <c r="D11" s="226"/>
      <c r="E11" s="226"/>
      <c r="F11" s="226"/>
      <c r="G11" s="226"/>
      <c r="H11" s="227"/>
      <c r="I11" s="34">
        <v>115</v>
      </c>
      <c r="J11" s="21"/>
      <c r="K11" s="21"/>
      <c r="L11" s="21"/>
      <c r="M11" s="21"/>
      <c r="N11" s="8"/>
    </row>
    <row r="12" spans="1:14" x14ac:dyDescent="0.2">
      <c r="A12" s="225" t="s">
        <v>16</v>
      </c>
      <c r="B12" s="226"/>
      <c r="C12" s="226"/>
      <c r="D12" s="226"/>
      <c r="E12" s="226"/>
      <c r="F12" s="226"/>
      <c r="G12" s="226"/>
      <c r="H12" s="227"/>
      <c r="I12" s="34">
        <v>116</v>
      </c>
      <c r="J12" s="43">
        <f>SUM(J13:J15)</f>
        <v>12957</v>
      </c>
      <c r="K12" s="43">
        <f>SUM(K13:K15)</f>
        <v>12957</v>
      </c>
      <c r="L12" s="43">
        <f>SUM(L13:L15)</f>
        <v>17400</v>
      </c>
      <c r="M12" s="43">
        <f>SUM(M13:M15)</f>
        <v>17400</v>
      </c>
      <c r="N12" s="8"/>
    </row>
    <row r="13" spans="1:14" x14ac:dyDescent="0.2">
      <c r="A13" s="215" t="s">
        <v>122</v>
      </c>
      <c r="B13" s="216"/>
      <c r="C13" s="216"/>
      <c r="D13" s="216"/>
      <c r="E13" s="216"/>
      <c r="F13" s="216"/>
      <c r="G13" s="216"/>
      <c r="H13" s="217"/>
      <c r="I13" s="34">
        <v>117</v>
      </c>
      <c r="J13" s="21">
        <v>12957</v>
      </c>
      <c r="K13" s="21">
        <v>12957</v>
      </c>
      <c r="L13" s="21">
        <v>17400</v>
      </c>
      <c r="M13" s="21">
        <v>17400</v>
      </c>
      <c r="N13" s="8"/>
    </row>
    <row r="14" spans="1:14" x14ac:dyDescent="0.2">
      <c r="A14" s="215" t="s">
        <v>123</v>
      </c>
      <c r="B14" s="216"/>
      <c r="C14" s="216"/>
      <c r="D14" s="216"/>
      <c r="E14" s="216"/>
      <c r="F14" s="216"/>
      <c r="G14" s="216"/>
      <c r="H14" s="217"/>
      <c r="I14" s="34">
        <v>118</v>
      </c>
      <c r="J14" s="21"/>
      <c r="K14" s="21"/>
      <c r="L14" s="21"/>
      <c r="M14" s="21"/>
      <c r="N14" s="8"/>
    </row>
    <row r="15" spans="1:14" x14ac:dyDescent="0.2">
      <c r="A15" s="215" t="s">
        <v>52</v>
      </c>
      <c r="B15" s="216"/>
      <c r="C15" s="216"/>
      <c r="D15" s="216"/>
      <c r="E15" s="216"/>
      <c r="F15" s="216"/>
      <c r="G15" s="216"/>
      <c r="H15" s="217"/>
      <c r="I15" s="34">
        <v>119</v>
      </c>
      <c r="J15" s="21"/>
      <c r="K15" s="21"/>
      <c r="L15" s="21"/>
      <c r="M15" s="21"/>
      <c r="N15" s="8"/>
    </row>
    <row r="16" spans="1:14" x14ac:dyDescent="0.2">
      <c r="A16" s="225" t="s">
        <v>17</v>
      </c>
      <c r="B16" s="226"/>
      <c r="C16" s="226"/>
      <c r="D16" s="226"/>
      <c r="E16" s="226"/>
      <c r="F16" s="226"/>
      <c r="G16" s="226"/>
      <c r="H16" s="227"/>
      <c r="I16" s="34">
        <v>120</v>
      </c>
      <c r="J16" s="43">
        <f>SUM(J17:J19)</f>
        <v>8843861</v>
      </c>
      <c r="K16" s="43">
        <f>SUM(K17:K19)</f>
        <v>8843861</v>
      </c>
      <c r="L16" s="43">
        <f>SUM(L17:L19)</f>
        <v>9434085</v>
      </c>
      <c r="M16" s="43">
        <f>SUM(M17:M19)</f>
        <v>9434085</v>
      </c>
      <c r="N16" s="8"/>
    </row>
    <row r="17" spans="1:14" x14ac:dyDescent="0.2">
      <c r="A17" s="215" t="s">
        <v>53</v>
      </c>
      <c r="B17" s="216"/>
      <c r="C17" s="216"/>
      <c r="D17" s="216"/>
      <c r="E17" s="216"/>
      <c r="F17" s="216"/>
      <c r="G17" s="216"/>
      <c r="H17" s="217"/>
      <c r="I17" s="34">
        <v>121</v>
      </c>
      <c r="J17" s="21">
        <v>4203855</v>
      </c>
      <c r="K17" s="21">
        <v>4203855</v>
      </c>
      <c r="L17" s="21">
        <v>4511464</v>
      </c>
      <c r="M17" s="21">
        <v>4511464</v>
      </c>
      <c r="N17" s="8"/>
    </row>
    <row r="18" spans="1:14" x14ac:dyDescent="0.2">
      <c r="A18" s="215" t="s">
        <v>54</v>
      </c>
      <c r="B18" s="216"/>
      <c r="C18" s="216"/>
      <c r="D18" s="216"/>
      <c r="E18" s="216"/>
      <c r="F18" s="216"/>
      <c r="G18" s="216"/>
      <c r="H18" s="217"/>
      <c r="I18" s="34">
        <v>122</v>
      </c>
      <c r="J18" s="21">
        <v>3427726</v>
      </c>
      <c r="K18" s="21">
        <v>3427726</v>
      </c>
      <c r="L18" s="21">
        <v>3669698</v>
      </c>
      <c r="M18" s="21">
        <v>3669698</v>
      </c>
      <c r="N18" s="8"/>
    </row>
    <row r="19" spans="1:14" x14ac:dyDescent="0.2">
      <c r="A19" s="215" t="s">
        <v>55</v>
      </c>
      <c r="B19" s="216"/>
      <c r="C19" s="216"/>
      <c r="D19" s="216"/>
      <c r="E19" s="216"/>
      <c r="F19" s="216"/>
      <c r="G19" s="216"/>
      <c r="H19" s="217"/>
      <c r="I19" s="34">
        <v>123</v>
      </c>
      <c r="J19" s="21">
        <v>1212280</v>
      </c>
      <c r="K19" s="21">
        <v>1212280</v>
      </c>
      <c r="L19" s="21">
        <v>1252923</v>
      </c>
      <c r="M19" s="21">
        <v>1252923</v>
      </c>
      <c r="N19" s="8"/>
    </row>
    <row r="20" spans="1:14" x14ac:dyDescent="0.2">
      <c r="A20" s="225" t="s">
        <v>96</v>
      </c>
      <c r="B20" s="226"/>
      <c r="C20" s="226"/>
      <c r="D20" s="226"/>
      <c r="E20" s="226"/>
      <c r="F20" s="226"/>
      <c r="G20" s="226"/>
      <c r="H20" s="227"/>
      <c r="I20" s="34">
        <v>124</v>
      </c>
      <c r="J20" s="44">
        <v>806549</v>
      </c>
      <c r="K20" s="44">
        <v>806549</v>
      </c>
      <c r="L20" s="44">
        <v>847873</v>
      </c>
      <c r="M20" s="44">
        <v>847873</v>
      </c>
      <c r="N20" s="8"/>
    </row>
    <row r="21" spans="1:14" x14ac:dyDescent="0.2">
      <c r="A21" s="225" t="s">
        <v>97</v>
      </c>
      <c r="B21" s="226"/>
      <c r="C21" s="226"/>
      <c r="D21" s="226"/>
      <c r="E21" s="226"/>
      <c r="F21" s="226"/>
      <c r="G21" s="226"/>
      <c r="H21" s="227"/>
      <c r="I21" s="34">
        <v>125</v>
      </c>
      <c r="J21" s="44">
        <v>6233530</v>
      </c>
      <c r="K21" s="44">
        <v>6233530</v>
      </c>
      <c r="L21" s="44">
        <v>12350684</v>
      </c>
      <c r="M21" s="44">
        <v>12350684</v>
      </c>
      <c r="N21" s="8"/>
    </row>
    <row r="22" spans="1:14" x14ac:dyDescent="0.2">
      <c r="A22" s="225" t="s">
        <v>18</v>
      </c>
      <c r="B22" s="226"/>
      <c r="C22" s="226"/>
      <c r="D22" s="226"/>
      <c r="E22" s="226"/>
      <c r="F22" s="226"/>
      <c r="G22" s="226"/>
      <c r="H22" s="227"/>
      <c r="I22" s="34">
        <v>126</v>
      </c>
      <c r="J22" s="43">
        <f>SUM(J23:J24)</f>
        <v>0</v>
      </c>
      <c r="K22" s="43">
        <f>SUM(K23:K24)</f>
        <v>0</v>
      </c>
      <c r="L22" s="43">
        <f t="shared" ref="L22:M22" si="0">SUM(L23:L24)</f>
        <v>44660</v>
      </c>
      <c r="M22" s="43">
        <f t="shared" si="0"/>
        <v>44660</v>
      </c>
      <c r="N22" s="8"/>
    </row>
    <row r="23" spans="1:14" x14ac:dyDescent="0.2">
      <c r="A23" s="215" t="s">
        <v>113</v>
      </c>
      <c r="B23" s="216"/>
      <c r="C23" s="216"/>
      <c r="D23" s="216"/>
      <c r="E23" s="216"/>
      <c r="F23" s="216"/>
      <c r="G23" s="216"/>
      <c r="H23" s="217"/>
      <c r="I23" s="34">
        <v>127</v>
      </c>
      <c r="J23" s="21"/>
      <c r="K23" s="21"/>
      <c r="L23" s="21"/>
      <c r="M23" s="21"/>
      <c r="N23" s="8"/>
    </row>
    <row r="24" spans="1:14" x14ac:dyDescent="0.2">
      <c r="A24" s="215" t="s">
        <v>114</v>
      </c>
      <c r="B24" s="216"/>
      <c r="C24" s="216"/>
      <c r="D24" s="216"/>
      <c r="E24" s="216"/>
      <c r="F24" s="216"/>
      <c r="G24" s="216"/>
      <c r="H24" s="217"/>
      <c r="I24" s="34">
        <v>128</v>
      </c>
      <c r="J24" s="21"/>
      <c r="K24" s="21"/>
      <c r="L24" s="21">
        <v>44660</v>
      </c>
      <c r="M24" s="21">
        <v>44660</v>
      </c>
      <c r="N24" s="8"/>
    </row>
    <row r="25" spans="1:14" x14ac:dyDescent="0.2">
      <c r="A25" s="225" t="s">
        <v>98</v>
      </c>
      <c r="B25" s="226"/>
      <c r="C25" s="226"/>
      <c r="D25" s="226"/>
      <c r="E25" s="226"/>
      <c r="F25" s="226"/>
      <c r="G25" s="226"/>
      <c r="H25" s="227"/>
      <c r="I25" s="34">
        <v>129</v>
      </c>
      <c r="J25" s="21"/>
      <c r="K25" s="21"/>
      <c r="L25" s="21"/>
      <c r="M25" s="21"/>
      <c r="N25" s="8"/>
    </row>
    <row r="26" spans="1:14" x14ac:dyDescent="0.2">
      <c r="A26" s="225" t="s">
        <v>41</v>
      </c>
      <c r="B26" s="226"/>
      <c r="C26" s="226"/>
      <c r="D26" s="226"/>
      <c r="E26" s="226"/>
      <c r="F26" s="226"/>
      <c r="G26" s="226"/>
      <c r="H26" s="227"/>
      <c r="I26" s="34">
        <v>130</v>
      </c>
      <c r="J26" s="44">
        <v>652433</v>
      </c>
      <c r="K26" s="44">
        <v>652433</v>
      </c>
      <c r="L26" s="44">
        <v>519751</v>
      </c>
      <c r="M26" s="44">
        <v>519751</v>
      </c>
      <c r="N26" s="8"/>
    </row>
    <row r="27" spans="1:14" x14ac:dyDescent="0.2">
      <c r="A27" s="225" t="s">
        <v>178</v>
      </c>
      <c r="B27" s="226"/>
      <c r="C27" s="226"/>
      <c r="D27" s="226"/>
      <c r="E27" s="226"/>
      <c r="F27" s="226"/>
      <c r="G27" s="226"/>
      <c r="H27" s="227"/>
      <c r="I27" s="34">
        <v>131</v>
      </c>
      <c r="J27" s="43">
        <f>SUM(J28:J32)</f>
        <v>138760</v>
      </c>
      <c r="K27" s="43">
        <f>SUM(K28:K32)</f>
        <v>138760</v>
      </c>
      <c r="L27" s="43">
        <f>SUM(L28:L32)</f>
        <v>0</v>
      </c>
      <c r="M27" s="43">
        <f>SUM(M28:M32)</f>
        <v>0</v>
      </c>
      <c r="N27" s="8"/>
    </row>
    <row r="28" spans="1:14" x14ac:dyDescent="0.2">
      <c r="A28" s="225" t="s">
        <v>303</v>
      </c>
      <c r="B28" s="226"/>
      <c r="C28" s="226"/>
      <c r="D28" s="226"/>
      <c r="E28" s="226"/>
      <c r="F28" s="226"/>
      <c r="G28" s="226"/>
      <c r="H28" s="227"/>
      <c r="I28" s="34">
        <v>132</v>
      </c>
      <c r="J28" s="21"/>
      <c r="K28" s="21"/>
      <c r="L28" s="21"/>
      <c r="M28" s="21"/>
      <c r="N28" s="8"/>
    </row>
    <row r="29" spans="1:14" x14ac:dyDescent="0.2">
      <c r="A29" s="225" t="s">
        <v>304</v>
      </c>
      <c r="B29" s="226"/>
      <c r="C29" s="226"/>
      <c r="D29" s="226"/>
      <c r="E29" s="226"/>
      <c r="F29" s="226"/>
      <c r="G29" s="226"/>
      <c r="H29" s="227"/>
      <c r="I29" s="34">
        <v>133</v>
      </c>
      <c r="J29" s="21">
        <v>138760</v>
      </c>
      <c r="K29" s="21">
        <v>138760</v>
      </c>
      <c r="L29" s="21"/>
      <c r="M29" s="21"/>
      <c r="N29" s="8"/>
    </row>
    <row r="30" spans="1:14" x14ac:dyDescent="0.2">
      <c r="A30" s="225" t="s">
        <v>115</v>
      </c>
      <c r="B30" s="226"/>
      <c r="C30" s="226"/>
      <c r="D30" s="226"/>
      <c r="E30" s="226"/>
      <c r="F30" s="226"/>
      <c r="G30" s="226"/>
      <c r="H30" s="227"/>
      <c r="I30" s="34">
        <v>134</v>
      </c>
      <c r="J30" s="21"/>
      <c r="K30" s="21"/>
      <c r="L30" s="21"/>
      <c r="M30" s="21"/>
      <c r="N30" s="8"/>
    </row>
    <row r="31" spans="1:14" x14ac:dyDescent="0.2">
      <c r="A31" s="225" t="s">
        <v>188</v>
      </c>
      <c r="B31" s="226"/>
      <c r="C31" s="226"/>
      <c r="D31" s="226"/>
      <c r="E31" s="226"/>
      <c r="F31" s="226"/>
      <c r="G31" s="226"/>
      <c r="H31" s="227"/>
      <c r="I31" s="34">
        <v>135</v>
      </c>
      <c r="J31" s="21"/>
      <c r="K31" s="21"/>
      <c r="L31" s="21"/>
      <c r="M31" s="21"/>
      <c r="N31" s="8"/>
    </row>
    <row r="32" spans="1:14" x14ac:dyDescent="0.2">
      <c r="A32" s="225" t="s">
        <v>116</v>
      </c>
      <c r="B32" s="226"/>
      <c r="C32" s="226"/>
      <c r="D32" s="226"/>
      <c r="E32" s="226"/>
      <c r="F32" s="226"/>
      <c r="G32" s="226"/>
      <c r="H32" s="227"/>
      <c r="I32" s="34">
        <v>136</v>
      </c>
      <c r="J32" s="21"/>
      <c r="K32" s="21"/>
      <c r="L32" s="21"/>
      <c r="M32" s="21"/>
      <c r="N32" s="8"/>
    </row>
    <row r="33" spans="1:14" x14ac:dyDescent="0.2">
      <c r="A33" s="225" t="s">
        <v>179</v>
      </c>
      <c r="B33" s="226"/>
      <c r="C33" s="226"/>
      <c r="D33" s="226"/>
      <c r="E33" s="226"/>
      <c r="F33" s="226"/>
      <c r="G33" s="226"/>
      <c r="H33" s="227"/>
      <c r="I33" s="34">
        <v>137</v>
      </c>
      <c r="J33" s="43">
        <f>SUM(J34:J37)</f>
        <v>8369352</v>
      </c>
      <c r="K33" s="43">
        <f>SUM(K34:K37)</f>
        <v>8369352</v>
      </c>
      <c r="L33" s="43">
        <f>SUM(L34:L37)</f>
        <v>6671867</v>
      </c>
      <c r="M33" s="43">
        <f>SUM(M34:M37)</f>
        <v>6671867</v>
      </c>
      <c r="N33" s="8"/>
    </row>
    <row r="34" spans="1:14" x14ac:dyDescent="0.2">
      <c r="A34" s="225" t="s">
        <v>57</v>
      </c>
      <c r="B34" s="226"/>
      <c r="C34" s="226"/>
      <c r="D34" s="226"/>
      <c r="E34" s="226"/>
      <c r="F34" s="226"/>
      <c r="G34" s="226"/>
      <c r="H34" s="227"/>
      <c r="I34" s="34">
        <v>138</v>
      </c>
      <c r="J34" s="21">
        <v>2645691</v>
      </c>
      <c r="K34" s="21">
        <v>2645691</v>
      </c>
      <c r="L34" s="21">
        <v>1543525</v>
      </c>
      <c r="M34" s="21">
        <v>1543525</v>
      </c>
      <c r="N34" s="8"/>
    </row>
    <row r="35" spans="1:14" x14ac:dyDescent="0.2">
      <c r="A35" s="225" t="s">
        <v>56</v>
      </c>
      <c r="B35" s="226"/>
      <c r="C35" s="226"/>
      <c r="D35" s="226"/>
      <c r="E35" s="226"/>
      <c r="F35" s="226"/>
      <c r="G35" s="226"/>
      <c r="H35" s="227"/>
      <c r="I35" s="34">
        <v>139</v>
      </c>
      <c r="J35" s="21">
        <v>5723661</v>
      </c>
      <c r="K35" s="21">
        <v>5723661</v>
      </c>
      <c r="L35" s="21">
        <v>5128342</v>
      </c>
      <c r="M35" s="21">
        <v>5128342</v>
      </c>
      <c r="N35" s="8"/>
    </row>
    <row r="36" spans="1:14" x14ac:dyDescent="0.2">
      <c r="A36" s="225" t="s">
        <v>189</v>
      </c>
      <c r="B36" s="226"/>
      <c r="C36" s="226"/>
      <c r="D36" s="226"/>
      <c r="E36" s="226"/>
      <c r="F36" s="226"/>
      <c r="G36" s="226"/>
      <c r="H36" s="227"/>
      <c r="I36" s="34">
        <v>140</v>
      </c>
      <c r="J36" s="21"/>
      <c r="K36" s="21"/>
      <c r="L36" s="21"/>
      <c r="M36" s="21"/>
    </row>
    <row r="37" spans="1:14" x14ac:dyDescent="0.2">
      <c r="A37" s="225" t="s">
        <v>58</v>
      </c>
      <c r="B37" s="226"/>
      <c r="C37" s="226"/>
      <c r="D37" s="226"/>
      <c r="E37" s="226"/>
      <c r="F37" s="226"/>
      <c r="G37" s="226"/>
      <c r="H37" s="227"/>
      <c r="I37" s="34">
        <v>141</v>
      </c>
      <c r="J37" s="21"/>
      <c r="K37" s="21"/>
      <c r="L37" s="21"/>
      <c r="M37" s="21"/>
      <c r="N37" s="8"/>
    </row>
    <row r="38" spans="1:14" x14ac:dyDescent="0.2">
      <c r="A38" s="225" t="s">
        <v>163</v>
      </c>
      <c r="B38" s="226"/>
      <c r="C38" s="226"/>
      <c r="D38" s="226"/>
      <c r="E38" s="226"/>
      <c r="F38" s="226"/>
      <c r="G38" s="226"/>
      <c r="H38" s="227"/>
      <c r="I38" s="34">
        <v>142</v>
      </c>
      <c r="J38" s="21"/>
      <c r="K38" s="21"/>
      <c r="L38" s="21"/>
      <c r="M38" s="21"/>
      <c r="N38" s="8"/>
    </row>
    <row r="39" spans="1:14" x14ac:dyDescent="0.2">
      <c r="A39" s="225" t="s">
        <v>164</v>
      </c>
      <c r="B39" s="226"/>
      <c r="C39" s="226"/>
      <c r="D39" s="226"/>
      <c r="E39" s="226"/>
      <c r="F39" s="226"/>
      <c r="G39" s="226"/>
      <c r="H39" s="227"/>
      <c r="I39" s="34">
        <v>143</v>
      </c>
      <c r="J39" s="21"/>
      <c r="K39" s="21"/>
      <c r="L39" s="21"/>
      <c r="M39" s="21"/>
      <c r="N39" s="8"/>
    </row>
    <row r="40" spans="1:14" x14ac:dyDescent="0.2">
      <c r="A40" s="225" t="s">
        <v>190</v>
      </c>
      <c r="B40" s="226"/>
      <c r="C40" s="226"/>
      <c r="D40" s="226"/>
      <c r="E40" s="226"/>
      <c r="F40" s="226"/>
      <c r="G40" s="226"/>
      <c r="H40" s="227"/>
      <c r="I40" s="34">
        <v>144</v>
      </c>
      <c r="J40" s="21"/>
      <c r="K40" s="21"/>
      <c r="L40" s="21"/>
      <c r="M40" s="21"/>
      <c r="N40" s="8"/>
    </row>
    <row r="41" spans="1:14" x14ac:dyDescent="0.2">
      <c r="A41" s="225" t="s">
        <v>191</v>
      </c>
      <c r="B41" s="226"/>
      <c r="C41" s="226"/>
      <c r="D41" s="226"/>
      <c r="E41" s="226"/>
      <c r="F41" s="226"/>
      <c r="G41" s="226"/>
      <c r="H41" s="227"/>
      <c r="I41" s="34">
        <v>145</v>
      </c>
      <c r="J41" s="21"/>
      <c r="K41" s="21"/>
      <c r="L41" s="21"/>
      <c r="M41" s="21"/>
      <c r="N41" s="8"/>
    </row>
    <row r="42" spans="1:14" x14ac:dyDescent="0.2">
      <c r="A42" s="225" t="s">
        <v>180</v>
      </c>
      <c r="B42" s="226"/>
      <c r="C42" s="226"/>
      <c r="D42" s="226"/>
      <c r="E42" s="226"/>
      <c r="F42" s="226"/>
      <c r="G42" s="226"/>
      <c r="H42" s="227"/>
      <c r="I42" s="34">
        <v>146</v>
      </c>
      <c r="J42" s="43">
        <f>J7+J27+J38+J40</f>
        <v>23483145</v>
      </c>
      <c r="K42" s="43">
        <f>K7+K27+K38+K40</f>
        <v>23483145</v>
      </c>
      <c r="L42" s="43">
        <f>L7+L27+L38+L40</f>
        <v>27037368</v>
      </c>
      <c r="M42" s="43">
        <f>M7+M27+M38+M40</f>
        <v>27037368</v>
      </c>
      <c r="N42" s="8"/>
    </row>
    <row r="43" spans="1:14" x14ac:dyDescent="0.2">
      <c r="A43" s="225" t="s">
        <v>181</v>
      </c>
      <c r="B43" s="226"/>
      <c r="C43" s="226"/>
      <c r="D43" s="226"/>
      <c r="E43" s="226"/>
      <c r="F43" s="226"/>
      <c r="G43" s="226"/>
      <c r="H43" s="227"/>
      <c r="I43" s="34">
        <v>147</v>
      </c>
      <c r="J43" s="43">
        <f>J10+J33+J39+J41</f>
        <v>24918682</v>
      </c>
      <c r="K43" s="43">
        <f>K10+K33+K39+K41</f>
        <v>24918682</v>
      </c>
      <c r="L43" s="43">
        <f>L10+L33+L39+L41</f>
        <v>29886320</v>
      </c>
      <c r="M43" s="43">
        <f>M10+M33+M39+M41</f>
        <v>29886320</v>
      </c>
      <c r="N43" s="8"/>
    </row>
    <row r="44" spans="1:14" x14ac:dyDescent="0.2">
      <c r="A44" s="225" t="s">
        <v>200</v>
      </c>
      <c r="B44" s="226"/>
      <c r="C44" s="226"/>
      <c r="D44" s="226"/>
      <c r="E44" s="226"/>
      <c r="F44" s="226"/>
      <c r="G44" s="226"/>
      <c r="H44" s="227"/>
      <c r="I44" s="34">
        <v>148</v>
      </c>
      <c r="J44" s="43">
        <f>J42-J43</f>
        <v>-1435537</v>
      </c>
      <c r="K44" s="43">
        <f>K42-K43</f>
        <v>-1435537</v>
      </c>
      <c r="L44" s="43">
        <f>L42-L43</f>
        <v>-2848952</v>
      </c>
      <c r="M44" s="43">
        <f>M42-M43</f>
        <v>-2848952</v>
      </c>
      <c r="N44" s="8"/>
    </row>
    <row r="45" spans="1:14" x14ac:dyDescent="0.2">
      <c r="A45" s="234" t="s">
        <v>183</v>
      </c>
      <c r="B45" s="235"/>
      <c r="C45" s="235"/>
      <c r="D45" s="235"/>
      <c r="E45" s="235"/>
      <c r="F45" s="235"/>
      <c r="G45" s="235"/>
      <c r="H45" s="236"/>
      <c r="I45" s="34">
        <v>149</v>
      </c>
      <c r="J45" s="35">
        <f>IF(J42&gt;J43,J42-J43,0)</f>
        <v>0</v>
      </c>
      <c r="K45" s="35">
        <f>IF(K42&gt;K43,K42-K43,0)</f>
        <v>0</v>
      </c>
      <c r="L45" s="35">
        <f>IF(L42&gt;L43,L42-L43,0)</f>
        <v>0</v>
      </c>
      <c r="M45" s="35">
        <f>IF(M42&gt;M43,M42-M43,0)</f>
        <v>0</v>
      </c>
      <c r="N45" s="8"/>
    </row>
    <row r="46" spans="1:14" x14ac:dyDescent="0.2">
      <c r="A46" s="234" t="s">
        <v>184</v>
      </c>
      <c r="B46" s="235"/>
      <c r="C46" s="235"/>
      <c r="D46" s="235"/>
      <c r="E46" s="235"/>
      <c r="F46" s="235"/>
      <c r="G46" s="235"/>
      <c r="H46" s="236"/>
      <c r="I46" s="34">
        <v>150</v>
      </c>
      <c r="J46" s="35">
        <f>IF(J43&gt;J42,J43-J42,0)</f>
        <v>1435537</v>
      </c>
      <c r="K46" s="35">
        <f>IF(K43&gt;K42,K43-K42,0)</f>
        <v>1435537</v>
      </c>
      <c r="L46" s="35">
        <f>IF(L43&gt;L42,L43-L42,0)</f>
        <v>2848952</v>
      </c>
      <c r="M46" s="35">
        <f>IF(M43&gt;M42,M43-M42,0)</f>
        <v>2848952</v>
      </c>
      <c r="N46" s="8"/>
    </row>
    <row r="47" spans="1:14" x14ac:dyDescent="0.2">
      <c r="A47" s="225" t="s">
        <v>182</v>
      </c>
      <c r="B47" s="226"/>
      <c r="C47" s="226"/>
      <c r="D47" s="226"/>
      <c r="E47" s="226"/>
      <c r="F47" s="226"/>
      <c r="G47" s="226"/>
      <c r="H47" s="227"/>
      <c r="I47" s="34">
        <v>151</v>
      </c>
      <c r="J47" s="44">
        <v>568714</v>
      </c>
      <c r="K47" s="44">
        <v>568714</v>
      </c>
      <c r="L47" s="44">
        <v>-628849</v>
      </c>
      <c r="M47" s="44">
        <v>-628849</v>
      </c>
      <c r="N47" s="8"/>
    </row>
    <row r="48" spans="1:14" x14ac:dyDescent="0.2">
      <c r="A48" s="225" t="s">
        <v>201</v>
      </c>
      <c r="B48" s="226"/>
      <c r="C48" s="226"/>
      <c r="D48" s="226"/>
      <c r="E48" s="226"/>
      <c r="F48" s="226"/>
      <c r="G48" s="226"/>
      <c r="H48" s="227"/>
      <c r="I48" s="34">
        <v>152</v>
      </c>
      <c r="J48" s="43">
        <f>J44-J47</f>
        <v>-2004251</v>
      </c>
      <c r="K48" s="43">
        <f>K44-K47</f>
        <v>-2004251</v>
      </c>
      <c r="L48" s="43">
        <f>L44-L47</f>
        <v>-2220103</v>
      </c>
      <c r="M48" s="43">
        <f>M44-M47</f>
        <v>-2220103</v>
      </c>
      <c r="N48" s="8"/>
    </row>
    <row r="49" spans="1:14" x14ac:dyDescent="0.2">
      <c r="A49" s="234" t="s">
        <v>160</v>
      </c>
      <c r="B49" s="235"/>
      <c r="C49" s="235"/>
      <c r="D49" s="235"/>
      <c r="E49" s="235"/>
      <c r="F49" s="235"/>
      <c r="G49" s="235"/>
      <c r="H49" s="236"/>
      <c r="I49" s="34">
        <v>153</v>
      </c>
      <c r="J49" s="35">
        <f>IF(J48&gt;0,J48,0)</f>
        <v>0</v>
      </c>
      <c r="K49" s="35">
        <f>IF(K48&gt;0,K48,0)</f>
        <v>0</v>
      </c>
      <c r="L49" s="35">
        <f>IF(L48&gt;0,L48,0)</f>
        <v>0</v>
      </c>
      <c r="M49" s="35">
        <f>IF(M48&gt;0,M48,0)</f>
        <v>0</v>
      </c>
      <c r="N49" s="8"/>
    </row>
    <row r="50" spans="1:14" x14ac:dyDescent="0.2">
      <c r="A50" s="258" t="s">
        <v>185</v>
      </c>
      <c r="B50" s="259"/>
      <c r="C50" s="259"/>
      <c r="D50" s="259"/>
      <c r="E50" s="259"/>
      <c r="F50" s="259"/>
      <c r="G50" s="259"/>
      <c r="H50" s="260"/>
      <c r="I50" s="40">
        <v>154</v>
      </c>
      <c r="J50" s="45">
        <f>IF(J48&lt;0,-J48,0)</f>
        <v>2004251</v>
      </c>
      <c r="K50" s="45">
        <f>IF(K48&lt;0,-K48,0)</f>
        <v>2004251</v>
      </c>
      <c r="L50" s="45">
        <f>IF(L48&lt;0,-L48,0)</f>
        <v>2220103</v>
      </c>
      <c r="M50" s="45">
        <f>IF(M48&lt;0,-M48,0)</f>
        <v>2220103</v>
      </c>
      <c r="N50" s="8"/>
    </row>
    <row r="51" spans="1:14" ht="12.75" customHeight="1" x14ac:dyDescent="0.2">
      <c r="A51" s="231" t="s">
        <v>276</v>
      </c>
      <c r="B51" s="242"/>
      <c r="C51" s="242"/>
      <c r="D51" s="242"/>
      <c r="E51" s="242"/>
      <c r="F51" s="242"/>
      <c r="G51" s="242"/>
      <c r="H51" s="242"/>
      <c r="I51" s="242"/>
      <c r="J51" s="242"/>
      <c r="K51" s="242"/>
      <c r="L51" s="242"/>
      <c r="M51" s="242"/>
    </row>
    <row r="52" spans="1:14" ht="12.75" customHeight="1" x14ac:dyDescent="0.2">
      <c r="A52" s="222" t="s">
        <v>155</v>
      </c>
      <c r="B52" s="223"/>
      <c r="C52" s="223"/>
      <c r="D52" s="223"/>
      <c r="E52" s="223"/>
      <c r="F52" s="223"/>
      <c r="G52" s="223"/>
      <c r="H52" s="223"/>
      <c r="I52" s="46"/>
      <c r="J52" s="46"/>
      <c r="K52" s="46"/>
      <c r="L52" s="46"/>
      <c r="M52" s="47"/>
    </row>
    <row r="53" spans="1:14" x14ac:dyDescent="0.2">
      <c r="A53" s="255" t="s">
        <v>198</v>
      </c>
      <c r="B53" s="256"/>
      <c r="C53" s="256"/>
      <c r="D53" s="256"/>
      <c r="E53" s="256"/>
      <c r="F53" s="256"/>
      <c r="G53" s="256"/>
      <c r="H53" s="257"/>
      <c r="I53" s="34">
        <v>155</v>
      </c>
      <c r="J53" s="21"/>
      <c r="K53" s="21"/>
      <c r="L53" s="21"/>
      <c r="M53" s="21"/>
    </row>
    <row r="54" spans="1:14" x14ac:dyDescent="0.2">
      <c r="A54" s="255" t="s">
        <v>199</v>
      </c>
      <c r="B54" s="256"/>
      <c r="C54" s="256"/>
      <c r="D54" s="256"/>
      <c r="E54" s="256"/>
      <c r="F54" s="256"/>
      <c r="G54" s="256"/>
      <c r="H54" s="257"/>
      <c r="I54" s="34">
        <v>156</v>
      </c>
      <c r="J54" s="38"/>
      <c r="K54" s="38"/>
      <c r="L54" s="38"/>
      <c r="M54" s="38"/>
    </row>
    <row r="55" spans="1:14" ht="12.75" customHeight="1" x14ac:dyDescent="0.2">
      <c r="A55" s="231" t="s">
        <v>157</v>
      </c>
      <c r="B55" s="242"/>
      <c r="C55" s="242"/>
      <c r="D55" s="242"/>
      <c r="E55" s="242"/>
      <c r="F55" s="242"/>
      <c r="G55" s="242"/>
      <c r="H55" s="242"/>
      <c r="I55" s="242"/>
      <c r="J55" s="242"/>
      <c r="K55" s="242"/>
      <c r="L55" s="242"/>
      <c r="M55" s="242"/>
    </row>
    <row r="56" spans="1:14" x14ac:dyDescent="0.2">
      <c r="A56" s="222" t="s">
        <v>169</v>
      </c>
      <c r="B56" s="223"/>
      <c r="C56" s="223"/>
      <c r="D56" s="223"/>
      <c r="E56" s="223"/>
      <c r="F56" s="223"/>
      <c r="G56" s="223"/>
      <c r="H56" s="224"/>
      <c r="I56" s="48">
        <v>157</v>
      </c>
      <c r="J56" s="136">
        <f>J48</f>
        <v>-2004251</v>
      </c>
      <c r="K56" s="136">
        <f>K48</f>
        <v>-2004251</v>
      </c>
      <c r="L56" s="19">
        <f>L48</f>
        <v>-2220103</v>
      </c>
      <c r="M56" s="19">
        <f>M48</f>
        <v>-2220103</v>
      </c>
    </row>
    <row r="57" spans="1:14" x14ac:dyDescent="0.2">
      <c r="A57" s="225" t="s">
        <v>186</v>
      </c>
      <c r="B57" s="226"/>
      <c r="C57" s="226"/>
      <c r="D57" s="226"/>
      <c r="E57" s="226"/>
      <c r="F57" s="226"/>
      <c r="G57" s="226"/>
      <c r="H57" s="227"/>
      <c r="I57" s="34">
        <v>158</v>
      </c>
      <c r="J57" s="137">
        <f>SUM(J58:J64)</f>
        <v>875774</v>
      </c>
      <c r="K57" s="137">
        <f>SUM(K58:K64)</f>
        <v>875774</v>
      </c>
      <c r="L57" s="35">
        <f>SUM(L58:L64)</f>
        <v>285535</v>
      </c>
      <c r="M57" s="35">
        <f>SUM(M58:M64)</f>
        <v>285535</v>
      </c>
    </row>
    <row r="58" spans="1:14" x14ac:dyDescent="0.2">
      <c r="A58" s="225" t="s">
        <v>192</v>
      </c>
      <c r="B58" s="226"/>
      <c r="C58" s="226"/>
      <c r="D58" s="226"/>
      <c r="E58" s="226"/>
      <c r="F58" s="226"/>
      <c r="G58" s="226"/>
      <c r="H58" s="227"/>
      <c r="I58" s="34">
        <v>159</v>
      </c>
      <c r="J58" s="135"/>
      <c r="K58" s="135"/>
      <c r="L58" s="21"/>
      <c r="M58" s="21"/>
    </row>
    <row r="59" spans="1:14" x14ac:dyDescent="0.2">
      <c r="A59" s="225" t="s">
        <v>193</v>
      </c>
      <c r="B59" s="226"/>
      <c r="C59" s="226"/>
      <c r="D59" s="226"/>
      <c r="E59" s="226"/>
      <c r="F59" s="226"/>
      <c r="G59" s="226"/>
      <c r="H59" s="227"/>
      <c r="I59" s="34">
        <v>160</v>
      </c>
      <c r="J59" s="135"/>
      <c r="K59" s="135"/>
      <c r="L59" s="21"/>
      <c r="M59" s="21"/>
    </row>
    <row r="60" spans="1:14" x14ac:dyDescent="0.2">
      <c r="A60" s="225" t="s">
        <v>39</v>
      </c>
      <c r="B60" s="226"/>
      <c r="C60" s="226"/>
      <c r="D60" s="226"/>
      <c r="E60" s="226"/>
      <c r="F60" s="226"/>
      <c r="G60" s="226"/>
      <c r="H60" s="227"/>
      <c r="I60" s="34">
        <v>161</v>
      </c>
      <c r="J60" s="135"/>
      <c r="K60" s="135"/>
      <c r="L60" s="21"/>
      <c r="M60" s="21"/>
    </row>
    <row r="61" spans="1:14" x14ac:dyDescent="0.2">
      <c r="A61" s="225" t="s">
        <v>194</v>
      </c>
      <c r="B61" s="226"/>
      <c r="C61" s="226"/>
      <c r="D61" s="226"/>
      <c r="E61" s="226"/>
      <c r="F61" s="226"/>
      <c r="G61" s="226"/>
      <c r="H61" s="227"/>
      <c r="I61" s="34">
        <v>162</v>
      </c>
      <c r="J61" s="135">
        <v>875774</v>
      </c>
      <c r="K61" s="135">
        <v>875774</v>
      </c>
      <c r="L61" s="21">
        <v>285535</v>
      </c>
      <c r="M61" s="21">
        <v>285535</v>
      </c>
    </row>
    <row r="62" spans="1:14" x14ac:dyDescent="0.2">
      <c r="A62" s="225" t="s">
        <v>195</v>
      </c>
      <c r="B62" s="226"/>
      <c r="C62" s="226"/>
      <c r="D62" s="226"/>
      <c r="E62" s="226"/>
      <c r="F62" s="226"/>
      <c r="G62" s="226"/>
      <c r="H62" s="227"/>
      <c r="I62" s="34">
        <v>163</v>
      </c>
      <c r="J62" s="135"/>
      <c r="K62" s="135"/>
      <c r="L62" s="21"/>
      <c r="M62" s="21"/>
    </row>
    <row r="63" spans="1:14" x14ac:dyDescent="0.2">
      <c r="A63" s="225" t="s">
        <v>196</v>
      </c>
      <c r="B63" s="226"/>
      <c r="C63" s="226"/>
      <c r="D63" s="226"/>
      <c r="E63" s="226"/>
      <c r="F63" s="226"/>
      <c r="G63" s="226"/>
      <c r="H63" s="227"/>
      <c r="I63" s="34">
        <v>164</v>
      </c>
      <c r="J63" s="135"/>
      <c r="K63" s="135"/>
      <c r="L63" s="21"/>
      <c r="M63" s="21"/>
    </row>
    <row r="64" spans="1:14" x14ac:dyDescent="0.2">
      <c r="A64" s="225" t="s">
        <v>197</v>
      </c>
      <c r="B64" s="226"/>
      <c r="C64" s="226"/>
      <c r="D64" s="226"/>
      <c r="E64" s="226"/>
      <c r="F64" s="226"/>
      <c r="G64" s="226"/>
      <c r="H64" s="227"/>
      <c r="I64" s="34">
        <v>165</v>
      </c>
      <c r="J64" s="135"/>
      <c r="K64" s="135"/>
      <c r="L64" s="21"/>
      <c r="M64" s="21"/>
    </row>
    <row r="65" spans="1:13" x14ac:dyDescent="0.2">
      <c r="A65" s="225" t="s">
        <v>187</v>
      </c>
      <c r="B65" s="226"/>
      <c r="C65" s="226"/>
      <c r="D65" s="226"/>
      <c r="E65" s="226"/>
      <c r="F65" s="226"/>
      <c r="G65" s="226"/>
      <c r="H65" s="227"/>
      <c r="I65" s="34">
        <v>166</v>
      </c>
      <c r="J65" s="135"/>
      <c r="K65" s="135"/>
      <c r="L65" s="21"/>
      <c r="M65" s="21"/>
    </row>
    <row r="66" spans="1:13" x14ac:dyDescent="0.2">
      <c r="A66" s="225" t="s">
        <v>161</v>
      </c>
      <c r="B66" s="226"/>
      <c r="C66" s="226"/>
      <c r="D66" s="226"/>
      <c r="E66" s="226"/>
      <c r="F66" s="226"/>
      <c r="G66" s="226"/>
      <c r="H66" s="227"/>
      <c r="I66" s="34">
        <v>167</v>
      </c>
      <c r="J66" s="137">
        <f>J57-J65</f>
        <v>875774</v>
      </c>
      <c r="K66" s="137">
        <f>K57-K65</f>
        <v>875774</v>
      </c>
      <c r="L66" s="35">
        <f>L57-L65</f>
        <v>285535</v>
      </c>
      <c r="M66" s="35">
        <f>M57-M65</f>
        <v>285535</v>
      </c>
    </row>
    <row r="67" spans="1:13" x14ac:dyDescent="0.2">
      <c r="A67" s="225" t="s">
        <v>162</v>
      </c>
      <c r="B67" s="226"/>
      <c r="C67" s="226"/>
      <c r="D67" s="226"/>
      <c r="E67" s="226"/>
      <c r="F67" s="226"/>
      <c r="G67" s="226"/>
      <c r="H67" s="227"/>
      <c r="I67" s="34">
        <v>168</v>
      </c>
      <c r="J67" s="138">
        <f>J56+J66</f>
        <v>-1128477</v>
      </c>
      <c r="K67" s="138">
        <f>K56+K66</f>
        <v>-1128477</v>
      </c>
      <c r="L67" s="45">
        <f>L56+L66</f>
        <v>-1934568</v>
      </c>
      <c r="M67" s="45">
        <f>M56+M66</f>
        <v>-1934568</v>
      </c>
    </row>
    <row r="68" spans="1:13" ht="12.75" customHeight="1" x14ac:dyDescent="0.2">
      <c r="A68" s="265" t="s">
        <v>277</v>
      </c>
      <c r="B68" s="266"/>
      <c r="C68" s="266"/>
      <c r="D68" s="266"/>
      <c r="E68" s="266"/>
      <c r="F68" s="266"/>
      <c r="G68" s="266"/>
      <c r="H68" s="266"/>
      <c r="I68" s="266"/>
      <c r="J68" s="266"/>
      <c r="K68" s="266"/>
      <c r="L68" s="266"/>
      <c r="M68" s="266"/>
    </row>
    <row r="69" spans="1:13" ht="12.75" customHeight="1" x14ac:dyDescent="0.2">
      <c r="A69" s="267" t="s">
        <v>156</v>
      </c>
      <c r="B69" s="268"/>
      <c r="C69" s="268"/>
      <c r="D69" s="268"/>
      <c r="E69" s="268"/>
      <c r="F69" s="268"/>
      <c r="G69" s="268"/>
      <c r="H69" s="268"/>
      <c r="I69" s="268"/>
      <c r="J69" s="268"/>
      <c r="K69" s="268"/>
      <c r="L69" s="268"/>
      <c r="M69" s="268"/>
    </row>
    <row r="70" spans="1:13" x14ac:dyDescent="0.2">
      <c r="A70" s="255" t="s">
        <v>198</v>
      </c>
      <c r="B70" s="256"/>
      <c r="C70" s="256"/>
      <c r="D70" s="256"/>
      <c r="E70" s="256"/>
      <c r="F70" s="256"/>
      <c r="G70" s="256"/>
      <c r="H70" s="257"/>
      <c r="I70" s="34">
        <v>169</v>
      </c>
      <c r="J70" s="21"/>
      <c r="K70" s="21"/>
      <c r="L70" s="21"/>
      <c r="M70" s="21"/>
    </row>
    <row r="71" spans="1:13" x14ac:dyDescent="0.2">
      <c r="A71" s="262" t="s">
        <v>199</v>
      </c>
      <c r="B71" s="263"/>
      <c r="C71" s="263"/>
      <c r="D71" s="263"/>
      <c r="E71" s="263"/>
      <c r="F71" s="263"/>
      <c r="G71" s="263"/>
      <c r="H71" s="264"/>
      <c r="I71" s="37">
        <v>170</v>
      </c>
      <c r="J71" s="38"/>
      <c r="K71" s="38"/>
      <c r="L71" s="38"/>
      <c r="M71" s="38"/>
    </row>
  </sheetData>
  <mergeCells count="73"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64:H64"/>
    <mergeCell ref="A70:H70"/>
    <mergeCell ref="A58:H58"/>
    <mergeCell ref="A59:H59"/>
    <mergeCell ref="A60:H60"/>
    <mergeCell ref="A61:H61"/>
    <mergeCell ref="A54:H54"/>
    <mergeCell ref="A56:H56"/>
    <mergeCell ref="A55:M55"/>
    <mergeCell ref="A57:H57"/>
    <mergeCell ref="A50:H50"/>
    <mergeCell ref="A51:M51"/>
    <mergeCell ref="A52:H52"/>
    <mergeCell ref="A53:H53"/>
    <mergeCell ref="A46:H46"/>
    <mergeCell ref="A47:H47"/>
    <mergeCell ref="A48:H48"/>
    <mergeCell ref="A49:H49"/>
    <mergeCell ref="A42:H42"/>
    <mergeCell ref="A43:H43"/>
    <mergeCell ref="A44:H44"/>
    <mergeCell ref="A45:H45"/>
    <mergeCell ref="A38:H38"/>
    <mergeCell ref="A39:H39"/>
    <mergeCell ref="A40:H40"/>
    <mergeCell ref="A41:H41"/>
    <mergeCell ref="A34:H34"/>
    <mergeCell ref="A35:H35"/>
    <mergeCell ref="A36:H36"/>
    <mergeCell ref="A37:H37"/>
    <mergeCell ref="A30:H30"/>
    <mergeCell ref="A31:H31"/>
    <mergeCell ref="A32:H32"/>
    <mergeCell ref="A33:H33"/>
    <mergeCell ref="A26:H26"/>
    <mergeCell ref="A27:H27"/>
    <mergeCell ref="A28:H28"/>
    <mergeCell ref="A29:H29"/>
    <mergeCell ref="A22:H22"/>
    <mergeCell ref="A23:H23"/>
    <mergeCell ref="A24:H24"/>
    <mergeCell ref="A25:H25"/>
    <mergeCell ref="A18:H18"/>
    <mergeCell ref="A19:H19"/>
    <mergeCell ref="A20:H20"/>
    <mergeCell ref="A21:H21"/>
    <mergeCell ref="A14:H14"/>
    <mergeCell ref="A15:H15"/>
    <mergeCell ref="A16:H16"/>
    <mergeCell ref="A17:H17"/>
    <mergeCell ref="A10:H10"/>
    <mergeCell ref="A11:H11"/>
    <mergeCell ref="A12:H12"/>
    <mergeCell ref="A13:H13"/>
    <mergeCell ref="A9:H9"/>
    <mergeCell ref="J4:K4"/>
    <mergeCell ref="L4:M4"/>
    <mergeCell ref="A5:H5"/>
    <mergeCell ref="A3:M3"/>
    <mergeCell ref="A4:H4"/>
    <mergeCell ref="A6:H6"/>
    <mergeCell ref="A7:H7"/>
    <mergeCell ref="A8:H8"/>
  </mergeCells>
  <phoneticPr fontId="4" type="noConversion"/>
  <dataValidations count="3">
    <dataValidation allowBlank="1" sqref="L23:M25 J1:K50 M21 L30:L33 L1:M16 L27:M28 L48:M48 A1:I1048576 L36:M44 N1:ID1048576 M29:M33 J51:M65536"/>
    <dataValidation type="whole" operator="greaterThanOrEqual" allowBlank="1" showInputMessage="1" showErrorMessage="1" errorTitle="Pogrešan unos" error="Mogu se unijeti samo cjelobrojne pozitivne vrijednosti." sqref="L17:L22 L29 M22 L26:M26 L49:M50 L45:M46 M17:M20 L34:M35">
      <formula1>0</formula1>
    </dataValidation>
    <dataValidation type="whole" operator="notEqual" allowBlank="1" showInputMessage="1" showErrorMessage="1" errorTitle="Pogrešan unos" error="Mogu se unijeti samo cjelobrojne vrijednosti." sqref="L47:M47">
      <formula1>999999999999</formula1>
    </dataValidation>
  </dataValidations>
  <pageMargins left="0.75" right="0.75" top="1" bottom="1" header="0.5" footer="0.5"/>
  <pageSetup paperSize="9" scale="68" orientation="portrait" horizontalDpi="300" verticalDpi="300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58"/>
  <sheetViews>
    <sheetView view="pageBreakPreview" zoomScale="110" zoomScaleNormal="100" zoomScaleSheetLayoutView="110" workbookViewId="0">
      <selection activeCell="Q19" sqref="Q19"/>
    </sheetView>
  </sheetViews>
  <sheetFormatPr defaultRowHeight="12.75" x14ac:dyDescent="0.2"/>
  <cols>
    <col min="1" max="9" width="9.140625" style="4"/>
    <col min="10" max="10" width="9.85546875" style="4" bestFit="1" customWidth="1"/>
    <col min="11" max="11" width="10.140625" style="4" customWidth="1"/>
    <col min="12" max="16384" width="9.140625" style="4"/>
  </cols>
  <sheetData>
    <row r="1" spans="1:13" ht="15.75" customHeight="1" x14ac:dyDescent="0.2">
      <c r="A1" s="272" t="s">
        <v>135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</row>
    <row r="2" spans="1:13" ht="12.75" customHeight="1" x14ac:dyDescent="0.2">
      <c r="A2" s="273" t="s">
        <v>306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</row>
    <row r="3" spans="1:13" x14ac:dyDescent="0.2">
      <c r="A3" s="269" t="s">
        <v>302</v>
      </c>
      <c r="B3" s="270"/>
      <c r="C3" s="270"/>
      <c r="D3" s="270"/>
      <c r="E3" s="270"/>
      <c r="F3" s="270"/>
      <c r="G3" s="270"/>
      <c r="H3" s="270"/>
      <c r="I3" s="270"/>
      <c r="J3" s="270"/>
      <c r="K3" s="271"/>
    </row>
    <row r="4" spans="1:13" ht="23.25" x14ac:dyDescent="0.2">
      <c r="A4" s="274" t="s">
        <v>50</v>
      </c>
      <c r="B4" s="274"/>
      <c r="C4" s="274"/>
      <c r="D4" s="274"/>
      <c r="E4" s="274"/>
      <c r="F4" s="274"/>
      <c r="G4" s="274"/>
      <c r="H4" s="274"/>
      <c r="I4" s="49" t="s">
        <v>243</v>
      </c>
      <c r="J4" s="50" t="s">
        <v>283</v>
      </c>
      <c r="K4" s="50" t="s">
        <v>284</v>
      </c>
    </row>
    <row r="5" spans="1:13" x14ac:dyDescent="0.2">
      <c r="A5" s="275">
        <v>1</v>
      </c>
      <c r="B5" s="275"/>
      <c r="C5" s="275"/>
      <c r="D5" s="275"/>
      <c r="E5" s="275"/>
      <c r="F5" s="275"/>
      <c r="G5" s="275"/>
      <c r="H5" s="275"/>
      <c r="I5" s="51">
        <v>2</v>
      </c>
      <c r="J5" s="52" t="s">
        <v>247</v>
      </c>
      <c r="K5" s="52" t="s">
        <v>248</v>
      </c>
    </row>
    <row r="6" spans="1:13" x14ac:dyDescent="0.2">
      <c r="A6" s="231" t="s">
        <v>129</v>
      </c>
      <c r="B6" s="242"/>
      <c r="C6" s="242"/>
      <c r="D6" s="242"/>
      <c r="E6" s="242"/>
      <c r="F6" s="242"/>
      <c r="G6" s="242"/>
      <c r="H6" s="242"/>
      <c r="I6" s="276"/>
      <c r="J6" s="276"/>
      <c r="K6" s="277"/>
    </row>
    <row r="7" spans="1:13" x14ac:dyDescent="0.2">
      <c r="A7" s="215" t="s">
        <v>34</v>
      </c>
      <c r="B7" s="216"/>
      <c r="C7" s="216"/>
      <c r="D7" s="216"/>
      <c r="E7" s="216"/>
      <c r="F7" s="216"/>
      <c r="G7" s="216"/>
      <c r="H7" s="216"/>
      <c r="I7" s="34">
        <v>1</v>
      </c>
      <c r="J7" s="21">
        <v>-1435537</v>
      </c>
      <c r="K7" s="21">
        <v>-2848952</v>
      </c>
    </row>
    <row r="8" spans="1:13" x14ac:dyDescent="0.2">
      <c r="A8" s="215" t="s">
        <v>35</v>
      </c>
      <c r="B8" s="216"/>
      <c r="C8" s="216"/>
      <c r="D8" s="216"/>
      <c r="E8" s="216"/>
      <c r="F8" s="216"/>
      <c r="G8" s="216"/>
      <c r="H8" s="216"/>
      <c r="I8" s="34">
        <v>2</v>
      </c>
      <c r="J8" s="21">
        <v>806549</v>
      </c>
      <c r="K8" s="21">
        <v>847873</v>
      </c>
    </row>
    <row r="9" spans="1:13" x14ac:dyDescent="0.2">
      <c r="A9" s="215" t="s">
        <v>36</v>
      </c>
      <c r="B9" s="216"/>
      <c r="C9" s="216"/>
      <c r="D9" s="216"/>
      <c r="E9" s="216"/>
      <c r="F9" s="216"/>
      <c r="G9" s="216"/>
      <c r="H9" s="216"/>
      <c r="I9" s="34">
        <v>3</v>
      </c>
      <c r="J9" s="21"/>
      <c r="K9" s="21"/>
    </row>
    <row r="10" spans="1:13" x14ac:dyDescent="0.2">
      <c r="A10" s="215" t="s">
        <v>37</v>
      </c>
      <c r="B10" s="216"/>
      <c r="C10" s="216"/>
      <c r="D10" s="216"/>
      <c r="E10" s="216"/>
      <c r="F10" s="216"/>
      <c r="G10" s="216"/>
      <c r="H10" s="216"/>
      <c r="I10" s="34">
        <v>4</v>
      </c>
      <c r="J10" s="21">
        <v>15074555</v>
      </c>
      <c r="K10" s="21">
        <v>11271767</v>
      </c>
    </row>
    <row r="11" spans="1:13" x14ac:dyDescent="0.2">
      <c r="A11" s="215" t="s">
        <v>38</v>
      </c>
      <c r="B11" s="216"/>
      <c r="C11" s="216"/>
      <c r="D11" s="216"/>
      <c r="E11" s="216"/>
      <c r="F11" s="216"/>
      <c r="G11" s="216"/>
      <c r="H11" s="216"/>
      <c r="I11" s="34">
        <v>5</v>
      </c>
      <c r="J11" s="21"/>
      <c r="K11" s="21"/>
    </row>
    <row r="12" spans="1:13" x14ac:dyDescent="0.2">
      <c r="A12" s="215" t="s">
        <v>42</v>
      </c>
      <c r="B12" s="216"/>
      <c r="C12" s="216"/>
      <c r="D12" s="216"/>
      <c r="E12" s="216"/>
      <c r="F12" s="216"/>
      <c r="G12" s="216"/>
      <c r="H12" s="216"/>
      <c r="I12" s="34">
        <v>6</v>
      </c>
      <c r="J12" s="21"/>
      <c r="K12" s="21">
        <v>5977714</v>
      </c>
    </row>
    <row r="13" spans="1:13" x14ac:dyDescent="0.2">
      <c r="A13" s="225" t="s">
        <v>130</v>
      </c>
      <c r="B13" s="226"/>
      <c r="C13" s="226"/>
      <c r="D13" s="226"/>
      <c r="E13" s="226"/>
      <c r="F13" s="226"/>
      <c r="G13" s="226"/>
      <c r="H13" s="226"/>
      <c r="I13" s="34">
        <v>7</v>
      </c>
      <c r="J13" s="43">
        <f>SUM(J7:J12)</f>
        <v>14445567</v>
      </c>
      <c r="K13" s="43">
        <f>SUM(K7:K12)</f>
        <v>15248402</v>
      </c>
    </row>
    <row r="14" spans="1:13" x14ac:dyDescent="0.2">
      <c r="A14" s="215" t="s">
        <v>43</v>
      </c>
      <c r="B14" s="216"/>
      <c r="C14" s="216"/>
      <c r="D14" s="216"/>
      <c r="E14" s="216"/>
      <c r="F14" s="216"/>
      <c r="G14" s="216"/>
      <c r="H14" s="216"/>
      <c r="I14" s="34">
        <v>8</v>
      </c>
      <c r="J14" s="35">
        <v>4637825</v>
      </c>
      <c r="K14" s="35">
        <v>2299468</v>
      </c>
      <c r="M14"/>
    </row>
    <row r="15" spans="1:13" x14ac:dyDescent="0.2">
      <c r="A15" s="215" t="s">
        <v>44</v>
      </c>
      <c r="B15" s="216"/>
      <c r="C15" s="216"/>
      <c r="D15" s="216"/>
      <c r="E15" s="216"/>
      <c r="F15" s="216"/>
      <c r="G15" s="216"/>
      <c r="H15" s="216"/>
      <c r="I15" s="34">
        <v>9</v>
      </c>
      <c r="J15" s="21"/>
      <c r="K15" s="21"/>
      <c r="M15"/>
    </row>
    <row r="16" spans="1:13" x14ac:dyDescent="0.2">
      <c r="A16" s="215" t="s">
        <v>45</v>
      </c>
      <c r="B16" s="216"/>
      <c r="C16" s="216"/>
      <c r="D16" s="216"/>
      <c r="E16" s="216"/>
      <c r="F16" s="216"/>
      <c r="G16" s="216"/>
      <c r="H16" s="216"/>
      <c r="I16" s="34">
        <v>10</v>
      </c>
      <c r="J16" s="21"/>
      <c r="K16" s="21"/>
      <c r="M16"/>
    </row>
    <row r="17" spans="1:13" x14ac:dyDescent="0.2">
      <c r="A17" s="215" t="s">
        <v>46</v>
      </c>
      <c r="B17" s="216"/>
      <c r="C17" s="216"/>
      <c r="D17" s="216"/>
      <c r="E17" s="216"/>
      <c r="F17" s="216"/>
      <c r="G17" s="216"/>
      <c r="H17" s="216"/>
      <c r="I17" s="34">
        <v>11</v>
      </c>
      <c r="J17" s="21">
        <v>233051</v>
      </c>
      <c r="K17" s="21"/>
      <c r="M17"/>
    </row>
    <row r="18" spans="1:13" x14ac:dyDescent="0.2">
      <c r="A18" s="225" t="s">
        <v>131</v>
      </c>
      <c r="B18" s="226"/>
      <c r="C18" s="226"/>
      <c r="D18" s="226"/>
      <c r="E18" s="226"/>
      <c r="F18" s="226"/>
      <c r="G18" s="226"/>
      <c r="H18" s="226"/>
      <c r="I18" s="34">
        <v>12</v>
      </c>
      <c r="J18" s="43">
        <f>SUM(J14:J17)</f>
        <v>4870876</v>
      </c>
      <c r="K18" s="43">
        <f>SUM(K14:K17)</f>
        <v>2299468</v>
      </c>
    </row>
    <row r="19" spans="1:13" x14ac:dyDescent="0.2">
      <c r="A19" s="225" t="s">
        <v>30</v>
      </c>
      <c r="B19" s="226"/>
      <c r="C19" s="226"/>
      <c r="D19" s="226"/>
      <c r="E19" s="226"/>
      <c r="F19" s="226"/>
      <c r="G19" s="226"/>
      <c r="H19" s="226"/>
      <c r="I19" s="34">
        <v>13</v>
      </c>
      <c r="J19" s="35">
        <f>IF(J13&gt;J18,J13-J18,0)</f>
        <v>9574691</v>
      </c>
      <c r="K19" s="35">
        <f>IF(K13&gt;K18,K13-K18,0)</f>
        <v>12948934</v>
      </c>
    </row>
    <row r="20" spans="1:13" x14ac:dyDescent="0.2">
      <c r="A20" s="225" t="s">
        <v>31</v>
      </c>
      <c r="B20" s="226"/>
      <c r="C20" s="226"/>
      <c r="D20" s="226"/>
      <c r="E20" s="226"/>
      <c r="F20" s="226"/>
      <c r="G20" s="226"/>
      <c r="H20" s="226"/>
      <c r="I20" s="34">
        <v>14</v>
      </c>
      <c r="J20" s="43">
        <f>IF(J18&gt;J13,J18-J13,0)</f>
        <v>0</v>
      </c>
      <c r="K20" s="43">
        <f>IF(K18&gt;K13,K18-K13,0)</f>
        <v>0</v>
      </c>
    </row>
    <row r="21" spans="1:13" x14ac:dyDescent="0.2">
      <c r="A21" s="231" t="s">
        <v>132</v>
      </c>
      <c r="B21" s="242"/>
      <c r="C21" s="242"/>
      <c r="D21" s="242"/>
      <c r="E21" s="242"/>
      <c r="F21" s="242"/>
      <c r="G21" s="242"/>
      <c r="H21" s="242"/>
      <c r="I21" s="276"/>
      <c r="J21" s="276"/>
      <c r="K21" s="277"/>
    </row>
    <row r="22" spans="1:13" x14ac:dyDescent="0.2">
      <c r="A22" s="215" t="s">
        <v>146</v>
      </c>
      <c r="B22" s="216"/>
      <c r="C22" s="216"/>
      <c r="D22" s="216"/>
      <c r="E22" s="216"/>
      <c r="F22" s="216"/>
      <c r="G22" s="216"/>
      <c r="H22" s="216"/>
      <c r="I22" s="34">
        <v>15</v>
      </c>
      <c r="J22" s="21"/>
      <c r="K22" s="21"/>
    </row>
    <row r="23" spans="1:13" x14ac:dyDescent="0.2">
      <c r="A23" s="215" t="s">
        <v>147</v>
      </c>
      <c r="B23" s="216"/>
      <c r="C23" s="216"/>
      <c r="D23" s="216"/>
      <c r="E23" s="216"/>
      <c r="F23" s="216"/>
      <c r="G23" s="216"/>
      <c r="H23" s="216"/>
      <c r="I23" s="34">
        <v>16</v>
      </c>
      <c r="J23" s="21"/>
      <c r="K23" s="21"/>
    </row>
    <row r="24" spans="1:13" x14ac:dyDescent="0.2">
      <c r="A24" s="215" t="s">
        <v>148</v>
      </c>
      <c r="B24" s="216"/>
      <c r="C24" s="216"/>
      <c r="D24" s="216"/>
      <c r="E24" s="216"/>
      <c r="F24" s="216"/>
      <c r="G24" s="216"/>
      <c r="H24" s="216"/>
      <c r="I24" s="34">
        <v>17</v>
      </c>
      <c r="J24" s="21">
        <v>3647</v>
      </c>
      <c r="K24" s="21">
        <v>14188</v>
      </c>
    </row>
    <row r="25" spans="1:13" x14ac:dyDescent="0.2">
      <c r="A25" s="215" t="s">
        <v>149</v>
      </c>
      <c r="B25" s="216"/>
      <c r="C25" s="216"/>
      <c r="D25" s="216"/>
      <c r="E25" s="216"/>
      <c r="F25" s="216"/>
      <c r="G25" s="216"/>
      <c r="H25" s="216"/>
      <c r="I25" s="34">
        <v>18</v>
      </c>
      <c r="J25" s="21"/>
      <c r="K25" s="21">
        <v>651746</v>
      </c>
    </row>
    <row r="26" spans="1:13" x14ac:dyDescent="0.2">
      <c r="A26" s="215" t="s">
        <v>150</v>
      </c>
      <c r="B26" s="216"/>
      <c r="C26" s="216"/>
      <c r="D26" s="216"/>
      <c r="E26" s="216"/>
      <c r="F26" s="216"/>
      <c r="G26" s="216"/>
      <c r="H26" s="216"/>
      <c r="I26" s="34">
        <v>19</v>
      </c>
      <c r="J26" s="21">
        <v>3038427</v>
      </c>
      <c r="K26" s="21">
        <v>15000</v>
      </c>
    </row>
    <row r="27" spans="1:13" x14ac:dyDescent="0.2">
      <c r="A27" s="225" t="s">
        <v>136</v>
      </c>
      <c r="B27" s="226"/>
      <c r="C27" s="226"/>
      <c r="D27" s="226"/>
      <c r="E27" s="226"/>
      <c r="F27" s="226"/>
      <c r="G27" s="226"/>
      <c r="H27" s="226"/>
      <c r="I27" s="34">
        <v>20</v>
      </c>
      <c r="J27" s="43">
        <f>SUM(J22:J26)</f>
        <v>3042074</v>
      </c>
      <c r="K27" s="43">
        <f>SUM(K22:K26)</f>
        <v>680934</v>
      </c>
    </row>
    <row r="28" spans="1:13" x14ac:dyDescent="0.2">
      <c r="A28" s="215" t="s">
        <v>101</v>
      </c>
      <c r="B28" s="216"/>
      <c r="C28" s="216"/>
      <c r="D28" s="216"/>
      <c r="E28" s="216"/>
      <c r="F28" s="216"/>
      <c r="G28" s="216"/>
      <c r="H28" s="216"/>
      <c r="I28" s="34">
        <v>21</v>
      </c>
      <c r="J28" s="21">
        <v>272882</v>
      </c>
      <c r="K28" s="21">
        <v>92544</v>
      </c>
    </row>
    <row r="29" spans="1:13" x14ac:dyDescent="0.2">
      <c r="A29" s="215" t="s">
        <v>102</v>
      </c>
      <c r="B29" s="216"/>
      <c r="C29" s="216"/>
      <c r="D29" s="216"/>
      <c r="E29" s="216"/>
      <c r="F29" s="216"/>
      <c r="G29" s="216"/>
      <c r="H29" s="216"/>
      <c r="I29" s="34">
        <v>22</v>
      </c>
      <c r="J29" s="21"/>
      <c r="K29" s="21"/>
    </row>
    <row r="30" spans="1:13" x14ac:dyDescent="0.2">
      <c r="A30" s="215" t="s">
        <v>10</v>
      </c>
      <c r="B30" s="216"/>
      <c r="C30" s="216"/>
      <c r="D30" s="216"/>
      <c r="E30" s="216"/>
      <c r="F30" s="216"/>
      <c r="G30" s="216"/>
      <c r="H30" s="216"/>
      <c r="I30" s="34">
        <v>23</v>
      </c>
      <c r="J30" s="21">
        <v>4800</v>
      </c>
      <c r="K30" s="21">
        <v>542367</v>
      </c>
    </row>
    <row r="31" spans="1:13" x14ac:dyDescent="0.2">
      <c r="A31" s="225" t="s">
        <v>2</v>
      </c>
      <c r="B31" s="226"/>
      <c r="C31" s="226"/>
      <c r="D31" s="226"/>
      <c r="E31" s="226"/>
      <c r="F31" s="226"/>
      <c r="G31" s="226"/>
      <c r="H31" s="226"/>
      <c r="I31" s="34">
        <v>24</v>
      </c>
      <c r="J31" s="43">
        <f>SUM(J28:J30)</f>
        <v>277682</v>
      </c>
      <c r="K31" s="43">
        <f>SUM(K28:K30)</f>
        <v>634911</v>
      </c>
    </row>
    <row r="32" spans="1:13" x14ac:dyDescent="0.2">
      <c r="A32" s="225" t="s">
        <v>32</v>
      </c>
      <c r="B32" s="226"/>
      <c r="C32" s="226"/>
      <c r="D32" s="226"/>
      <c r="E32" s="226"/>
      <c r="F32" s="226"/>
      <c r="G32" s="226"/>
      <c r="H32" s="226"/>
      <c r="I32" s="34">
        <v>25</v>
      </c>
      <c r="J32" s="43">
        <f>IF(J27&gt;J31,J27-J31,0)</f>
        <v>2764392</v>
      </c>
      <c r="K32" s="43">
        <f>IF(K27&gt;K31,K27-K31,0)</f>
        <v>46023</v>
      </c>
    </row>
    <row r="33" spans="1:11" x14ac:dyDescent="0.2">
      <c r="A33" s="225" t="s">
        <v>33</v>
      </c>
      <c r="B33" s="226"/>
      <c r="C33" s="226"/>
      <c r="D33" s="226"/>
      <c r="E33" s="226"/>
      <c r="F33" s="226"/>
      <c r="G33" s="226"/>
      <c r="H33" s="226"/>
      <c r="I33" s="34">
        <v>26</v>
      </c>
      <c r="J33" s="43">
        <f>IF(J31&gt;J27,J31-J27,0)</f>
        <v>0</v>
      </c>
      <c r="K33" s="43">
        <f>IF(K31&gt;K27,K31-K27,0)</f>
        <v>0</v>
      </c>
    </row>
    <row r="34" spans="1:11" x14ac:dyDescent="0.2">
      <c r="A34" s="231" t="s">
        <v>133</v>
      </c>
      <c r="B34" s="242"/>
      <c r="C34" s="242"/>
      <c r="D34" s="242"/>
      <c r="E34" s="242"/>
      <c r="F34" s="242"/>
      <c r="G34" s="242"/>
      <c r="H34" s="242"/>
      <c r="I34" s="276"/>
      <c r="J34" s="276"/>
      <c r="K34" s="277"/>
    </row>
    <row r="35" spans="1:11" x14ac:dyDescent="0.2">
      <c r="A35" s="215" t="s">
        <v>142</v>
      </c>
      <c r="B35" s="216"/>
      <c r="C35" s="216"/>
      <c r="D35" s="216"/>
      <c r="E35" s="216"/>
      <c r="F35" s="216"/>
      <c r="G35" s="216"/>
      <c r="H35" s="216"/>
      <c r="I35" s="34">
        <v>27</v>
      </c>
      <c r="J35" s="21"/>
      <c r="K35" s="21"/>
    </row>
    <row r="36" spans="1:11" x14ac:dyDescent="0.2">
      <c r="A36" s="215" t="s">
        <v>23</v>
      </c>
      <c r="B36" s="216"/>
      <c r="C36" s="216"/>
      <c r="D36" s="216"/>
      <c r="E36" s="216"/>
      <c r="F36" s="216"/>
      <c r="G36" s="216"/>
      <c r="H36" s="216"/>
      <c r="I36" s="34">
        <v>28</v>
      </c>
      <c r="J36" s="21">
        <v>7000000</v>
      </c>
      <c r="K36" s="21"/>
    </row>
    <row r="37" spans="1:11" x14ac:dyDescent="0.2">
      <c r="A37" s="215" t="s">
        <v>24</v>
      </c>
      <c r="B37" s="216"/>
      <c r="C37" s="216"/>
      <c r="D37" s="216"/>
      <c r="E37" s="216"/>
      <c r="F37" s="216"/>
      <c r="G37" s="216"/>
      <c r="H37" s="216"/>
      <c r="I37" s="34">
        <v>29</v>
      </c>
      <c r="J37" s="21"/>
      <c r="K37" s="21"/>
    </row>
    <row r="38" spans="1:11" x14ac:dyDescent="0.2">
      <c r="A38" s="225" t="s">
        <v>59</v>
      </c>
      <c r="B38" s="226"/>
      <c r="C38" s="226"/>
      <c r="D38" s="226"/>
      <c r="E38" s="226"/>
      <c r="F38" s="226"/>
      <c r="G38" s="226"/>
      <c r="H38" s="226"/>
      <c r="I38" s="34">
        <v>30</v>
      </c>
      <c r="J38" s="43">
        <f>SUM(J35:J37)</f>
        <v>7000000</v>
      </c>
      <c r="K38" s="43">
        <f>SUM(K35:K37)</f>
        <v>0</v>
      </c>
    </row>
    <row r="39" spans="1:11" x14ac:dyDescent="0.2">
      <c r="A39" s="215" t="s">
        <v>25</v>
      </c>
      <c r="B39" s="216"/>
      <c r="C39" s="216"/>
      <c r="D39" s="216"/>
      <c r="E39" s="216"/>
      <c r="F39" s="216"/>
      <c r="G39" s="216"/>
      <c r="H39" s="216"/>
      <c r="I39" s="34">
        <v>31</v>
      </c>
      <c r="J39" s="21">
        <v>15000000</v>
      </c>
      <c r="K39" s="21">
        <v>6000000</v>
      </c>
    </row>
    <row r="40" spans="1:11" x14ac:dyDescent="0.2">
      <c r="A40" s="215" t="s">
        <v>26</v>
      </c>
      <c r="B40" s="216"/>
      <c r="C40" s="216"/>
      <c r="D40" s="216"/>
      <c r="E40" s="216"/>
      <c r="F40" s="216"/>
      <c r="G40" s="216"/>
      <c r="H40" s="216"/>
      <c r="I40" s="34">
        <v>32</v>
      </c>
      <c r="J40" s="21"/>
      <c r="K40" s="21"/>
    </row>
    <row r="41" spans="1:11" x14ac:dyDescent="0.2">
      <c r="A41" s="215" t="s">
        <v>27</v>
      </c>
      <c r="B41" s="216"/>
      <c r="C41" s="216"/>
      <c r="D41" s="216"/>
      <c r="E41" s="216"/>
      <c r="F41" s="216"/>
      <c r="G41" s="216"/>
      <c r="H41" s="216"/>
      <c r="I41" s="34">
        <v>33</v>
      </c>
      <c r="J41" s="21"/>
      <c r="K41" s="21"/>
    </row>
    <row r="42" spans="1:11" x14ac:dyDescent="0.2">
      <c r="A42" s="215" t="s">
        <v>28</v>
      </c>
      <c r="B42" s="216"/>
      <c r="C42" s="216"/>
      <c r="D42" s="216"/>
      <c r="E42" s="216"/>
      <c r="F42" s="216"/>
      <c r="G42" s="216"/>
      <c r="H42" s="216"/>
      <c r="I42" s="34">
        <v>34</v>
      </c>
      <c r="J42" s="21">
        <v>4178358</v>
      </c>
      <c r="K42" s="21"/>
    </row>
    <row r="43" spans="1:11" x14ac:dyDescent="0.2">
      <c r="A43" s="215" t="s">
        <v>29</v>
      </c>
      <c r="B43" s="216"/>
      <c r="C43" s="216"/>
      <c r="D43" s="216"/>
      <c r="E43" s="216"/>
      <c r="F43" s="216"/>
      <c r="G43" s="216"/>
      <c r="H43" s="216"/>
      <c r="I43" s="34">
        <v>35</v>
      </c>
      <c r="J43" s="21"/>
      <c r="K43" s="21"/>
    </row>
    <row r="44" spans="1:11" x14ac:dyDescent="0.2">
      <c r="A44" s="225" t="s">
        <v>60</v>
      </c>
      <c r="B44" s="226"/>
      <c r="C44" s="226"/>
      <c r="D44" s="226"/>
      <c r="E44" s="226"/>
      <c r="F44" s="226"/>
      <c r="G44" s="226"/>
      <c r="H44" s="226"/>
      <c r="I44" s="34">
        <v>36</v>
      </c>
      <c r="J44" s="43">
        <f>SUM(J39:J43)</f>
        <v>19178358</v>
      </c>
      <c r="K44" s="43">
        <f>SUM(K39:K43)</f>
        <v>6000000</v>
      </c>
    </row>
    <row r="45" spans="1:11" x14ac:dyDescent="0.2">
      <c r="A45" s="225" t="s">
        <v>11</v>
      </c>
      <c r="B45" s="226"/>
      <c r="C45" s="226"/>
      <c r="D45" s="226"/>
      <c r="E45" s="226"/>
      <c r="F45" s="226"/>
      <c r="G45" s="226"/>
      <c r="H45" s="226"/>
      <c r="I45" s="34">
        <v>37</v>
      </c>
      <c r="J45" s="43">
        <f>IF(J38&gt;J44,J38-J44,0)</f>
        <v>0</v>
      </c>
      <c r="K45" s="43">
        <f>IF(K38&gt;K44,K38-K44,0)</f>
        <v>0</v>
      </c>
    </row>
    <row r="46" spans="1:11" x14ac:dyDescent="0.2">
      <c r="A46" s="225" t="s">
        <v>12</v>
      </c>
      <c r="B46" s="226"/>
      <c r="C46" s="226"/>
      <c r="D46" s="226"/>
      <c r="E46" s="226"/>
      <c r="F46" s="226"/>
      <c r="G46" s="226"/>
      <c r="H46" s="226"/>
      <c r="I46" s="34">
        <v>38</v>
      </c>
      <c r="J46" s="43">
        <f>IF(J44&gt;J38,J44-J38,0)</f>
        <v>12178358</v>
      </c>
      <c r="K46" s="43">
        <f>IF(K44&gt;K38,K44-K38,0)</f>
        <v>6000000</v>
      </c>
    </row>
    <row r="47" spans="1:11" x14ac:dyDescent="0.2">
      <c r="A47" s="215" t="s">
        <v>61</v>
      </c>
      <c r="B47" s="216"/>
      <c r="C47" s="216"/>
      <c r="D47" s="216"/>
      <c r="E47" s="216"/>
      <c r="F47" s="216"/>
      <c r="G47" s="216"/>
      <c r="H47" s="216"/>
      <c r="I47" s="34">
        <v>39</v>
      </c>
      <c r="J47" s="35">
        <f>IF(J19-J20+J32-J33+J45-J46&gt;0,J19-J20+J32-J33+J45-J46,0)</f>
        <v>160725</v>
      </c>
      <c r="K47" s="35">
        <f>IF(K19-K20+K32-K33+K45-K46&gt;0,K19-K20+K32-K33+K45-K46,0)</f>
        <v>6994957</v>
      </c>
    </row>
    <row r="48" spans="1:11" x14ac:dyDescent="0.2">
      <c r="A48" s="215" t="s">
        <v>62</v>
      </c>
      <c r="B48" s="216"/>
      <c r="C48" s="216"/>
      <c r="D48" s="216"/>
      <c r="E48" s="216"/>
      <c r="F48" s="216"/>
      <c r="G48" s="216"/>
      <c r="H48" s="216"/>
      <c r="I48" s="34">
        <v>40</v>
      </c>
      <c r="J48" s="35">
        <f>IF(J20-J19+J33-J32+J46-J45&gt;0,J20-J19+J33-J32+J46-J45,0)</f>
        <v>0</v>
      </c>
      <c r="K48" s="35">
        <f>IF(K20-K19+K33-K32+K46-K45&gt;0,K20-K19+K33-K32+K46-K45,0)</f>
        <v>0</v>
      </c>
    </row>
    <row r="49" spans="1:12" x14ac:dyDescent="0.2">
      <c r="A49" s="215" t="s">
        <v>134</v>
      </c>
      <c r="B49" s="216"/>
      <c r="C49" s="216"/>
      <c r="D49" s="216"/>
      <c r="E49" s="216"/>
      <c r="F49" s="216"/>
      <c r="G49" s="216"/>
      <c r="H49" s="216"/>
      <c r="I49" s="34">
        <v>41</v>
      </c>
      <c r="J49" s="21">
        <v>1696638</v>
      </c>
      <c r="K49" s="21">
        <v>3671378</v>
      </c>
      <c r="L49" s="8"/>
    </row>
    <row r="50" spans="1:12" x14ac:dyDescent="0.2">
      <c r="A50" s="215" t="s">
        <v>143</v>
      </c>
      <c r="B50" s="216"/>
      <c r="C50" s="216"/>
      <c r="D50" s="216"/>
      <c r="E50" s="216"/>
      <c r="F50" s="216"/>
      <c r="G50" s="216"/>
      <c r="H50" s="216"/>
      <c r="I50" s="34">
        <v>42</v>
      </c>
      <c r="J50" s="21">
        <f>J47</f>
        <v>160725</v>
      </c>
      <c r="K50" s="21">
        <f>K47</f>
        <v>6994957</v>
      </c>
    </row>
    <row r="51" spans="1:12" x14ac:dyDescent="0.2">
      <c r="A51" s="215" t="s">
        <v>144</v>
      </c>
      <c r="B51" s="216"/>
      <c r="C51" s="216"/>
      <c r="D51" s="216"/>
      <c r="E51" s="216"/>
      <c r="F51" s="216"/>
      <c r="G51" s="216"/>
      <c r="H51" s="216"/>
      <c r="I51" s="34">
        <v>43</v>
      </c>
      <c r="J51" s="21">
        <f>J48</f>
        <v>0</v>
      </c>
      <c r="K51" s="21">
        <f>K48</f>
        <v>0</v>
      </c>
    </row>
    <row r="52" spans="1:12" x14ac:dyDescent="0.2">
      <c r="A52" s="247" t="s">
        <v>145</v>
      </c>
      <c r="B52" s="248"/>
      <c r="C52" s="248"/>
      <c r="D52" s="248"/>
      <c r="E52" s="248"/>
      <c r="F52" s="248"/>
      <c r="G52" s="248"/>
      <c r="H52" s="248"/>
      <c r="I52" s="37">
        <v>44</v>
      </c>
      <c r="J52" s="45">
        <f>J49+J50-J51</f>
        <v>1857363</v>
      </c>
      <c r="K52" s="45">
        <f>K49+K50-K51</f>
        <v>10666335</v>
      </c>
      <c r="L52" s="8"/>
    </row>
    <row r="56" spans="1:12" x14ac:dyDescent="0.2">
      <c r="K56" s="8"/>
    </row>
    <row r="58" spans="1:12" x14ac:dyDescent="0.2">
      <c r="J58" s="8"/>
    </row>
  </sheetData>
  <mergeCells count="52">
    <mergeCell ref="A45:H45"/>
    <mergeCell ref="A46:H46"/>
    <mergeCell ref="A47:H47"/>
    <mergeCell ref="A52:H52"/>
    <mergeCell ref="A48:H48"/>
    <mergeCell ref="A49:H49"/>
    <mergeCell ref="A50:H50"/>
    <mergeCell ref="A51:H51"/>
    <mergeCell ref="A41:H41"/>
    <mergeCell ref="A42:H42"/>
    <mergeCell ref="A43:H43"/>
    <mergeCell ref="A44:H44"/>
    <mergeCell ref="A37:H37"/>
    <mergeCell ref="A38:H38"/>
    <mergeCell ref="A39:H39"/>
    <mergeCell ref="A40:H40"/>
    <mergeCell ref="A33:H33"/>
    <mergeCell ref="A34:K34"/>
    <mergeCell ref="A35:H35"/>
    <mergeCell ref="A36:H36"/>
    <mergeCell ref="A29:H29"/>
    <mergeCell ref="A30:H30"/>
    <mergeCell ref="A31:H31"/>
    <mergeCell ref="A32:H32"/>
    <mergeCell ref="A25:H25"/>
    <mergeCell ref="A26:H26"/>
    <mergeCell ref="A27:H27"/>
    <mergeCell ref="A28:H28"/>
    <mergeCell ref="A21:K21"/>
    <mergeCell ref="A22:H22"/>
    <mergeCell ref="A23:H23"/>
    <mergeCell ref="A24:H24"/>
    <mergeCell ref="A17:H17"/>
    <mergeCell ref="A18:H18"/>
    <mergeCell ref="A19:H19"/>
    <mergeCell ref="A20:H20"/>
    <mergeCell ref="A13:H13"/>
    <mergeCell ref="A14:H14"/>
    <mergeCell ref="A15:H15"/>
    <mergeCell ref="A16:H16"/>
    <mergeCell ref="A11:H11"/>
    <mergeCell ref="A12:H12"/>
    <mergeCell ref="A5:H5"/>
    <mergeCell ref="A6:K6"/>
    <mergeCell ref="A7:H7"/>
    <mergeCell ref="A8:H8"/>
    <mergeCell ref="A10:H10"/>
    <mergeCell ref="A3:K3"/>
    <mergeCell ref="A1:K1"/>
    <mergeCell ref="A2:K2"/>
    <mergeCell ref="A4:H4"/>
    <mergeCell ref="A9:H9"/>
  </mergeCells>
  <phoneticPr fontId="4" type="noConversion"/>
  <dataValidations count="3">
    <dataValidation allowBlank="1" sqref="A1:I1048576 K38 J1:K6 K44:K48 K10:K14 K27 J7:J49 M1:M13 K16 N1:IN1048576 M18:M1048576 L1:L1048576 K18:K21 K31:K34 J52:K65536"/>
    <dataValidation type="whole" operator="greaterThanOrEqual" allowBlank="1" showInputMessage="1" showErrorMessage="1" errorTitle="Pogrešan unos" error="Mogu se unijeti samo cjelobrojne pozitivne vrijednosti." sqref="K50">
      <formula1>0</formula1>
    </dataValidation>
    <dataValidation type="whole" operator="notEqual" allowBlank="1" showInputMessage="1" showErrorMessage="1" errorTitle="Pogrešan unos" error="Mogu se unijeti samo cjelobrojne vrijednosti." sqref="K15 K17 K51 K28:K30 K7:K9 K39:K43 K49 K22:K26 K35:K37 J50:J51">
      <formula1>9999999998</formula1>
    </dataValidation>
  </dataValidations>
  <pageMargins left="0.75" right="0.75" top="1" bottom="1" header="0.5" footer="0.5"/>
  <pageSetup paperSize="9" scale="8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32"/>
  <sheetViews>
    <sheetView view="pageBreakPreview" zoomScale="125" zoomScaleNormal="100" zoomScaleSheetLayoutView="125" workbookViewId="0">
      <selection activeCell="O16" sqref="O16"/>
    </sheetView>
  </sheetViews>
  <sheetFormatPr defaultRowHeight="12.75" x14ac:dyDescent="0.2"/>
  <cols>
    <col min="1" max="4" width="9.140625" style="6"/>
    <col min="5" max="5" width="10.140625" style="6" bestFit="1" customWidth="1"/>
    <col min="6" max="9" width="9.140625" style="6"/>
    <col min="10" max="11" width="10.85546875" style="6" bestFit="1" customWidth="1"/>
    <col min="12" max="12" width="11.140625" style="6" bestFit="1" customWidth="1"/>
    <col min="13" max="16384" width="9.140625" style="6"/>
  </cols>
  <sheetData>
    <row r="1" spans="1:12" ht="18" customHeight="1" x14ac:dyDescent="0.2">
      <c r="A1" s="284" t="s">
        <v>245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5"/>
    </row>
    <row r="2" spans="1:12" ht="15.75" x14ac:dyDescent="0.2">
      <c r="A2" s="10"/>
      <c r="B2" s="11"/>
      <c r="C2" s="294" t="s">
        <v>246</v>
      </c>
      <c r="D2" s="294"/>
      <c r="E2" s="12">
        <v>41640</v>
      </c>
      <c r="F2" s="13" t="s">
        <v>214</v>
      </c>
      <c r="G2" s="295">
        <v>41729</v>
      </c>
      <c r="H2" s="296"/>
      <c r="I2" s="11"/>
      <c r="J2" s="11"/>
      <c r="K2" s="11"/>
      <c r="L2" s="7"/>
    </row>
    <row r="3" spans="1:12" ht="23.25" x14ac:dyDescent="0.2">
      <c r="A3" s="297" t="s">
        <v>50</v>
      </c>
      <c r="B3" s="297"/>
      <c r="C3" s="297"/>
      <c r="D3" s="297"/>
      <c r="E3" s="297"/>
      <c r="F3" s="297"/>
      <c r="G3" s="297"/>
      <c r="H3" s="297"/>
      <c r="I3" s="14" t="s">
        <v>269</v>
      </c>
      <c r="J3" s="15" t="s">
        <v>124</v>
      </c>
      <c r="K3" s="15" t="s">
        <v>125</v>
      </c>
    </row>
    <row r="4" spans="1:12" x14ac:dyDescent="0.2">
      <c r="A4" s="298">
        <v>1</v>
      </c>
      <c r="B4" s="298"/>
      <c r="C4" s="298"/>
      <c r="D4" s="298"/>
      <c r="E4" s="298"/>
      <c r="F4" s="298"/>
      <c r="G4" s="298"/>
      <c r="H4" s="298"/>
      <c r="I4" s="16">
        <v>2</v>
      </c>
      <c r="J4" s="17" t="s">
        <v>247</v>
      </c>
      <c r="K4" s="17" t="s">
        <v>248</v>
      </c>
    </row>
    <row r="5" spans="1:12" x14ac:dyDescent="0.2">
      <c r="A5" s="286" t="s">
        <v>249</v>
      </c>
      <c r="B5" s="287"/>
      <c r="C5" s="287"/>
      <c r="D5" s="287"/>
      <c r="E5" s="287"/>
      <c r="F5" s="287"/>
      <c r="G5" s="287"/>
      <c r="H5" s="287"/>
      <c r="I5" s="18">
        <v>1</v>
      </c>
      <c r="J5" s="136">
        <v>133372000</v>
      </c>
      <c r="K5" s="20">
        <v>133372000</v>
      </c>
    </row>
    <row r="6" spans="1:12" x14ac:dyDescent="0.2">
      <c r="A6" s="286" t="s">
        <v>250</v>
      </c>
      <c r="B6" s="287"/>
      <c r="C6" s="287"/>
      <c r="D6" s="287"/>
      <c r="E6" s="287"/>
      <c r="F6" s="287"/>
      <c r="G6" s="287"/>
      <c r="H6" s="287"/>
      <c r="I6" s="18">
        <v>2</v>
      </c>
      <c r="J6" s="135">
        <v>882596886</v>
      </c>
      <c r="K6" s="21">
        <v>882596886</v>
      </c>
    </row>
    <row r="7" spans="1:12" x14ac:dyDescent="0.2">
      <c r="A7" s="286" t="s">
        <v>251</v>
      </c>
      <c r="B7" s="287"/>
      <c r="C7" s="287"/>
      <c r="D7" s="287"/>
      <c r="E7" s="287"/>
      <c r="F7" s="287"/>
      <c r="G7" s="287"/>
      <c r="H7" s="287"/>
      <c r="I7" s="18">
        <v>3</v>
      </c>
      <c r="J7" s="135">
        <v>-15511</v>
      </c>
      <c r="K7" s="22">
        <v>-15511</v>
      </c>
    </row>
    <row r="8" spans="1:12" x14ac:dyDescent="0.2">
      <c r="A8" s="286" t="s">
        <v>252</v>
      </c>
      <c r="B8" s="287"/>
      <c r="C8" s="287"/>
      <c r="D8" s="287"/>
      <c r="E8" s="287"/>
      <c r="F8" s="287"/>
      <c r="G8" s="287"/>
      <c r="H8" s="287"/>
      <c r="I8" s="18">
        <v>4</v>
      </c>
      <c r="J8" s="135">
        <v>215749082</v>
      </c>
      <c r="K8" s="21">
        <v>195353354</v>
      </c>
    </row>
    <row r="9" spans="1:12" x14ac:dyDescent="0.2">
      <c r="A9" s="286" t="s">
        <v>253</v>
      </c>
      <c r="B9" s="287"/>
      <c r="C9" s="287"/>
      <c r="D9" s="287"/>
      <c r="E9" s="287"/>
      <c r="F9" s="287"/>
      <c r="G9" s="287"/>
      <c r="H9" s="287"/>
      <c r="I9" s="18">
        <v>5</v>
      </c>
      <c r="J9" s="135">
        <v>-20395727</v>
      </c>
      <c r="K9" s="21">
        <v>-2220103</v>
      </c>
    </row>
    <row r="10" spans="1:12" x14ac:dyDescent="0.2">
      <c r="A10" s="286" t="s">
        <v>254</v>
      </c>
      <c r="B10" s="287"/>
      <c r="C10" s="287"/>
      <c r="D10" s="287"/>
      <c r="E10" s="287"/>
      <c r="F10" s="287"/>
      <c r="G10" s="287"/>
      <c r="H10" s="287"/>
      <c r="I10" s="18">
        <v>6</v>
      </c>
      <c r="J10" s="135"/>
      <c r="K10" s="22"/>
    </row>
    <row r="11" spans="1:12" x14ac:dyDescent="0.2">
      <c r="A11" s="286" t="s">
        <v>255</v>
      </c>
      <c r="B11" s="287"/>
      <c r="C11" s="287"/>
      <c r="D11" s="287"/>
      <c r="E11" s="287"/>
      <c r="F11" s="287"/>
      <c r="G11" s="287"/>
      <c r="H11" s="287"/>
      <c r="I11" s="18">
        <v>7</v>
      </c>
      <c r="J11" s="135"/>
      <c r="K11" s="22"/>
    </row>
    <row r="12" spans="1:12" x14ac:dyDescent="0.2">
      <c r="A12" s="286" t="s">
        <v>256</v>
      </c>
      <c r="B12" s="287"/>
      <c r="C12" s="287"/>
      <c r="D12" s="287"/>
      <c r="E12" s="287"/>
      <c r="F12" s="287"/>
      <c r="G12" s="287"/>
      <c r="H12" s="287"/>
      <c r="I12" s="18">
        <v>8</v>
      </c>
      <c r="J12" s="135"/>
      <c r="K12" s="22"/>
    </row>
    <row r="13" spans="1:12" x14ac:dyDescent="0.2">
      <c r="A13" s="286" t="s">
        <v>257</v>
      </c>
      <c r="B13" s="287"/>
      <c r="C13" s="287"/>
      <c r="D13" s="287"/>
      <c r="E13" s="287"/>
      <c r="F13" s="287"/>
      <c r="G13" s="287"/>
      <c r="H13" s="287"/>
      <c r="I13" s="18">
        <v>9</v>
      </c>
      <c r="J13" s="135">
        <v>-2337767</v>
      </c>
      <c r="K13" s="22">
        <v>-2052232</v>
      </c>
    </row>
    <row r="14" spans="1:12" x14ac:dyDescent="0.2">
      <c r="A14" s="288" t="s">
        <v>258</v>
      </c>
      <c r="B14" s="289"/>
      <c r="C14" s="289"/>
      <c r="D14" s="289"/>
      <c r="E14" s="289"/>
      <c r="F14" s="289"/>
      <c r="G14" s="289"/>
      <c r="H14" s="289"/>
      <c r="I14" s="18">
        <v>10</v>
      </c>
      <c r="J14" s="23">
        <f>SUM(J5:J13)</f>
        <v>1208968963</v>
      </c>
      <c r="K14" s="23">
        <f>SUM(K5:K13)</f>
        <v>1207034394</v>
      </c>
      <c r="L14" s="9"/>
    </row>
    <row r="15" spans="1:12" x14ac:dyDescent="0.2">
      <c r="A15" s="286" t="s">
        <v>259</v>
      </c>
      <c r="B15" s="287"/>
      <c r="C15" s="287"/>
      <c r="D15" s="287"/>
      <c r="E15" s="287"/>
      <c r="F15" s="287"/>
      <c r="G15" s="287"/>
      <c r="H15" s="287"/>
      <c r="I15" s="18">
        <v>11</v>
      </c>
      <c r="J15" s="135"/>
      <c r="K15" s="22"/>
      <c r="L15" s="9"/>
    </row>
    <row r="16" spans="1:12" x14ac:dyDescent="0.2">
      <c r="A16" s="286" t="s">
        <v>260</v>
      </c>
      <c r="B16" s="287"/>
      <c r="C16" s="287"/>
      <c r="D16" s="287"/>
      <c r="E16" s="287"/>
      <c r="F16" s="287"/>
      <c r="G16" s="287"/>
      <c r="H16" s="287"/>
      <c r="I16" s="18">
        <v>12</v>
      </c>
      <c r="J16" s="135"/>
      <c r="K16" s="22"/>
    </row>
    <row r="17" spans="1:12" x14ac:dyDescent="0.2">
      <c r="A17" s="286" t="s">
        <v>261</v>
      </c>
      <c r="B17" s="287"/>
      <c r="C17" s="287"/>
      <c r="D17" s="287"/>
      <c r="E17" s="287"/>
      <c r="F17" s="287"/>
      <c r="G17" s="287"/>
      <c r="H17" s="287"/>
      <c r="I17" s="18">
        <v>13</v>
      </c>
      <c r="J17" s="135">
        <v>2070156</v>
      </c>
      <c r="K17" s="22">
        <v>285535</v>
      </c>
      <c r="L17" s="8"/>
    </row>
    <row r="18" spans="1:12" x14ac:dyDescent="0.2">
      <c r="A18" s="286" t="s">
        <v>262</v>
      </c>
      <c r="B18" s="287"/>
      <c r="C18" s="287"/>
      <c r="D18" s="287"/>
      <c r="E18" s="287"/>
      <c r="F18" s="287"/>
      <c r="G18" s="287"/>
      <c r="H18" s="287"/>
      <c r="I18" s="18">
        <v>14</v>
      </c>
      <c r="J18" s="135"/>
      <c r="K18" s="22"/>
    </row>
    <row r="19" spans="1:12" x14ac:dyDescent="0.2">
      <c r="A19" s="286" t="s">
        <v>263</v>
      </c>
      <c r="B19" s="287"/>
      <c r="C19" s="287"/>
      <c r="D19" s="287"/>
      <c r="E19" s="287"/>
      <c r="F19" s="287"/>
      <c r="G19" s="287"/>
      <c r="H19" s="287"/>
      <c r="I19" s="18">
        <v>15</v>
      </c>
      <c r="J19" s="135"/>
      <c r="K19" s="22"/>
    </row>
    <row r="20" spans="1:12" x14ac:dyDescent="0.2">
      <c r="A20" s="286" t="s">
        <v>264</v>
      </c>
      <c r="B20" s="287"/>
      <c r="C20" s="287"/>
      <c r="D20" s="287"/>
      <c r="E20" s="287"/>
      <c r="F20" s="287"/>
      <c r="G20" s="287"/>
      <c r="H20" s="287"/>
      <c r="I20" s="18">
        <v>16</v>
      </c>
      <c r="J20" s="135">
        <v>-50799048</v>
      </c>
      <c r="K20" s="22">
        <v>-2220104</v>
      </c>
    </row>
    <row r="21" spans="1:12" x14ac:dyDescent="0.2">
      <c r="A21" s="288" t="s">
        <v>265</v>
      </c>
      <c r="B21" s="289"/>
      <c r="C21" s="289"/>
      <c r="D21" s="289"/>
      <c r="E21" s="289"/>
      <c r="F21" s="289"/>
      <c r="G21" s="289"/>
      <c r="H21" s="289"/>
      <c r="I21" s="18">
        <v>17</v>
      </c>
      <c r="J21" s="24">
        <f>SUM(J15:J20)</f>
        <v>-48728892</v>
      </c>
      <c r="K21" s="24">
        <f>SUM(K15:K20)</f>
        <v>-1934569</v>
      </c>
      <c r="L21" s="9"/>
    </row>
    <row r="22" spans="1:12" x14ac:dyDescent="0.2">
      <c r="A22" s="290"/>
      <c r="B22" s="291"/>
      <c r="C22" s="291"/>
      <c r="D22" s="291"/>
      <c r="E22" s="291"/>
      <c r="F22" s="291"/>
      <c r="G22" s="291"/>
      <c r="H22" s="291"/>
      <c r="I22" s="292"/>
      <c r="J22" s="292"/>
      <c r="K22" s="293"/>
    </row>
    <row r="23" spans="1:12" x14ac:dyDescent="0.2">
      <c r="A23" s="278" t="s">
        <v>266</v>
      </c>
      <c r="B23" s="279"/>
      <c r="C23" s="279"/>
      <c r="D23" s="279"/>
      <c r="E23" s="279"/>
      <c r="F23" s="279"/>
      <c r="G23" s="279"/>
      <c r="H23" s="279"/>
      <c r="I23" s="25">
        <v>18</v>
      </c>
      <c r="J23" s="19">
        <f>J21</f>
        <v>-48728892</v>
      </c>
      <c r="K23" s="19">
        <f>K21</f>
        <v>-1934569</v>
      </c>
    </row>
    <row r="24" spans="1:12" ht="17.25" customHeight="1" x14ac:dyDescent="0.2">
      <c r="A24" s="280" t="s">
        <v>267</v>
      </c>
      <c r="B24" s="281"/>
      <c r="C24" s="281"/>
      <c r="D24" s="281"/>
      <c r="E24" s="281"/>
      <c r="F24" s="281"/>
      <c r="G24" s="281"/>
      <c r="H24" s="281"/>
      <c r="I24" s="26">
        <v>19</v>
      </c>
      <c r="J24" s="24"/>
      <c r="K24" s="24"/>
    </row>
    <row r="25" spans="1:12" ht="30" customHeight="1" x14ac:dyDescent="0.2">
      <c r="A25" s="282" t="s">
        <v>268</v>
      </c>
      <c r="B25" s="283"/>
      <c r="C25" s="283"/>
      <c r="D25" s="283"/>
      <c r="E25" s="283"/>
      <c r="F25" s="283"/>
      <c r="G25" s="283"/>
      <c r="H25" s="283"/>
      <c r="I25" s="283"/>
      <c r="J25" s="283"/>
      <c r="K25" s="283"/>
    </row>
    <row r="27" spans="1:12" x14ac:dyDescent="0.2">
      <c r="I27"/>
      <c r="J27"/>
      <c r="K27"/>
      <c r="L27"/>
    </row>
    <row r="28" spans="1:12" x14ac:dyDescent="0.2">
      <c r="I28"/>
      <c r="J28"/>
      <c r="K28" s="302"/>
      <c r="L28"/>
    </row>
    <row r="29" spans="1:12" x14ac:dyDescent="0.2">
      <c r="I29"/>
      <c r="J29"/>
      <c r="K29"/>
      <c r="L29"/>
    </row>
    <row r="30" spans="1:12" x14ac:dyDescent="0.2">
      <c r="I30"/>
      <c r="J30"/>
      <c r="K30"/>
      <c r="L30"/>
    </row>
    <row r="32" spans="1:12" x14ac:dyDescent="0.2">
      <c r="J32" s="9"/>
    </row>
  </sheetData>
  <protectedRanges>
    <protectedRange sqref="E2" name="Range1_1"/>
    <protectedRange sqref="G2:H2" name="Range1"/>
  </protectedRanges>
  <mergeCells count="26">
    <mergeCell ref="C2:D2"/>
    <mergeCell ref="G2:H2"/>
    <mergeCell ref="A3:H3"/>
    <mergeCell ref="A4:H4"/>
    <mergeCell ref="A5:H5"/>
    <mergeCell ref="A6:H6"/>
    <mergeCell ref="A7:H7"/>
    <mergeCell ref="A8:H8"/>
    <mergeCell ref="A9:H9"/>
    <mergeCell ref="A10:H10"/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17:H17"/>
    <mergeCell ref="A18:H18"/>
    <mergeCell ref="A11:H11"/>
    <mergeCell ref="A12:H12"/>
    <mergeCell ref="A13:H13"/>
    <mergeCell ref="A14:H14"/>
  </mergeCells>
  <phoneticPr fontId="4" type="noConversion"/>
  <conditionalFormatting sqref="G2">
    <cfRule type="cellIs" dxfId="0" priority="1" stopIfTrue="1" operator="lessThan">
      <formula>#REF!</formula>
    </cfRule>
  </conditionalFormatting>
  <dataValidations count="5">
    <dataValidation allowBlank="1" sqref="L31:L1048576 J21:K22 J1:K4 J14 J24:K26 K10:K19 J31:K65536 M1:IM1048576 L1:L26 A1:H1048576 I1:I26 I31:I1048576"/>
    <dataValidation type="whole" operator="notEqual" allowBlank="1" showInputMessage="1" showErrorMessage="1" errorTitle="Pogrešan unos" error="Mogu se unijeti samo cjelobrojne pozitivne ili negativne vrijednosti." sqref="K6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K8:K9">
      <formula1>0</formula1>
    </dataValidation>
    <dataValidation type="whole" operator="notEqual" allowBlank="1" showInputMessage="1" showErrorMessage="1" errorTitle="Pogrešan unos" error="Mogu se unijeti samo cjelobrojne vrijednosti." sqref="K5 J5:J13 K7 K20 J15:J20">
      <formula1>999999999999</formula1>
    </dataValidation>
    <dataValidation type="whole" operator="notEqual" allowBlank="1" showInputMessage="1" showErrorMessage="1" errorTitle="Pogrešan unos" error="Mogu se unijeti samo cjelobrojne vrijednosti." sqref="J23:K23">
      <formula1>9999999999</formula1>
    </dataValidation>
  </dataValidations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28"/>
  <sheetViews>
    <sheetView view="pageBreakPreview" zoomScale="110" workbookViewId="0"/>
  </sheetViews>
  <sheetFormatPr defaultRowHeight="12.75" x14ac:dyDescent="0.2"/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5.75" x14ac:dyDescent="0.25">
      <c r="A2" s="299" t="s">
        <v>244</v>
      </c>
      <c r="B2" s="299"/>
      <c r="C2" s="299"/>
      <c r="D2" s="299"/>
      <c r="E2" s="299"/>
      <c r="F2" s="299"/>
      <c r="G2" s="299"/>
      <c r="H2" s="299"/>
      <c r="I2" s="299"/>
      <c r="J2" s="299"/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2.75" customHeight="1" x14ac:dyDescent="0.2">
      <c r="A4" s="300" t="s">
        <v>280</v>
      </c>
      <c r="B4" s="300"/>
      <c r="C4" s="300"/>
      <c r="D4" s="300"/>
      <c r="E4" s="300"/>
      <c r="F4" s="300"/>
      <c r="G4" s="300"/>
      <c r="H4" s="300"/>
      <c r="I4" s="300"/>
      <c r="J4" s="300"/>
    </row>
    <row r="5" spans="1:10" ht="12.75" customHeight="1" x14ac:dyDescent="0.2">
      <c r="A5" s="300"/>
      <c r="B5" s="300"/>
      <c r="C5" s="300"/>
      <c r="D5" s="300"/>
      <c r="E5" s="300"/>
      <c r="F5" s="300"/>
      <c r="G5" s="300"/>
      <c r="H5" s="300"/>
      <c r="I5" s="300"/>
      <c r="J5" s="300"/>
    </row>
    <row r="6" spans="1:10" ht="12.75" customHeight="1" x14ac:dyDescent="0.2">
      <c r="A6" s="300"/>
      <c r="B6" s="300"/>
      <c r="C6" s="300"/>
      <c r="D6" s="300"/>
      <c r="E6" s="300"/>
      <c r="F6" s="300"/>
      <c r="G6" s="300"/>
      <c r="H6" s="300"/>
      <c r="I6" s="300"/>
      <c r="J6" s="300"/>
    </row>
    <row r="7" spans="1:10" ht="12.75" customHeight="1" x14ac:dyDescent="0.2">
      <c r="A7" s="300"/>
      <c r="B7" s="300"/>
      <c r="C7" s="300"/>
      <c r="D7" s="300"/>
      <c r="E7" s="300"/>
      <c r="F7" s="300"/>
      <c r="G7" s="300"/>
      <c r="H7" s="300"/>
      <c r="I7" s="300"/>
      <c r="J7" s="300"/>
    </row>
    <row r="8" spans="1:10" ht="12.75" customHeight="1" x14ac:dyDescent="0.2">
      <c r="A8" s="300"/>
      <c r="B8" s="300"/>
      <c r="C8" s="300"/>
      <c r="D8" s="300"/>
      <c r="E8" s="300"/>
      <c r="F8" s="300"/>
      <c r="G8" s="300"/>
      <c r="H8" s="300"/>
      <c r="I8" s="300"/>
      <c r="J8" s="300"/>
    </row>
    <row r="9" spans="1:10" ht="12.75" customHeight="1" x14ac:dyDescent="0.2">
      <c r="A9" s="300"/>
      <c r="B9" s="300"/>
      <c r="C9" s="300"/>
      <c r="D9" s="300"/>
      <c r="E9" s="300"/>
      <c r="F9" s="300"/>
      <c r="G9" s="300"/>
      <c r="H9" s="300"/>
      <c r="I9" s="300"/>
      <c r="J9" s="300"/>
    </row>
    <row r="10" spans="1:10" ht="12.75" customHeight="1" x14ac:dyDescent="0.2">
      <c r="A10" s="300"/>
      <c r="B10" s="300"/>
      <c r="C10" s="300"/>
      <c r="D10" s="300"/>
      <c r="E10" s="300"/>
      <c r="F10" s="300"/>
      <c r="G10" s="300"/>
      <c r="H10" s="300"/>
      <c r="I10" s="300"/>
      <c r="J10" s="300"/>
    </row>
    <row r="11" spans="1:10" x14ac:dyDescent="0.2">
      <c r="A11" s="301"/>
      <c r="B11" s="301"/>
      <c r="C11" s="301"/>
      <c r="D11" s="301"/>
      <c r="E11" s="301"/>
      <c r="F11" s="301"/>
      <c r="G11" s="301"/>
      <c r="H11" s="301"/>
      <c r="I11" s="301"/>
      <c r="J11" s="301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ht="15" x14ac:dyDescent="0.2">
      <c r="A26" s="2"/>
      <c r="B26" s="2"/>
      <c r="C26" s="2"/>
      <c r="D26" s="2"/>
      <c r="E26" s="2"/>
      <c r="F26" s="2"/>
      <c r="G26" s="2"/>
      <c r="H26" s="2"/>
      <c r="I26" s="3"/>
      <c r="J26" s="2"/>
    </row>
    <row r="27" spans="1:10" x14ac:dyDescent="0.2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">
      <c r="A28" s="2"/>
      <c r="B28" s="2"/>
      <c r="C28" s="2"/>
      <c r="D28" s="2"/>
      <c r="E28" s="2"/>
      <c r="F28" s="2"/>
      <c r="G28" s="2"/>
      <c r="H28" s="2"/>
      <c r="I28" s="2"/>
      <c r="J28" s="2"/>
    </row>
  </sheetData>
  <mergeCells count="3">
    <mergeCell ref="A2:J2"/>
    <mergeCell ref="A4:J10"/>
    <mergeCell ref="A11:J11"/>
  </mergeCells>
  <phoneticPr fontId="4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OPĆI PODACI</vt:lpstr>
      <vt:lpstr>Bilanca</vt:lpstr>
      <vt:lpstr>RDG</vt:lpstr>
      <vt:lpstr>NT_I</vt:lpstr>
      <vt:lpstr>PK</vt:lpstr>
      <vt:lpstr>Bilješke</vt:lpstr>
      <vt:lpstr>Bilanca!Print_Area</vt:lpstr>
      <vt:lpstr>Bilješke!Print_Area</vt:lpstr>
      <vt:lpstr>NT_I!Print_Area</vt:lpstr>
      <vt:lpstr>'OPĆI PODACI'!Print_Area</vt:lpstr>
      <vt:lpstr>PK!Print_Area</vt:lpstr>
      <vt:lpstr>RDG!Print_Area</vt:lpstr>
    </vt:vector>
  </TitlesOfParts>
  <Company>HANFA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Ivana Hajnić</cp:lastModifiedBy>
  <cp:lastPrinted>2014-02-21T10:05:06Z</cp:lastPrinted>
  <dcterms:created xsi:type="dcterms:W3CDTF">2008-10-17T11:51:54Z</dcterms:created>
  <dcterms:modified xsi:type="dcterms:W3CDTF">2014-04-22T11:33:20Z</dcterms:modified>
</cp:coreProperties>
</file>