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rfs03\ag financije\External Reporting\2014\Objave rezultata\Q3 2014\TFI POD\"/>
    </mc:Choice>
  </mc:AlternateContent>
  <bookViews>
    <workbookView xWindow="0" yWindow="15" windowWidth="12165" windowHeight="8175"/>
  </bookViews>
  <sheets>
    <sheet name="OPĆI PODACI" sheetId="15" r:id="rId1"/>
    <sheet name="Bilanca" sheetId="19" r:id="rId2"/>
    <sheet name="RDG" sheetId="18" r:id="rId3"/>
    <sheet name="NT_I" sheetId="20" r:id="rId4"/>
    <sheet name="PK" sheetId="17" r:id="rId5"/>
    <sheet name="Bilješke" sheetId="16" r:id="rId6"/>
  </sheets>
  <definedNames>
    <definedName name="_xlnm.Print_Area" localSheetId="1">Bilanca!$A$1:$K$121</definedName>
    <definedName name="_xlnm.Print_Area" localSheetId="5">Bilješke!$A$1:$J$53</definedName>
    <definedName name="_xlnm.Print_Area" localSheetId="3">NT_I!$A$1:$K$52</definedName>
    <definedName name="_xlnm.Print_Area" localSheetId="0">'OPĆI PODACI'!$A$1:$I$63</definedName>
    <definedName name="_xlnm.Print_Area" localSheetId="4">PK!$A$1:$P$29</definedName>
    <definedName name="_xlnm.Print_Area" localSheetId="2">RDG!$A$1:$M$71</definedName>
  </definedNames>
  <calcPr calcId="152511"/>
</workbook>
</file>

<file path=xl/calcChain.xml><?xml version="1.0" encoding="utf-8"?>
<calcChain xmlns="http://schemas.openxmlformats.org/spreadsheetml/2006/main">
  <c r="K31" i="20" l="1"/>
  <c r="J31" i="20" l="1"/>
  <c r="K44" i="20"/>
  <c r="J44" i="20"/>
  <c r="K114" i="19"/>
  <c r="K46" i="20" l="1"/>
  <c r="J46" i="20"/>
  <c r="K38" i="20"/>
  <c r="K118" i="19"/>
  <c r="J118" i="19"/>
  <c r="K14" i="17" l="1"/>
  <c r="K45" i="20"/>
  <c r="K27" i="20"/>
  <c r="K18" i="20"/>
  <c r="K13" i="20"/>
  <c r="M57" i="18"/>
  <c r="M66" i="18" s="1"/>
  <c r="L57" i="18"/>
  <c r="L66" i="18" s="1"/>
  <c r="M33" i="18"/>
  <c r="L33" i="18"/>
  <c r="M27" i="18"/>
  <c r="L27" i="18"/>
  <c r="M22" i="18"/>
  <c r="L22" i="18"/>
  <c r="M16" i="18"/>
  <c r="L16" i="18"/>
  <c r="M12" i="18"/>
  <c r="M10" i="18" s="1"/>
  <c r="L12" i="18"/>
  <c r="L10" i="18" s="1"/>
  <c r="M7" i="18"/>
  <c r="M42" i="18" s="1"/>
  <c r="L7" i="18"/>
  <c r="L42" i="18" s="1"/>
  <c r="K100" i="19"/>
  <c r="K90" i="19"/>
  <c r="K86" i="19"/>
  <c r="K82" i="19"/>
  <c r="K79" i="19"/>
  <c r="K72" i="19"/>
  <c r="K56" i="19"/>
  <c r="K49" i="19"/>
  <c r="K35" i="19"/>
  <c r="K26" i="19"/>
  <c r="K16" i="19"/>
  <c r="K9" i="19"/>
  <c r="K19" i="20" l="1"/>
  <c r="L44" i="18"/>
  <c r="L48" i="18" s="1"/>
  <c r="M44" i="18"/>
  <c r="M48" i="18" s="1"/>
  <c r="L43" i="18"/>
  <c r="M43" i="18"/>
  <c r="M46" i="18" s="1"/>
  <c r="L46" i="18"/>
  <c r="L45" i="18"/>
  <c r="M45" i="18"/>
  <c r="K69" i="19"/>
  <c r="K8" i="19"/>
  <c r="J21" i="17"/>
  <c r="J14" i="17"/>
  <c r="K20" i="20" l="1"/>
  <c r="K41" i="19"/>
  <c r="K40" i="19" s="1"/>
  <c r="K66" i="19" s="1"/>
  <c r="K123" i="19" s="1"/>
  <c r="K27" i="18" l="1"/>
  <c r="L50" i="18" l="1"/>
  <c r="M50" i="18"/>
  <c r="M49" i="18"/>
  <c r="M56" i="18"/>
  <c r="M67" i="18" s="1"/>
  <c r="K57" i="18"/>
  <c r="K66" i="18" s="1"/>
  <c r="J57" i="18"/>
  <c r="J66" i="18" s="1"/>
  <c r="K33" i="18"/>
  <c r="J33" i="18"/>
  <c r="J27" i="18"/>
  <c r="K22" i="18"/>
  <c r="J22" i="18"/>
  <c r="K16" i="18"/>
  <c r="J16" i="18"/>
  <c r="K12" i="18"/>
  <c r="J12" i="18"/>
  <c r="K7" i="18"/>
  <c r="J7" i="18"/>
  <c r="J38" i="20"/>
  <c r="J27" i="20"/>
  <c r="J18" i="20"/>
  <c r="J13" i="20"/>
  <c r="K10" i="18" l="1"/>
  <c r="K43" i="18" s="1"/>
  <c r="L49" i="18"/>
  <c r="L56" i="18"/>
  <c r="J42" i="18"/>
  <c r="J45" i="20"/>
  <c r="J32" i="20"/>
  <c r="J19" i="20"/>
  <c r="K42" i="18"/>
  <c r="J10" i="18"/>
  <c r="J43" i="18" s="1"/>
  <c r="J33" i="20"/>
  <c r="J46" i="18" l="1"/>
  <c r="L67" i="18"/>
  <c r="K45" i="18"/>
  <c r="K44" i="18"/>
  <c r="K48" i="18" s="1"/>
  <c r="K56" i="18" s="1"/>
  <c r="K67" i="18" s="1"/>
  <c r="K46" i="18"/>
  <c r="J44" i="18"/>
  <c r="J48" i="18" s="1"/>
  <c r="J56" i="18" s="1"/>
  <c r="J67" i="18" s="1"/>
  <c r="J45" i="18"/>
  <c r="J49" i="18" l="1"/>
  <c r="J50" i="18"/>
  <c r="K50" i="18"/>
  <c r="K49" i="18"/>
  <c r="J54" i="19"/>
  <c r="J20" i="20" l="1"/>
  <c r="J100" i="19"/>
  <c r="J90" i="19"/>
  <c r="J86" i="19"/>
  <c r="J82" i="19"/>
  <c r="J79" i="19"/>
  <c r="J72" i="19"/>
  <c r="J56" i="19"/>
  <c r="J49" i="19"/>
  <c r="J41" i="19"/>
  <c r="J35" i="19"/>
  <c r="J26" i="19"/>
  <c r="J16" i="19"/>
  <c r="J9" i="19"/>
  <c r="J47" i="20" l="1"/>
  <c r="J50" i="20" s="1"/>
  <c r="J48" i="20"/>
  <c r="J51" i="20" s="1"/>
  <c r="J69" i="19"/>
  <c r="J40" i="19"/>
  <c r="J8" i="19"/>
  <c r="J52" i="20" l="1"/>
  <c r="J114" i="19"/>
  <c r="J66" i="19"/>
  <c r="J23" i="17"/>
  <c r="K23" i="17" l="1"/>
  <c r="K32" i="20"/>
  <c r="K33" i="20"/>
  <c r="K48" i="20" s="1"/>
  <c r="K51" i="20" s="1"/>
  <c r="K47" i="20" l="1"/>
  <c r="K50" i="20" s="1"/>
  <c r="K52" i="20" s="1"/>
  <c r="K53" i="20" s="1"/>
</calcChain>
</file>

<file path=xl/sharedStrings.xml><?xml version="1.0" encoding="utf-8"?>
<sst xmlns="http://schemas.openxmlformats.org/spreadsheetml/2006/main" count="336" uniqueCount="307">
  <si>
    <t xml:space="preserve">     3. Obveze prema bankama i drugim financijskim institucijama</t>
  </si>
  <si>
    <t>E) ODGOĐENO PLAĆANJE TROŠKOVA I PRIHOD BUDUĆEGA RAZDOBLJA</t>
  </si>
  <si>
    <t>IV. Ukupno novčani izdaci od investicijskih aktivnosti (021 do 023)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</si>
  <si>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</si>
  <si>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</si>
  <si>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</si>
  <si>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</si>
  <si>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</si>
  <si>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</si>
  <si>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</si>
  <si>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</si>
  <si>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</si>
  <si>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</si>
  <si>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</si>
  <si>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</si>
  <si>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</si>
  <si>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</si>
  <si>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</si>
  <si>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</si>
  <si>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</si>
  <si>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</si>
  <si>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</si>
  <si>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</si>
  <si>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</si>
  <si>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</si>
  <si>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</si>
  <si>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</si>
  <si>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</si>
  <si>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</si>
  <si>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</si>
  <si>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</si>
  <si>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</si>
  <si>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</si>
  <si>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</si>
  <si>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</si>
  <si>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</si>
  <si>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</si>
  <si>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</si>
  <si>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</si>
  <si>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</si>
  <si>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</si>
  <si>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</si>
  <si>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</si>
  <si>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</si>
  <si>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</si>
  <si>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</si>
  <si>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</si>
  <si>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</si>
  <si>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</si>
  <si>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</si>
  <si>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</si>
  <si>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</si>
  <si>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</si>
  <si>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</si>
  <si>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</si>
  <si>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</si>
  <si>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</si>
  <si>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</si>
  <si>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</si>
  <si>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</si>
  <si>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</si>
  <si>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</si>
  <si>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</si>
  <si>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</si>
  <si>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</si>
  <si>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</si>
  <si>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</si>
  <si>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</si>
  <si>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</si>
  <si>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</si>
  <si>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</si>
  <si>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</si>
  <si>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</si>
  <si>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</si>
  <si>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</si>
  <si>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</si>
  <si>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</si>
  <si>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</si>
  <si>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</si>
  <si>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</si>
  <si>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</si>
  <si>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</si>
  <si>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</si>
  <si>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</si>
  <si>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</si>
  <si>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</si>
  <si>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</si>
  <si>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</si>
  <si>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</si>
  <si>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</si>
  <si>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</si>
  <si>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</si>
  <si>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</si>
  <si>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</si>
  <si>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</si>
  <si>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</si>
  <si>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</si>
  <si>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</si>
  <si>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</si>
  <si>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 xml:space="preserve">   1. Izdaci za razvoj</t>
  </si>
  <si>
    <t xml:space="preserve">   3. Goodwill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</si>
  <si>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</si>
  <si>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</si>
  <si>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</si>
  <si>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</si>
  <si>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</si>
  <si>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</si>
  <si>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</si>
  <si>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</si>
  <si>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</si>
  <si>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</si>
  <si>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</si>
  <si>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</si>
  <si>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</si>
  <si>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</si>
  <si>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</si>
  <si>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</si>
  <si>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</si>
  <si>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</si>
  <si>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</si>
  <si>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</si>
  <si>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</si>
  <si>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</si>
  <si>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</si>
  <si>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Prethodna godina</t>
  </si>
  <si>
    <t>Tekuća godina</t>
  </si>
  <si>
    <t xml:space="preserve">   1. Prihodi od prodaje</t>
  </si>
  <si>
    <t>BILANCA</t>
  </si>
  <si>
    <t>RAČUN DOBITI I GUBITKA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</si>
  <si>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</si>
  <si>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</si>
  <si>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</si>
  <si>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</si>
  <si>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</si>
  <si>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</si>
  <si>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IZVJEŠTAJ O NOVČANOM TIJEKU - Indirektna metoda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</si>
  <si>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</si>
  <si>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</si>
  <si>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</si>
  <si>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</si>
  <si>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</si>
  <si>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</si>
  <si>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</si>
  <si>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</si>
  <si>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</si>
  <si>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</si>
  <si>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</si>
  <si>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</si>
  <si>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</si>
  <si>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</si>
  <si>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</si>
  <si>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</si>
  <si>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</si>
  <si>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</si>
  <si>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</si>
  <si>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</si>
  <si>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</si>
  <si>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</si>
  <si>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</si>
  <si>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</si>
  <si>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</si>
  <si>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</si>
  <si>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</si>
  <si>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</si>
  <si>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</si>
  <si>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</si>
  <si>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</si>
  <si>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</si>
  <si>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</si>
  <si>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</si>
  <si>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</si>
  <si>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</si>
  <si>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</si>
  <si>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</si>
  <si>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</si>
  <si>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</si>
  <si>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</si>
  <si>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</si>
  <si>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</si>
  <si>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</si>
  <si>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</si>
  <si>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</si>
  <si>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</si>
  <si>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</si>
  <si>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</si>
  <si>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</si>
  <si>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</si>
  <si>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</si>
  <si>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</si>
  <si>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</si>
  <si>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</si>
  <si>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</si>
  <si>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</si>
  <si>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</si>
  <si>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</si>
  <si>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</si>
  <si>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</si>
  <si>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</si>
  <si>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</si>
  <si>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</si>
  <si>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</si>
  <si>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</si>
  <si>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</si>
  <si>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</si>
  <si>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</si>
  <si>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</si>
  <si>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</si>
  <si>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</si>
  <si>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</si>
  <si>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</si>
  <si>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</si>
  <si>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</si>
  <si>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</si>
  <si>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</si>
  <si>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</si>
  <si>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</si>
  <si>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</si>
  <si>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</si>
  <si>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</si>
  <si>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</si>
  <si>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</si>
  <si>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</si>
  <si>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</si>
  <si>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</si>
  <si>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</si>
  <si>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</si>
  <si>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</si>
  <si>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</si>
  <si>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</si>
  <si>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</si>
  <si>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</si>
  <si>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</si>
  <si>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</si>
  <si>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</si>
  <si>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</si>
  <si>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</si>
  <si>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</si>
  <si>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</si>
  <si>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</si>
  <si>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</si>
  <si>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</si>
  <si>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</si>
  <si>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</si>
  <si>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</si>
  <si>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Bilješke uz financijske izvještaje</t>
  </si>
  <si>
    <t>IZVJEŠTAJ O PROMJENAMA KAPITALA</t>
  </si>
  <si>
    <t>za razdoblje od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</si>
  <si>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</si>
  <si>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</si>
  <si>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</si>
  <si>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</si>
  <si>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</si>
  <si>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</si>
  <si>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</si>
  <si>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</si>
  <si>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</si>
  <si>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</si>
  <si>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</si>
  <si>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</si>
  <si>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</si>
  <si>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</si>
  <si>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</si>
  <si>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</si>
  <si>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</si>
  <si>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</si>
  <si>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</si>
  <si>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</si>
  <si>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</si>
  <si>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</si>
  <si>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family val="2"/>
        <charset val="238"/>
      </rPr>
      <t>oznaka</t>
    </r>
  </si>
  <si>
    <t>1. Financijski izvjštaji (bilanca, račun dobiti i gubitka, izvještaj o novčanom tijeku, izvještaj o promjenama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</si>
  <si>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</si>
  <si>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</si>
  <si>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</si>
  <si>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</si>
  <si>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</si>
  <si>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</si>
  <si>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</si>
  <si>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</si>
  <si>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</si>
  <si>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</t>
  </si>
  <si>
    <t>Tromjesečni financijski izvještaj poduzetnika TFI-POD</t>
  </si>
  <si>
    <t>(krajem izvještajnog razdoblja)</t>
  </si>
  <si>
    <t>Prethodno razdoblje</t>
  </si>
  <si>
    <t>Tekuće razdoblje</t>
  </si>
  <si>
    <t>01671910</t>
  </si>
  <si>
    <t>080245039</t>
  </si>
  <si>
    <t>71149912416</t>
  </si>
  <si>
    <t>ATLANTIC GRUPA d.d.</t>
  </si>
  <si>
    <t>ZAGREB</t>
  </si>
  <si>
    <t>MIRAMARSKA 23</t>
  </si>
  <si>
    <t>atlantic@atlantic.hr</t>
  </si>
  <si>
    <t>www.atlantic.hr</t>
  </si>
  <si>
    <t>51900</t>
  </si>
  <si>
    <t>NE</t>
  </si>
  <si>
    <t>Ilinčić Tatjana</t>
  </si>
  <si>
    <t>012413927</t>
  </si>
  <si>
    <t>012413002</t>
  </si>
  <si>
    <t>tatjana.ilincic@atlanticgrupa.com</t>
  </si>
  <si>
    <t>Stanković Zoran</t>
  </si>
  <si>
    <t>Obveznik: Atlantic grupa d.d.</t>
  </si>
  <si>
    <t>Obveznik: Atlantic Grupa d.d.</t>
  </si>
  <si>
    <t>Obveznik: _Atlantic Grupa d.d.</t>
  </si>
  <si>
    <t xml:space="preserve">     1. Kamate, tečajne razlike, dividende i slični prihodi iz odnosa s povezanim poduzetnicima
         povezanim poduzetnicima</t>
  </si>
  <si>
    <t xml:space="preserve">     2. Kamate, tečajne razlike, dividende, slični prihodi iz odnosa s nepovezanim
          nepovezanim poduzetnicima i drugim osobama</t>
  </si>
  <si>
    <t>stanje na dan 30.09.2014.</t>
  </si>
  <si>
    <t>u razdoblju 1.1.2014. do 30.09.2014.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</si>
</sst>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k_n_-;\-* #,##0.00\ _k_n_-;_-* &quot;-&quot;??\ _k_n_-;_-@_-"/>
    <numFmt numFmtId="164" formatCode="000"/>
    <numFmt numFmtId="165" formatCode="_-* #,##0\ _B_F_-;\-* #,##0\ _B_F_-;_-* &quot;-&quot;\ _B_F_-;_-@_-"/>
    <numFmt numFmtId="166" formatCode="#,##0_);\(#,##0\)"/>
  </numFmts>
  <fonts count="3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u/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0"/>
      <name val="Arial CE"/>
      <charset val="238"/>
    </font>
    <font>
      <sz val="9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9"/>
      <name val="Times New Roman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5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12" fillId="0" borderId="0">
      <alignment vertical="top"/>
    </xf>
    <xf numFmtId="0" fontId="8" fillId="0" borderId="0"/>
    <xf numFmtId="0" fontId="12" fillId="0" borderId="0">
      <alignment vertical="top"/>
    </xf>
    <xf numFmtId="0" fontId="1" fillId="0" borderId="0"/>
    <xf numFmtId="9" fontId="1" fillId="0" borderId="0" applyFont="0" applyFill="0" applyBorder="0" applyAlignment="0" applyProtection="0"/>
    <xf numFmtId="0" fontId="29" fillId="0" borderId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331">
    <xf numFmtId="0" fontId="0" fillId="0" borderId="0" xfId="0"/>
    <xf numFmtId="0" fontId="12" fillId="0" borderId="0" xfId="5">
      <alignment vertical="top"/>
    </xf>
    <xf numFmtId="0" fontId="12" fillId="0" borderId="0" xfId="5" applyAlignment="1"/>
    <xf numFmtId="0" fontId="21" fillId="0" borderId="0" xfId="5" applyFont="1" applyAlignment="1"/>
    <xf numFmtId="0" fontId="0" fillId="0" borderId="0" xfId="0" applyFill="1"/>
    <xf numFmtId="0" fontId="2" fillId="0" borderId="0" xfId="5" applyFont="1" applyFill="1" applyAlignment="1">
      <alignment wrapText="1"/>
    </xf>
    <xf numFmtId="0" fontId="2" fillId="0" borderId="0" xfId="0" applyFont="1" applyFill="1"/>
    <xf numFmtId="0" fontId="2" fillId="0" borderId="0" xfId="5" applyFont="1" applyFill="1" applyBorder="1" applyAlignment="1">
      <alignment wrapText="1"/>
    </xf>
    <xf numFmtId="3" fontId="0" fillId="0" borderId="0" xfId="0" applyNumberFormat="1" applyFill="1"/>
    <xf numFmtId="3" fontId="2" fillId="0" borderId="0" xfId="0" applyNumberFormat="1" applyFont="1" applyFill="1"/>
    <xf numFmtId="0" fontId="25" fillId="2" borderId="11" xfId="0" applyFont="1" applyFill="1" applyBorder="1" applyAlignment="1">
      <alignment horizontal="center" vertical="center" wrapText="1"/>
    </xf>
    <xf numFmtId="49" fontId="25" fillId="2" borderId="11" xfId="0" applyNumberFormat="1" applyFont="1" applyFill="1" applyBorder="1" applyAlignment="1">
      <alignment horizontal="center" vertical="center"/>
    </xf>
    <xf numFmtId="164" fontId="24" fillId="2" borderId="1" xfId="0" applyNumberFormat="1" applyFont="1" applyFill="1" applyBorder="1" applyAlignment="1">
      <alignment horizontal="center" vertical="center"/>
    </xf>
    <xf numFmtId="3" fontId="3" fillId="2" borderId="5" xfId="0" applyNumberFormat="1" applyFont="1" applyFill="1" applyBorder="1" applyAlignment="1" applyProtection="1">
      <alignment vertical="center"/>
      <protection locked="0"/>
    </xf>
    <xf numFmtId="3" fontId="3" fillId="2" borderId="1" xfId="0" applyNumberFormat="1" applyFont="1" applyFill="1" applyBorder="1" applyAlignment="1" applyProtection="1">
      <alignment vertical="center"/>
      <protection locked="0"/>
    </xf>
    <xf numFmtId="3" fontId="4" fillId="2" borderId="4" xfId="0" applyNumberFormat="1" applyFont="1" applyFill="1" applyBorder="1" applyAlignment="1" applyProtection="1">
      <alignment vertical="center"/>
      <protection hidden="1"/>
    </xf>
    <xf numFmtId="164" fontId="24" fillId="2" borderId="5" xfId="0" applyNumberFormat="1" applyFont="1" applyFill="1" applyBorder="1" applyAlignment="1">
      <alignment horizontal="center" vertical="center"/>
    </xf>
    <xf numFmtId="164" fontId="24" fillId="2" borderId="4" xfId="0" applyNumberFormat="1" applyFont="1" applyFill="1" applyBorder="1" applyAlignment="1">
      <alignment horizontal="center" vertical="center"/>
    </xf>
    <xf numFmtId="0" fontId="0" fillId="2" borderId="0" xfId="0" applyFill="1"/>
    <xf numFmtId="0" fontId="9" fillId="2" borderId="12" xfId="0" applyFont="1" applyFill="1" applyBorder="1" applyAlignment="1" applyProtection="1">
      <alignment horizontal="center" vertical="center" wrapText="1"/>
      <protection hidden="1"/>
    </xf>
    <xf numFmtId="0" fontId="9" fillId="2" borderId="10" xfId="0" applyFont="1" applyFill="1" applyBorder="1" applyAlignment="1" applyProtection="1">
      <alignment horizontal="center" vertical="center"/>
      <protection hidden="1"/>
    </xf>
    <xf numFmtId="164" fontId="5" fillId="2" borderId="3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 applyProtection="1">
      <alignment vertical="center"/>
      <protection hidden="1"/>
    </xf>
    <xf numFmtId="3" fontId="0" fillId="2" borderId="0" xfId="0" applyNumberFormat="1" applyFill="1"/>
    <xf numFmtId="164" fontId="5" fillId="2" borderId="4" xfId="0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 applyProtection="1">
      <alignment vertical="center"/>
      <protection locked="0"/>
    </xf>
    <xf numFmtId="164" fontId="5" fillId="2" borderId="2" xfId="0" applyNumberFormat="1" applyFont="1" applyFill="1" applyBorder="1" applyAlignment="1">
      <alignment horizontal="center" vertical="center"/>
    </xf>
    <xf numFmtId="0" fontId="9" fillId="2" borderId="11" xfId="0" applyFont="1" applyFill="1" applyBorder="1" applyAlignment="1" applyProtection="1">
      <alignment horizontal="center" vertical="center"/>
      <protection hidden="1"/>
    </xf>
    <xf numFmtId="3" fontId="9" fillId="2" borderId="5" xfId="0" applyNumberFormat="1" applyFont="1" applyFill="1" applyBorder="1" applyAlignment="1" applyProtection="1">
      <alignment vertical="center"/>
      <protection hidden="1"/>
    </xf>
    <xf numFmtId="3" fontId="9" fillId="2" borderId="1" xfId="0" applyNumberFormat="1" applyFont="1" applyFill="1" applyBorder="1" applyAlignment="1" applyProtection="1">
      <alignment vertical="center"/>
      <protection hidden="1"/>
    </xf>
    <xf numFmtId="3" fontId="9" fillId="2" borderId="1" xfId="0" applyNumberFormat="1" applyFont="1" applyFill="1" applyBorder="1" applyAlignment="1" applyProtection="1">
      <alignment vertical="center"/>
      <protection locked="0"/>
    </xf>
    <xf numFmtId="3" fontId="3" fillId="2" borderId="4" xfId="0" applyNumberFormat="1" applyFont="1" applyFill="1" applyBorder="1" applyAlignment="1" applyProtection="1">
      <alignment vertical="center"/>
      <protection hidden="1"/>
    </xf>
    <xf numFmtId="164" fontId="5" fillId="2" borderId="5" xfId="0" applyNumberFormat="1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center" vertical="center" wrapText="1"/>
    </xf>
    <xf numFmtId="0" fontId="8" fillId="2" borderId="7" xfId="3" applyFont="1" applyFill="1" applyBorder="1" applyAlignment="1"/>
    <xf numFmtId="0" fontId="8" fillId="2" borderId="13" xfId="3" applyFont="1" applyFill="1" applyBorder="1" applyAlignment="1"/>
    <xf numFmtId="0" fontId="8" fillId="2" borderId="0" xfId="3" applyFont="1" applyFill="1" applyAlignment="1"/>
    <xf numFmtId="0" fontId="2" fillId="2" borderId="0" xfId="3" applyFont="1" applyFill="1" applyAlignment="1"/>
    <xf numFmtId="14" fontId="5" fillId="2" borderId="11" xfId="3" applyNumberFormat="1" applyFont="1" applyFill="1" applyBorder="1" applyAlignment="1" applyProtection="1">
      <alignment horizontal="center" vertical="center"/>
      <protection locked="0" hidden="1"/>
    </xf>
    <xf numFmtId="0" fontId="8" fillId="2" borderId="6" xfId="3" applyFont="1" applyFill="1" applyBorder="1" applyAlignment="1" applyProtection="1">
      <alignment horizontal="center" vertical="center"/>
      <protection locked="0" hidden="1"/>
    </xf>
    <xf numFmtId="0" fontId="5" fillId="2" borderId="0" xfId="3" applyFont="1" applyFill="1" applyBorder="1" applyAlignment="1" applyProtection="1">
      <alignment horizontal="left" vertical="center"/>
      <protection hidden="1"/>
    </xf>
    <xf numFmtId="0" fontId="6" fillId="2" borderId="14" xfId="3" applyFont="1" applyFill="1" applyBorder="1" applyAlignment="1" applyProtection="1">
      <alignment horizontal="left" vertical="center" wrapText="1"/>
      <protection hidden="1"/>
    </xf>
    <xf numFmtId="0" fontId="6" fillId="2" borderId="6" xfId="3" applyFont="1" applyFill="1" applyBorder="1" applyAlignment="1" applyProtection="1">
      <alignment vertical="center"/>
      <protection hidden="1"/>
    </xf>
    <xf numFmtId="0" fontId="6" fillId="2" borderId="0" xfId="3" applyFont="1" applyFill="1" applyBorder="1" applyAlignment="1" applyProtection="1">
      <alignment vertical="center"/>
      <protection hidden="1"/>
    </xf>
    <xf numFmtId="0" fontId="6" fillId="2" borderId="0" xfId="3" applyFont="1" applyFill="1" applyBorder="1" applyAlignment="1" applyProtection="1">
      <alignment horizontal="center" vertical="center" wrapText="1"/>
      <protection hidden="1"/>
    </xf>
    <xf numFmtId="0" fontId="8" fillId="2" borderId="14" xfId="3" applyFont="1" applyFill="1" applyBorder="1" applyAlignment="1" applyProtection="1">
      <alignment horizontal="left" vertical="center" wrapText="1"/>
      <protection hidden="1"/>
    </xf>
    <xf numFmtId="0" fontId="8" fillId="2" borderId="6" xfId="3" applyFont="1" applyFill="1" applyBorder="1" applyAlignment="1" applyProtection="1">
      <protection hidden="1"/>
    </xf>
    <xf numFmtId="0" fontId="8" fillId="2" borderId="0" xfId="3" applyFont="1" applyFill="1" applyBorder="1" applyAlignment="1" applyProtection="1">
      <protection hidden="1"/>
    </xf>
    <xf numFmtId="0" fontId="15" fillId="2" borderId="0" xfId="3" applyFont="1" applyFill="1" applyBorder="1" applyAlignment="1" applyProtection="1">
      <alignment horizontal="right" vertical="center" wrapText="1"/>
      <protection hidden="1"/>
    </xf>
    <xf numFmtId="0" fontId="15" fillId="2" borderId="0" xfId="3" applyFont="1" applyFill="1" applyBorder="1" applyAlignment="1" applyProtection="1">
      <alignment horizontal="right"/>
      <protection hidden="1"/>
    </xf>
    <xf numFmtId="0" fontId="15" fillId="2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5" fillId="2" borderId="0" xfId="3" applyFont="1" applyFill="1" applyBorder="1" applyAlignment="1" applyProtection="1">
      <alignment horizontal="left" vertical="center"/>
      <protection hidden="1"/>
    </xf>
    <xf numFmtId="0" fontId="8" fillId="2" borderId="14" xfId="3" applyFont="1" applyFill="1" applyBorder="1" applyAlignment="1" applyProtection="1">
      <protection hidden="1"/>
    </xf>
    <xf numFmtId="0" fontId="8" fillId="2" borderId="0" xfId="3" applyFont="1" applyFill="1" applyBorder="1" applyAlignment="1" applyProtection="1">
      <alignment wrapText="1"/>
      <protection hidden="1"/>
    </xf>
    <xf numFmtId="0" fontId="8" fillId="2" borderId="14" xfId="3" applyFont="1" applyFill="1" applyBorder="1" applyAlignment="1" applyProtection="1">
      <alignment wrapText="1"/>
      <protection hidden="1"/>
    </xf>
    <xf numFmtId="0" fontId="8" fillId="2" borderId="6" xfId="3" applyFont="1" applyFill="1" applyBorder="1" applyAlignment="1" applyProtection="1">
      <alignment horizontal="right"/>
      <protection hidden="1"/>
    </xf>
    <xf numFmtId="0" fontId="8" fillId="2" borderId="0" xfId="3" applyFont="1" applyFill="1" applyBorder="1" applyAlignment="1" applyProtection="1">
      <alignment horizontal="right"/>
      <protection hidden="1"/>
    </xf>
    <xf numFmtId="0" fontId="8" fillId="2" borderId="6" xfId="3" applyFont="1" applyFill="1" applyBorder="1" applyAlignment="1" applyProtection="1">
      <alignment horizontal="right" wrapText="1"/>
      <protection hidden="1"/>
    </xf>
    <xf numFmtId="0" fontId="8" fillId="2" borderId="0" xfId="3" applyFont="1" applyFill="1" applyBorder="1" applyAlignment="1" applyProtection="1">
      <alignment horizontal="right" wrapText="1"/>
      <protection hidden="1"/>
    </xf>
    <xf numFmtId="0" fontId="8" fillId="2" borderId="0" xfId="3" applyFont="1" applyFill="1" applyBorder="1" applyAlignment="1" applyProtection="1">
      <alignment horizontal="left"/>
      <protection hidden="1"/>
    </xf>
    <xf numFmtId="0" fontId="8" fillId="2" borderId="0" xfId="3" applyFont="1" applyFill="1" applyBorder="1" applyAlignment="1" applyProtection="1">
      <alignment vertical="top"/>
      <protection hidden="1"/>
    </xf>
    <xf numFmtId="1" fontId="5" fillId="2" borderId="10" xfId="3" applyNumberFormat="1" applyFont="1" applyFill="1" applyBorder="1" applyAlignment="1" applyProtection="1">
      <alignment horizontal="center" vertical="center"/>
      <protection locked="0" hidden="1"/>
    </xf>
    <xf numFmtId="0" fontId="5" fillId="2" borderId="14" xfId="3" applyFont="1" applyFill="1" applyBorder="1" applyAlignment="1" applyProtection="1">
      <alignment horizontal="right" vertical="center"/>
      <protection locked="0" hidden="1"/>
    </xf>
    <xf numFmtId="0" fontId="6" fillId="2" borderId="0" xfId="3" applyFont="1" applyFill="1" applyBorder="1" applyAlignment="1" applyProtection="1">
      <protection hidden="1"/>
    </xf>
    <xf numFmtId="0" fontId="8" fillId="2" borderId="0" xfId="3" applyFont="1" applyFill="1" applyBorder="1" applyAlignment="1" applyProtection="1">
      <alignment horizontal="right" vertical="center"/>
      <protection hidden="1"/>
    </xf>
    <xf numFmtId="0" fontId="8" fillId="2" borderId="14" xfId="3" applyFont="1" applyFill="1" applyBorder="1" applyAlignment="1" applyProtection="1">
      <alignment vertical="top"/>
      <protection hidden="1"/>
    </xf>
    <xf numFmtId="0" fontId="5" fillId="2" borderId="10" xfId="3" applyFont="1" applyFill="1" applyBorder="1" applyAlignment="1" applyProtection="1">
      <alignment horizontal="center" vertical="center"/>
      <protection locked="0" hidden="1"/>
    </xf>
    <xf numFmtId="0" fontId="5" fillId="2" borderId="0" xfId="3" applyFont="1" applyFill="1" applyBorder="1" applyAlignment="1" applyProtection="1">
      <alignment vertical="top"/>
      <protection hidden="1"/>
    </xf>
    <xf numFmtId="0" fontId="8" fillId="2" borderId="0" xfId="3" applyFont="1" applyFill="1" applyBorder="1" applyAlignment="1"/>
    <xf numFmtId="49" fontId="5" fillId="2" borderId="10" xfId="3" applyNumberFormat="1" applyFont="1" applyFill="1" applyBorder="1" applyAlignment="1" applyProtection="1">
      <alignment horizontal="right" vertical="center"/>
      <protection locked="0" hidden="1"/>
    </xf>
    <xf numFmtId="0" fontId="8" fillId="2" borderId="14" xfId="3" applyFont="1" applyFill="1" applyBorder="1" applyAlignment="1" applyProtection="1">
      <alignment horizontal="left" vertical="top" wrapText="1"/>
      <protection hidden="1"/>
    </xf>
    <xf numFmtId="0" fontId="8" fillId="2" borderId="6" xfId="3" applyFont="1" applyFill="1" applyBorder="1" applyAlignment="1"/>
    <xf numFmtId="0" fontId="8" fillId="2" borderId="0" xfId="3" applyFont="1" applyFill="1" applyBorder="1" applyAlignment="1" applyProtection="1">
      <alignment horizontal="center" vertical="center"/>
      <protection locked="0" hidden="1"/>
    </xf>
    <xf numFmtId="0" fontId="6" fillId="2" borderId="6" xfId="3" applyFont="1" applyFill="1" applyBorder="1" applyAlignment="1" applyProtection="1">
      <alignment horizontal="right"/>
      <protection hidden="1"/>
    </xf>
    <xf numFmtId="0" fontId="6" fillId="2" borderId="0" xfId="3" applyFont="1" applyFill="1" applyBorder="1" applyAlignment="1" applyProtection="1">
      <alignment horizontal="right"/>
      <protection hidden="1"/>
    </xf>
    <xf numFmtId="0" fontId="6" fillId="2" borderId="0" xfId="3" applyFont="1" applyFill="1" applyBorder="1" applyAlignment="1" applyProtection="1">
      <alignment vertical="top"/>
      <protection hidden="1"/>
    </xf>
    <xf numFmtId="0" fontId="6" fillId="2" borderId="14" xfId="3" applyFont="1" applyFill="1" applyBorder="1" applyAlignment="1" applyProtection="1">
      <alignment horizontal="left" vertical="top" indent="2"/>
      <protection hidden="1"/>
    </xf>
    <xf numFmtId="0" fontId="6" fillId="2" borderId="0" xfId="3" applyFont="1" applyFill="1" applyBorder="1" applyAlignment="1" applyProtection="1">
      <alignment vertical="top" wrapText="1"/>
      <protection hidden="1"/>
    </xf>
    <xf numFmtId="0" fontId="6" fillId="2" borderId="0" xfId="3" applyFont="1" applyFill="1" applyBorder="1" applyAlignment="1" applyProtection="1">
      <alignment wrapText="1"/>
      <protection hidden="1"/>
    </xf>
    <xf numFmtId="0" fontId="6" fillId="2" borderId="14" xfId="3" applyFont="1" applyFill="1" applyBorder="1" applyAlignment="1" applyProtection="1">
      <alignment horizontal="left" vertical="top" wrapText="1" indent="2"/>
      <protection hidden="1"/>
    </xf>
    <xf numFmtId="0" fontId="6" fillId="2" borderId="6" xfId="3" applyFont="1" applyFill="1" applyBorder="1" applyAlignment="1" applyProtection="1">
      <alignment horizontal="right" vertical="top"/>
      <protection hidden="1"/>
    </xf>
    <xf numFmtId="0" fontId="6" fillId="2" borderId="0" xfId="3" applyFont="1" applyFill="1" applyBorder="1" applyAlignment="1" applyProtection="1">
      <alignment horizontal="right" vertical="top"/>
      <protection hidden="1"/>
    </xf>
    <xf numFmtId="0" fontId="6" fillId="2" borderId="14" xfId="3" applyFont="1" applyFill="1" applyBorder="1" applyAlignment="1" applyProtection="1">
      <protection hidden="1"/>
    </xf>
    <xf numFmtId="0" fontId="6" fillId="2" borderId="0" xfId="3" applyFont="1" applyFill="1" applyBorder="1" applyAlignment="1" applyProtection="1">
      <alignment horizontal="center" vertical="top"/>
      <protection hidden="1"/>
    </xf>
    <xf numFmtId="0" fontId="6" fillId="2" borderId="0" xfId="3" applyFont="1" applyFill="1" applyBorder="1" applyAlignment="1" applyProtection="1">
      <alignment horizontal="center"/>
      <protection hidden="1"/>
    </xf>
    <xf numFmtId="0" fontId="5" fillId="2" borderId="6" xfId="3" applyFont="1" applyFill="1" applyBorder="1" applyAlignment="1" applyProtection="1">
      <alignment horizontal="right" vertical="center"/>
      <protection locked="0" hidden="1"/>
    </xf>
    <xf numFmtId="0" fontId="5" fillId="2" borderId="0" xfId="3" applyFont="1" applyFill="1" applyBorder="1" applyAlignment="1" applyProtection="1">
      <alignment horizontal="right" vertical="center"/>
      <protection locked="0" hidden="1"/>
    </xf>
    <xf numFmtId="49" fontId="5" fillId="2" borderId="0" xfId="3" applyNumberFormat="1" applyFont="1" applyFill="1" applyBorder="1" applyAlignment="1" applyProtection="1">
      <alignment horizontal="center" vertical="center"/>
      <protection locked="0" hidden="1"/>
    </xf>
    <xf numFmtId="49" fontId="5" fillId="2" borderId="14" xfId="3" applyNumberFormat="1" applyFont="1" applyFill="1" applyBorder="1" applyAlignment="1" applyProtection="1">
      <alignment horizontal="center" vertical="center"/>
      <protection locked="0" hidden="1"/>
    </xf>
    <xf numFmtId="0" fontId="8" fillId="2" borderId="6" xfId="3" applyFont="1" applyFill="1" applyBorder="1" applyAlignment="1" applyProtection="1">
      <alignment horizontal="right" vertical="top"/>
      <protection hidden="1"/>
    </xf>
    <xf numFmtId="0" fontId="8" fillId="2" borderId="0" xfId="3" applyFont="1" applyFill="1" applyBorder="1" applyAlignment="1" applyProtection="1">
      <alignment horizontal="right" vertical="top"/>
      <protection hidden="1"/>
    </xf>
    <xf numFmtId="0" fontId="8" fillId="2" borderId="0" xfId="3" applyFont="1" applyFill="1" applyBorder="1" applyAlignment="1" applyProtection="1">
      <alignment horizontal="center" vertical="top"/>
      <protection hidden="1"/>
    </xf>
    <xf numFmtId="0" fontId="8" fillId="2" borderId="0" xfId="3" applyFont="1" applyFill="1" applyBorder="1" applyAlignment="1" applyProtection="1">
      <alignment horizontal="center"/>
      <protection hidden="1"/>
    </xf>
    <xf numFmtId="0" fontId="8" fillId="2" borderId="6" xfId="3" applyFont="1" applyFill="1" applyBorder="1" applyAlignment="1" applyProtection="1">
      <alignment horizontal="left" vertical="top"/>
      <protection hidden="1"/>
    </xf>
    <xf numFmtId="0" fontId="8" fillId="2" borderId="0" xfId="3" applyFont="1" applyFill="1" applyBorder="1" applyAlignment="1" applyProtection="1">
      <alignment horizontal="left" vertical="top"/>
      <protection hidden="1"/>
    </xf>
    <xf numFmtId="0" fontId="8" fillId="2" borderId="14" xfId="3" applyFont="1" applyFill="1" applyBorder="1" applyAlignment="1" applyProtection="1">
      <alignment horizontal="left"/>
      <protection hidden="1"/>
    </xf>
    <xf numFmtId="0" fontId="8" fillId="2" borderId="7" xfId="3" applyFont="1" applyFill="1" applyBorder="1" applyAlignment="1" applyProtection="1">
      <protection hidden="1"/>
    </xf>
    <xf numFmtId="0" fontId="8" fillId="2" borderId="13" xfId="3" applyFont="1" applyFill="1" applyBorder="1" applyAlignment="1" applyProtection="1">
      <protection hidden="1"/>
    </xf>
    <xf numFmtId="0" fontId="8" fillId="2" borderId="6" xfId="3" applyFont="1" applyFill="1" applyBorder="1" applyAlignment="1" applyProtection="1">
      <alignment horizontal="left"/>
      <protection hidden="1"/>
    </xf>
    <xf numFmtId="0" fontId="8" fillId="2" borderId="14" xfId="3" applyFont="1" applyFill="1" applyBorder="1" applyAlignment="1" applyProtection="1">
      <alignment vertical="center"/>
      <protection hidden="1"/>
    </xf>
    <xf numFmtId="0" fontId="8" fillId="2" borderId="0" xfId="3" applyFont="1" applyFill="1" applyBorder="1" applyAlignment="1" applyProtection="1">
      <alignment vertical="center"/>
      <protection hidden="1"/>
    </xf>
    <xf numFmtId="0" fontId="17" fillId="2" borderId="0" xfId="5" applyFont="1" applyFill="1" applyBorder="1" applyAlignment="1" applyProtection="1">
      <alignment vertical="center"/>
      <protection hidden="1"/>
    </xf>
    <xf numFmtId="0" fontId="17" fillId="2" borderId="14" xfId="5" applyFont="1" applyFill="1" applyBorder="1" applyAlignment="1" applyProtection="1">
      <alignment vertical="center"/>
      <protection hidden="1"/>
    </xf>
    <xf numFmtId="0" fontId="17" fillId="2" borderId="0" xfId="5" applyFont="1" applyFill="1" applyBorder="1" applyAlignment="1" applyProtection="1">
      <alignment horizontal="left"/>
      <protection hidden="1"/>
    </xf>
    <xf numFmtId="0" fontId="12" fillId="2" borderId="0" xfId="5" applyFill="1" applyBorder="1" applyAlignment="1"/>
    <xf numFmtId="0" fontId="12" fillId="2" borderId="14" xfId="5" applyFill="1" applyBorder="1" applyAlignment="1"/>
    <xf numFmtId="0" fontId="5" fillId="2" borderId="6" xfId="3" applyFont="1" applyFill="1" applyBorder="1" applyAlignment="1" applyProtection="1">
      <alignment vertical="center"/>
      <protection hidden="1"/>
    </xf>
    <xf numFmtId="0" fontId="8" fillId="2" borderId="8" xfId="3" applyFont="1" applyFill="1" applyBorder="1" applyAlignment="1" applyProtection="1">
      <protection hidden="1"/>
    </xf>
    <xf numFmtId="0" fontId="8" fillId="2" borderId="8" xfId="3" applyFont="1" applyFill="1" applyBorder="1" applyAlignment="1"/>
    <xf numFmtId="0" fontId="8" fillId="2" borderId="15" xfId="3" applyFont="1" applyFill="1" applyBorder="1" applyAlignment="1" applyProtection="1">
      <protection hidden="1"/>
    </xf>
    <xf numFmtId="0" fontId="8" fillId="2" borderId="16" xfId="3" applyFont="1" applyFill="1" applyBorder="1" applyAlignment="1" applyProtection="1">
      <alignment horizontal="right" vertical="top" wrapText="1"/>
      <protection hidden="1"/>
    </xf>
    <xf numFmtId="0" fontId="8" fillId="2" borderId="17" xfId="3" applyFont="1" applyFill="1" applyBorder="1" applyAlignment="1" applyProtection="1">
      <alignment horizontal="right" vertical="top" wrapText="1"/>
      <protection hidden="1"/>
    </xf>
    <xf numFmtId="0" fontId="8" fillId="2" borderId="17" xfId="3" applyFont="1" applyFill="1" applyBorder="1" applyAlignment="1" applyProtection="1">
      <protection hidden="1"/>
    </xf>
    <xf numFmtId="0" fontId="8" fillId="2" borderId="18" xfId="3" applyFont="1" applyFill="1" applyBorder="1" applyAlignment="1" applyProtection="1">
      <protection hidden="1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3" fontId="3" fillId="0" borderId="5" xfId="0" applyNumberFormat="1" applyFont="1" applyFill="1" applyBorder="1" applyAlignment="1" applyProtection="1">
      <alignment vertical="center"/>
      <protection locked="0"/>
    </xf>
    <xf numFmtId="3" fontId="3" fillId="0" borderId="1" xfId="0" applyNumberFormat="1" applyFont="1" applyFill="1" applyBorder="1" applyAlignment="1" applyProtection="1">
      <alignment vertical="center"/>
      <protection hidden="1"/>
    </xf>
    <xf numFmtId="3" fontId="3" fillId="0" borderId="4" xfId="0" applyNumberFormat="1" applyFont="1" applyFill="1" applyBorder="1" applyAlignment="1" applyProtection="1">
      <alignment vertical="center"/>
      <protection hidden="1"/>
    </xf>
    <xf numFmtId="3" fontId="0" fillId="0" borderId="0" xfId="0" applyNumberFormat="1"/>
    <xf numFmtId="3" fontId="2" fillId="0" borderId="0" xfId="0" applyNumberFormat="1" applyFont="1" applyAlignment="1">
      <alignment vertical="top"/>
    </xf>
    <xf numFmtId="3" fontId="9" fillId="0" borderId="1" xfId="0" applyNumberFormat="1" applyFont="1" applyFill="1" applyBorder="1" applyAlignment="1" applyProtection="1">
      <alignment vertical="center"/>
      <protection hidden="1"/>
    </xf>
    <xf numFmtId="0" fontId="9" fillId="2" borderId="10" xfId="0" applyFont="1" applyFill="1" applyBorder="1" applyAlignment="1" applyProtection="1">
      <alignment horizontal="center" vertical="center" wrapText="1"/>
      <protection hidden="1"/>
    </xf>
    <xf numFmtId="0" fontId="9" fillId="2" borderId="11" xfId="0" applyFont="1" applyFill="1" applyBorder="1" applyAlignment="1" applyProtection="1">
      <alignment horizontal="center" vertical="center" wrapText="1"/>
      <protection hidden="1"/>
    </xf>
    <xf numFmtId="0" fontId="5" fillId="2" borderId="11" xfId="0" applyFont="1" applyFill="1" applyBorder="1" applyAlignment="1" applyProtection="1">
      <alignment horizontal="center" vertical="center" wrapText="1"/>
      <protection hidden="1"/>
    </xf>
    <xf numFmtId="0" fontId="18" fillId="2" borderId="9" xfId="0" applyFont="1" applyFill="1" applyBorder="1" applyAlignment="1">
      <alignment vertical="center"/>
    </xf>
    <xf numFmtId="0" fontId="9" fillId="2" borderId="11" xfId="0" applyFont="1" applyFill="1" applyBorder="1" applyAlignment="1" applyProtection="1">
      <alignment horizontal="center" vertical="center" wrapText="1"/>
      <protection hidden="1"/>
    </xf>
    <xf numFmtId="0" fontId="5" fillId="2" borderId="11" xfId="0" applyFont="1" applyFill="1" applyBorder="1" applyAlignment="1" applyProtection="1">
      <alignment horizontal="center" vertical="center" wrapText="1"/>
      <protection hidden="1"/>
    </xf>
    <xf numFmtId="0" fontId="5" fillId="2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3" fillId="2" borderId="0" xfId="5" applyFont="1" applyFill="1" applyBorder="1" applyAlignment="1" applyProtection="1">
      <alignment horizontal="center" vertical="center"/>
      <protection hidden="1"/>
    </xf>
    <xf numFmtId="14" fontId="23" fillId="2" borderId="0" xfId="5" applyNumberFormat="1" applyFont="1" applyFill="1" applyBorder="1" applyAlignment="1" applyProtection="1">
      <alignment horizontal="center" vertical="center"/>
      <protection locked="0" hidden="1"/>
    </xf>
    <xf numFmtId="0" fontId="24" fillId="2" borderId="11" xfId="0" applyFont="1" applyFill="1" applyBorder="1" applyAlignment="1">
      <alignment horizontal="center" vertical="center" wrapText="1"/>
    </xf>
    <xf numFmtId="49" fontId="25" fillId="2" borderId="11" xfId="0" applyNumberFormat="1" applyFont="1" applyFill="1" applyBorder="1" applyAlignment="1">
      <alignment horizontal="center" vertical="center" wrapText="1"/>
    </xf>
    <xf numFmtId="3" fontId="5" fillId="0" borderId="10" xfId="3" applyNumberFormat="1" applyFont="1" applyFill="1" applyBorder="1" applyAlignment="1" applyProtection="1">
      <alignment horizontal="right" vertical="center"/>
      <protection locked="0" hidden="1"/>
    </xf>
    <xf numFmtId="3" fontId="9" fillId="0" borderId="5" xfId="0" applyNumberFormat="1" applyFont="1" applyFill="1" applyBorder="1" applyAlignment="1" applyProtection="1">
      <alignment vertical="center"/>
      <protection hidden="1"/>
    </xf>
    <xf numFmtId="0" fontId="0" fillId="0" borderId="37" xfId="0" applyFill="1" applyBorder="1"/>
    <xf numFmtId="3" fontId="9" fillId="0" borderId="1" xfId="0" applyNumberFormat="1" applyFont="1" applyFill="1" applyBorder="1" applyAlignment="1" applyProtection="1">
      <alignment vertical="center"/>
      <protection locked="0"/>
    </xf>
    <xf numFmtId="0" fontId="22" fillId="2" borderId="6" xfId="5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0" fillId="2" borderId="28" xfId="0" applyFill="1" applyBorder="1"/>
    <xf numFmtId="0" fontId="0" fillId="0" borderId="0" xfId="0" applyFill="1" applyBorder="1"/>
    <xf numFmtId="3" fontId="3" fillId="0" borderId="0" xfId="0" applyNumberFormat="1" applyFont="1" applyFill="1" applyBorder="1" applyAlignment="1" applyProtection="1">
      <alignment vertical="center"/>
      <protection locked="0"/>
    </xf>
    <xf numFmtId="166" fontId="31" fillId="0" borderId="0" xfId="0" applyNumberFormat="1" applyFont="1" applyFill="1" applyBorder="1" applyAlignment="1" applyProtection="1"/>
    <xf numFmtId="0" fontId="30" fillId="0" borderId="0" xfId="0" applyFont="1" applyFill="1" applyBorder="1" applyAlignment="1"/>
    <xf numFmtId="166" fontId="30" fillId="0" borderId="0" xfId="0" applyNumberFormat="1" applyFont="1" applyFill="1" applyBorder="1" applyAlignment="1" applyProtection="1"/>
    <xf numFmtId="166" fontId="32" fillId="0" borderId="0" xfId="0" applyNumberFormat="1" applyFont="1" applyFill="1" applyBorder="1" applyAlignment="1"/>
    <xf numFmtId="0" fontId="8" fillId="2" borderId="17" xfId="3" applyFont="1" applyFill="1" applyBorder="1" applyAlignment="1" applyProtection="1">
      <alignment horizontal="center" vertical="top"/>
      <protection hidden="1"/>
    </xf>
    <xf numFmtId="0" fontId="8" fillId="2" borderId="17" xfId="3" applyFont="1" applyFill="1" applyBorder="1" applyAlignment="1" applyProtection="1">
      <alignment horizontal="center"/>
      <protection hidden="1"/>
    </xf>
    <xf numFmtId="0" fontId="8" fillId="2" borderId="6" xfId="3" applyFont="1" applyFill="1" applyBorder="1" applyAlignment="1" applyProtection="1">
      <alignment horizontal="right" vertical="center" wrapText="1"/>
      <protection hidden="1"/>
    </xf>
    <xf numFmtId="0" fontId="8" fillId="2" borderId="14" xfId="3" applyFont="1" applyFill="1" applyBorder="1" applyAlignment="1" applyProtection="1">
      <alignment horizontal="right" wrapText="1"/>
      <protection hidden="1"/>
    </xf>
    <xf numFmtId="49" fontId="16" fillId="2" borderId="16" xfId="1" applyNumberFormat="1" applyFont="1" applyFill="1" applyBorder="1" applyAlignment="1" applyProtection="1">
      <alignment horizontal="left" vertical="center"/>
      <protection locked="0" hidden="1"/>
    </xf>
    <xf numFmtId="49" fontId="5" fillId="2" borderId="17" xfId="3" applyNumberFormat="1" applyFont="1" applyFill="1" applyBorder="1" applyAlignment="1" applyProtection="1">
      <alignment horizontal="left" vertical="center"/>
      <protection locked="0" hidden="1"/>
    </xf>
    <xf numFmtId="49" fontId="5" fillId="2" borderId="18" xfId="3" applyNumberFormat="1" applyFont="1" applyFill="1" applyBorder="1" applyAlignment="1" applyProtection="1">
      <alignment horizontal="left" vertical="center"/>
      <protection locked="0" hidden="1"/>
    </xf>
    <xf numFmtId="0" fontId="8" fillId="2" borderId="6" xfId="3" applyFont="1" applyFill="1" applyBorder="1" applyAlignment="1" applyProtection="1">
      <alignment horizontal="right" vertical="center"/>
      <protection hidden="1"/>
    </xf>
    <xf numFmtId="0" fontId="8" fillId="2" borderId="14" xfId="3" applyFont="1" applyFill="1" applyBorder="1" applyAlignment="1" applyProtection="1">
      <alignment horizontal="right"/>
      <protection hidden="1"/>
    </xf>
    <xf numFmtId="49" fontId="5" fillId="2" borderId="16" xfId="3" applyNumberFormat="1" applyFont="1" applyFill="1" applyBorder="1" applyAlignment="1" applyProtection="1">
      <alignment horizontal="left" vertical="center"/>
      <protection locked="0" hidden="1"/>
    </xf>
    <xf numFmtId="0" fontId="8" fillId="2" borderId="18" xfId="3" applyFont="1" applyFill="1" applyBorder="1" applyAlignment="1">
      <alignment horizontal="left" vertical="center"/>
    </xf>
    <xf numFmtId="0" fontId="26" fillId="2" borderId="0" xfId="5" applyFont="1" applyFill="1" applyBorder="1" applyAlignment="1" applyProtection="1">
      <alignment horizontal="left"/>
      <protection hidden="1"/>
    </xf>
    <xf numFmtId="0" fontId="27" fillId="2" borderId="0" xfId="5" applyFont="1" applyFill="1" applyBorder="1" applyAlignment="1"/>
    <xf numFmtId="0" fontId="17" fillId="2" borderId="0" xfId="5" applyFont="1" applyFill="1" applyBorder="1" applyAlignment="1" applyProtection="1">
      <alignment horizontal="left"/>
      <protection hidden="1"/>
    </xf>
    <xf numFmtId="0" fontId="12" fillId="2" borderId="0" xfId="5" applyFill="1" applyBorder="1" applyAlignment="1"/>
    <xf numFmtId="0" fontId="12" fillId="2" borderId="14" xfId="5" applyFill="1" applyBorder="1" applyAlignment="1"/>
    <xf numFmtId="0" fontId="8" fillId="2" borderId="20" xfId="3" applyFont="1" applyFill="1" applyBorder="1" applyAlignment="1" applyProtection="1">
      <alignment horizontal="center" vertical="top"/>
      <protection hidden="1"/>
    </xf>
    <xf numFmtId="0" fontId="8" fillId="2" borderId="20" xfId="3" applyFont="1" applyFill="1" applyBorder="1" applyAlignment="1">
      <alignment horizontal="center"/>
    </xf>
    <xf numFmtId="0" fontId="8" fillId="2" borderId="21" xfId="3" applyFont="1" applyFill="1" applyBorder="1" applyAlignment="1"/>
    <xf numFmtId="49" fontId="5" fillId="2" borderId="16" xfId="3" applyNumberFormat="1" applyFont="1" applyFill="1" applyBorder="1" applyAlignment="1" applyProtection="1">
      <alignment horizontal="center" vertical="center"/>
      <protection locked="0" hidden="1"/>
    </xf>
    <xf numFmtId="49" fontId="5" fillId="2" borderId="18" xfId="3" applyNumberFormat="1" applyFont="1" applyFill="1" applyBorder="1" applyAlignment="1" applyProtection="1">
      <alignment horizontal="center" vertical="center"/>
      <protection locked="0" hidden="1"/>
    </xf>
    <xf numFmtId="0" fontId="5" fillId="2" borderId="16" xfId="3" applyFont="1" applyFill="1" applyBorder="1" applyAlignment="1" applyProtection="1">
      <alignment horizontal="left" vertical="center"/>
      <protection locked="0" hidden="1"/>
    </xf>
    <xf numFmtId="0" fontId="8" fillId="2" borderId="17" xfId="3" applyFont="1" applyFill="1" applyBorder="1" applyAlignment="1"/>
    <xf numFmtId="0" fontId="8" fillId="2" borderId="18" xfId="3" applyFont="1" applyFill="1" applyBorder="1" applyAlignment="1"/>
    <xf numFmtId="0" fontId="13" fillId="2" borderId="19" xfId="3" applyFont="1" applyFill="1" applyBorder="1" applyAlignment="1"/>
    <xf numFmtId="0" fontId="13" fillId="2" borderId="7" xfId="3" applyFont="1" applyFill="1" applyBorder="1" applyAlignment="1"/>
    <xf numFmtId="0" fontId="8" fillId="2" borderId="0" xfId="3" applyFont="1" applyFill="1" applyBorder="1" applyAlignment="1" applyProtection="1">
      <alignment vertical="center"/>
      <protection hidden="1"/>
    </xf>
    <xf numFmtId="0" fontId="8" fillId="2" borderId="0" xfId="3" applyFont="1" applyFill="1" applyBorder="1" applyAlignment="1" applyProtection="1">
      <alignment horizontal="center" vertical="top"/>
      <protection hidden="1"/>
    </xf>
    <xf numFmtId="0" fontId="8" fillId="2" borderId="0" xfId="3" applyFont="1" applyFill="1" applyBorder="1" applyAlignment="1" applyProtection="1">
      <alignment horizontal="center"/>
      <protection hidden="1"/>
    </xf>
    <xf numFmtId="0" fontId="8" fillId="2" borderId="7" xfId="3" applyFont="1" applyFill="1" applyBorder="1" applyAlignment="1" applyProtection="1">
      <alignment horizontal="center"/>
      <protection hidden="1"/>
    </xf>
    <xf numFmtId="0" fontId="5" fillId="2" borderId="17" xfId="3" applyFont="1" applyFill="1" applyBorder="1" applyAlignment="1" applyProtection="1">
      <alignment horizontal="left" vertical="center"/>
      <protection locked="0" hidden="1"/>
    </xf>
    <xf numFmtId="0" fontId="5" fillId="2" borderId="18" xfId="3" applyFont="1" applyFill="1" applyBorder="1" applyAlignment="1" applyProtection="1">
      <alignment horizontal="left" vertical="center"/>
      <protection locked="0" hidden="1"/>
    </xf>
    <xf numFmtId="0" fontId="6" fillId="2" borderId="0" xfId="3" applyFont="1" applyFill="1" applyBorder="1" applyAlignment="1" applyProtection="1">
      <alignment horizontal="center" vertical="top"/>
      <protection hidden="1"/>
    </xf>
    <xf numFmtId="0" fontId="6" fillId="2" borderId="0" xfId="3" applyFont="1" applyFill="1" applyBorder="1" applyAlignment="1" applyProtection="1">
      <alignment horizontal="center"/>
      <protection hidden="1"/>
    </xf>
    <xf numFmtId="0" fontId="6" fillId="2" borderId="17" xfId="3" applyFont="1" applyFill="1" applyBorder="1" applyAlignment="1">
      <alignment horizontal="left"/>
    </xf>
    <xf numFmtId="0" fontId="6" fillId="2" borderId="18" xfId="3" applyFont="1" applyFill="1" applyBorder="1" applyAlignment="1">
      <alignment horizontal="left"/>
    </xf>
    <xf numFmtId="0" fontId="6" fillId="2" borderId="0" xfId="3" applyFont="1" applyFill="1" applyBorder="1" applyAlignment="1" applyProtection="1">
      <alignment vertical="top" wrapText="1"/>
      <protection hidden="1"/>
    </xf>
    <xf numFmtId="0" fontId="6" fillId="2" borderId="0" xfId="3" applyFont="1" applyFill="1" applyBorder="1" applyAlignment="1" applyProtection="1">
      <alignment wrapText="1"/>
      <protection hidden="1"/>
    </xf>
    <xf numFmtId="0" fontId="8" fillId="2" borderId="0" xfId="3" applyFont="1" applyFill="1" applyBorder="1" applyAlignment="1" applyProtection="1">
      <alignment horizontal="right" vertical="center"/>
      <protection hidden="1"/>
    </xf>
    <xf numFmtId="0" fontId="6" fillId="2" borderId="6" xfId="3" applyFont="1" applyFill="1" applyBorder="1" applyAlignment="1" applyProtection="1">
      <alignment horizontal="center" vertical="center"/>
      <protection hidden="1"/>
    </xf>
    <xf numFmtId="0" fontId="6" fillId="2" borderId="0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center"/>
    </xf>
    <xf numFmtId="0" fontId="8" fillId="2" borderId="0" xfId="3" applyFont="1" applyFill="1" applyBorder="1" applyAlignment="1">
      <alignment horizontal="center" vertical="center"/>
    </xf>
    <xf numFmtId="0" fontId="8" fillId="2" borderId="0" xfId="3" applyFont="1" applyFill="1" applyBorder="1" applyAlignment="1">
      <alignment vertical="center"/>
    </xf>
    <xf numFmtId="0" fontId="8" fillId="2" borderId="0" xfId="3" applyFont="1" applyFill="1" applyBorder="1" applyAlignment="1">
      <alignment horizontal="center"/>
    </xf>
    <xf numFmtId="0" fontId="8" fillId="2" borderId="14" xfId="3" applyFont="1" applyFill="1" applyBorder="1" applyAlignment="1">
      <alignment horizontal="center"/>
    </xf>
    <xf numFmtId="0" fontId="8" fillId="2" borderId="17" xfId="3" applyFont="1" applyFill="1" applyBorder="1" applyAlignment="1">
      <alignment horizontal="left"/>
    </xf>
    <xf numFmtId="0" fontId="8" fillId="2" borderId="18" xfId="3" applyFont="1" applyFill="1" applyBorder="1" applyAlignment="1">
      <alignment horizontal="left"/>
    </xf>
    <xf numFmtId="0" fontId="8" fillId="2" borderId="0" xfId="3" applyFont="1" applyFill="1" applyBorder="1" applyAlignment="1" applyProtection="1">
      <alignment horizontal="right"/>
      <protection hidden="1"/>
    </xf>
    <xf numFmtId="0" fontId="8" fillId="2" borderId="17" xfId="3" applyFont="1" applyFill="1" applyBorder="1" applyAlignment="1">
      <alignment horizontal="left" vertical="center"/>
    </xf>
    <xf numFmtId="0" fontId="16" fillId="2" borderId="16" xfId="1" applyFont="1" applyFill="1" applyBorder="1" applyAlignment="1" applyProtection="1">
      <protection locked="0" hidden="1"/>
    </xf>
    <xf numFmtId="0" fontId="5" fillId="2" borderId="17" xfId="3" applyFont="1" applyFill="1" applyBorder="1" applyAlignment="1" applyProtection="1">
      <protection locked="0" hidden="1"/>
    </xf>
    <xf numFmtId="0" fontId="5" fillId="2" borderId="18" xfId="3" applyFont="1" applyFill="1" applyBorder="1" applyAlignment="1" applyProtection="1">
      <protection locked="0" hidden="1"/>
    </xf>
    <xf numFmtId="0" fontId="16" fillId="0" borderId="16" xfId="1" applyFont="1" applyFill="1" applyBorder="1" applyAlignment="1" applyProtection="1">
      <protection locked="0" hidden="1"/>
    </xf>
    <xf numFmtId="0" fontId="5" fillId="0" borderId="17" xfId="3" applyFont="1" applyFill="1" applyBorder="1" applyAlignment="1" applyProtection="1">
      <protection locked="0" hidden="1"/>
    </xf>
    <xf numFmtId="0" fontId="5" fillId="0" borderId="18" xfId="3" applyFont="1" applyFill="1" applyBorder="1" applyAlignment="1" applyProtection="1">
      <protection locked="0" hidden="1"/>
    </xf>
    <xf numFmtId="1" fontId="5" fillId="2" borderId="16" xfId="3" applyNumberFormat="1" applyFont="1" applyFill="1" applyBorder="1" applyAlignment="1" applyProtection="1">
      <alignment horizontal="center" vertical="center"/>
      <protection locked="0" hidden="1"/>
    </xf>
    <xf numFmtId="1" fontId="5" fillId="2" borderId="18" xfId="3" applyNumberFormat="1" applyFont="1" applyFill="1" applyBorder="1" applyAlignment="1" applyProtection="1">
      <alignment horizontal="center" vertical="center"/>
      <protection locked="0" hidden="1"/>
    </xf>
    <xf numFmtId="0" fontId="8" fillId="2" borderId="0" xfId="3" applyFont="1" applyFill="1" applyBorder="1" applyAlignment="1" applyProtection="1">
      <alignment horizontal="right" wrapText="1"/>
      <protection hidden="1"/>
    </xf>
    <xf numFmtId="0" fontId="8" fillId="2" borderId="6" xfId="3" applyFont="1" applyFill="1" applyBorder="1" applyAlignment="1" applyProtection="1">
      <alignment horizontal="right" wrapText="1"/>
      <protection hidden="1"/>
    </xf>
    <xf numFmtId="0" fontId="5" fillId="2" borderId="6" xfId="3" applyFont="1" applyFill="1" applyBorder="1" applyAlignment="1" applyProtection="1">
      <alignment horizontal="left" vertical="center" wrapText="1"/>
      <protection hidden="1"/>
    </xf>
    <xf numFmtId="0" fontId="5" fillId="2" borderId="0" xfId="3" applyFont="1" applyFill="1" applyBorder="1" applyAlignment="1" applyProtection="1">
      <alignment horizontal="left" vertical="center" wrapText="1"/>
      <protection hidden="1"/>
    </xf>
    <xf numFmtId="0" fontId="5" fillId="2" borderId="14" xfId="3" applyFont="1" applyFill="1" applyBorder="1" applyAlignment="1" applyProtection="1">
      <alignment horizontal="left" vertical="center" wrapText="1"/>
      <protection hidden="1"/>
    </xf>
    <xf numFmtId="0" fontId="14" fillId="2" borderId="6" xfId="3" applyFont="1" applyFill="1" applyBorder="1" applyAlignment="1" applyProtection="1">
      <alignment horizontal="center" vertical="center" wrapText="1"/>
      <protection hidden="1"/>
    </xf>
    <xf numFmtId="0" fontId="14" fillId="2" borderId="0" xfId="3" applyFont="1" applyFill="1" applyBorder="1" applyAlignment="1" applyProtection="1">
      <alignment horizontal="center" vertical="center" wrapText="1"/>
      <protection hidden="1"/>
    </xf>
    <xf numFmtId="0" fontId="14" fillId="2" borderId="14" xfId="3" applyFont="1" applyFill="1" applyBorder="1" applyAlignment="1" applyProtection="1">
      <alignment horizontal="center" vertical="center" wrapText="1"/>
      <protection hidden="1"/>
    </xf>
    <xf numFmtId="0" fontId="4" fillId="2" borderId="6" xfId="3" applyFont="1" applyFill="1" applyBorder="1" applyAlignment="1" applyProtection="1">
      <alignment horizontal="right" vertical="center" wrapText="1"/>
      <protection hidden="1"/>
    </xf>
    <xf numFmtId="0" fontId="4" fillId="2" borderId="14" xfId="3" applyFont="1" applyFill="1" applyBorder="1" applyAlignment="1" applyProtection="1">
      <alignment horizontal="right" wrapText="1"/>
      <protection hidden="1"/>
    </xf>
    <xf numFmtId="0" fontId="13" fillId="2" borderId="19" xfId="0" applyFont="1" applyFill="1" applyBorder="1" applyAlignment="1" applyProtection="1">
      <alignment horizontal="center" vertical="center" wrapText="1"/>
      <protection hidden="1"/>
    </xf>
    <xf numFmtId="0" fontId="13" fillId="2" borderId="7" xfId="0" applyFont="1" applyFill="1" applyBorder="1" applyAlignment="1" applyProtection="1">
      <alignment horizontal="center" vertical="center" wrapText="1"/>
      <protection hidden="1"/>
    </xf>
    <xf numFmtId="0" fontId="13" fillId="2" borderId="13" xfId="0" applyFont="1" applyFill="1" applyBorder="1" applyAlignment="1" applyProtection="1">
      <alignment horizontal="center" vertical="center" wrapText="1"/>
      <protection hidden="1"/>
    </xf>
    <xf numFmtId="0" fontId="10" fillId="2" borderId="16" xfId="0" applyFont="1" applyFill="1" applyBorder="1" applyAlignment="1" applyProtection="1">
      <alignment horizontal="center" vertical="top" wrapText="1"/>
      <protection hidden="1"/>
    </xf>
    <xf numFmtId="0" fontId="10" fillId="2" borderId="17" xfId="0" applyFont="1" applyFill="1" applyBorder="1" applyAlignment="1" applyProtection="1">
      <alignment horizontal="center" vertical="top" wrapText="1"/>
      <protection hidden="1"/>
    </xf>
    <xf numFmtId="0" fontId="10" fillId="2" borderId="18" xfId="0" applyFont="1" applyFill="1" applyBorder="1" applyAlignment="1" applyProtection="1">
      <alignment horizontal="center" vertical="top" wrapText="1"/>
      <protection hidden="1"/>
    </xf>
    <xf numFmtId="0" fontId="10" fillId="2" borderId="12" xfId="0" applyFont="1" applyFill="1" applyBorder="1" applyAlignment="1" applyProtection="1">
      <alignment vertical="center" wrapText="1"/>
      <protection hidden="1"/>
    </xf>
    <xf numFmtId="0" fontId="10" fillId="2" borderId="25" xfId="0" applyFont="1" applyFill="1" applyBorder="1" applyAlignment="1" applyProtection="1">
      <alignment vertical="center" wrapText="1"/>
      <protection hidden="1"/>
    </xf>
    <xf numFmtId="0" fontId="10" fillId="2" borderId="26" xfId="0" applyFont="1" applyFill="1" applyBorder="1" applyAlignment="1" applyProtection="1">
      <alignment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25" xfId="0" applyFont="1" applyFill="1" applyBorder="1" applyAlignment="1" applyProtection="1">
      <alignment horizontal="center" vertical="center" wrapText="1"/>
      <protection hidden="1"/>
    </xf>
    <xf numFmtId="0" fontId="5" fillId="2" borderId="26" xfId="0" applyFont="1" applyFill="1" applyBorder="1" applyAlignment="1" applyProtection="1">
      <alignment horizontal="center" vertical="center" wrapText="1"/>
      <protection hidden="1"/>
    </xf>
    <xf numFmtId="0" fontId="6" fillId="2" borderId="29" xfId="0" applyFont="1" applyFill="1" applyBorder="1" applyAlignment="1">
      <alignment horizontal="left" vertical="center" wrapText="1"/>
    </xf>
    <xf numFmtId="0" fontId="6" fillId="2" borderId="30" xfId="0" applyFont="1" applyFill="1" applyBorder="1" applyAlignment="1">
      <alignment horizontal="left" vertical="center" wrapText="1"/>
    </xf>
    <xf numFmtId="0" fontId="6" fillId="2" borderId="31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>
      <alignment horizontal="left" vertical="center" wrapText="1"/>
    </xf>
    <xf numFmtId="0" fontId="18" fillId="2" borderId="17" xfId="0" applyFont="1" applyFill="1" applyBorder="1" applyAlignment="1">
      <alignment horizontal="left" vertical="center" wrapText="1"/>
    </xf>
    <xf numFmtId="0" fontId="18" fillId="2" borderId="18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5" fillId="2" borderId="30" xfId="0" applyFont="1" applyFill="1" applyBorder="1" applyAlignment="1">
      <alignment horizontal="left" vertical="center" wrapText="1"/>
    </xf>
    <xf numFmtId="0" fontId="5" fillId="2" borderId="31" xfId="0" applyFont="1" applyFill="1" applyBorder="1" applyAlignment="1">
      <alignment horizontal="left" vertical="center" wrapText="1"/>
    </xf>
    <xf numFmtId="0" fontId="5" fillId="2" borderId="32" xfId="0" applyFont="1" applyFill="1" applyBorder="1" applyAlignment="1">
      <alignment horizontal="left" vertical="center" wrapText="1"/>
    </xf>
    <xf numFmtId="0" fontId="5" fillId="2" borderId="33" xfId="0" applyFont="1" applyFill="1" applyBorder="1" applyAlignment="1">
      <alignment horizontal="left" vertical="center" wrapText="1"/>
    </xf>
    <xf numFmtId="0" fontId="5" fillId="2" borderId="34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18" fillId="2" borderId="25" xfId="0" applyFont="1" applyFill="1" applyBorder="1" applyAlignment="1">
      <alignment vertical="center"/>
    </xf>
    <xf numFmtId="0" fontId="18" fillId="2" borderId="26" xfId="0" applyFont="1" applyFill="1" applyBorder="1" applyAlignment="1">
      <alignment vertical="center"/>
    </xf>
    <xf numFmtId="0" fontId="6" fillId="2" borderId="29" xfId="0" applyFont="1" applyFill="1" applyBorder="1" applyAlignment="1">
      <alignment horizontal="left" vertical="center" wrapText="1" indent="1"/>
    </xf>
    <xf numFmtId="0" fontId="6" fillId="2" borderId="30" xfId="0" applyFont="1" applyFill="1" applyBorder="1" applyAlignment="1">
      <alignment horizontal="left" vertical="center" wrapText="1" indent="1"/>
    </xf>
    <xf numFmtId="0" fontId="6" fillId="2" borderId="31" xfId="0" applyFont="1" applyFill="1" applyBorder="1" applyAlignment="1">
      <alignment horizontal="left" vertical="center" wrapText="1" inden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/>
    </xf>
    <xf numFmtId="0" fontId="11" fillId="2" borderId="18" xfId="0" applyFont="1" applyFill="1" applyBorder="1" applyAlignment="1">
      <alignment vertical="center"/>
    </xf>
    <xf numFmtId="0" fontId="5" fillId="2" borderId="22" xfId="0" applyFont="1" applyFill="1" applyBorder="1" applyAlignment="1">
      <alignment horizontal="left" vertical="center" wrapText="1"/>
    </xf>
    <xf numFmtId="0" fontId="5" fillId="2" borderId="23" xfId="0" applyFont="1" applyFill="1" applyBorder="1" applyAlignment="1">
      <alignment horizontal="left" vertical="center" wrapText="1"/>
    </xf>
    <xf numFmtId="0" fontId="5" fillId="2" borderId="24" xfId="0" applyFont="1" applyFill="1" applyBorder="1" applyAlignment="1">
      <alignment horizontal="left" vertical="center" wrapText="1"/>
    </xf>
    <xf numFmtId="0" fontId="5" fillId="2" borderId="25" xfId="0" applyFont="1" applyFill="1" applyBorder="1" applyAlignment="1">
      <alignment horizontal="left" vertical="center" wrapText="1"/>
    </xf>
    <xf numFmtId="0" fontId="18" fillId="2" borderId="25" xfId="0" applyFont="1" applyFill="1" applyBorder="1" applyAlignment="1">
      <alignment horizontal="left" vertical="center" wrapText="1"/>
    </xf>
    <xf numFmtId="0" fontId="18" fillId="2" borderId="26" xfId="0" applyFont="1" applyFill="1" applyBorder="1" applyAlignment="1">
      <alignment horizontal="left" vertical="center" wrapText="1"/>
    </xf>
    <xf numFmtId="0" fontId="18" fillId="2" borderId="9" xfId="0" applyFont="1" applyFill="1" applyBorder="1" applyAlignment="1">
      <alignment vertical="center"/>
    </xf>
    <xf numFmtId="0" fontId="18" fillId="2" borderId="28" xfId="0" applyFont="1" applyFill="1" applyBorder="1" applyAlignment="1">
      <alignment vertical="center"/>
    </xf>
    <xf numFmtId="0" fontId="6" fillId="2" borderId="32" xfId="0" applyFont="1" applyFill="1" applyBorder="1" applyAlignment="1">
      <alignment horizontal="left" vertical="center" wrapText="1"/>
    </xf>
    <xf numFmtId="0" fontId="6" fillId="2" borderId="33" xfId="0" applyFont="1" applyFill="1" applyBorder="1" applyAlignment="1">
      <alignment horizontal="left" vertical="center" wrapText="1"/>
    </xf>
    <xf numFmtId="0" fontId="6" fillId="2" borderId="34" xfId="0" applyFont="1" applyFill="1" applyBorder="1" applyAlignment="1">
      <alignment horizontal="left" vertical="center" wrapText="1"/>
    </xf>
    <xf numFmtId="0" fontId="28" fillId="2" borderId="6" xfId="0" applyFont="1" applyFill="1" applyBorder="1" applyAlignment="1">
      <alignment vertical="center" wrapText="1"/>
    </xf>
    <xf numFmtId="0" fontId="28" fillId="2" borderId="0" xfId="0" applyFont="1" applyFill="1" applyBorder="1" applyAlignment="1">
      <alignment vertical="center"/>
    </xf>
    <xf numFmtId="0" fontId="28" fillId="2" borderId="14" xfId="0" applyFont="1" applyFill="1" applyBorder="1" applyAlignment="1">
      <alignment vertical="center"/>
    </xf>
    <xf numFmtId="0" fontId="9" fillId="2" borderId="11" xfId="0" applyFont="1" applyFill="1" applyBorder="1" applyAlignment="1" applyProtection="1">
      <alignment horizontal="center" vertical="center" wrapText="1"/>
      <protection hidden="1"/>
    </xf>
    <xf numFmtId="0" fontId="5" fillId="2" borderId="11" xfId="0" applyFont="1" applyFill="1" applyBorder="1" applyAlignment="1" applyProtection="1">
      <alignment horizontal="center" vertical="center" wrapText="1"/>
      <protection hidden="1"/>
    </xf>
    <xf numFmtId="0" fontId="10" fillId="2" borderId="16" xfId="0" applyFont="1" applyFill="1" applyBorder="1" applyAlignment="1" applyProtection="1">
      <alignment horizontal="left" vertical="center" wrapText="1"/>
      <protection hidden="1"/>
    </xf>
    <xf numFmtId="0" fontId="10" fillId="2" borderId="17" xfId="0" applyFont="1" applyFill="1" applyBorder="1" applyAlignment="1" applyProtection="1">
      <alignment horizontal="left" vertical="center" wrapText="1"/>
      <protection hidden="1"/>
    </xf>
    <xf numFmtId="0" fontId="10" fillId="2" borderId="18" xfId="0" applyFont="1" applyFill="1" applyBorder="1" applyAlignment="1" applyProtection="1">
      <alignment horizontal="left" vertical="center" wrapText="1"/>
      <protection hidden="1"/>
    </xf>
    <xf numFmtId="0" fontId="5" fillId="2" borderId="29" xfId="0" applyFont="1" applyFill="1" applyBorder="1" applyAlignment="1">
      <alignment horizontal="left" vertical="center" wrapText="1" indent="1"/>
    </xf>
    <xf numFmtId="0" fontId="5" fillId="2" borderId="30" xfId="0" applyFont="1" applyFill="1" applyBorder="1" applyAlignment="1">
      <alignment horizontal="left" vertical="center" wrapText="1" indent="1"/>
    </xf>
    <xf numFmtId="0" fontId="5" fillId="2" borderId="31" xfId="0" applyFont="1" applyFill="1" applyBorder="1" applyAlignment="1">
      <alignment horizontal="left" vertical="center" wrapText="1" indent="1"/>
    </xf>
    <xf numFmtId="0" fontId="5" fillId="2" borderId="26" xfId="0" applyFont="1" applyFill="1" applyBorder="1" applyAlignment="1">
      <alignment horizontal="left" vertical="center" wrapText="1"/>
    </xf>
    <xf numFmtId="0" fontId="6" fillId="2" borderId="22" xfId="0" applyFont="1" applyFill="1" applyBorder="1" applyAlignment="1">
      <alignment horizontal="left" vertical="center" wrapText="1" indent="1"/>
    </xf>
    <xf numFmtId="0" fontId="6" fillId="2" borderId="23" xfId="0" applyFont="1" applyFill="1" applyBorder="1" applyAlignment="1">
      <alignment horizontal="left" vertical="center" wrapText="1" indent="1"/>
    </xf>
    <xf numFmtId="0" fontId="6" fillId="2" borderId="24" xfId="0" applyFont="1" applyFill="1" applyBorder="1" applyAlignment="1">
      <alignment horizontal="left" vertical="center" wrapText="1" indent="1"/>
    </xf>
    <xf numFmtId="0" fontId="10" fillId="2" borderId="6" xfId="0" applyFont="1" applyFill="1" applyBorder="1" applyAlignment="1" applyProtection="1">
      <alignment horizontal="center" vertical="top" wrapText="1"/>
      <protection hidden="1"/>
    </xf>
    <xf numFmtId="0" fontId="10" fillId="2" borderId="0" xfId="0" applyFont="1" applyFill="1" applyBorder="1" applyAlignment="1" applyProtection="1">
      <alignment horizontal="center" vertical="top" wrapText="1"/>
      <protection hidden="1"/>
    </xf>
    <xf numFmtId="0" fontId="10" fillId="2" borderId="14" xfId="0" applyFont="1" applyFill="1" applyBorder="1" applyAlignment="1" applyProtection="1">
      <alignment horizontal="center" vertical="top" wrapText="1"/>
      <protection hidden="1"/>
    </xf>
    <xf numFmtId="0" fontId="5" fillId="2" borderId="32" xfId="0" applyFont="1" applyFill="1" applyBorder="1" applyAlignment="1">
      <alignment horizontal="left" vertical="center" wrapText="1" indent="1"/>
    </xf>
    <xf numFmtId="0" fontId="5" fillId="2" borderId="33" xfId="0" applyFont="1" applyFill="1" applyBorder="1" applyAlignment="1">
      <alignment horizontal="left" vertical="center" wrapText="1" indent="1"/>
    </xf>
    <xf numFmtId="0" fontId="5" fillId="2" borderId="34" xfId="0" applyFont="1" applyFill="1" applyBorder="1" applyAlignment="1">
      <alignment horizontal="left" vertical="center" wrapText="1" indent="1"/>
    </xf>
    <xf numFmtId="0" fontId="5" fillId="2" borderId="19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35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38" xfId="0" applyFont="1" applyFill="1" applyBorder="1" applyAlignment="1">
      <alignment horizontal="left" vertical="center" wrapText="1"/>
    </xf>
    <xf numFmtId="0" fontId="9" fillId="2" borderId="12" xfId="0" applyFont="1" applyFill="1" applyBorder="1" applyAlignment="1" applyProtection="1">
      <alignment vertical="center" wrapText="1"/>
      <protection hidden="1"/>
    </xf>
    <xf numFmtId="0" fontId="9" fillId="2" borderId="25" xfId="0" applyFont="1" applyFill="1" applyBorder="1" applyAlignment="1" applyProtection="1">
      <alignment vertical="center" wrapText="1"/>
      <protection hidden="1"/>
    </xf>
    <xf numFmtId="0" fontId="9" fillId="2" borderId="26" xfId="0" applyFont="1" applyFill="1" applyBorder="1" applyAlignment="1" applyProtection="1">
      <alignment vertical="center" wrapText="1"/>
      <protection hidden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top" wrapText="1"/>
    </xf>
    <xf numFmtId="0" fontId="10" fillId="2" borderId="17" xfId="0" applyFont="1" applyFill="1" applyBorder="1" applyAlignment="1">
      <alignment horizontal="center" vertical="top" wrapText="1"/>
    </xf>
    <xf numFmtId="0" fontId="10" fillId="2" borderId="18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vertical="center" wrapText="1"/>
    </xf>
    <xf numFmtId="0" fontId="18" fillId="2" borderId="26" xfId="0" applyFont="1" applyFill="1" applyBorder="1" applyAlignment="1">
      <alignment vertical="center" wrapText="1"/>
    </xf>
    <xf numFmtId="0" fontId="8" fillId="2" borderId="27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8" fillId="2" borderId="32" xfId="0" applyFont="1" applyFill="1" applyBorder="1" applyAlignment="1">
      <alignment horizontal="left" vertical="center" wrapText="1"/>
    </xf>
    <xf numFmtId="0" fontId="8" fillId="2" borderId="33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vertical="center" wrapText="1"/>
    </xf>
    <xf numFmtId="0" fontId="22" fillId="2" borderId="19" xfId="5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8" fillId="2" borderId="30" xfId="0" applyFont="1" applyFill="1" applyBorder="1" applyAlignment="1">
      <alignment horizontal="left" vertical="center" wrapText="1"/>
    </xf>
    <xf numFmtId="0" fontId="24" fillId="2" borderId="29" xfId="0" applyFont="1" applyFill="1" applyBorder="1" applyAlignment="1">
      <alignment horizontal="left" vertical="center" wrapText="1"/>
    </xf>
    <xf numFmtId="0" fontId="24" fillId="2" borderId="30" xfId="0" applyFont="1" applyFill="1" applyBorder="1" applyAlignment="1">
      <alignment horizontal="left" vertical="center" wrapText="1"/>
    </xf>
    <xf numFmtId="0" fontId="24" fillId="2" borderId="12" xfId="0" applyFont="1" applyFill="1" applyBorder="1" applyAlignment="1">
      <alignment horizontal="left" vertical="center" wrapText="1"/>
    </xf>
    <xf numFmtId="0" fontId="24" fillId="2" borderId="25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vertical="center" wrapText="1"/>
    </xf>
    <xf numFmtId="0" fontId="2" fillId="2" borderId="26" xfId="0" applyFont="1" applyFill="1" applyBorder="1" applyAlignment="1">
      <alignment vertical="center" wrapText="1"/>
    </xf>
    <xf numFmtId="0" fontId="23" fillId="2" borderId="0" xfId="5" applyFont="1" applyFill="1" applyBorder="1" applyAlignment="1" applyProtection="1">
      <alignment horizontal="center" vertical="center"/>
      <protection hidden="1"/>
    </xf>
    <xf numFmtId="14" fontId="23" fillId="2" borderId="0" xfId="5" applyNumberFormat="1" applyFont="1" applyFill="1" applyBorder="1" applyAlignment="1" applyProtection="1">
      <alignment horizontal="center" vertical="center"/>
      <protection locked="0" hidden="1"/>
    </xf>
    <xf numFmtId="0" fontId="2" fillId="2" borderId="0" xfId="5" applyFont="1" applyFill="1" applyBorder="1" applyAlignment="1">
      <alignment vertical="center"/>
    </xf>
    <xf numFmtId="0" fontId="24" fillId="2" borderId="11" xfId="0" applyFont="1" applyFill="1" applyBorder="1" applyAlignment="1">
      <alignment horizontal="center" vertical="center" wrapText="1"/>
    </xf>
    <xf numFmtId="49" fontId="25" fillId="2" borderId="11" xfId="0" applyNumberFormat="1" applyFont="1" applyFill="1" applyBorder="1" applyAlignment="1">
      <alignment horizontal="center" vertical="center" wrapText="1"/>
    </xf>
    <xf numFmtId="0" fontId="13" fillId="0" borderId="0" xfId="5" applyFont="1" applyAlignment="1"/>
    <xf numFmtId="0" fontId="20" fillId="0" borderId="0" xfId="5" applyFont="1" applyBorder="1" applyAlignment="1">
      <alignment horizontal="justify" vertical="top" wrapText="1"/>
    </xf>
    <xf numFmtId="0" fontId="12" fillId="0" borderId="0" xfId="5" applyAlignment="1"/>
  </cellXfs>
  <cellStyles count="15">
    <cellStyle name="Comma 2" xfId="11"/>
    <cellStyle name="Hyperlink" xfId="1" builtinId="8"/>
    <cellStyle name="Normal" xfId="0" builtinId="0"/>
    <cellStyle name="Normal 2" xfId="2"/>
    <cellStyle name="Normal 2 2" xfId="10"/>
    <cellStyle name="Normal 27" xfId="12"/>
    <cellStyle name="Normal 3" xfId="6"/>
    <cellStyle name="Normal_TFI-POD" xfId="3"/>
    <cellStyle name="Normalny_Farm IAS A 00" xfId="8"/>
    <cellStyle name="Obično_Knjiga2" xfId="4"/>
    <cellStyle name="Percent 2" xfId="13"/>
    <cellStyle name="Percent 3" xfId="7"/>
    <cellStyle name="Style 1" xfId="5"/>
    <cellStyle name="Style 1 2" xfId="9"/>
    <cellStyle name="Style 1 2 2" xfId="14"/>
  </cellStyles>
  <dxfs count="3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63"/>
  <sheetViews>
    <sheetView tabSelected="1" zoomScaleNormal="100" zoomScaleSheetLayoutView="110" workbookViewId="0">
      <selection activeCell="K14" sqref="K14"/>
    </sheetView>
  </sheetViews>
  <sheetFormatPr defaultRowHeight="12.75" x14ac:dyDescent="0.2"/>
  <cols>
    <col min="1" max="1" width="9.140625" style="39"/>
    <col min="2" max="2" width="13" style="39" customWidth="1"/>
    <col min="3" max="6" width="9.140625" style="39"/>
    <col min="7" max="7" width="15.140625" style="39" customWidth="1"/>
    <col min="8" max="8" width="19.28515625" style="39" customWidth="1"/>
    <col min="9" max="9" width="14.42578125" style="39" customWidth="1"/>
    <col min="10" max="16384" width="9.140625" style="39"/>
  </cols>
  <sheetData>
    <row r="1" spans="1:12" ht="15.75" x14ac:dyDescent="0.25">
      <c r="A1" s="173" t="s">
        <v>212</v>
      </c>
      <c r="B1" s="174"/>
      <c r="C1" s="174"/>
      <c r="D1" s="36"/>
      <c r="E1" s="36"/>
      <c r="F1" s="36"/>
      <c r="G1" s="36"/>
      <c r="H1" s="36"/>
      <c r="I1" s="37"/>
      <c r="J1" s="38"/>
      <c r="K1" s="38"/>
      <c r="L1" s="38"/>
    </row>
    <row r="2" spans="1:12" x14ac:dyDescent="0.2">
      <c r="A2" s="209" t="s">
        <v>213</v>
      </c>
      <c r="B2" s="210"/>
      <c r="C2" s="210"/>
      <c r="D2" s="211"/>
      <c r="E2" s="40">
        <v>41640</v>
      </c>
      <c r="F2" s="41"/>
      <c r="G2" s="42" t="s">
        <v>214</v>
      </c>
      <c r="H2" s="40">
        <v>41912</v>
      </c>
      <c r="I2" s="43"/>
      <c r="J2" s="38"/>
      <c r="K2" s="38"/>
      <c r="L2" s="38"/>
    </row>
    <row r="3" spans="1:12" x14ac:dyDescent="0.2">
      <c r="A3" s="44"/>
      <c r="B3" s="45"/>
      <c r="C3" s="45"/>
      <c r="D3" s="45"/>
      <c r="E3" s="46"/>
      <c r="F3" s="46"/>
      <c r="G3" s="45"/>
      <c r="H3" s="45"/>
      <c r="I3" s="47"/>
      <c r="J3" s="38"/>
      <c r="K3" s="38"/>
      <c r="L3" s="38"/>
    </row>
    <row r="4" spans="1:12" ht="15" x14ac:dyDescent="0.2">
      <c r="A4" s="212" t="s">
        <v>281</v>
      </c>
      <c r="B4" s="213"/>
      <c r="C4" s="213"/>
      <c r="D4" s="213"/>
      <c r="E4" s="213"/>
      <c r="F4" s="213"/>
      <c r="G4" s="213"/>
      <c r="H4" s="213"/>
      <c r="I4" s="214"/>
      <c r="J4" s="38"/>
      <c r="K4" s="38"/>
      <c r="L4" s="38"/>
    </row>
    <row r="5" spans="1:12" x14ac:dyDescent="0.2">
      <c r="A5" s="48"/>
      <c r="B5" s="49"/>
      <c r="C5" s="49"/>
      <c r="D5" s="49"/>
      <c r="E5" s="50"/>
      <c r="F5" s="51"/>
      <c r="G5" s="52"/>
      <c r="H5" s="53"/>
      <c r="I5" s="54"/>
      <c r="J5" s="38"/>
      <c r="K5" s="38"/>
      <c r="L5" s="38"/>
    </row>
    <row r="6" spans="1:12" x14ac:dyDescent="0.2">
      <c r="A6" s="156" t="s">
        <v>215</v>
      </c>
      <c r="B6" s="157"/>
      <c r="C6" s="168" t="s">
        <v>285</v>
      </c>
      <c r="D6" s="169"/>
      <c r="E6" s="55"/>
      <c r="F6" s="55"/>
      <c r="G6" s="55"/>
      <c r="H6" s="55"/>
      <c r="I6" s="56"/>
      <c r="J6" s="38"/>
      <c r="K6" s="38"/>
      <c r="L6" s="38"/>
    </row>
    <row r="7" spans="1:12" x14ac:dyDescent="0.2">
      <c r="A7" s="57"/>
      <c r="B7" s="58"/>
      <c r="C7" s="49"/>
      <c r="D7" s="49"/>
      <c r="E7" s="55"/>
      <c r="F7" s="55"/>
      <c r="G7" s="55"/>
      <c r="H7" s="55"/>
      <c r="I7" s="56"/>
      <c r="J7" s="38"/>
      <c r="K7" s="38"/>
      <c r="L7" s="38"/>
    </row>
    <row r="8" spans="1:12" x14ac:dyDescent="0.2">
      <c r="A8" s="215" t="s">
        <v>216</v>
      </c>
      <c r="B8" s="216"/>
      <c r="C8" s="168" t="s">
        <v>286</v>
      </c>
      <c r="D8" s="169"/>
      <c r="E8" s="55"/>
      <c r="F8" s="55"/>
      <c r="G8" s="55"/>
      <c r="H8" s="55"/>
      <c r="I8" s="54"/>
      <c r="J8" s="38"/>
      <c r="K8" s="38"/>
      <c r="L8" s="38"/>
    </row>
    <row r="9" spans="1:12" x14ac:dyDescent="0.2">
      <c r="A9" s="59"/>
      <c r="B9" s="60"/>
      <c r="C9" s="61"/>
      <c r="D9" s="49"/>
      <c r="E9" s="49"/>
      <c r="F9" s="49"/>
      <c r="G9" s="49"/>
      <c r="H9" s="49"/>
      <c r="I9" s="54"/>
      <c r="J9" s="38"/>
      <c r="K9" s="38"/>
      <c r="L9" s="38"/>
    </row>
    <row r="10" spans="1:12" x14ac:dyDescent="0.2">
      <c r="A10" s="151" t="s">
        <v>217</v>
      </c>
      <c r="B10" s="207"/>
      <c r="C10" s="168" t="s">
        <v>287</v>
      </c>
      <c r="D10" s="169"/>
      <c r="E10" s="49"/>
      <c r="F10" s="49"/>
      <c r="G10" s="49"/>
      <c r="H10" s="49"/>
      <c r="I10" s="54"/>
      <c r="J10" s="38"/>
      <c r="K10" s="38"/>
      <c r="L10" s="38"/>
    </row>
    <row r="11" spans="1:12" x14ac:dyDescent="0.2">
      <c r="A11" s="208"/>
      <c r="B11" s="207"/>
      <c r="C11" s="49"/>
      <c r="D11" s="49"/>
      <c r="E11" s="49"/>
      <c r="F11" s="49"/>
      <c r="G11" s="49"/>
      <c r="H11" s="49"/>
      <c r="I11" s="54"/>
      <c r="J11" s="38"/>
      <c r="K11" s="38"/>
      <c r="L11" s="38"/>
    </row>
    <row r="12" spans="1:12" x14ac:dyDescent="0.2">
      <c r="A12" s="156" t="s">
        <v>218</v>
      </c>
      <c r="B12" s="157"/>
      <c r="C12" s="170" t="s">
        <v>288</v>
      </c>
      <c r="D12" s="198"/>
      <c r="E12" s="198"/>
      <c r="F12" s="198"/>
      <c r="G12" s="198"/>
      <c r="H12" s="198"/>
      <c r="I12" s="159"/>
      <c r="J12" s="38"/>
      <c r="K12" s="38"/>
      <c r="L12" s="38"/>
    </row>
    <row r="13" spans="1:12" x14ac:dyDescent="0.2">
      <c r="A13" s="57"/>
      <c r="B13" s="58"/>
      <c r="C13" s="62"/>
      <c r="D13" s="49"/>
      <c r="E13" s="49"/>
      <c r="F13" s="49"/>
      <c r="G13" s="49"/>
      <c r="H13" s="49"/>
      <c r="I13" s="54"/>
      <c r="J13" s="38"/>
      <c r="K13" s="38"/>
      <c r="L13" s="38"/>
    </row>
    <row r="14" spans="1:12" x14ac:dyDescent="0.2">
      <c r="A14" s="156" t="s">
        <v>219</v>
      </c>
      <c r="B14" s="157"/>
      <c r="C14" s="205">
        <v>10000</v>
      </c>
      <c r="D14" s="206"/>
      <c r="E14" s="49"/>
      <c r="F14" s="170" t="s">
        <v>289</v>
      </c>
      <c r="G14" s="198"/>
      <c r="H14" s="198"/>
      <c r="I14" s="159"/>
      <c r="J14" s="38"/>
      <c r="K14" s="38"/>
      <c r="L14" s="38"/>
    </row>
    <row r="15" spans="1:12" x14ac:dyDescent="0.2">
      <c r="A15" s="57"/>
      <c r="B15" s="58"/>
      <c r="C15" s="49"/>
      <c r="D15" s="49"/>
      <c r="E15" s="49"/>
      <c r="F15" s="49"/>
      <c r="G15" s="49"/>
      <c r="H15" s="49"/>
      <c r="I15" s="54"/>
      <c r="J15" s="38"/>
      <c r="K15" s="38"/>
      <c r="L15" s="38"/>
    </row>
    <row r="16" spans="1:12" x14ac:dyDescent="0.2">
      <c r="A16" s="156" t="s">
        <v>220</v>
      </c>
      <c r="B16" s="157"/>
      <c r="C16" s="170" t="s">
        <v>290</v>
      </c>
      <c r="D16" s="198"/>
      <c r="E16" s="198"/>
      <c r="F16" s="198"/>
      <c r="G16" s="198"/>
      <c r="H16" s="198"/>
      <c r="I16" s="159"/>
      <c r="J16" s="38"/>
      <c r="K16" s="38"/>
      <c r="L16" s="38"/>
    </row>
    <row r="17" spans="1:12" x14ac:dyDescent="0.2">
      <c r="A17" s="57"/>
      <c r="B17" s="58"/>
      <c r="C17" s="49"/>
      <c r="D17" s="49"/>
      <c r="E17" s="49"/>
      <c r="F17" s="49"/>
      <c r="G17" s="49"/>
      <c r="H17" s="49"/>
      <c r="I17" s="54"/>
      <c r="J17" s="38"/>
      <c r="K17" s="38"/>
      <c r="L17" s="38"/>
    </row>
    <row r="18" spans="1:12" x14ac:dyDescent="0.2">
      <c r="A18" s="156" t="s">
        <v>221</v>
      </c>
      <c r="B18" s="157"/>
      <c r="C18" s="199" t="s">
        <v>291</v>
      </c>
      <c r="D18" s="200"/>
      <c r="E18" s="200"/>
      <c r="F18" s="200"/>
      <c r="G18" s="200"/>
      <c r="H18" s="200"/>
      <c r="I18" s="201"/>
      <c r="J18" s="38"/>
      <c r="K18" s="38"/>
      <c r="L18" s="38"/>
    </row>
    <row r="19" spans="1:12" x14ac:dyDescent="0.2">
      <c r="A19" s="57"/>
      <c r="B19" s="58"/>
      <c r="C19" s="62"/>
      <c r="D19" s="49"/>
      <c r="E19" s="49"/>
      <c r="F19" s="49"/>
      <c r="G19" s="49"/>
      <c r="H19" s="49"/>
      <c r="I19" s="54"/>
      <c r="J19" s="38"/>
      <c r="K19" s="38"/>
      <c r="L19" s="38"/>
    </row>
    <row r="20" spans="1:12" x14ac:dyDescent="0.2">
      <c r="A20" s="156" t="s">
        <v>222</v>
      </c>
      <c r="B20" s="157"/>
      <c r="C20" s="202" t="s">
        <v>292</v>
      </c>
      <c r="D20" s="203"/>
      <c r="E20" s="203"/>
      <c r="F20" s="203"/>
      <c r="G20" s="203"/>
      <c r="H20" s="203"/>
      <c r="I20" s="204"/>
      <c r="J20" s="38"/>
      <c r="K20" s="38"/>
      <c r="L20" s="38"/>
    </row>
    <row r="21" spans="1:12" x14ac:dyDescent="0.2">
      <c r="A21" s="57"/>
      <c r="B21" s="58"/>
      <c r="C21" s="62"/>
      <c r="D21" s="49"/>
      <c r="E21" s="49"/>
      <c r="F21" s="49"/>
      <c r="G21" s="49"/>
      <c r="H21" s="49"/>
      <c r="I21" s="54"/>
      <c r="J21" s="38"/>
      <c r="K21" s="38"/>
      <c r="L21" s="38"/>
    </row>
    <row r="22" spans="1:12" x14ac:dyDescent="0.2">
      <c r="A22" s="156" t="s">
        <v>223</v>
      </c>
      <c r="B22" s="157"/>
      <c r="C22" s="63"/>
      <c r="D22" s="170"/>
      <c r="E22" s="195"/>
      <c r="F22" s="196"/>
      <c r="G22" s="156"/>
      <c r="H22" s="197"/>
      <c r="I22" s="64"/>
      <c r="J22" s="38"/>
      <c r="K22" s="38"/>
      <c r="L22" s="38"/>
    </row>
    <row r="23" spans="1:12" x14ac:dyDescent="0.2">
      <c r="A23" s="57"/>
      <c r="B23" s="58"/>
      <c r="C23" s="49"/>
      <c r="D23" s="65"/>
      <c r="E23" s="65"/>
      <c r="F23" s="65"/>
      <c r="G23" s="65"/>
      <c r="H23" s="49"/>
      <c r="I23" s="54"/>
      <c r="J23" s="38"/>
      <c r="K23" s="38"/>
      <c r="L23" s="38"/>
    </row>
    <row r="24" spans="1:12" x14ac:dyDescent="0.2">
      <c r="A24" s="156" t="s">
        <v>224</v>
      </c>
      <c r="B24" s="157"/>
      <c r="C24" s="63"/>
      <c r="D24" s="170"/>
      <c r="E24" s="195"/>
      <c r="F24" s="195"/>
      <c r="G24" s="196"/>
      <c r="H24" s="66" t="s">
        <v>225</v>
      </c>
      <c r="I24" s="136">
        <v>93</v>
      </c>
      <c r="J24" s="38"/>
      <c r="K24" s="38"/>
      <c r="L24" s="38"/>
    </row>
    <row r="25" spans="1:12" x14ac:dyDescent="0.2">
      <c r="A25" s="57"/>
      <c r="B25" s="58"/>
      <c r="C25" s="49"/>
      <c r="D25" s="65"/>
      <c r="E25" s="65"/>
      <c r="F25" s="65"/>
      <c r="G25" s="58"/>
      <c r="H25" s="58" t="s">
        <v>282</v>
      </c>
      <c r="I25" s="67"/>
      <c r="J25" s="38"/>
      <c r="K25" s="38"/>
      <c r="L25" s="38"/>
    </row>
    <row r="26" spans="1:12" x14ac:dyDescent="0.2">
      <c r="A26" s="156" t="s">
        <v>226</v>
      </c>
      <c r="B26" s="157"/>
      <c r="C26" s="68" t="s">
        <v>294</v>
      </c>
      <c r="D26" s="69"/>
      <c r="E26" s="70"/>
      <c r="F26" s="65"/>
      <c r="G26" s="187" t="s">
        <v>227</v>
      </c>
      <c r="H26" s="157"/>
      <c r="I26" s="71" t="s">
        <v>293</v>
      </c>
      <c r="J26" s="38"/>
      <c r="K26" s="38"/>
      <c r="L26" s="38"/>
    </row>
    <row r="27" spans="1:12" x14ac:dyDescent="0.2">
      <c r="A27" s="57"/>
      <c r="B27" s="58"/>
      <c r="C27" s="49"/>
      <c r="D27" s="65"/>
      <c r="E27" s="65"/>
      <c r="F27" s="65"/>
      <c r="G27" s="65"/>
      <c r="H27" s="49"/>
      <c r="I27" s="72"/>
      <c r="J27" s="38"/>
      <c r="K27" s="38"/>
      <c r="L27" s="38"/>
    </row>
    <row r="28" spans="1:12" x14ac:dyDescent="0.2">
      <c r="A28" s="188" t="s">
        <v>228</v>
      </c>
      <c r="B28" s="189"/>
      <c r="C28" s="190"/>
      <c r="D28" s="190"/>
      <c r="E28" s="191" t="s">
        <v>229</v>
      </c>
      <c r="F28" s="192"/>
      <c r="G28" s="192"/>
      <c r="H28" s="193" t="s">
        <v>230</v>
      </c>
      <c r="I28" s="194"/>
      <c r="J28" s="38"/>
      <c r="K28" s="38"/>
      <c r="L28" s="38"/>
    </row>
    <row r="29" spans="1:12" x14ac:dyDescent="0.2">
      <c r="A29" s="73"/>
      <c r="B29" s="70"/>
      <c r="C29" s="70"/>
      <c r="D29" s="49"/>
      <c r="E29" s="49"/>
      <c r="F29" s="49"/>
      <c r="G29" s="49"/>
      <c r="H29" s="74"/>
      <c r="I29" s="72"/>
      <c r="J29" s="38"/>
      <c r="K29" s="38"/>
      <c r="L29" s="38"/>
    </row>
    <row r="30" spans="1:12" x14ac:dyDescent="0.2">
      <c r="A30" s="170"/>
      <c r="B30" s="183"/>
      <c r="C30" s="183"/>
      <c r="D30" s="184"/>
      <c r="E30" s="170"/>
      <c r="F30" s="183"/>
      <c r="G30" s="184"/>
      <c r="H30" s="168"/>
      <c r="I30" s="169"/>
      <c r="J30" s="38"/>
      <c r="K30" s="38"/>
      <c r="L30" s="38"/>
    </row>
    <row r="31" spans="1:12" x14ac:dyDescent="0.2">
      <c r="A31" s="75"/>
      <c r="B31" s="76"/>
      <c r="C31" s="77"/>
      <c r="D31" s="185"/>
      <c r="E31" s="185"/>
      <c r="F31" s="185"/>
      <c r="G31" s="186"/>
      <c r="H31" s="65"/>
      <c r="I31" s="78"/>
      <c r="J31" s="38"/>
      <c r="K31" s="38"/>
      <c r="L31" s="38"/>
    </row>
    <row r="32" spans="1:12" x14ac:dyDescent="0.2">
      <c r="A32" s="170"/>
      <c r="B32" s="183"/>
      <c r="C32" s="183"/>
      <c r="D32" s="184"/>
      <c r="E32" s="170"/>
      <c r="F32" s="183"/>
      <c r="G32" s="184"/>
      <c r="H32" s="168"/>
      <c r="I32" s="169"/>
      <c r="J32" s="38"/>
      <c r="K32" s="38"/>
      <c r="L32" s="38"/>
    </row>
    <row r="33" spans="1:12" x14ac:dyDescent="0.2">
      <c r="A33" s="75"/>
      <c r="B33" s="76"/>
      <c r="C33" s="77"/>
      <c r="D33" s="79"/>
      <c r="E33" s="79"/>
      <c r="F33" s="79"/>
      <c r="G33" s="80"/>
      <c r="H33" s="65"/>
      <c r="I33" s="81"/>
      <c r="J33" s="38"/>
      <c r="K33" s="38"/>
      <c r="L33" s="38"/>
    </row>
    <row r="34" spans="1:12" x14ac:dyDescent="0.2">
      <c r="A34" s="170"/>
      <c r="B34" s="183"/>
      <c r="C34" s="183"/>
      <c r="D34" s="184"/>
      <c r="E34" s="170"/>
      <c r="F34" s="183"/>
      <c r="G34" s="184"/>
      <c r="H34" s="168"/>
      <c r="I34" s="169"/>
      <c r="J34" s="38"/>
      <c r="K34" s="38"/>
      <c r="L34" s="38"/>
    </row>
    <row r="35" spans="1:12" x14ac:dyDescent="0.2">
      <c r="A35" s="75"/>
      <c r="B35" s="76"/>
      <c r="C35" s="77"/>
      <c r="D35" s="79"/>
      <c r="E35" s="79"/>
      <c r="F35" s="79"/>
      <c r="G35" s="80"/>
      <c r="H35" s="65"/>
      <c r="I35" s="81"/>
      <c r="J35" s="38"/>
      <c r="K35" s="38"/>
      <c r="L35" s="38"/>
    </row>
    <row r="36" spans="1:12" x14ac:dyDescent="0.2">
      <c r="A36" s="170"/>
      <c r="B36" s="183"/>
      <c r="C36" s="183"/>
      <c r="D36" s="184"/>
      <c r="E36" s="170"/>
      <c r="F36" s="183"/>
      <c r="G36" s="184"/>
      <c r="H36" s="168"/>
      <c r="I36" s="169"/>
      <c r="J36" s="38"/>
      <c r="K36" s="38"/>
      <c r="L36" s="38"/>
    </row>
    <row r="37" spans="1:12" x14ac:dyDescent="0.2">
      <c r="A37" s="82"/>
      <c r="B37" s="83"/>
      <c r="C37" s="181"/>
      <c r="D37" s="182"/>
      <c r="E37" s="65"/>
      <c r="F37" s="181"/>
      <c r="G37" s="182"/>
      <c r="H37" s="65"/>
      <c r="I37" s="84"/>
      <c r="J37" s="38"/>
      <c r="K37" s="38"/>
      <c r="L37" s="38"/>
    </row>
    <row r="38" spans="1:12" x14ac:dyDescent="0.2">
      <c r="A38" s="170"/>
      <c r="B38" s="183"/>
      <c r="C38" s="183"/>
      <c r="D38" s="184"/>
      <c r="E38" s="170"/>
      <c r="F38" s="183"/>
      <c r="G38" s="184"/>
      <c r="H38" s="168"/>
      <c r="I38" s="169"/>
      <c r="J38" s="38"/>
      <c r="K38" s="38"/>
      <c r="L38" s="38"/>
    </row>
    <row r="39" spans="1:12" x14ac:dyDescent="0.2">
      <c r="A39" s="82"/>
      <c r="B39" s="83"/>
      <c r="C39" s="85"/>
      <c r="D39" s="86"/>
      <c r="E39" s="65"/>
      <c r="F39" s="85"/>
      <c r="G39" s="86"/>
      <c r="H39" s="65"/>
      <c r="I39" s="84"/>
      <c r="J39" s="38"/>
      <c r="K39" s="38"/>
      <c r="L39" s="38"/>
    </row>
    <row r="40" spans="1:12" x14ac:dyDescent="0.2">
      <c r="A40" s="170"/>
      <c r="B40" s="183"/>
      <c r="C40" s="183"/>
      <c r="D40" s="184"/>
      <c r="E40" s="170"/>
      <c r="F40" s="183"/>
      <c r="G40" s="184"/>
      <c r="H40" s="168"/>
      <c r="I40" s="169"/>
      <c r="J40" s="38"/>
      <c r="K40" s="38"/>
      <c r="L40" s="38"/>
    </row>
    <row r="41" spans="1:12" x14ac:dyDescent="0.2">
      <c r="A41" s="87"/>
      <c r="B41" s="70"/>
      <c r="C41" s="70"/>
      <c r="D41" s="70"/>
      <c r="E41" s="88"/>
      <c r="F41" s="70"/>
      <c r="G41" s="70"/>
      <c r="H41" s="89"/>
      <c r="I41" s="90"/>
      <c r="J41" s="38"/>
      <c r="K41" s="38"/>
      <c r="L41" s="38"/>
    </row>
    <row r="42" spans="1:12" x14ac:dyDescent="0.2">
      <c r="A42" s="91"/>
      <c r="B42" s="92"/>
      <c r="C42" s="93"/>
      <c r="D42" s="94"/>
      <c r="E42" s="49"/>
      <c r="F42" s="93"/>
      <c r="G42" s="94"/>
      <c r="H42" s="49"/>
      <c r="I42" s="54"/>
      <c r="J42" s="38"/>
      <c r="K42" s="38"/>
      <c r="L42" s="38"/>
    </row>
    <row r="43" spans="1:12" x14ac:dyDescent="0.2">
      <c r="A43" s="95"/>
      <c r="B43" s="96"/>
      <c r="C43" s="96"/>
      <c r="D43" s="61"/>
      <c r="E43" s="61"/>
      <c r="F43" s="96"/>
      <c r="G43" s="61"/>
      <c r="H43" s="61"/>
      <c r="I43" s="97"/>
      <c r="J43" s="38"/>
      <c r="K43" s="38"/>
      <c r="L43" s="38"/>
    </row>
    <row r="44" spans="1:12" x14ac:dyDescent="0.2">
      <c r="A44" s="151" t="s">
        <v>231</v>
      </c>
      <c r="B44" s="152"/>
      <c r="C44" s="168"/>
      <c r="D44" s="169"/>
      <c r="E44" s="49"/>
      <c r="F44" s="170"/>
      <c r="G44" s="171"/>
      <c r="H44" s="171"/>
      <c r="I44" s="172"/>
      <c r="J44" s="38"/>
      <c r="K44" s="38"/>
      <c r="L44" s="38"/>
    </row>
    <row r="45" spans="1:12" x14ac:dyDescent="0.2">
      <c r="A45" s="91"/>
      <c r="B45" s="92"/>
      <c r="C45" s="176"/>
      <c r="D45" s="177"/>
      <c r="E45" s="49"/>
      <c r="F45" s="176"/>
      <c r="G45" s="178"/>
      <c r="H45" s="98"/>
      <c r="I45" s="99"/>
      <c r="J45" s="38"/>
      <c r="K45" s="38"/>
      <c r="L45" s="38"/>
    </row>
    <row r="46" spans="1:12" x14ac:dyDescent="0.2">
      <c r="A46" s="151" t="s">
        <v>232</v>
      </c>
      <c r="B46" s="152"/>
      <c r="C46" s="170" t="s">
        <v>295</v>
      </c>
      <c r="D46" s="179"/>
      <c r="E46" s="179"/>
      <c r="F46" s="179"/>
      <c r="G46" s="179"/>
      <c r="H46" s="179"/>
      <c r="I46" s="180"/>
      <c r="J46" s="38"/>
      <c r="K46" s="38"/>
      <c r="L46" s="38"/>
    </row>
    <row r="47" spans="1:12" x14ac:dyDescent="0.2">
      <c r="A47" s="57"/>
      <c r="B47" s="58"/>
      <c r="C47" s="62" t="s">
        <v>233</v>
      </c>
      <c r="D47" s="49"/>
      <c r="E47" s="49"/>
      <c r="F47" s="49"/>
      <c r="G47" s="49"/>
      <c r="H47" s="49"/>
      <c r="I47" s="54"/>
      <c r="J47" s="38"/>
      <c r="K47" s="38"/>
      <c r="L47" s="38"/>
    </row>
    <row r="48" spans="1:12" x14ac:dyDescent="0.2">
      <c r="A48" s="151" t="s">
        <v>234</v>
      </c>
      <c r="B48" s="152"/>
      <c r="C48" s="158" t="s">
        <v>296</v>
      </c>
      <c r="D48" s="154"/>
      <c r="E48" s="155"/>
      <c r="F48" s="49"/>
      <c r="G48" s="66" t="s">
        <v>235</v>
      </c>
      <c r="H48" s="158" t="s">
        <v>297</v>
      </c>
      <c r="I48" s="155"/>
      <c r="J48" s="38"/>
      <c r="K48" s="38"/>
      <c r="L48" s="38"/>
    </row>
    <row r="49" spans="1:12" x14ac:dyDescent="0.2">
      <c r="A49" s="57"/>
      <c r="B49" s="58"/>
      <c r="C49" s="62"/>
      <c r="D49" s="49"/>
      <c r="E49" s="49"/>
      <c r="F49" s="49"/>
      <c r="G49" s="49"/>
      <c r="H49" s="49"/>
      <c r="I49" s="54"/>
      <c r="J49" s="38"/>
      <c r="K49" s="38"/>
      <c r="L49" s="38"/>
    </row>
    <row r="50" spans="1:12" x14ac:dyDescent="0.2">
      <c r="A50" s="151" t="s">
        <v>221</v>
      </c>
      <c r="B50" s="152"/>
      <c r="C50" s="153" t="s">
        <v>298</v>
      </c>
      <c r="D50" s="154"/>
      <c r="E50" s="154"/>
      <c r="F50" s="154"/>
      <c r="G50" s="154"/>
      <c r="H50" s="154"/>
      <c r="I50" s="155"/>
      <c r="J50" s="38"/>
      <c r="K50" s="38"/>
      <c r="L50" s="38"/>
    </row>
    <row r="51" spans="1:12" x14ac:dyDescent="0.2">
      <c r="A51" s="57"/>
      <c r="B51" s="58"/>
      <c r="C51" s="49"/>
      <c r="D51" s="49"/>
      <c r="E51" s="49"/>
      <c r="F51" s="49"/>
      <c r="G51" s="49"/>
      <c r="H51" s="49"/>
      <c r="I51" s="54"/>
      <c r="J51" s="38"/>
      <c r="K51" s="38"/>
      <c r="L51" s="38"/>
    </row>
    <row r="52" spans="1:12" x14ac:dyDescent="0.2">
      <c r="A52" s="156" t="s">
        <v>236</v>
      </c>
      <c r="B52" s="157"/>
      <c r="C52" s="158" t="s">
        <v>299</v>
      </c>
      <c r="D52" s="154"/>
      <c r="E52" s="154"/>
      <c r="F52" s="154"/>
      <c r="G52" s="154"/>
      <c r="H52" s="154"/>
      <c r="I52" s="159"/>
      <c r="J52" s="38"/>
      <c r="K52" s="38"/>
      <c r="L52" s="38"/>
    </row>
    <row r="53" spans="1:12" x14ac:dyDescent="0.2">
      <c r="A53" s="100"/>
      <c r="B53" s="61"/>
      <c r="C53" s="175" t="s">
        <v>237</v>
      </c>
      <c r="D53" s="175"/>
      <c r="E53" s="175"/>
      <c r="F53" s="175"/>
      <c r="G53" s="175"/>
      <c r="H53" s="175"/>
      <c r="I53" s="101"/>
      <c r="J53" s="38"/>
      <c r="K53" s="38"/>
      <c r="L53" s="38"/>
    </row>
    <row r="54" spans="1:12" x14ac:dyDescent="0.2">
      <c r="A54" s="100"/>
      <c r="B54" s="61"/>
      <c r="C54" s="102"/>
      <c r="D54" s="102"/>
      <c r="E54" s="102"/>
      <c r="F54" s="102"/>
      <c r="G54" s="102"/>
      <c r="H54" s="102"/>
      <c r="I54" s="101"/>
      <c r="J54" s="38"/>
      <c r="K54" s="38"/>
      <c r="L54" s="38"/>
    </row>
    <row r="55" spans="1:12" x14ac:dyDescent="0.2">
      <c r="A55" s="100"/>
      <c r="B55" s="160" t="s">
        <v>238</v>
      </c>
      <c r="C55" s="161"/>
      <c r="D55" s="161"/>
      <c r="E55" s="161"/>
      <c r="F55" s="103"/>
      <c r="G55" s="103"/>
      <c r="H55" s="103"/>
      <c r="I55" s="104"/>
      <c r="J55" s="38"/>
      <c r="K55" s="38"/>
      <c r="L55" s="38"/>
    </row>
    <row r="56" spans="1:12" x14ac:dyDescent="0.2">
      <c r="A56" s="100"/>
      <c r="B56" s="162" t="s">
        <v>270</v>
      </c>
      <c r="C56" s="163"/>
      <c r="D56" s="163"/>
      <c r="E56" s="163"/>
      <c r="F56" s="163"/>
      <c r="G56" s="163"/>
      <c r="H56" s="163"/>
      <c r="I56" s="164"/>
      <c r="J56" s="38"/>
      <c r="K56" s="38"/>
      <c r="L56" s="38"/>
    </row>
    <row r="57" spans="1:12" x14ac:dyDescent="0.2">
      <c r="A57" s="100"/>
      <c r="B57" s="162" t="s">
        <v>271</v>
      </c>
      <c r="C57" s="163"/>
      <c r="D57" s="163"/>
      <c r="E57" s="163"/>
      <c r="F57" s="163"/>
      <c r="G57" s="163"/>
      <c r="H57" s="163"/>
      <c r="I57" s="104"/>
      <c r="J57" s="38"/>
      <c r="K57" s="38"/>
      <c r="L57" s="38"/>
    </row>
    <row r="58" spans="1:12" x14ac:dyDescent="0.2">
      <c r="A58" s="100"/>
      <c r="B58" s="162" t="s">
        <v>272</v>
      </c>
      <c r="C58" s="163"/>
      <c r="D58" s="163"/>
      <c r="E58" s="163"/>
      <c r="F58" s="163"/>
      <c r="G58" s="163"/>
      <c r="H58" s="163"/>
      <c r="I58" s="164"/>
      <c r="J58" s="38"/>
      <c r="K58" s="38"/>
      <c r="L58" s="38"/>
    </row>
    <row r="59" spans="1:12" x14ac:dyDescent="0.2">
      <c r="A59" s="100"/>
      <c r="B59" s="162" t="s">
        <v>273</v>
      </c>
      <c r="C59" s="163"/>
      <c r="D59" s="163"/>
      <c r="E59" s="163"/>
      <c r="F59" s="163"/>
      <c r="G59" s="163"/>
      <c r="H59" s="163"/>
      <c r="I59" s="164"/>
      <c r="J59" s="38"/>
      <c r="K59" s="38"/>
      <c r="L59" s="38"/>
    </row>
    <row r="60" spans="1:12" x14ac:dyDescent="0.2">
      <c r="A60" s="100"/>
      <c r="B60" s="105"/>
      <c r="C60" s="106"/>
      <c r="D60" s="106"/>
      <c r="E60" s="106"/>
      <c r="F60" s="106"/>
      <c r="G60" s="106"/>
      <c r="H60" s="106"/>
      <c r="I60" s="107"/>
      <c r="J60" s="38"/>
      <c r="K60" s="38"/>
      <c r="L60" s="38"/>
    </row>
    <row r="61" spans="1:12" ht="13.5" thickBot="1" x14ac:dyDescent="0.25">
      <c r="A61" s="108" t="s">
        <v>239</v>
      </c>
      <c r="B61" s="49"/>
      <c r="C61" s="49"/>
      <c r="D61" s="49"/>
      <c r="E61" s="49"/>
      <c r="F61" s="49"/>
      <c r="G61" s="109"/>
      <c r="H61" s="110"/>
      <c r="I61" s="111"/>
      <c r="J61" s="38"/>
      <c r="K61" s="38"/>
      <c r="L61" s="38"/>
    </row>
    <row r="62" spans="1:12" x14ac:dyDescent="0.2">
      <c r="A62" s="48"/>
      <c r="B62" s="49"/>
      <c r="C62" s="49"/>
      <c r="D62" s="49"/>
      <c r="E62" s="61" t="s">
        <v>240</v>
      </c>
      <c r="F62" s="70"/>
      <c r="G62" s="165" t="s">
        <v>241</v>
      </c>
      <c r="H62" s="166"/>
      <c r="I62" s="167"/>
      <c r="J62" s="38"/>
      <c r="K62" s="38"/>
      <c r="L62" s="38"/>
    </row>
    <row r="63" spans="1:12" x14ac:dyDescent="0.2">
      <c r="A63" s="112"/>
      <c r="B63" s="113"/>
      <c r="C63" s="114"/>
      <c r="D63" s="114"/>
      <c r="E63" s="114"/>
      <c r="F63" s="114"/>
      <c r="G63" s="149"/>
      <c r="H63" s="150"/>
      <c r="I63" s="115"/>
      <c r="J63" s="38"/>
      <c r="K63" s="38"/>
      <c r="L63" s="38"/>
    </row>
  </sheetData>
  <protectedRanges>
    <protectedRange sqref="E2 H2 C6:D6 C8:D8 C10:D10 C12:I12 C14:D14 F14:I14 C16:I16 C18:I18 C20:I20 C24:G24 C22:F22 C26" name="Range1"/>
    <protectedRange sqref="I26" name="Range1_7"/>
    <protectedRange sqref="A30:I30 A32:I32 A34:G34" name="Range1_8"/>
    <protectedRange sqref="I24" name="Range1_14"/>
  </protectedRanges>
  <mergeCells count="73">
    <mergeCell ref="A10:B11"/>
    <mergeCell ref="C10:D10"/>
    <mergeCell ref="A2:D2"/>
    <mergeCell ref="A4:I4"/>
    <mergeCell ref="A6:B6"/>
    <mergeCell ref="C6:D6"/>
    <mergeCell ref="A8:B8"/>
    <mergeCell ref="C8:D8"/>
    <mergeCell ref="A12:B12"/>
    <mergeCell ref="C12:I12"/>
    <mergeCell ref="A14:B14"/>
    <mergeCell ref="C14:D14"/>
    <mergeCell ref="F14:I14"/>
    <mergeCell ref="A16:B16"/>
    <mergeCell ref="C16:I16"/>
    <mergeCell ref="A18:B18"/>
    <mergeCell ref="C18:I18"/>
    <mergeCell ref="A20:B20"/>
    <mergeCell ref="C20:I20"/>
    <mergeCell ref="A22:B22"/>
    <mergeCell ref="D22:F22"/>
    <mergeCell ref="G22:H22"/>
    <mergeCell ref="A24:B24"/>
    <mergeCell ref="D24:G24"/>
    <mergeCell ref="A26:B26"/>
    <mergeCell ref="G26:H26"/>
    <mergeCell ref="A28:D28"/>
    <mergeCell ref="E28:G28"/>
    <mergeCell ref="H28:I28"/>
    <mergeCell ref="A36:D36"/>
    <mergeCell ref="E36:G36"/>
    <mergeCell ref="H36:I36"/>
    <mergeCell ref="A30:D30"/>
    <mergeCell ref="E30:G30"/>
    <mergeCell ref="H30:I30"/>
    <mergeCell ref="D31:G31"/>
    <mergeCell ref="A32:D32"/>
    <mergeCell ref="E32:G32"/>
    <mergeCell ref="H32:I32"/>
    <mergeCell ref="A1:C1"/>
    <mergeCell ref="C53:H53"/>
    <mergeCell ref="C45:D45"/>
    <mergeCell ref="F45:G45"/>
    <mergeCell ref="C46:I46"/>
    <mergeCell ref="C37:D37"/>
    <mergeCell ref="F37:G37"/>
    <mergeCell ref="A38:D38"/>
    <mergeCell ref="E38:G38"/>
    <mergeCell ref="H38:I38"/>
    <mergeCell ref="A40:D40"/>
    <mergeCell ref="E40:G40"/>
    <mergeCell ref="H40:I40"/>
    <mergeCell ref="A34:D34"/>
    <mergeCell ref="E34:G34"/>
    <mergeCell ref="H34:I34"/>
    <mergeCell ref="A46:B46"/>
    <mergeCell ref="A44:B44"/>
    <mergeCell ref="C44:D44"/>
    <mergeCell ref="F44:I44"/>
    <mergeCell ref="A48:B48"/>
    <mergeCell ref="C48:E48"/>
    <mergeCell ref="H48:I48"/>
    <mergeCell ref="G63:H63"/>
    <mergeCell ref="A50:B50"/>
    <mergeCell ref="C50:I50"/>
    <mergeCell ref="A52:B52"/>
    <mergeCell ref="C52:I52"/>
    <mergeCell ref="B55:E55"/>
    <mergeCell ref="B56:I56"/>
    <mergeCell ref="B57:H57"/>
    <mergeCell ref="B58:I58"/>
    <mergeCell ref="B59:I59"/>
    <mergeCell ref="G62:I62"/>
  </mergeCells>
  <phoneticPr fontId="4" type="noConversion"/>
  <conditionalFormatting sqref="H29">
    <cfRule type="cellIs" dxfId="2" priority="1" stopIfTrue="1" operator="equal">
      <formula>"DA"</formula>
    </cfRule>
  </conditionalFormatting>
  <conditionalFormatting sqref="H2">
    <cfRule type="cellIs" dxfId="1" priority="2" stopIfTrue="1" operator="lessThan">
      <formula>#REF!</formula>
    </cfRule>
  </conditionalFormatting>
  <pageMargins left="0.75" right="0.75" top="1" bottom="1" header="0.5" footer="0.5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25"/>
  <sheetViews>
    <sheetView zoomScaleNormal="100" zoomScaleSheetLayoutView="110" workbookViewId="0">
      <selection activeCell="O20" sqref="O20"/>
    </sheetView>
  </sheetViews>
  <sheetFormatPr defaultRowHeight="12.75" x14ac:dyDescent="0.2"/>
  <cols>
    <col min="1" max="9" width="9.140625" style="18"/>
    <col min="10" max="10" width="11.140625" style="18" bestFit="1" customWidth="1"/>
    <col min="11" max="11" width="13.7109375" style="18" bestFit="1" customWidth="1"/>
    <col min="12" max="12" width="11.28515625" style="18" bestFit="1" customWidth="1"/>
    <col min="13" max="16384" width="9.140625" style="18"/>
  </cols>
  <sheetData>
    <row r="1" spans="1:12" ht="21" customHeight="1" x14ac:dyDescent="0.2">
      <c r="A1" s="217" t="s">
        <v>127</v>
      </c>
      <c r="B1" s="218"/>
      <c r="C1" s="218"/>
      <c r="D1" s="218"/>
      <c r="E1" s="218"/>
      <c r="F1" s="218"/>
      <c r="G1" s="218"/>
      <c r="H1" s="218"/>
      <c r="I1" s="218"/>
      <c r="J1" s="218"/>
      <c r="K1" s="219"/>
    </row>
    <row r="2" spans="1:12" ht="12.75" customHeight="1" x14ac:dyDescent="0.2">
      <c r="A2" s="220" t="s">
        <v>305</v>
      </c>
      <c r="B2" s="221"/>
      <c r="C2" s="221"/>
      <c r="D2" s="221"/>
      <c r="E2" s="221"/>
      <c r="F2" s="221"/>
      <c r="G2" s="221"/>
      <c r="H2" s="221"/>
      <c r="I2" s="221"/>
      <c r="J2" s="221"/>
      <c r="K2" s="222"/>
    </row>
    <row r="3" spans="1:12" x14ac:dyDescent="0.2">
      <c r="A3" s="223" t="s">
        <v>300</v>
      </c>
      <c r="B3" s="224"/>
      <c r="C3" s="224"/>
      <c r="D3" s="224"/>
      <c r="E3" s="224"/>
      <c r="F3" s="224"/>
      <c r="G3" s="224"/>
      <c r="H3" s="224"/>
      <c r="I3" s="224"/>
      <c r="J3" s="224"/>
      <c r="K3" s="225"/>
    </row>
    <row r="4" spans="1:12" ht="22.5" x14ac:dyDescent="0.2">
      <c r="A4" s="226" t="s">
        <v>50</v>
      </c>
      <c r="B4" s="227"/>
      <c r="C4" s="227"/>
      <c r="D4" s="227"/>
      <c r="E4" s="227"/>
      <c r="F4" s="227"/>
      <c r="G4" s="227"/>
      <c r="H4" s="228"/>
      <c r="I4" s="125" t="s">
        <v>242</v>
      </c>
      <c r="J4" s="19" t="s">
        <v>283</v>
      </c>
      <c r="K4" s="124" t="s">
        <v>284</v>
      </c>
    </row>
    <row r="5" spans="1:12" x14ac:dyDescent="0.2">
      <c r="A5" s="232">
        <v>1</v>
      </c>
      <c r="B5" s="232"/>
      <c r="C5" s="232"/>
      <c r="D5" s="232"/>
      <c r="E5" s="232"/>
      <c r="F5" s="232"/>
      <c r="G5" s="232"/>
      <c r="H5" s="232"/>
      <c r="I5" s="20">
        <v>2</v>
      </c>
      <c r="J5" s="123">
        <v>3</v>
      </c>
      <c r="K5" s="123">
        <v>4</v>
      </c>
    </row>
    <row r="6" spans="1:12" x14ac:dyDescent="0.2">
      <c r="A6" s="233"/>
      <c r="B6" s="234"/>
      <c r="C6" s="234"/>
      <c r="D6" s="234"/>
      <c r="E6" s="234"/>
      <c r="F6" s="234"/>
      <c r="G6" s="234"/>
      <c r="H6" s="234"/>
      <c r="I6" s="234"/>
      <c r="J6" s="234"/>
      <c r="K6" s="235"/>
    </row>
    <row r="7" spans="1:12" x14ac:dyDescent="0.2">
      <c r="A7" s="236" t="s">
        <v>51</v>
      </c>
      <c r="B7" s="237"/>
      <c r="C7" s="237"/>
      <c r="D7" s="237"/>
      <c r="E7" s="237"/>
      <c r="F7" s="237"/>
      <c r="G7" s="237"/>
      <c r="H7" s="238"/>
      <c r="I7" s="21">
        <v>1</v>
      </c>
      <c r="J7" s="13"/>
      <c r="K7" s="13"/>
    </row>
    <row r="8" spans="1:12" x14ac:dyDescent="0.2">
      <c r="A8" s="239" t="s">
        <v>8</v>
      </c>
      <c r="B8" s="240"/>
      <c r="C8" s="240"/>
      <c r="D8" s="240"/>
      <c r="E8" s="240"/>
      <c r="F8" s="240"/>
      <c r="G8" s="240"/>
      <c r="H8" s="241"/>
      <c r="I8" s="22">
        <v>2</v>
      </c>
      <c r="J8" s="30">
        <f>J9+J16+J26+J35+J39</f>
        <v>1492403605</v>
      </c>
      <c r="K8" s="30">
        <f>K9+K16+K26+K35+K39</f>
        <v>1580382694</v>
      </c>
      <c r="L8" s="24"/>
    </row>
    <row r="9" spans="1:12" x14ac:dyDescent="0.2">
      <c r="A9" s="229" t="s">
        <v>170</v>
      </c>
      <c r="B9" s="230"/>
      <c r="C9" s="230"/>
      <c r="D9" s="230"/>
      <c r="E9" s="230"/>
      <c r="F9" s="230"/>
      <c r="G9" s="230"/>
      <c r="H9" s="231"/>
      <c r="I9" s="22">
        <v>3</v>
      </c>
      <c r="J9" s="30">
        <f>SUM(J10:J15)</f>
        <v>4816979</v>
      </c>
      <c r="K9" s="30">
        <f>SUM(K10:K15)</f>
        <v>6065694</v>
      </c>
      <c r="L9" s="24"/>
    </row>
    <row r="10" spans="1:12" x14ac:dyDescent="0.2">
      <c r="A10" s="229" t="s">
        <v>99</v>
      </c>
      <c r="B10" s="230"/>
      <c r="C10" s="230"/>
      <c r="D10" s="230"/>
      <c r="E10" s="230"/>
      <c r="F10" s="230"/>
      <c r="G10" s="230"/>
      <c r="H10" s="231"/>
      <c r="I10" s="22">
        <v>4</v>
      </c>
      <c r="J10" s="14"/>
      <c r="K10" s="116"/>
      <c r="L10" s="24"/>
    </row>
    <row r="11" spans="1:12" x14ac:dyDescent="0.2">
      <c r="A11" s="229" t="s">
        <v>9</v>
      </c>
      <c r="B11" s="230"/>
      <c r="C11" s="230"/>
      <c r="D11" s="230"/>
      <c r="E11" s="230"/>
      <c r="F11" s="230"/>
      <c r="G11" s="230"/>
      <c r="H11" s="231"/>
      <c r="I11" s="22">
        <v>5</v>
      </c>
      <c r="J11" s="14">
        <v>1358812</v>
      </c>
      <c r="K11" s="116">
        <v>3587248</v>
      </c>
      <c r="L11" s="24"/>
    </row>
    <row r="12" spans="1:12" x14ac:dyDescent="0.2">
      <c r="A12" s="229" t="s">
        <v>100</v>
      </c>
      <c r="B12" s="230"/>
      <c r="C12" s="230"/>
      <c r="D12" s="230"/>
      <c r="E12" s="230"/>
      <c r="F12" s="230"/>
      <c r="G12" s="230"/>
      <c r="H12" s="231"/>
      <c r="I12" s="22">
        <v>6</v>
      </c>
      <c r="J12" s="14"/>
      <c r="K12" s="116"/>
      <c r="L12" s="24"/>
    </row>
    <row r="13" spans="1:12" x14ac:dyDescent="0.2">
      <c r="A13" s="229" t="s">
        <v>173</v>
      </c>
      <c r="B13" s="230"/>
      <c r="C13" s="230"/>
      <c r="D13" s="230"/>
      <c r="E13" s="230"/>
      <c r="F13" s="230"/>
      <c r="G13" s="230"/>
      <c r="H13" s="231"/>
      <c r="I13" s="22">
        <v>7</v>
      </c>
      <c r="J13" s="14"/>
      <c r="K13" s="116"/>
      <c r="L13" s="24"/>
    </row>
    <row r="14" spans="1:12" x14ac:dyDescent="0.2">
      <c r="A14" s="229" t="s">
        <v>174</v>
      </c>
      <c r="B14" s="230"/>
      <c r="C14" s="230"/>
      <c r="D14" s="230"/>
      <c r="E14" s="230"/>
      <c r="F14" s="230"/>
      <c r="G14" s="230"/>
      <c r="H14" s="231"/>
      <c r="I14" s="22">
        <v>8</v>
      </c>
      <c r="J14" s="14">
        <v>3458167</v>
      </c>
      <c r="K14" s="116">
        <v>2478446</v>
      </c>
      <c r="L14" s="24"/>
    </row>
    <row r="15" spans="1:12" x14ac:dyDescent="0.2">
      <c r="A15" s="229" t="s">
        <v>175</v>
      </c>
      <c r="B15" s="230"/>
      <c r="C15" s="230"/>
      <c r="D15" s="230"/>
      <c r="E15" s="230"/>
      <c r="F15" s="230"/>
      <c r="G15" s="230"/>
      <c r="H15" s="231"/>
      <c r="I15" s="22">
        <v>9</v>
      </c>
      <c r="J15" s="14"/>
      <c r="K15" s="116"/>
      <c r="L15" s="24"/>
    </row>
    <row r="16" spans="1:12" x14ac:dyDescent="0.2">
      <c r="A16" s="229" t="s">
        <v>171</v>
      </c>
      <c r="B16" s="230"/>
      <c r="C16" s="230"/>
      <c r="D16" s="230"/>
      <c r="E16" s="230"/>
      <c r="F16" s="230"/>
      <c r="G16" s="230"/>
      <c r="H16" s="231"/>
      <c r="I16" s="22">
        <v>10</v>
      </c>
      <c r="J16" s="23">
        <f>SUM(J17:J25)</f>
        <v>16389381</v>
      </c>
      <c r="K16" s="118">
        <f>SUM(K17:K25)</f>
        <v>14652043</v>
      </c>
      <c r="L16" s="24"/>
    </row>
    <row r="17" spans="1:12" x14ac:dyDescent="0.2">
      <c r="A17" s="229" t="s">
        <v>176</v>
      </c>
      <c r="B17" s="230"/>
      <c r="C17" s="230"/>
      <c r="D17" s="230"/>
      <c r="E17" s="230"/>
      <c r="F17" s="230"/>
      <c r="G17" s="230"/>
      <c r="H17" s="231"/>
      <c r="I17" s="22">
        <v>11</v>
      </c>
      <c r="J17" s="14"/>
      <c r="K17" s="116"/>
      <c r="L17" s="24"/>
    </row>
    <row r="18" spans="1:12" x14ac:dyDescent="0.2">
      <c r="A18" s="229" t="s">
        <v>211</v>
      </c>
      <c r="B18" s="230"/>
      <c r="C18" s="230"/>
      <c r="D18" s="230"/>
      <c r="E18" s="230"/>
      <c r="F18" s="230"/>
      <c r="G18" s="230"/>
      <c r="H18" s="231"/>
      <c r="I18" s="22">
        <v>12</v>
      </c>
      <c r="J18" s="14">
        <v>10867129</v>
      </c>
      <c r="K18" s="116">
        <v>9605848</v>
      </c>
      <c r="L18" s="24"/>
    </row>
    <row r="19" spans="1:12" x14ac:dyDescent="0.2">
      <c r="A19" s="229" t="s">
        <v>177</v>
      </c>
      <c r="B19" s="230"/>
      <c r="C19" s="230"/>
      <c r="D19" s="230"/>
      <c r="E19" s="230"/>
      <c r="F19" s="230"/>
      <c r="G19" s="230"/>
      <c r="H19" s="231"/>
      <c r="I19" s="22">
        <v>13</v>
      </c>
      <c r="J19" s="14"/>
      <c r="K19" s="116"/>
      <c r="L19" s="24"/>
    </row>
    <row r="20" spans="1:12" x14ac:dyDescent="0.2">
      <c r="A20" s="229" t="s">
        <v>21</v>
      </c>
      <c r="B20" s="230"/>
      <c r="C20" s="230"/>
      <c r="D20" s="230"/>
      <c r="E20" s="230"/>
      <c r="F20" s="230"/>
      <c r="G20" s="230"/>
      <c r="H20" s="231"/>
      <c r="I20" s="22">
        <v>14</v>
      </c>
      <c r="J20" s="14">
        <v>3763153</v>
      </c>
      <c r="K20" s="116">
        <v>4527925</v>
      </c>
      <c r="L20" s="24"/>
    </row>
    <row r="21" spans="1:12" x14ac:dyDescent="0.2">
      <c r="A21" s="229" t="s">
        <v>22</v>
      </c>
      <c r="B21" s="230"/>
      <c r="C21" s="230"/>
      <c r="D21" s="230"/>
      <c r="E21" s="230"/>
      <c r="F21" s="230"/>
      <c r="G21" s="230"/>
      <c r="H21" s="231"/>
      <c r="I21" s="22">
        <v>15</v>
      </c>
      <c r="J21" s="14"/>
      <c r="K21" s="118"/>
      <c r="L21" s="24"/>
    </row>
    <row r="22" spans="1:12" x14ac:dyDescent="0.2">
      <c r="A22" s="229" t="s">
        <v>63</v>
      </c>
      <c r="B22" s="230"/>
      <c r="C22" s="230"/>
      <c r="D22" s="230"/>
      <c r="E22" s="230"/>
      <c r="F22" s="230"/>
      <c r="G22" s="230"/>
      <c r="H22" s="231"/>
      <c r="I22" s="22">
        <v>16</v>
      </c>
      <c r="J22" s="14">
        <v>308174</v>
      </c>
      <c r="K22" s="118">
        <v>91355</v>
      </c>
      <c r="L22" s="24"/>
    </row>
    <row r="23" spans="1:12" x14ac:dyDescent="0.2">
      <c r="A23" s="229" t="s">
        <v>64</v>
      </c>
      <c r="B23" s="230"/>
      <c r="C23" s="230"/>
      <c r="D23" s="230"/>
      <c r="E23" s="230"/>
      <c r="F23" s="230"/>
      <c r="G23" s="230"/>
      <c r="H23" s="231"/>
      <c r="I23" s="22">
        <v>17</v>
      </c>
      <c r="J23" s="14">
        <v>1392217</v>
      </c>
      <c r="K23" s="118">
        <v>368207</v>
      </c>
      <c r="L23" s="24"/>
    </row>
    <row r="24" spans="1:12" x14ac:dyDescent="0.2">
      <c r="A24" s="229" t="s">
        <v>65</v>
      </c>
      <c r="B24" s="230"/>
      <c r="C24" s="230"/>
      <c r="D24" s="230"/>
      <c r="E24" s="230"/>
      <c r="F24" s="230"/>
      <c r="G24" s="230"/>
      <c r="H24" s="231"/>
      <c r="I24" s="22">
        <v>18</v>
      </c>
      <c r="J24" s="14">
        <v>58708</v>
      </c>
      <c r="K24" s="118">
        <v>58708</v>
      </c>
      <c r="L24" s="24"/>
    </row>
    <row r="25" spans="1:12" x14ac:dyDescent="0.2">
      <c r="A25" s="229" t="s">
        <v>66</v>
      </c>
      <c r="B25" s="230"/>
      <c r="C25" s="230"/>
      <c r="D25" s="230"/>
      <c r="E25" s="230"/>
      <c r="F25" s="230"/>
      <c r="G25" s="230"/>
      <c r="H25" s="231"/>
      <c r="I25" s="22">
        <v>19</v>
      </c>
      <c r="J25" s="14"/>
      <c r="K25" s="116"/>
      <c r="L25" s="24"/>
    </row>
    <row r="26" spans="1:12" x14ac:dyDescent="0.2">
      <c r="A26" s="229" t="s">
        <v>158</v>
      </c>
      <c r="B26" s="230"/>
      <c r="C26" s="230"/>
      <c r="D26" s="230"/>
      <c r="E26" s="230"/>
      <c r="F26" s="230"/>
      <c r="G26" s="230"/>
      <c r="H26" s="231"/>
      <c r="I26" s="22">
        <v>20</v>
      </c>
      <c r="J26" s="23">
        <f>SUM(J27:J34)</f>
        <v>1468110125</v>
      </c>
      <c r="K26" s="118">
        <f>SUM(K27:K34)</f>
        <v>1554808357</v>
      </c>
      <c r="L26" s="24"/>
    </row>
    <row r="27" spans="1:12" x14ac:dyDescent="0.2">
      <c r="A27" s="229" t="s">
        <v>67</v>
      </c>
      <c r="B27" s="230"/>
      <c r="C27" s="230"/>
      <c r="D27" s="230"/>
      <c r="E27" s="230"/>
      <c r="F27" s="230"/>
      <c r="G27" s="230"/>
      <c r="H27" s="231"/>
      <c r="I27" s="22">
        <v>21</v>
      </c>
      <c r="J27" s="14">
        <v>1467198710</v>
      </c>
      <c r="K27" s="116">
        <v>1553475644</v>
      </c>
      <c r="L27" s="24"/>
    </row>
    <row r="28" spans="1:12" x14ac:dyDescent="0.2">
      <c r="A28" s="229" t="s">
        <v>68</v>
      </c>
      <c r="B28" s="230"/>
      <c r="C28" s="230"/>
      <c r="D28" s="230"/>
      <c r="E28" s="230"/>
      <c r="F28" s="230"/>
      <c r="G28" s="230"/>
      <c r="H28" s="231"/>
      <c r="I28" s="22">
        <v>22</v>
      </c>
      <c r="J28" s="14"/>
      <c r="K28" s="116"/>
      <c r="L28" s="24"/>
    </row>
    <row r="29" spans="1:12" x14ac:dyDescent="0.2">
      <c r="A29" s="229" t="s">
        <v>69</v>
      </c>
      <c r="B29" s="230"/>
      <c r="C29" s="230"/>
      <c r="D29" s="230"/>
      <c r="E29" s="230"/>
      <c r="F29" s="230"/>
      <c r="G29" s="230"/>
      <c r="H29" s="231"/>
      <c r="I29" s="22">
        <v>23</v>
      </c>
      <c r="J29" s="14">
        <v>46326</v>
      </c>
      <c r="K29" s="116">
        <v>46326</v>
      </c>
      <c r="L29" s="121"/>
    </row>
    <row r="30" spans="1:12" x14ac:dyDescent="0.2">
      <c r="A30" s="229" t="s">
        <v>74</v>
      </c>
      <c r="B30" s="230"/>
      <c r="C30" s="230"/>
      <c r="D30" s="230"/>
      <c r="E30" s="230"/>
      <c r="F30" s="230"/>
      <c r="G30" s="230"/>
      <c r="H30" s="231"/>
      <c r="I30" s="22">
        <v>24</v>
      </c>
      <c r="J30" s="14"/>
      <c r="K30" s="116"/>
      <c r="L30" s="24"/>
    </row>
    <row r="31" spans="1:12" x14ac:dyDescent="0.2">
      <c r="A31" s="229" t="s">
        <v>75</v>
      </c>
      <c r="B31" s="230"/>
      <c r="C31" s="230"/>
      <c r="D31" s="230"/>
      <c r="E31" s="230"/>
      <c r="F31" s="230"/>
      <c r="G31" s="230"/>
      <c r="H31" s="231"/>
      <c r="I31" s="22">
        <v>25</v>
      </c>
      <c r="J31" s="14">
        <v>370</v>
      </c>
      <c r="K31" s="116">
        <v>370</v>
      </c>
      <c r="L31" s="121"/>
    </row>
    <row r="32" spans="1:12" x14ac:dyDescent="0.2">
      <c r="A32" s="229" t="s">
        <v>76</v>
      </c>
      <c r="B32" s="230"/>
      <c r="C32" s="230"/>
      <c r="D32" s="230"/>
      <c r="E32" s="230"/>
      <c r="F32" s="230"/>
      <c r="G32" s="230"/>
      <c r="H32" s="231"/>
      <c r="I32" s="22">
        <v>26</v>
      </c>
      <c r="J32" s="14">
        <v>864719</v>
      </c>
      <c r="K32" s="116">
        <v>1286017</v>
      </c>
      <c r="L32" s="24"/>
    </row>
    <row r="33" spans="1:12" x14ac:dyDescent="0.2">
      <c r="A33" s="229" t="s">
        <v>70</v>
      </c>
      <c r="B33" s="230"/>
      <c r="C33" s="230"/>
      <c r="D33" s="230"/>
      <c r="E33" s="230"/>
      <c r="F33" s="230"/>
      <c r="G33" s="230"/>
      <c r="H33" s="231"/>
      <c r="I33" s="22">
        <v>27</v>
      </c>
      <c r="J33" s="14"/>
      <c r="K33" s="116"/>
      <c r="L33" s="24"/>
    </row>
    <row r="34" spans="1:12" x14ac:dyDescent="0.2">
      <c r="A34" s="229" t="s">
        <v>151</v>
      </c>
      <c r="B34" s="230"/>
      <c r="C34" s="230"/>
      <c r="D34" s="230"/>
      <c r="E34" s="230"/>
      <c r="F34" s="230"/>
      <c r="G34" s="230"/>
      <c r="H34" s="231"/>
      <c r="I34" s="22">
        <v>28</v>
      </c>
      <c r="J34" s="14"/>
      <c r="K34" s="116"/>
      <c r="L34" s="24"/>
    </row>
    <row r="35" spans="1:12" x14ac:dyDescent="0.2">
      <c r="A35" s="229" t="s">
        <v>152</v>
      </c>
      <c r="B35" s="230"/>
      <c r="C35" s="230"/>
      <c r="D35" s="230"/>
      <c r="E35" s="230"/>
      <c r="F35" s="230"/>
      <c r="G35" s="230"/>
      <c r="H35" s="231"/>
      <c r="I35" s="22">
        <v>29</v>
      </c>
      <c r="J35" s="23">
        <f>SUM(J36:J38)</f>
        <v>0</v>
      </c>
      <c r="K35" s="118">
        <f>SUM(K36:K38)</f>
        <v>0</v>
      </c>
      <c r="L35" s="24"/>
    </row>
    <row r="36" spans="1:12" x14ac:dyDescent="0.2">
      <c r="A36" s="229" t="s">
        <v>71</v>
      </c>
      <c r="B36" s="230"/>
      <c r="C36" s="230"/>
      <c r="D36" s="230"/>
      <c r="E36" s="230"/>
      <c r="F36" s="230"/>
      <c r="G36" s="230"/>
      <c r="H36" s="231"/>
      <c r="I36" s="22">
        <v>30</v>
      </c>
      <c r="J36" s="14"/>
      <c r="K36" s="116"/>
      <c r="L36" s="24"/>
    </row>
    <row r="37" spans="1:12" x14ac:dyDescent="0.2">
      <c r="A37" s="229" t="s">
        <v>72</v>
      </c>
      <c r="B37" s="230"/>
      <c r="C37" s="230"/>
      <c r="D37" s="230"/>
      <c r="E37" s="230"/>
      <c r="F37" s="230"/>
      <c r="G37" s="230"/>
      <c r="H37" s="231"/>
      <c r="I37" s="22">
        <v>31</v>
      </c>
      <c r="J37" s="14"/>
      <c r="K37" s="116"/>
      <c r="L37" s="24"/>
    </row>
    <row r="38" spans="1:12" x14ac:dyDescent="0.2">
      <c r="A38" s="229" t="s">
        <v>73</v>
      </c>
      <c r="B38" s="230"/>
      <c r="C38" s="230"/>
      <c r="D38" s="230"/>
      <c r="E38" s="230"/>
      <c r="F38" s="230"/>
      <c r="G38" s="230"/>
      <c r="H38" s="231"/>
      <c r="I38" s="22">
        <v>32</v>
      </c>
      <c r="J38" s="14"/>
      <c r="K38" s="116"/>
      <c r="L38" s="24"/>
    </row>
    <row r="39" spans="1:12" x14ac:dyDescent="0.2">
      <c r="A39" s="229" t="s">
        <v>153</v>
      </c>
      <c r="B39" s="230"/>
      <c r="C39" s="230"/>
      <c r="D39" s="230"/>
      <c r="E39" s="230"/>
      <c r="F39" s="230"/>
      <c r="G39" s="230"/>
      <c r="H39" s="231"/>
      <c r="I39" s="22">
        <v>33</v>
      </c>
      <c r="J39" s="14">
        <v>3087120</v>
      </c>
      <c r="K39" s="116">
        <v>4856600</v>
      </c>
      <c r="L39" s="24"/>
    </row>
    <row r="40" spans="1:12" x14ac:dyDescent="0.2">
      <c r="A40" s="239" t="s">
        <v>204</v>
      </c>
      <c r="B40" s="240"/>
      <c r="C40" s="240"/>
      <c r="D40" s="240"/>
      <c r="E40" s="240"/>
      <c r="F40" s="240"/>
      <c r="G40" s="240"/>
      <c r="H40" s="241"/>
      <c r="I40" s="22">
        <v>34</v>
      </c>
      <c r="J40" s="30">
        <f>J41+J49+J56+J64</f>
        <v>92623954</v>
      </c>
      <c r="K40" s="122">
        <f>K41+K49+K56+K64</f>
        <v>82856210</v>
      </c>
      <c r="L40" s="24"/>
    </row>
    <row r="41" spans="1:12" x14ac:dyDescent="0.2">
      <c r="A41" s="229" t="s">
        <v>91</v>
      </c>
      <c r="B41" s="230"/>
      <c r="C41" s="230"/>
      <c r="D41" s="230"/>
      <c r="E41" s="230"/>
      <c r="F41" s="230"/>
      <c r="G41" s="230"/>
      <c r="H41" s="231"/>
      <c r="I41" s="22">
        <v>35</v>
      </c>
      <c r="J41" s="23">
        <f>SUM(J42:J48)</f>
        <v>0</v>
      </c>
      <c r="K41" s="23">
        <f>SUM(K42:K48)</f>
        <v>0</v>
      </c>
      <c r="L41" s="24"/>
    </row>
    <row r="42" spans="1:12" x14ac:dyDescent="0.2">
      <c r="A42" s="229" t="s">
        <v>103</v>
      </c>
      <c r="B42" s="230"/>
      <c r="C42" s="230"/>
      <c r="D42" s="230"/>
      <c r="E42" s="230"/>
      <c r="F42" s="230"/>
      <c r="G42" s="230"/>
      <c r="H42" s="231"/>
      <c r="I42" s="22">
        <v>36</v>
      </c>
      <c r="J42" s="14"/>
      <c r="K42" s="14"/>
      <c r="L42" s="24"/>
    </row>
    <row r="43" spans="1:12" x14ac:dyDescent="0.2">
      <c r="A43" s="229" t="s">
        <v>104</v>
      </c>
      <c r="B43" s="230"/>
      <c r="C43" s="230"/>
      <c r="D43" s="230"/>
      <c r="E43" s="230"/>
      <c r="F43" s="230"/>
      <c r="G43" s="230"/>
      <c r="H43" s="231"/>
      <c r="I43" s="22">
        <v>37</v>
      </c>
      <c r="J43" s="14"/>
      <c r="K43" s="14"/>
      <c r="L43" s="24"/>
    </row>
    <row r="44" spans="1:12" x14ac:dyDescent="0.2">
      <c r="A44" s="229" t="s">
        <v>77</v>
      </c>
      <c r="B44" s="230"/>
      <c r="C44" s="230"/>
      <c r="D44" s="230"/>
      <c r="E44" s="230"/>
      <c r="F44" s="230"/>
      <c r="G44" s="230"/>
      <c r="H44" s="231"/>
      <c r="I44" s="22">
        <v>38</v>
      </c>
      <c r="J44" s="14"/>
      <c r="K44" s="14"/>
      <c r="L44" s="24"/>
    </row>
    <row r="45" spans="1:12" x14ac:dyDescent="0.2">
      <c r="A45" s="229" t="s">
        <v>78</v>
      </c>
      <c r="B45" s="230"/>
      <c r="C45" s="230"/>
      <c r="D45" s="230"/>
      <c r="E45" s="230"/>
      <c r="F45" s="230"/>
      <c r="G45" s="230"/>
      <c r="H45" s="231"/>
      <c r="I45" s="22">
        <v>39</v>
      </c>
      <c r="J45" s="14"/>
      <c r="K45" s="14"/>
      <c r="L45" s="24"/>
    </row>
    <row r="46" spans="1:12" x14ac:dyDescent="0.2">
      <c r="A46" s="229" t="s">
        <v>79</v>
      </c>
      <c r="B46" s="230"/>
      <c r="C46" s="230"/>
      <c r="D46" s="230"/>
      <c r="E46" s="230"/>
      <c r="F46" s="230"/>
      <c r="G46" s="230"/>
      <c r="H46" s="231"/>
      <c r="I46" s="22">
        <v>40</v>
      </c>
      <c r="J46" s="14"/>
      <c r="K46" s="14"/>
      <c r="L46" s="24"/>
    </row>
    <row r="47" spans="1:12" x14ac:dyDescent="0.2">
      <c r="A47" s="229" t="s">
        <v>80</v>
      </c>
      <c r="B47" s="230"/>
      <c r="C47" s="230"/>
      <c r="D47" s="230"/>
      <c r="E47" s="230"/>
      <c r="F47" s="230"/>
      <c r="G47" s="230"/>
      <c r="H47" s="231"/>
      <c r="I47" s="22">
        <v>41</v>
      </c>
      <c r="J47" s="14"/>
      <c r="K47" s="14"/>
      <c r="L47" s="24"/>
    </row>
    <row r="48" spans="1:12" x14ac:dyDescent="0.2">
      <c r="A48" s="229" t="s">
        <v>81</v>
      </c>
      <c r="B48" s="230"/>
      <c r="C48" s="230"/>
      <c r="D48" s="230"/>
      <c r="E48" s="230"/>
      <c r="F48" s="230"/>
      <c r="G48" s="230"/>
      <c r="H48" s="231"/>
      <c r="I48" s="22">
        <v>42</v>
      </c>
      <c r="J48" s="14"/>
      <c r="K48" s="14"/>
      <c r="L48" s="24"/>
    </row>
    <row r="49" spans="1:12" x14ac:dyDescent="0.2">
      <c r="A49" s="229" t="s">
        <v>92</v>
      </c>
      <c r="B49" s="230"/>
      <c r="C49" s="230"/>
      <c r="D49" s="230"/>
      <c r="E49" s="230"/>
      <c r="F49" s="230"/>
      <c r="G49" s="230"/>
      <c r="H49" s="231"/>
      <c r="I49" s="22">
        <v>43</v>
      </c>
      <c r="J49" s="23">
        <f>SUM(J50:J55)</f>
        <v>88937576</v>
      </c>
      <c r="K49" s="118">
        <f>SUM(K50:K55)</f>
        <v>57780663</v>
      </c>
      <c r="L49" s="24"/>
    </row>
    <row r="50" spans="1:12" x14ac:dyDescent="0.2">
      <c r="A50" s="229" t="s">
        <v>165</v>
      </c>
      <c r="B50" s="230"/>
      <c r="C50" s="230"/>
      <c r="D50" s="230"/>
      <c r="E50" s="230"/>
      <c r="F50" s="230"/>
      <c r="G50" s="230"/>
      <c r="H50" s="231"/>
      <c r="I50" s="22">
        <v>44</v>
      </c>
      <c r="J50" s="14">
        <v>85532496</v>
      </c>
      <c r="K50" s="116">
        <v>50320358</v>
      </c>
      <c r="L50" s="24"/>
    </row>
    <row r="51" spans="1:12" x14ac:dyDescent="0.2">
      <c r="A51" s="229" t="s">
        <v>166</v>
      </c>
      <c r="B51" s="230"/>
      <c r="C51" s="230"/>
      <c r="D51" s="230"/>
      <c r="E51" s="230"/>
      <c r="F51" s="230"/>
      <c r="G51" s="230"/>
      <c r="H51" s="231"/>
      <c r="I51" s="22">
        <v>45</v>
      </c>
      <c r="J51" s="14">
        <v>251528</v>
      </c>
      <c r="K51" s="116">
        <v>1169213</v>
      </c>
      <c r="L51" s="24"/>
    </row>
    <row r="52" spans="1:12" x14ac:dyDescent="0.2">
      <c r="A52" s="229" t="s">
        <v>167</v>
      </c>
      <c r="B52" s="230"/>
      <c r="C52" s="230"/>
      <c r="D52" s="230"/>
      <c r="E52" s="230"/>
      <c r="F52" s="230"/>
      <c r="G52" s="230"/>
      <c r="H52" s="231"/>
      <c r="I52" s="22">
        <v>46</v>
      </c>
      <c r="J52" s="14"/>
      <c r="K52" s="116"/>
      <c r="L52" s="24"/>
    </row>
    <row r="53" spans="1:12" x14ac:dyDescent="0.2">
      <c r="A53" s="229" t="s">
        <v>168</v>
      </c>
      <c r="B53" s="230"/>
      <c r="C53" s="230"/>
      <c r="D53" s="230"/>
      <c r="E53" s="230"/>
      <c r="F53" s="230"/>
      <c r="G53" s="230"/>
      <c r="H53" s="231"/>
      <c r="I53" s="22">
        <v>47</v>
      </c>
      <c r="J53" s="14">
        <v>0</v>
      </c>
      <c r="K53" s="116">
        <v>398414</v>
      </c>
      <c r="L53" s="121"/>
    </row>
    <row r="54" spans="1:12" x14ac:dyDescent="0.2">
      <c r="A54" s="229" t="s">
        <v>5</v>
      </c>
      <c r="B54" s="230"/>
      <c r="C54" s="230"/>
      <c r="D54" s="230"/>
      <c r="E54" s="230"/>
      <c r="F54" s="230"/>
      <c r="G54" s="230"/>
      <c r="H54" s="231"/>
      <c r="I54" s="22">
        <v>48</v>
      </c>
      <c r="J54" s="14">
        <f>2908458-887</f>
        <v>2907571</v>
      </c>
      <c r="K54" s="116">
        <v>2902172</v>
      </c>
      <c r="L54" s="121"/>
    </row>
    <row r="55" spans="1:12" x14ac:dyDescent="0.2">
      <c r="A55" s="229" t="s">
        <v>6</v>
      </c>
      <c r="B55" s="230"/>
      <c r="C55" s="230"/>
      <c r="D55" s="230"/>
      <c r="E55" s="230"/>
      <c r="F55" s="230"/>
      <c r="G55" s="230"/>
      <c r="H55" s="231"/>
      <c r="I55" s="22">
        <v>49</v>
      </c>
      <c r="J55" s="14">
        <v>245981</v>
      </c>
      <c r="K55" s="116">
        <v>2990506</v>
      </c>
      <c r="L55" s="121"/>
    </row>
    <row r="56" spans="1:12" x14ac:dyDescent="0.2">
      <c r="A56" s="229" t="s">
        <v>93</v>
      </c>
      <c r="B56" s="230"/>
      <c r="C56" s="230"/>
      <c r="D56" s="230"/>
      <c r="E56" s="230"/>
      <c r="F56" s="230"/>
      <c r="G56" s="230"/>
      <c r="H56" s="231"/>
      <c r="I56" s="22">
        <v>50</v>
      </c>
      <c r="J56" s="23">
        <f>SUM(J57:J63)</f>
        <v>15000</v>
      </c>
      <c r="K56" s="118">
        <f>SUM(K57:K63)</f>
        <v>470438</v>
      </c>
      <c r="L56" s="24"/>
    </row>
    <row r="57" spans="1:12" x14ac:dyDescent="0.2">
      <c r="A57" s="229" t="s">
        <v>67</v>
      </c>
      <c r="B57" s="230"/>
      <c r="C57" s="230"/>
      <c r="D57" s="230"/>
      <c r="E57" s="230"/>
      <c r="F57" s="230"/>
      <c r="G57" s="230"/>
      <c r="H57" s="231"/>
      <c r="I57" s="22">
        <v>51</v>
      </c>
      <c r="J57" s="14"/>
      <c r="K57" s="14"/>
      <c r="L57" s="24"/>
    </row>
    <row r="58" spans="1:12" x14ac:dyDescent="0.2">
      <c r="A58" s="229" t="s">
        <v>68</v>
      </c>
      <c r="B58" s="230"/>
      <c r="C58" s="230"/>
      <c r="D58" s="230"/>
      <c r="E58" s="230"/>
      <c r="F58" s="230"/>
      <c r="G58" s="230"/>
      <c r="H58" s="231"/>
      <c r="I58" s="22">
        <v>52</v>
      </c>
      <c r="J58" s="14"/>
      <c r="K58" s="14"/>
      <c r="L58" s="24"/>
    </row>
    <row r="59" spans="1:12" x14ac:dyDescent="0.2">
      <c r="A59" s="229" t="s">
        <v>206</v>
      </c>
      <c r="B59" s="230"/>
      <c r="C59" s="230"/>
      <c r="D59" s="230"/>
      <c r="E59" s="230"/>
      <c r="F59" s="230"/>
      <c r="G59" s="230"/>
      <c r="H59" s="231"/>
      <c r="I59" s="22">
        <v>53</v>
      </c>
      <c r="J59" s="14"/>
      <c r="K59" s="14"/>
      <c r="L59" s="24"/>
    </row>
    <row r="60" spans="1:12" x14ac:dyDescent="0.2">
      <c r="A60" s="229" t="s">
        <v>74</v>
      </c>
      <c r="B60" s="230"/>
      <c r="C60" s="230"/>
      <c r="D60" s="230"/>
      <c r="E60" s="230"/>
      <c r="F60" s="230"/>
      <c r="G60" s="230"/>
      <c r="H60" s="231"/>
      <c r="I60" s="22">
        <v>54</v>
      </c>
      <c r="J60" s="14"/>
      <c r="K60" s="14"/>
      <c r="L60" s="24"/>
    </row>
    <row r="61" spans="1:12" x14ac:dyDescent="0.2">
      <c r="A61" s="229" t="s">
        <v>75</v>
      </c>
      <c r="B61" s="230"/>
      <c r="C61" s="230"/>
      <c r="D61" s="230"/>
      <c r="E61" s="230"/>
      <c r="F61" s="230"/>
      <c r="G61" s="230"/>
      <c r="H61" s="231"/>
      <c r="I61" s="22">
        <v>55</v>
      </c>
      <c r="J61" s="14"/>
      <c r="K61" s="14"/>
      <c r="L61" s="24"/>
    </row>
    <row r="62" spans="1:12" x14ac:dyDescent="0.2">
      <c r="A62" s="229" t="s">
        <v>76</v>
      </c>
      <c r="B62" s="230"/>
      <c r="C62" s="230"/>
      <c r="D62" s="230"/>
      <c r="E62" s="230"/>
      <c r="F62" s="230"/>
      <c r="G62" s="230"/>
      <c r="H62" s="231"/>
      <c r="I62" s="22">
        <v>56</v>
      </c>
      <c r="J62" s="14">
        <v>15000</v>
      </c>
      <c r="K62" s="116">
        <v>470438</v>
      </c>
      <c r="L62" s="24"/>
    </row>
    <row r="63" spans="1:12" x14ac:dyDescent="0.2">
      <c r="A63" s="229" t="s">
        <v>40</v>
      </c>
      <c r="B63" s="230"/>
      <c r="C63" s="230"/>
      <c r="D63" s="230"/>
      <c r="E63" s="230"/>
      <c r="F63" s="230"/>
      <c r="G63" s="230"/>
      <c r="H63" s="231"/>
      <c r="I63" s="22">
        <v>57</v>
      </c>
      <c r="J63" s="14"/>
      <c r="K63" s="116"/>
      <c r="L63" s="24"/>
    </row>
    <row r="64" spans="1:12" x14ac:dyDescent="0.2">
      <c r="A64" s="229" t="s">
        <v>172</v>
      </c>
      <c r="B64" s="230"/>
      <c r="C64" s="230"/>
      <c r="D64" s="230"/>
      <c r="E64" s="230"/>
      <c r="F64" s="230"/>
      <c r="G64" s="230"/>
      <c r="H64" s="231"/>
      <c r="I64" s="22">
        <v>58</v>
      </c>
      <c r="J64" s="14">
        <v>3671378</v>
      </c>
      <c r="K64" s="116">
        <v>24605109</v>
      </c>
      <c r="L64" s="24"/>
    </row>
    <row r="65" spans="1:12" x14ac:dyDescent="0.2">
      <c r="A65" s="239" t="s">
        <v>47</v>
      </c>
      <c r="B65" s="240"/>
      <c r="C65" s="240"/>
      <c r="D65" s="240"/>
      <c r="E65" s="240"/>
      <c r="F65" s="240"/>
      <c r="G65" s="240"/>
      <c r="H65" s="241"/>
      <c r="I65" s="22">
        <v>59</v>
      </c>
      <c r="J65" s="31">
        <v>1092151</v>
      </c>
      <c r="K65" s="139">
        <v>831094</v>
      </c>
      <c r="L65" s="121"/>
    </row>
    <row r="66" spans="1:12" x14ac:dyDescent="0.2">
      <c r="A66" s="239" t="s">
        <v>205</v>
      </c>
      <c r="B66" s="240"/>
      <c r="C66" s="240"/>
      <c r="D66" s="240"/>
      <c r="E66" s="240"/>
      <c r="F66" s="240"/>
      <c r="G66" s="240"/>
      <c r="H66" s="241"/>
      <c r="I66" s="22">
        <v>60</v>
      </c>
      <c r="J66" s="30">
        <f>J7+J8+J40+J65</f>
        <v>1586119710</v>
      </c>
      <c r="K66" s="30">
        <f>K7+K8+K40+K65</f>
        <v>1664069998</v>
      </c>
      <c r="L66" s="24"/>
    </row>
    <row r="67" spans="1:12" x14ac:dyDescent="0.2">
      <c r="A67" s="242" t="s">
        <v>82</v>
      </c>
      <c r="B67" s="243"/>
      <c r="C67" s="243"/>
      <c r="D67" s="243"/>
      <c r="E67" s="243"/>
      <c r="F67" s="243"/>
      <c r="G67" s="243"/>
      <c r="H67" s="244"/>
      <c r="I67" s="25">
        <v>61</v>
      </c>
      <c r="J67" s="26"/>
      <c r="K67" s="26"/>
      <c r="L67" s="24"/>
    </row>
    <row r="68" spans="1:12" x14ac:dyDescent="0.2">
      <c r="A68" s="245" t="s">
        <v>49</v>
      </c>
      <c r="B68" s="246"/>
      <c r="C68" s="246"/>
      <c r="D68" s="246"/>
      <c r="E68" s="246"/>
      <c r="F68" s="246"/>
      <c r="G68" s="246"/>
      <c r="H68" s="246"/>
      <c r="I68" s="246"/>
      <c r="J68" s="246"/>
      <c r="K68" s="247"/>
      <c r="L68" s="24"/>
    </row>
    <row r="69" spans="1:12" x14ac:dyDescent="0.2">
      <c r="A69" s="236" t="s">
        <v>159</v>
      </c>
      <c r="B69" s="237"/>
      <c r="C69" s="237"/>
      <c r="D69" s="237"/>
      <c r="E69" s="237"/>
      <c r="F69" s="237"/>
      <c r="G69" s="237"/>
      <c r="H69" s="238"/>
      <c r="I69" s="21">
        <v>62</v>
      </c>
      <c r="J69" s="29">
        <f>J70+J71+J72+J78+J79+J82+J85</f>
        <v>1208968963</v>
      </c>
      <c r="K69" s="137">
        <f>K70+K71+K72+K78+K79+K82+K85</f>
        <v>1169341643</v>
      </c>
      <c r="L69" s="24"/>
    </row>
    <row r="70" spans="1:12" x14ac:dyDescent="0.2">
      <c r="A70" s="229" t="s">
        <v>117</v>
      </c>
      <c r="B70" s="230"/>
      <c r="C70" s="230"/>
      <c r="D70" s="230"/>
      <c r="E70" s="230"/>
      <c r="F70" s="230"/>
      <c r="G70" s="230"/>
      <c r="H70" s="231"/>
      <c r="I70" s="22">
        <v>63</v>
      </c>
      <c r="J70" s="14">
        <v>133372000</v>
      </c>
      <c r="K70" s="116">
        <v>133372000</v>
      </c>
      <c r="L70" s="24"/>
    </row>
    <row r="71" spans="1:12" x14ac:dyDescent="0.2">
      <c r="A71" s="229" t="s">
        <v>118</v>
      </c>
      <c r="B71" s="230"/>
      <c r="C71" s="230"/>
      <c r="D71" s="230"/>
      <c r="E71" s="230"/>
      <c r="F71" s="230"/>
      <c r="G71" s="230"/>
      <c r="H71" s="231"/>
      <c r="I71" s="22">
        <v>64</v>
      </c>
      <c r="J71" s="14">
        <v>882596886</v>
      </c>
      <c r="K71" s="116">
        <v>882596886</v>
      </c>
      <c r="L71" s="24"/>
    </row>
    <row r="72" spans="1:12" x14ac:dyDescent="0.2">
      <c r="A72" s="229" t="s">
        <v>119</v>
      </c>
      <c r="B72" s="230"/>
      <c r="C72" s="230"/>
      <c r="D72" s="230"/>
      <c r="E72" s="230"/>
      <c r="F72" s="230"/>
      <c r="G72" s="230"/>
      <c r="H72" s="231"/>
      <c r="I72" s="22">
        <v>65</v>
      </c>
      <c r="J72" s="23">
        <f>J73+J74-J75+J76+J77</f>
        <v>-15511</v>
      </c>
      <c r="K72" s="118">
        <f>K73+K74-K75+K76+K77</f>
        <v>-15511</v>
      </c>
      <c r="L72" s="24"/>
    </row>
    <row r="73" spans="1:12" x14ac:dyDescent="0.2">
      <c r="A73" s="229" t="s">
        <v>120</v>
      </c>
      <c r="B73" s="230"/>
      <c r="C73" s="230"/>
      <c r="D73" s="230"/>
      <c r="E73" s="230"/>
      <c r="F73" s="230"/>
      <c r="G73" s="230"/>
      <c r="H73" s="231"/>
      <c r="I73" s="22">
        <v>66</v>
      </c>
      <c r="J73" s="14"/>
      <c r="K73" s="116"/>
      <c r="L73" s="24"/>
    </row>
    <row r="74" spans="1:12" x14ac:dyDescent="0.2">
      <c r="A74" s="229" t="s">
        <v>121</v>
      </c>
      <c r="B74" s="230"/>
      <c r="C74" s="230"/>
      <c r="D74" s="230"/>
      <c r="E74" s="230"/>
      <c r="F74" s="230"/>
      <c r="G74" s="230"/>
      <c r="H74" s="231"/>
      <c r="I74" s="22">
        <v>67</v>
      </c>
      <c r="J74" s="14"/>
      <c r="K74" s="116"/>
      <c r="L74" s="24"/>
    </row>
    <row r="75" spans="1:12" x14ac:dyDescent="0.2">
      <c r="A75" s="229" t="s">
        <v>109</v>
      </c>
      <c r="B75" s="230"/>
      <c r="C75" s="230"/>
      <c r="D75" s="230"/>
      <c r="E75" s="230"/>
      <c r="F75" s="230"/>
      <c r="G75" s="230"/>
      <c r="H75" s="231"/>
      <c r="I75" s="22">
        <v>68</v>
      </c>
      <c r="J75" s="14">
        <v>15511</v>
      </c>
      <c r="K75" s="116">
        <v>15511</v>
      </c>
      <c r="L75" s="24"/>
    </row>
    <row r="76" spans="1:12" x14ac:dyDescent="0.2">
      <c r="A76" s="229" t="s">
        <v>110</v>
      </c>
      <c r="B76" s="230"/>
      <c r="C76" s="230"/>
      <c r="D76" s="230"/>
      <c r="E76" s="230"/>
      <c r="F76" s="230"/>
      <c r="G76" s="230"/>
      <c r="H76" s="231"/>
      <c r="I76" s="22">
        <v>69</v>
      </c>
      <c r="J76" s="14"/>
      <c r="K76" s="116"/>
      <c r="L76" s="24"/>
    </row>
    <row r="77" spans="1:12" x14ac:dyDescent="0.2">
      <c r="A77" s="229" t="s">
        <v>111</v>
      </c>
      <c r="B77" s="230"/>
      <c r="C77" s="230"/>
      <c r="D77" s="230"/>
      <c r="E77" s="230"/>
      <c r="F77" s="230"/>
      <c r="G77" s="230"/>
      <c r="H77" s="231"/>
      <c r="I77" s="22">
        <v>70</v>
      </c>
      <c r="J77" s="14"/>
      <c r="K77" s="116"/>
      <c r="L77" s="24"/>
    </row>
    <row r="78" spans="1:12" x14ac:dyDescent="0.2">
      <c r="A78" s="229" t="s">
        <v>112</v>
      </c>
      <c r="B78" s="230"/>
      <c r="C78" s="230"/>
      <c r="D78" s="230"/>
      <c r="E78" s="230"/>
      <c r="F78" s="230"/>
      <c r="G78" s="230"/>
      <c r="H78" s="231"/>
      <c r="I78" s="22">
        <v>71</v>
      </c>
      <c r="J78" s="116">
        <v>-2337767</v>
      </c>
      <c r="K78" s="116">
        <v>-1547676</v>
      </c>
      <c r="L78" s="24"/>
    </row>
    <row r="79" spans="1:12" x14ac:dyDescent="0.2">
      <c r="A79" s="229" t="s">
        <v>202</v>
      </c>
      <c r="B79" s="230"/>
      <c r="C79" s="230"/>
      <c r="D79" s="230"/>
      <c r="E79" s="230"/>
      <c r="F79" s="230"/>
      <c r="G79" s="230"/>
      <c r="H79" s="231"/>
      <c r="I79" s="22">
        <v>72</v>
      </c>
      <c r="J79" s="23">
        <f>J80-J81</f>
        <v>215749082</v>
      </c>
      <c r="K79" s="118">
        <f>K80-K81</f>
        <v>160343435</v>
      </c>
      <c r="L79" s="24"/>
    </row>
    <row r="80" spans="1:12" x14ac:dyDescent="0.2">
      <c r="A80" s="248" t="s">
        <v>137</v>
      </c>
      <c r="B80" s="249"/>
      <c r="C80" s="249"/>
      <c r="D80" s="249"/>
      <c r="E80" s="249"/>
      <c r="F80" s="249"/>
      <c r="G80" s="249"/>
      <c r="H80" s="250"/>
      <c r="I80" s="22">
        <v>73</v>
      </c>
      <c r="J80" s="116">
        <v>215749082</v>
      </c>
      <c r="K80" s="116">
        <v>160343435</v>
      </c>
      <c r="L80" s="24"/>
    </row>
    <row r="81" spans="1:12" x14ac:dyDescent="0.2">
      <c r="A81" s="248" t="s">
        <v>138</v>
      </c>
      <c r="B81" s="249"/>
      <c r="C81" s="249"/>
      <c r="D81" s="249"/>
      <c r="E81" s="249"/>
      <c r="F81" s="249"/>
      <c r="G81" s="249"/>
      <c r="H81" s="250"/>
      <c r="I81" s="22">
        <v>74</v>
      </c>
      <c r="J81" s="116"/>
      <c r="K81" s="116"/>
      <c r="L81" s="24"/>
    </row>
    <row r="82" spans="1:12" x14ac:dyDescent="0.2">
      <c r="A82" s="229" t="s">
        <v>203</v>
      </c>
      <c r="B82" s="230"/>
      <c r="C82" s="230"/>
      <c r="D82" s="230"/>
      <c r="E82" s="230"/>
      <c r="F82" s="230"/>
      <c r="G82" s="230"/>
      <c r="H82" s="231"/>
      <c r="I82" s="22">
        <v>75</v>
      </c>
      <c r="J82" s="118">
        <f>J83-J84</f>
        <v>-20395727</v>
      </c>
      <c r="K82" s="118">
        <f>K83-K84</f>
        <v>-5407491</v>
      </c>
      <c r="L82" s="24"/>
    </row>
    <row r="83" spans="1:12" x14ac:dyDescent="0.2">
      <c r="A83" s="248" t="s">
        <v>139</v>
      </c>
      <c r="B83" s="249"/>
      <c r="C83" s="249"/>
      <c r="D83" s="249"/>
      <c r="E83" s="249"/>
      <c r="F83" s="249"/>
      <c r="G83" s="249"/>
      <c r="H83" s="250"/>
      <c r="I83" s="22">
        <v>76</v>
      </c>
      <c r="J83" s="14"/>
      <c r="K83" s="116"/>
      <c r="L83" s="24"/>
    </row>
    <row r="84" spans="1:12" x14ac:dyDescent="0.2">
      <c r="A84" s="248" t="s">
        <v>140</v>
      </c>
      <c r="B84" s="249"/>
      <c r="C84" s="249"/>
      <c r="D84" s="249"/>
      <c r="E84" s="249"/>
      <c r="F84" s="249"/>
      <c r="G84" s="249"/>
      <c r="H84" s="250"/>
      <c r="I84" s="22">
        <v>77</v>
      </c>
      <c r="J84" s="14">
        <v>20395727</v>
      </c>
      <c r="K84" s="116">
        <v>5407491</v>
      </c>
      <c r="L84" s="24"/>
    </row>
    <row r="85" spans="1:12" x14ac:dyDescent="0.2">
      <c r="A85" s="229" t="s">
        <v>141</v>
      </c>
      <c r="B85" s="230"/>
      <c r="C85" s="230"/>
      <c r="D85" s="230"/>
      <c r="E85" s="230"/>
      <c r="F85" s="230"/>
      <c r="G85" s="230"/>
      <c r="H85" s="231"/>
      <c r="I85" s="22">
        <v>78</v>
      </c>
      <c r="J85" s="116"/>
      <c r="K85" s="116"/>
      <c r="L85" s="24"/>
    </row>
    <row r="86" spans="1:12" x14ac:dyDescent="0.2">
      <c r="A86" s="239" t="s">
        <v>13</v>
      </c>
      <c r="B86" s="240"/>
      <c r="C86" s="240"/>
      <c r="D86" s="240"/>
      <c r="E86" s="240"/>
      <c r="F86" s="240"/>
      <c r="G86" s="240"/>
      <c r="H86" s="241"/>
      <c r="I86" s="22">
        <v>79</v>
      </c>
      <c r="J86" s="30">
        <f>SUM(J87:J89)</f>
        <v>8827137</v>
      </c>
      <c r="K86" s="122">
        <f>SUM(K87:K89)</f>
        <v>19702745</v>
      </c>
      <c r="L86" s="24"/>
    </row>
    <row r="87" spans="1:12" x14ac:dyDescent="0.2">
      <c r="A87" s="229" t="s">
        <v>105</v>
      </c>
      <c r="B87" s="230"/>
      <c r="C87" s="230"/>
      <c r="D87" s="230"/>
      <c r="E87" s="230"/>
      <c r="F87" s="230"/>
      <c r="G87" s="230"/>
      <c r="H87" s="231"/>
      <c r="I87" s="22">
        <v>80</v>
      </c>
      <c r="J87" s="14">
        <v>8077137</v>
      </c>
      <c r="K87" s="116">
        <v>18952745</v>
      </c>
      <c r="L87" s="24"/>
    </row>
    <row r="88" spans="1:12" x14ac:dyDescent="0.2">
      <c r="A88" s="229" t="s">
        <v>106</v>
      </c>
      <c r="B88" s="230"/>
      <c r="C88" s="230"/>
      <c r="D88" s="230"/>
      <c r="E88" s="230"/>
      <c r="F88" s="230"/>
      <c r="G88" s="230"/>
      <c r="H88" s="231"/>
      <c r="I88" s="22">
        <v>81</v>
      </c>
      <c r="J88" s="14"/>
      <c r="K88" s="116"/>
      <c r="L88" s="24"/>
    </row>
    <row r="89" spans="1:12" x14ac:dyDescent="0.2">
      <c r="A89" s="229" t="s">
        <v>107</v>
      </c>
      <c r="B89" s="230"/>
      <c r="C89" s="230"/>
      <c r="D89" s="230"/>
      <c r="E89" s="230"/>
      <c r="F89" s="230"/>
      <c r="G89" s="230"/>
      <c r="H89" s="231"/>
      <c r="I89" s="22">
        <v>82</v>
      </c>
      <c r="J89" s="14">
        <v>750000</v>
      </c>
      <c r="K89" s="116">
        <v>750000</v>
      </c>
      <c r="L89" s="24"/>
    </row>
    <row r="90" spans="1:12" x14ac:dyDescent="0.2">
      <c r="A90" s="239" t="s">
        <v>14</v>
      </c>
      <c r="B90" s="240"/>
      <c r="C90" s="240"/>
      <c r="D90" s="240"/>
      <c r="E90" s="240"/>
      <c r="F90" s="240"/>
      <c r="G90" s="240"/>
      <c r="H90" s="241"/>
      <c r="I90" s="22">
        <v>83</v>
      </c>
      <c r="J90" s="30">
        <f>SUM(J91:J99)</f>
        <v>175085494</v>
      </c>
      <c r="K90" s="122">
        <f>SUM(K91:K99)</f>
        <v>159590018</v>
      </c>
      <c r="L90" s="24"/>
    </row>
    <row r="91" spans="1:12" x14ac:dyDescent="0.2">
      <c r="A91" s="229" t="s">
        <v>108</v>
      </c>
      <c r="B91" s="230"/>
      <c r="C91" s="230"/>
      <c r="D91" s="230"/>
      <c r="E91" s="230"/>
      <c r="F91" s="230"/>
      <c r="G91" s="230"/>
      <c r="H91" s="231"/>
      <c r="I91" s="22">
        <v>84</v>
      </c>
      <c r="J91" s="14">
        <v>61101144</v>
      </c>
      <c r="K91" s="116">
        <v>45757602</v>
      </c>
      <c r="L91" s="24"/>
    </row>
    <row r="92" spans="1:12" x14ac:dyDescent="0.2">
      <c r="A92" s="229" t="s">
        <v>207</v>
      </c>
      <c r="B92" s="230"/>
      <c r="C92" s="230"/>
      <c r="D92" s="230"/>
      <c r="E92" s="230"/>
      <c r="F92" s="230"/>
      <c r="G92" s="230"/>
      <c r="H92" s="231"/>
      <c r="I92" s="22">
        <v>85</v>
      </c>
      <c r="J92" s="14"/>
      <c r="K92" s="138"/>
      <c r="L92" s="24"/>
    </row>
    <row r="93" spans="1:12" x14ac:dyDescent="0.2">
      <c r="A93" s="229" t="s">
        <v>0</v>
      </c>
      <c r="B93" s="230"/>
      <c r="C93" s="230"/>
      <c r="D93" s="230"/>
      <c r="E93" s="230"/>
      <c r="F93" s="230"/>
      <c r="G93" s="230"/>
      <c r="H93" s="231"/>
      <c r="I93" s="22">
        <v>86</v>
      </c>
      <c r="J93" s="14"/>
      <c r="K93" s="116"/>
      <c r="L93" s="24"/>
    </row>
    <row r="94" spans="1:12" x14ac:dyDescent="0.2">
      <c r="A94" s="229" t="s">
        <v>208</v>
      </c>
      <c r="B94" s="230"/>
      <c r="C94" s="230"/>
      <c r="D94" s="230"/>
      <c r="E94" s="230"/>
      <c r="F94" s="230"/>
      <c r="G94" s="230"/>
      <c r="H94" s="231"/>
      <c r="I94" s="22">
        <v>87</v>
      </c>
      <c r="J94" s="14"/>
      <c r="K94" s="116"/>
      <c r="L94" s="24"/>
    </row>
    <row r="95" spans="1:12" x14ac:dyDescent="0.2">
      <c r="A95" s="229" t="s">
        <v>209</v>
      </c>
      <c r="B95" s="230"/>
      <c r="C95" s="230"/>
      <c r="D95" s="230"/>
      <c r="E95" s="230"/>
      <c r="F95" s="230"/>
      <c r="G95" s="230"/>
      <c r="H95" s="231"/>
      <c r="I95" s="22">
        <v>88</v>
      </c>
      <c r="J95" s="14"/>
      <c r="K95" s="116"/>
      <c r="L95" s="24"/>
    </row>
    <row r="96" spans="1:12" x14ac:dyDescent="0.2">
      <c r="A96" s="229" t="s">
        <v>210</v>
      </c>
      <c r="B96" s="230"/>
      <c r="C96" s="230"/>
      <c r="D96" s="230"/>
      <c r="E96" s="230"/>
      <c r="F96" s="230"/>
      <c r="G96" s="230"/>
      <c r="H96" s="231"/>
      <c r="I96" s="22">
        <v>89</v>
      </c>
      <c r="J96" s="14">
        <v>113984350</v>
      </c>
      <c r="K96" s="116">
        <v>113832416</v>
      </c>
      <c r="L96" s="24"/>
    </row>
    <row r="97" spans="1:12" x14ac:dyDescent="0.2">
      <c r="A97" s="229" t="s">
        <v>85</v>
      </c>
      <c r="B97" s="230"/>
      <c r="C97" s="230"/>
      <c r="D97" s="230"/>
      <c r="E97" s="230"/>
      <c r="F97" s="230"/>
      <c r="G97" s="230"/>
      <c r="H97" s="231"/>
      <c r="I97" s="22">
        <v>90</v>
      </c>
      <c r="J97" s="14"/>
      <c r="K97" s="116"/>
      <c r="L97" s="24"/>
    </row>
    <row r="98" spans="1:12" x14ac:dyDescent="0.2">
      <c r="A98" s="229" t="s">
        <v>83</v>
      </c>
      <c r="B98" s="230"/>
      <c r="C98" s="230"/>
      <c r="D98" s="230"/>
      <c r="E98" s="230"/>
      <c r="F98" s="230"/>
      <c r="G98" s="230"/>
      <c r="H98" s="231"/>
      <c r="I98" s="22">
        <v>91</v>
      </c>
      <c r="J98" s="14"/>
      <c r="K98" s="138"/>
      <c r="L98" s="24"/>
    </row>
    <row r="99" spans="1:12" x14ac:dyDescent="0.2">
      <c r="A99" s="229" t="s">
        <v>84</v>
      </c>
      <c r="B99" s="230"/>
      <c r="C99" s="230"/>
      <c r="D99" s="230"/>
      <c r="E99" s="230"/>
      <c r="F99" s="230"/>
      <c r="G99" s="230"/>
      <c r="H99" s="231"/>
      <c r="I99" s="22">
        <v>92</v>
      </c>
      <c r="J99" s="14"/>
      <c r="K99" s="116"/>
      <c r="L99" s="24"/>
    </row>
    <row r="100" spans="1:12" x14ac:dyDescent="0.2">
      <c r="A100" s="239" t="s">
        <v>15</v>
      </c>
      <c r="B100" s="240"/>
      <c r="C100" s="240"/>
      <c r="D100" s="240"/>
      <c r="E100" s="240"/>
      <c r="F100" s="240"/>
      <c r="G100" s="240"/>
      <c r="H100" s="241"/>
      <c r="I100" s="22">
        <v>93</v>
      </c>
      <c r="J100" s="30">
        <f>SUM(J101:J112)</f>
        <v>192044688</v>
      </c>
      <c r="K100" s="122">
        <f>SUM(K101:K112)</f>
        <v>312321156.07999998</v>
      </c>
      <c r="L100" s="24"/>
    </row>
    <row r="101" spans="1:12" x14ac:dyDescent="0.2">
      <c r="A101" s="229" t="s">
        <v>108</v>
      </c>
      <c r="B101" s="230"/>
      <c r="C101" s="230"/>
      <c r="D101" s="230"/>
      <c r="E101" s="230"/>
      <c r="F101" s="230"/>
      <c r="G101" s="230"/>
      <c r="H101" s="231"/>
      <c r="I101" s="22">
        <v>94</v>
      </c>
      <c r="J101" s="14">
        <v>151392542</v>
      </c>
      <c r="K101" s="116">
        <v>199220686</v>
      </c>
      <c r="L101" s="121"/>
    </row>
    <row r="102" spans="1:12" x14ac:dyDescent="0.2">
      <c r="A102" s="229" t="s">
        <v>207</v>
      </c>
      <c r="B102" s="230"/>
      <c r="C102" s="230"/>
      <c r="D102" s="230"/>
      <c r="E102" s="230"/>
      <c r="F102" s="230"/>
      <c r="G102" s="230"/>
      <c r="H102" s="231"/>
      <c r="I102" s="22">
        <v>95</v>
      </c>
      <c r="J102" s="14"/>
      <c r="K102" s="116"/>
      <c r="L102" s="24"/>
    </row>
    <row r="103" spans="1:12" x14ac:dyDescent="0.2">
      <c r="A103" s="229" t="s">
        <v>0</v>
      </c>
      <c r="B103" s="230"/>
      <c r="C103" s="230"/>
      <c r="D103" s="230"/>
      <c r="E103" s="230"/>
      <c r="F103" s="230"/>
      <c r="G103" s="230"/>
      <c r="H103" s="231"/>
      <c r="I103" s="22">
        <v>96</v>
      </c>
      <c r="J103" s="14">
        <v>1023541</v>
      </c>
      <c r="K103" s="116">
        <v>100069912</v>
      </c>
      <c r="L103" s="121"/>
    </row>
    <row r="104" spans="1:12" x14ac:dyDescent="0.2">
      <c r="A104" s="229" t="s">
        <v>208</v>
      </c>
      <c r="B104" s="230"/>
      <c r="C104" s="230"/>
      <c r="D104" s="230"/>
      <c r="E104" s="230"/>
      <c r="F104" s="230"/>
      <c r="G104" s="230"/>
      <c r="H104" s="231"/>
      <c r="I104" s="22">
        <v>97</v>
      </c>
      <c r="J104" s="14"/>
      <c r="K104" s="116"/>
      <c r="L104" s="24"/>
    </row>
    <row r="105" spans="1:12" x14ac:dyDescent="0.2">
      <c r="A105" s="229" t="s">
        <v>209</v>
      </c>
      <c r="B105" s="230"/>
      <c r="C105" s="230"/>
      <c r="D105" s="230"/>
      <c r="E105" s="230"/>
      <c r="F105" s="230"/>
      <c r="G105" s="230"/>
      <c r="H105" s="231"/>
      <c r="I105" s="22">
        <v>98</v>
      </c>
      <c r="J105" s="14">
        <v>6820521</v>
      </c>
      <c r="K105" s="116">
        <v>2231662</v>
      </c>
      <c r="L105" s="24"/>
    </row>
    <row r="106" spans="1:12" x14ac:dyDescent="0.2">
      <c r="A106" s="229" t="s">
        <v>210</v>
      </c>
      <c r="B106" s="230"/>
      <c r="C106" s="230"/>
      <c r="D106" s="230"/>
      <c r="E106" s="230"/>
      <c r="F106" s="230"/>
      <c r="G106" s="230"/>
      <c r="H106" s="231"/>
      <c r="I106" s="22">
        <v>99</v>
      </c>
      <c r="J106" s="14">
        <v>1361015</v>
      </c>
      <c r="K106" s="116">
        <v>749</v>
      </c>
      <c r="L106" s="24"/>
    </row>
    <row r="107" spans="1:12" x14ac:dyDescent="0.2">
      <c r="A107" s="229" t="s">
        <v>85</v>
      </c>
      <c r="B107" s="230"/>
      <c r="C107" s="230"/>
      <c r="D107" s="230"/>
      <c r="E107" s="230"/>
      <c r="F107" s="230"/>
      <c r="G107" s="230"/>
      <c r="H107" s="231"/>
      <c r="I107" s="22">
        <v>100</v>
      </c>
      <c r="J107" s="14"/>
      <c r="K107" s="116"/>
      <c r="L107" s="24"/>
    </row>
    <row r="108" spans="1:12" x14ac:dyDescent="0.2">
      <c r="A108" s="229" t="s">
        <v>86</v>
      </c>
      <c r="B108" s="230"/>
      <c r="C108" s="230"/>
      <c r="D108" s="230"/>
      <c r="E108" s="230"/>
      <c r="F108" s="230"/>
      <c r="G108" s="230"/>
      <c r="H108" s="231"/>
      <c r="I108" s="22">
        <v>101</v>
      </c>
      <c r="J108" s="14">
        <v>1420552</v>
      </c>
      <c r="K108" s="116">
        <v>1591857.51</v>
      </c>
      <c r="L108" s="24"/>
    </row>
    <row r="109" spans="1:12" x14ac:dyDescent="0.2">
      <c r="A109" s="229" t="s">
        <v>87</v>
      </c>
      <c r="B109" s="230"/>
      <c r="C109" s="230"/>
      <c r="D109" s="230"/>
      <c r="E109" s="230"/>
      <c r="F109" s="230"/>
      <c r="G109" s="230"/>
      <c r="H109" s="231"/>
      <c r="I109" s="22">
        <v>102</v>
      </c>
      <c r="J109" s="14">
        <v>2051015</v>
      </c>
      <c r="K109" s="116">
        <v>2619970.5700000003</v>
      </c>
      <c r="L109" s="121"/>
    </row>
    <row r="110" spans="1:12" x14ac:dyDescent="0.2">
      <c r="A110" s="229" t="s">
        <v>90</v>
      </c>
      <c r="B110" s="230"/>
      <c r="C110" s="230"/>
      <c r="D110" s="230"/>
      <c r="E110" s="230"/>
      <c r="F110" s="230"/>
      <c r="G110" s="230"/>
      <c r="H110" s="231"/>
      <c r="I110" s="22">
        <v>103</v>
      </c>
      <c r="J110" s="14">
        <v>111382</v>
      </c>
      <c r="K110" s="116">
        <v>204162</v>
      </c>
      <c r="L110" s="24"/>
    </row>
    <row r="111" spans="1:12" x14ac:dyDescent="0.2">
      <c r="A111" s="229" t="s">
        <v>88</v>
      </c>
      <c r="B111" s="230"/>
      <c r="C111" s="230"/>
      <c r="D111" s="230"/>
      <c r="E111" s="230"/>
      <c r="F111" s="230"/>
      <c r="G111" s="230"/>
      <c r="H111" s="231"/>
      <c r="I111" s="22">
        <v>104</v>
      </c>
      <c r="J111" s="14"/>
      <c r="K111" s="116"/>
      <c r="L111" s="24"/>
    </row>
    <row r="112" spans="1:12" x14ac:dyDescent="0.2">
      <c r="A112" s="229" t="s">
        <v>89</v>
      </c>
      <c r="B112" s="230"/>
      <c r="C112" s="230"/>
      <c r="D112" s="230"/>
      <c r="E112" s="230"/>
      <c r="F112" s="230"/>
      <c r="G112" s="230"/>
      <c r="H112" s="231"/>
      <c r="I112" s="22">
        <v>105</v>
      </c>
      <c r="J112" s="14">
        <v>27864120</v>
      </c>
      <c r="K112" s="116">
        <v>6382157</v>
      </c>
      <c r="L112" s="121"/>
    </row>
    <row r="113" spans="1:12" x14ac:dyDescent="0.2">
      <c r="A113" s="239" t="s">
        <v>1</v>
      </c>
      <c r="B113" s="240"/>
      <c r="C113" s="240"/>
      <c r="D113" s="240"/>
      <c r="E113" s="240"/>
      <c r="F113" s="240"/>
      <c r="G113" s="240"/>
      <c r="H113" s="241"/>
      <c r="I113" s="22">
        <v>106</v>
      </c>
      <c r="J113" s="31">
        <v>1193428</v>
      </c>
      <c r="K113" s="139">
        <v>3114436</v>
      </c>
      <c r="L113" s="24"/>
    </row>
    <row r="114" spans="1:12" x14ac:dyDescent="0.2">
      <c r="A114" s="239" t="s">
        <v>19</v>
      </c>
      <c r="B114" s="240"/>
      <c r="C114" s="240"/>
      <c r="D114" s="240"/>
      <c r="E114" s="240"/>
      <c r="F114" s="240"/>
      <c r="G114" s="240"/>
      <c r="H114" s="241"/>
      <c r="I114" s="22">
        <v>107</v>
      </c>
      <c r="J114" s="30">
        <f>J69+J86+J90+J100+J113</f>
        <v>1586119710</v>
      </c>
      <c r="K114" s="139">
        <f>K69+K86+K90+K100+K113</f>
        <v>1664069998.0799999</v>
      </c>
      <c r="L114" s="24"/>
    </row>
    <row r="115" spans="1:12" x14ac:dyDescent="0.2">
      <c r="A115" s="254" t="s">
        <v>48</v>
      </c>
      <c r="B115" s="255"/>
      <c r="C115" s="255"/>
      <c r="D115" s="255"/>
      <c r="E115" s="255"/>
      <c r="F115" s="255"/>
      <c r="G115" s="255"/>
      <c r="H115" s="256"/>
      <c r="I115" s="27">
        <v>108</v>
      </c>
      <c r="J115" s="26"/>
      <c r="K115" s="26"/>
      <c r="L115" s="24"/>
    </row>
    <row r="116" spans="1:12" x14ac:dyDescent="0.2">
      <c r="A116" s="245" t="s">
        <v>274</v>
      </c>
      <c r="B116" s="257"/>
      <c r="C116" s="257"/>
      <c r="D116" s="257"/>
      <c r="E116" s="257"/>
      <c r="F116" s="257"/>
      <c r="G116" s="257"/>
      <c r="H116" s="257"/>
      <c r="I116" s="258"/>
      <c r="J116" s="258"/>
      <c r="K116" s="259"/>
      <c r="L116" s="24"/>
    </row>
    <row r="117" spans="1:12" x14ac:dyDescent="0.2">
      <c r="A117" s="236" t="s">
        <v>154</v>
      </c>
      <c r="B117" s="237"/>
      <c r="C117" s="237"/>
      <c r="D117" s="237"/>
      <c r="E117" s="237"/>
      <c r="F117" s="237"/>
      <c r="G117" s="237"/>
      <c r="H117" s="237"/>
      <c r="I117" s="260"/>
      <c r="J117" s="260"/>
      <c r="K117" s="261"/>
      <c r="L117" s="24"/>
    </row>
    <row r="118" spans="1:12" x14ac:dyDescent="0.2">
      <c r="A118" s="229" t="s">
        <v>3</v>
      </c>
      <c r="B118" s="230"/>
      <c r="C118" s="230"/>
      <c r="D118" s="230"/>
      <c r="E118" s="230"/>
      <c r="F118" s="230"/>
      <c r="G118" s="230"/>
      <c r="H118" s="231"/>
      <c r="I118" s="22">
        <v>109</v>
      </c>
      <c r="J118" s="14">
        <f>J69</f>
        <v>1208968963</v>
      </c>
      <c r="K118" s="14">
        <f>K69</f>
        <v>1169341643</v>
      </c>
      <c r="L118" s="24"/>
    </row>
    <row r="119" spans="1:12" x14ac:dyDescent="0.2">
      <c r="A119" s="262" t="s">
        <v>4</v>
      </c>
      <c r="B119" s="263"/>
      <c r="C119" s="263"/>
      <c r="D119" s="263"/>
      <c r="E119" s="263"/>
      <c r="F119" s="263"/>
      <c r="G119" s="263"/>
      <c r="H119" s="264"/>
      <c r="I119" s="25">
        <v>110</v>
      </c>
      <c r="J119" s="26"/>
      <c r="K119" s="26"/>
    </row>
    <row r="120" spans="1:12" x14ac:dyDescent="0.2">
      <c r="A120" s="265" t="s">
        <v>275</v>
      </c>
      <c r="B120" s="266"/>
      <c r="C120" s="266"/>
      <c r="D120" s="266"/>
      <c r="E120" s="266"/>
      <c r="F120" s="266"/>
      <c r="G120" s="266"/>
      <c r="H120" s="266"/>
      <c r="I120" s="266"/>
      <c r="J120" s="266"/>
      <c r="K120" s="267"/>
    </row>
    <row r="121" spans="1:12" x14ac:dyDescent="0.2">
      <c r="A121" s="251"/>
      <c r="B121" s="252"/>
      <c r="C121" s="252"/>
      <c r="D121" s="252"/>
      <c r="E121" s="252"/>
      <c r="F121" s="252"/>
      <c r="G121" s="252"/>
      <c r="H121" s="252"/>
      <c r="I121" s="252"/>
      <c r="J121" s="252"/>
      <c r="K121" s="253"/>
    </row>
    <row r="122" spans="1:12" x14ac:dyDescent="0.2">
      <c r="K122" s="24"/>
    </row>
    <row r="123" spans="1:12" x14ac:dyDescent="0.2">
      <c r="K123" s="24">
        <f>K66-K114</f>
        <v>-7.9999923706054688E-2</v>
      </c>
    </row>
    <row r="124" spans="1:12" x14ac:dyDescent="0.2">
      <c r="K124" s="24"/>
    </row>
    <row r="125" spans="1:12" x14ac:dyDescent="0.2">
      <c r="K125" s="24"/>
    </row>
  </sheetData>
  <mergeCells count="121">
    <mergeCell ref="A121:K121"/>
    <mergeCell ref="A115:H115"/>
    <mergeCell ref="A116:K116"/>
    <mergeCell ref="A117:K117"/>
    <mergeCell ref="A118:H118"/>
    <mergeCell ref="A113:H113"/>
    <mergeCell ref="A114:H114"/>
    <mergeCell ref="A119:H119"/>
    <mergeCell ref="A120:K120"/>
    <mergeCell ref="A109:H109"/>
    <mergeCell ref="A110:H110"/>
    <mergeCell ref="A111:H111"/>
    <mergeCell ref="A112:H112"/>
    <mergeCell ref="A105:H105"/>
    <mergeCell ref="A106:H106"/>
    <mergeCell ref="A107:H107"/>
    <mergeCell ref="A108:H108"/>
    <mergeCell ref="A101:H101"/>
    <mergeCell ref="A102:H102"/>
    <mergeCell ref="A103:H103"/>
    <mergeCell ref="A104:H104"/>
    <mergeCell ref="A97:H97"/>
    <mergeCell ref="A98:H98"/>
    <mergeCell ref="A99:H99"/>
    <mergeCell ref="A100:H100"/>
    <mergeCell ref="A93:H93"/>
    <mergeCell ref="A94:H94"/>
    <mergeCell ref="A95:H95"/>
    <mergeCell ref="A96:H96"/>
    <mergeCell ref="A89:H89"/>
    <mergeCell ref="A90:H90"/>
    <mergeCell ref="A91:H91"/>
    <mergeCell ref="A92:H92"/>
    <mergeCell ref="A85:H85"/>
    <mergeCell ref="A86:H86"/>
    <mergeCell ref="A87:H87"/>
    <mergeCell ref="A88:H88"/>
    <mergeCell ref="A81:H81"/>
    <mergeCell ref="A82:H82"/>
    <mergeCell ref="A83:H83"/>
    <mergeCell ref="A84:H84"/>
    <mergeCell ref="A77:H77"/>
    <mergeCell ref="A78:H78"/>
    <mergeCell ref="A79:H79"/>
    <mergeCell ref="A80:H80"/>
    <mergeCell ref="A73:H73"/>
    <mergeCell ref="A74:H74"/>
    <mergeCell ref="A75:H75"/>
    <mergeCell ref="A76:H76"/>
    <mergeCell ref="A69:H69"/>
    <mergeCell ref="A70:H70"/>
    <mergeCell ref="A71:H71"/>
    <mergeCell ref="A72:H72"/>
    <mergeCell ref="A65:H65"/>
    <mergeCell ref="A66:H66"/>
    <mergeCell ref="A67:H67"/>
    <mergeCell ref="A68:K68"/>
    <mergeCell ref="A61:H61"/>
    <mergeCell ref="A62:H62"/>
    <mergeCell ref="A63:H63"/>
    <mergeCell ref="A64:H64"/>
    <mergeCell ref="A57:H57"/>
    <mergeCell ref="A58:H58"/>
    <mergeCell ref="A59:H59"/>
    <mergeCell ref="A60:H60"/>
    <mergeCell ref="A53:H53"/>
    <mergeCell ref="A54:H54"/>
    <mergeCell ref="A55:H55"/>
    <mergeCell ref="A56:H56"/>
    <mergeCell ref="A49:H49"/>
    <mergeCell ref="A50:H50"/>
    <mergeCell ref="A51:H51"/>
    <mergeCell ref="A52:H52"/>
    <mergeCell ref="A45:H45"/>
    <mergeCell ref="A46:H46"/>
    <mergeCell ref="A47:H47"/>
    <mergeCell ref="A48:H48"/>
    <mergeCell ref="A41:H41"/>
    <mergeCell ref="A42:H42"/>
    <mergeCell ref="A43:H43"/>
    <mergeCell ref="A44:H44"/>
    <mergeCell ref="A37:H37"/>
    <mergeCell ref="A38:H38"/>
    <mergeCell ref="A39:H39"/>
    <mergeCell ref="A40:H40"/>
    <mergeCell ref="A33:H33"/>
    <mergeCell ref="A34:H34"/>
    <mergeCell ref="A35:H35"/>
    <mergeCell ref="A36:H36"/>
    <mergeCell ref="A29:H29"/>
    <mergeCell ref="A30:H30"/>
    <mergeCell ref="A31:H31"/>
    <mergeCell ref="A32:H32"/>
    <mergeCell ref="A25:H25"/>
    <mergeCell ref="A26:H26"/>
    <mergeCell ref="A27:H27"/>
    <mergeCell ref="A28:H28"/>
    <mergeCell ref="A21:H21"/>
    <mergeCell ref="A22:H22"/>
    <mergeCell ref="A23:H23"/>
    <mergeCell ref="A24:H24"/>
    <mergeCell ref="A17:H17"/>
    <mergeCell ref="A18:H18"/>
    <mergeCell ref="A19:H19"/>
    <mergeCell ref="A20:H20"/>
    <mergeCell ref="A1:K1"/>
    <mergeCell ref="A2:K2"/>
    <mergeCell ref="A3:K3"/>
    <mergeCell ref="A4:H4"/>
    <mergeCell ref="A13:H13"/>
    <mergeCell ref="A14:H14"/>
    <mergeCell ref="A15:H15"/>
    <mergeCell ref="A16:H16"/>
    <mergeCell ref="A9:H9"/>
    <mergeCell ref="A10:H10"/>
    <mergeCell ref="A11:H11"/>
    <mergeCell ref="A12:H12"/>
    <mergeCell ref="A5:H5"/>
    <mergeCell ref="A6:K6"/>
    <mergeCell ref="A7:H7"/>
    <mergeCell ref="A8:H8"/>
  </mergeCells>
  <phoneticPr fontId="4" type="noConversion"/>
  <dataValidations count="3">
    <dataValidation allowBlank="1" sqref="A1:I1048576 J15:K16 J82 J1:K10 J26:L26 J86 J40:K49 L66:L99 J71:K76 L113:L1048576 L1:L25 L36:L52 L32:L34 J100:L100 J56:L56 J79:K79 L27:L28 L30 L57:L64 L102 L104:L108 L110:L111 M1:M1048576 N1:ID1048576 J35:L35 J66:K69 K85:K86 K81:K82 J88:K90 J114:K65536"/>
    <dataValidation type="whole" operator="greaterThanOrEqual" allowBlank="1" showInputMessage="1" showErrorMessage="1" errorTitle="Pogrešan unos" error="Mogu se unijeti samo cjelobrojne pozitivne vrijednosti." sqref="J91:J99 K80 K20:K25 J80:J81 J27:K34 K17:K18 J87:K87 J36:K39 J57:K65 J11:K14 J50:K55 J17:J25 J83:K84 K99 K91 K93:K97 J101:J113 K101:K106 K108:K113">
      <formula1>0</formula1>
    </dataValidation>
    <dataValidation type="whole" operator="notEqual" allowBlank="1" showInputMessage="1" showErrorMessage="1" errorTitle="Pogrešan unos" error="Mogu se unijeti samo cjelobrojne vrijednosti." sqref="J85">
      <formula1>999999999999</formula1>
    </dataValidation>
  </dataValidations>
  <pageMargins left="0.75" right="0.75" top="1" bottom="1" header="0.5" footer="0.5"/>
  <pageSetup paperSize="9" scale="79" orientation="portrait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71"/>
  <sheetViews>
    <sheetView zoomScaleNormal="100" zoomScaleSheetLayoutView="110" workbookViewId="0">
      <selection activeCell="L50" sqref="L50"/>
    </sheetView>
  </sheetViews>
  <sheetFormatPr defaultRowHeight="12.75" x14ac:dyDescent="0.2"/>
  <cols>
    <col min="1" max="9" width="9.140625" style="4"/>
    <col min="10" max="10" width="11" style="4" customWidth="1"/>
    <col min="11" max="11" width="11.28515625" style="4" customWidth="1"/>
    <col min="12" max="12" width="10.7109375" style="4" customWidth="1"/>
    <col min="13" max="13" width="10.85546875" style="4" customWidth="1"/>
    <col min="14" max="14" width="10.28515625" style="4" customWidth="1"/>
    <col min="15" max="16384" width="9.140625" style="4"/>
  </cols>
  <sheetData>
    <row r="1" spans="1:14" ht="18" customHeight="1" x14ac:dyDescent="0.2">
      <c r="A1" s="217" t="s">
        <v>128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9"/>
    </row>
    <row r="2" spans="1:14" ht="12.75" customHeight="1" x14ac:dyDescent="0.2">
      <c r="A2" s="280" t="s">
        <v>306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2"/>
    </row>
    <row r="3" spans="1:14" ht="12.75" customHeight="1" x14ac:dyDescent="0.2">
      <c r="A3" s="270" t="s">
        <v>301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2"/>
    </row>
    <row r="4" spans="1:14" ht="23.25" x14ac:dyDescent="0.2">
      <c r="A4" s="269" t="s">
        <v>50</v>
      </c>
      <c r="B4" s="269"/>
      <c r="C4" s="269"/>
      <c r="D4" s="269"/>
      <c r="E4" s="269"/>
      <c r="F4" s="269"/>
      <c r="G4" s="269"/>
      <c r="H4" s="269"/>
      <c r="I4" s="128" t="s">
        <v>243</v>
      </c>
      <c r="J4" s="268" t="s">
        <v>283</v>
      </c>
      <c r="K4" s="268"/>
      <c r="L4" s="268" t="s">
        <v>284</v>
      </c>
      <c r="M4" s="268"/>
    </row>
    <row r="5" spans="1:14" ht="22.5" x14ac:dyDescent="0.2">
      <c r="A5" s="269"/>
      <c r="B5" s="269"/>
      <c r="C5" s="269"/>
      <c r="D5" s="269"/>
      <c r="E5" s="269"/>
      <c r="F5" s="269"/>
      <c r="G5" s="269"/>
      <c r="H5" s="269"/>
      <c r="I5" s="128"/>
      <c r="J5" s="127" t="s">
        <v>278</v>
      </c>
      <c r="K5" s="127" t="s">
        <v>279</v>
      </c>
      <c r="L5" s="127" t="s">
        <v>278</v>
      </c>
      <c r="M5" s="127" t="s">
        <v>279</v>
      </c>
    </row>
    <row r="6" spans="1:14" x14ac:dyDescent="0.2">
      <c r="A6" s="268">
        <v>1</v>
      </c>
      <c r="B6" s="268"/>
      <c r="C6" s="268"/>
      <c r="D6" s="268"/>
      <c r="E6" s="268"/>
      <c r="F6" s="268"/>
      <c r="G6" s="268"/>
      <c r="H6" s="268"/>
      <c r="I6" s="28">
        <v>2</v>
      </c>
      <c r="J6" s="127">
        <v>3</v>
      </c>
      <c r="K6" s="127">
        <v>4</v>
      </c>
      <c r="L6" s="127">
        <v>5</v>
      </c>
      <c r="M6" s="127">
        <v>6</v>
      </c>
    </row>
    <row r="7" spans="1:14" x14ac:dyDescent="0.2">
      <c r="A7" s="236" t="s">
        <v>20</v>
      </c>
      <c r="B7" s="237"/>
      <c r="C7" s="237"/>
      <c r="D7" s="237"/>
      <c r="E7" s="237"/>
      <c r="F7" s="237"/>
      <c r="G7" s="237"/>
      <c r="H7" s="238"/>
      <c r="I7" s="21">
        <v>111</v>
      </c>
      <c r="J7" s="29">
        <f>SUM(J8:J9)</f>
        <v>66239758</v>
      </c>
      <c r="K7" s="29">
        <f>SUM(K8:K9)</f>
        <v>21255675</v>
      </c>
      <c r="L7" s="29">
        <f>SUM(L8:L9)</f>
        <v>80961607</v>
      </c>
      <c r="M7" s="29">
        <f>SUM(M8:M9)</f>
        <v>26753959</v>
      </c>
      <c r="N7" s="8"/>
    </row>
    <row r="8" spans="1:14" x14ac:dyDescent="0.2">
      <c r="A8" s="239" t="s">
        <v>126</v>
      </c>
      <c r="B8" s="240"/>
      <c r="C8" s="240"/>
      <c r="D8" s="240"/>
      <c r="E8" s="240"/>
      <c r="F8" s="240"/>
      <c r="G8" s="240"/>
      <c r="H8" s="241"/>
      <c r="I8" s="22">
        <v>112</v>
      </c>
      <c r="J8" s="14"/>
      <c r="K8" s="14"/>
      <c r="L8" s="14"/>
      <c r="M8" s="14"/>
      <c r="N8" s="8"/>
    </row>
    <row r="9" spans="1:14" x14ac:dyDescent="0.2">
      <c r="A9" s="239" t="s">
        <v>94</v>
      </c>
      <c r="B9" s="240"/>
      <c r="C9" s="240"/>
      <c r="D9" s="240"/>
      <c r="E9" s="240"/>
      <c r="F9" s="240"/>
      <c r="G9" s="240"/>
      <c r="H9" s="241"/>
      <c r="I9" s="22">
        <v>113</v>
      </c>
      <c r="J9" s="14">
        <v>66239758</v>
      </c>
      <c r="K9" s="14">
        <v>21255675</v>
      </c>
      <c r="L9" s="14">
        <v>80961607</v>
      </c>
      <c r="M9" s="14">
        <v>26753959</v>
      </c>
      <c r="N9" s="8"/>
    </row>
    <row r="10" spans="1:14" x14ac:dyDescent="0.2">
      <c r="A10" s="239" t="s">
        <v>7</v>
      </c>
      <c r="B10" s="240"/>
      <c r="C10" s="240"/>
      <c r="D10" s="240"/>
      <c r="E10" s="240"/>
      <c r="F10" s="240"/>
      <c r="G10" s="240"/>
      <c r="H10" s="241"/>
      <c r="I10" s="22">
        <v>114</v>
      </c>
      <c r="J10" s="30">
        <f>J11+J12+J16+J20+J21+J22+J25+J26</f>
        <v>61219113</v>
      </c>
      <c r="K10" s="30">
        <f>K11+K12+K16+K20+K21+K22+K25+K26</f>
        <v>21567421</v>
      </c>
      <c r="L10" s="30">
        <f>L11+L12+L16+L20+L21+L22+L25+L26</f>
        <v>72801983</v>
      </c>
      <c r="M10" s="30">
        <f>M11+M12+M16+M20+M21+M22+M25+M26</f>
        <v>24988384</v>
      </c>
      <c r="N10" s="8"/>
    </row>
    <row r="11" spans="1:14" x14ac:dyDescent="0.2">
      <c r="A11" s="239" t="s">
        <v>95</v>
      </c>
      <c r="B11" s="240"/>
      <c r="C11" s="240"/>
      <c r="D11" s="240"/>
      <c r="E11" s="240"/>
      <c r="F11" s="240"/>
      <c r="G11" s="240"/>
      <c r="H11" s="241"/>
      <c r="I11" s="22">
        <v>115</v>
      </c>
      <c r="J11" s="14"/>
      <c r="K11" s="14"/>
      <c r="L11" s="14"/>
      <c r="M11" s="14"/>
      <c r="N11" s="8"/>
    </row>
    <row r="12" spans="1:14" x14ac:dyDescent="0.2">
      <c r="A12" s="239" t="s">
        <v>16</v>
      </c>
      <c r="B12" s="240"/>
      <c r="C12" s="240"/>
      <c r="D12" s="240"/>
      <c r="E12" s="240"/>
      <c r="F12" s="240"/>
      <c r="G12" s="240"/>
      <c r="H12" s="241"/>
      <c r="I12" s="22">
        <v>116</v>
      </c>
      <c r="J12" s="30">
        <f>SUM(J13:J15)</f>
        <v>73074</v>
      </c>
      <c r="K12" s="30">
        <f>SUM(K13:K15)</f>
        <v>42851</v>
      </c>
      <c r="L12" s="30">
        <f>SUM(L13:L15)</f>
        <v>64181</v>
      </c>
      <c r="M12" s="30">
        <f>SUM(M13:M15)</f>
        <v>23016</v>
      </c>
      <c r="N12" s="8"/>
    </row>
    <row r="13" spans="1:14" x14ac:dyDescent="0.2">
      <c r="A13" s="229" t="s">
        <v>122</v>
      </c>
      <c r="B13" s="230"/>
      <c r="C13" s="230"/>
      <c r="D13" s="230"/>
      <c r="E13" s="230"/>
      <c r="F13" s="230"/>
      <c r="G13" s="230"/>
      <c r="H13" s="231"/>
      <c r="I13" s="22">
        <v>117</v>
      </c>
      <c r="J13" s="14">
        <v>73074</v>
      </c>
      <c r="K13" s="14">
        <v>42851</v>
      </c>
      <c r="L13" s="14">
        <v>64181</v>
      </c>
      <c r="M13" s="14">
        <v>23016</v>
      </c>
      <c r="N13" s="8"/>
    </row>
    <row r="14" spans="1:14" x14ac:dyDescent="0.2">
      <c r="A14" s="229" t="s">
        <v>123</v>
      </c>
      <c r="B14" s="230"/>
      <c r="C14" s="230"/>
      <c r="D14" s="230"/>
      <c r="E14" s="230"/>
      <c r="F14" s="230"/>
      <c r="G14" s="230"/>
      <c r="H14" s="231"/>
      <c r="I14" s="22">
        <v>118</v>
      </c>
      <c r="J14" s="14"/>
      <c r="K14" s="14"/>
      <c r="L14" s="14"/>
      <c r="M14" s="14"/>
      <c r="N14" s="8"/>
    </row>
    <row r="15" spans="1:14" x14ac:dyDescent="0.2">
      <c r="A15" s="229" t="s">
        <v>52</v>
      </c>
      <c r="B15" s="230"/>
      <c r="C15" s="230"/>
      <c r="D15" s="230"/>
      <c r="E15" s="230"/>
      <c r="F15" s="230"/>
      <c r="G15" s="230"/>
      <c r="H15" s="231"/>
      <c r="I15" s="22">
        <v>119</v>
      </c>
      <c r="J15" s="14"/>
      <c r="K15" s="14"/>
      <c r="L15" s="14"/>
      <c r="M15" s="14"/>
      <c r="N15" s="8"/>
    </row>
    <row r="16" spans="1:14" x14ac:dyDescent="0.2">
      <c r="A16" s="239" t="s">
        <v>17</v>
      </c>
      <c r="B16" s="240"/>
      <c r="C16" s="240"/>
      <c r="D16" s="240"/>
      <c r="E16" s="240"/>
      <c r="F16" s="240"/>
      <c r="G16" s="240"/>
      <c r="H16" s="241"/>
      <c r="I16" s="22">
        <v>120</v>
      </c>
      <c r="J16" s="30">
        <f>SUM(J17:J19)</f>
        <v>28123867</v>
      </c>
      <c r="K16" s="30">
        <f>SUM(K17:K19)</f>
        <v>8884350</v>
      </c>
      <c r="L16" s="30">
        <f>SUM(L17:L19)</f>
        <v>30260115.439999998</v>
      </c>
      <c r="M16" s="30">
        <f>SUM(M17:M19)</f>
        <v>10800079.439999999</v>
      </c>
      <c r="N16" s="8"/>
    </row>
    <row r="17" spans="1:14" x14ac:dyDescent="0.2">
      <c r="A17" s="229" t="s">
        <v>53</v>
      </c>
      <c r="B17" s="230"/>
      <c r="C17" s="230"/>
      <c r="D17" s="230"/>
      <c r="E17" s="230"/>
      <c r="F17" s="230"/>
      <c r="G17" s="230"/>
      <c r="H17" s="231"/>
      <c r="I17" s="22">
        <v>121</v>
      </c>
      <c r="J17" s="14">
        <v>13285406</v>
      </c>
      <c r="K17" s="14">
        <v>4247288</v>
      </c>
      <c r="L17" s="14">
        <v>14331581.08</v>
      </c>
      <c r="M17" s="14">
        <v>5078469.08</v>
      </c>
      <c r="N17" s="8"/>
    </row>
    <row r="18" spans="1:14" x14ac:dyDescent="0.2">
      <c r="A18" s="229" t="s">
        <v>54</v>
      </c>
      <c r="B18" s="230"/>
      <c r="C18" s="230"/>
      <c r="D18" s="230"/>
      <c r="E18" s="230"/>
      <c r="F18" s="230"/>
      <c r="G18" s="230"/>
      <c r="H18" s="231"/>
      <c r="I18" s="22">
        <v>122</v>
      </c>
      <c r="J18" s="14">
        <v>11024209</v>
      </c>
      <c r="K18" s="14">
        <v>3455688</v>
      </c>
      <c r="L18" s="14">
        <v>11602291.609999999</v>
      </c>
      <c r="M18" s="14">
        <v>4128555.6099999994</v>
      </c>
      <c r="N18" s="8"/>
    </row>
    <row r="19" spans="1:14" x14ac:dyDescent="0.2">
      <c r="A19" s="229" t="s">
        <v>55</v>
      </c>
      <c r="B19" s="230"/>
      <c r="C19" s="230"/>
      <c r="D19" s="230"/>
      <c r="E19" s="230"/>
      <c r="F19" s="230"/>
      <c r="G19" s="230"/>
      <c r="H19" s="231"/>
      <c r="I19" s="22">
        <v>123</v>
      </c>
      <c r="J19" s="14">
        <v>3814252</v>
      </c>
      <c r="K19" s="14">
        <v>1181374</v>
      </c>
      <c r="L19" s="14">
        <v>4326242.75</v>
      </c>
      <c r="M19" s="14">
        <v>1593054.75</v>
      </c>
      <c r="N19" s="8"/>
    </row>
    <row r="20" spans="1:14" x14ac:dyDescent="0.2">
      <c r="A20" s="239" t="s">
        <v>96</v>
      </c>
      <c r="B20" s="240"/>
      <c r="C20" s="240"/>
      <c r="D20" s="240"/>
      <c r="E20" s="240"/>
      <c r="F20" s="240"/>
      <c r="G20" s="240"/>
      <c r="H20" s="241"/>
      <c r="I20" s="22">
        <v>124</v>
      </c>
      <c r="J20" s="31">
        <v>1953238</v>
      </c>
      <c r="K20" s="31">
        <v>407975</v>
      </c>
      <c r="L20" s="31">
        <v>3068552</v>
      </c>
      <c r="M20" s="31">
        <v>1134805</v>
      </c>
      <c r="N20" s="8"/>
    </row>
    <row r="21" spans="1:14" x14ac:dyDescent="0.2">
      <c r="A21" s="239" t="s">
        <v>97</v>
      </c>
      <c r="B21" s="240"/>
      <c r="C21" s="240"/>
      <c r="D21" s="240"/>
      <c r="E21" s="240"/>
      <c r="F21" s="240"/>
      <c r="G21" s="240"/>
      <c r="H21" s="241"/>
      <c r="I21" s="22">
        <v>125</v>
      </c>
      <c r="J21" s="31">
        <v>27040253</v>
      </c>
      <c r="K21" s="31">
        <v>10273697</v>
      </c>
      <c r="L21" s="139">
        <v>34586537.560000002</v>
      </c>
      <c r="M21" s="139">
        <v>10425316.560000002</v>
      </c>
      <c r="N21" s="8"/>
    </row>
    <row r="22" spans="1:14" x14ac:dyDescent="0.2">
      <c r="A22" s="239" t="s">
        <v>18</v>
      </c>
      <c r="B22" s="240"/>
      <c r="C22" s="240"/>
      <c r="D22" s="240"/>
      <c r="E22" s="240"/>
      <c r="F22" s="240"/>
      <c r="G22" s="240"/>
      <c r="H22" s="241"/>
      <c r="I22" s="22">
        <v>126</v>
      </c>
      <c r="J22" s="30">
        <f>SUM(J23:J24)</f>
        <v>0</v>
      </c>
      <c r="K22" s="30">
        <f>SUM(K23:K24)</f>
        <v>0</v>
      </c>
      <c r="L22" s="30">
        <f>SUM(L23:L24)</f>
        <v>44660</v>
      </c>
      <c r="M22" s="30">
        <f>SUM(M23:M24)</f>
        <v>0</v>
      </c>
      <c r="N22" s="8"/>
    </row>
    <row r="23" spans="1:14" x14ac:dyDescent="0.2">
      <c r="A23" s="229" t="s">
        <v>113</v>
      </c>
      <c r="B23" s="230"/>
      <c r="C23" s="230"/>
      <c r="D23" s="230"/>
      <c r="E23" s="230"/>
      <c r="F23" s="230"/>
      <c r="G23" s="230"/>
      <c r="H23" s="231"/>
      <c r="I23" s="22">
        <v>127</v>
      </c>
      <c r="J23" s="14"/>
      <c r="K23" s="14"/>
      <c r="L23" s="14"/>
      <c r="M23" s="14"/>
      <c r="N23" s="8"/>
    </row>
    <row r="24" spans="1:14" x14ac:dyDescent="0.2">
      <c r="A24" s="229" t="s">
        <v>114</v>
      </c>
      <c r="B24" s="230"/>
      <c r="C24" s="230"/>
      <c r="D24" s="230"/>
      <c r="E24" s="230"/>
      <c r="F24" s="230"/>
      <c r="G24" s="230"/>
      <c r="H24" s="231"/>
      <c r="I24" s="22">
        <v>128</v>
      </c>
      <c r="J24" s="14"/>
      <c r="K24" s="14"/>
      <c r="L24" s="14">
        <v>44660</v>
      </c>
      <c r="M24" s="14">
        <v>0</v>
      </c>
      <c r="N24" s="8"/>
    </row>
    <row r="25" spans="1:14" x14ac:dyDescent="0.2">
      <c r="A25" s="239" t="s">
        <v>98</v>
      </c>
      <c r="B25" s="240"/>
      <c r="C25" s="240"/>
      <c r="D25" s="240"/>
      <c r="E25" s="240"/>
      <c r="F25" s="240"/>
      <c r="G25" s="240"/>
      <c r="H25" s="241"/>
      <c r="I25" s="22">
        <v>129</v>
      </c>
      <c r="J25" s="14"/>
      <c r="K25" s="14"/>
      <c r="L25" s="14"/>
      <c r="M25" s="14"/>
      <c r="N25" s="8"/>
    </row>
    <row r="26" spans="1:14" x14ac:dyDescent="0.2">
      <c r="A26" s="239" t="s">
        <v>41</v>
      </c>
      <c r="B26" s="240"/>
      <c r="C26" s="240"/>
      <c r="D26" s="240"/>
      <c r="E26" s="240"/>
      <c r="F26" s="240"/>
      <c r="G26" s="240"/>
      <c r="H26" s="241"/>
      <c r="I26" s="22">
        <v>130</v>
      </c>
      <c r="J26" s="31">
        <v>4028681</v>
      </c>
      <c r="K26" s="31">
        <v>1958548</v>
      </c>
      <c r="L26" s="139">
        <v>4777937</v>
      </c>
      <c r="M26" s="139">
        <v>2605167</v>
      </c>
      <c r="N26" s="8"/>
    </row>
    <row r="27" spans="1:14" x14ac:dyDescent="0.2">
      <c r="A27" s="239" t="s">
        <v>178</v>
      </c>
      <c r="B27" s="240"/>
      <c r="C27" s="240"/>
      <c r="D27" s="240"/>
      <c r="E27" s="240"/>
      <c r="F27" s="240"/>
      <c r="G27" s="240"/>
      <c r="H27" s="241"/>
      <c r="I27" s="22">
        <v>131</v>
      </c>
      <c r="J27" s="30">
        <f>SUM(J28:J32)</f>
        <v>3708489</v>
      </c>
      <c r="K27" s="30">
        <f>SUM(K28:K32)</f>
        <v>191034</v>
      </c>
      <c r="L27" s="30">
        <f>SUM(L28:L32)</f>
        <v>2716522</v>
      </c>
      <c r="M27" s="30">
        <f>SUM(M28:M32)</f>
        <v>588474.29999999981</v>
      </c>
      <c r="N27" s="8"/>
    </row>
    <row r="28" spans="1:14" x14ac:dyDescent="0.2">
      <c r="A28" s="239" t="s">
        <v>303</v>
      </c>
      <c r="B28" s="240"/>
      <c r="C28" s="240"/>
      <c r="D28" s="240"/>
      <c r="E28" s="240"/>
      <c r="F28" s="240"/>
      <c r="G28" s="240"/>
      <c r="H28" s="241"/>
      <c r="I28" s="22">
        <v>132</v>
      </c>
      <c r="J28" s="14"/>
      <c r="K28" s="14"/>
      <c r="L28" s="14"/>
      <c r="M28" s="14"/>
      <c r="N28" s="8"/>
    </row>
    <row r="29" spans="1:14" x14ac:dyDescent="0.2">
      <c r="A29" s="239" t="s">
        <v>304</v>
      </c>
      <c r="B29" s="240"/>
      <c r="C29" s="240"/>
      <c r="D29" s="240"/>
      <c r="E29" s="240"/>
      <c r="F29" s="240"/>
      <c r="G29" s="240"/>
      <c r="H29" s="241"/>
      <c r="I29" s="22">
        <v>133</v>
      </c>
      <c r="J29" s="14">
        <v>3708489</v>
      </c>
      <c r="K29" s="14">
        <v>191034</v>
      </c>
      <c r="L29" s="14">
        <v>2716522</v>
      </c>
      <c r="M29" s="14">
        <v>588474.29999999981</v>
      </c>
      <c r="N29" s="8"/>
    </row>
    <row r="30" spans="1:14" x14ac:dyDescent="0.2">
      <c r="A30" s="239" t="s">
        <v>115</v>
      </c>
      <c r="B30" s="240"/>
      <c r="C30" s="240"/>
      <c r="D30" s="240"/>
      <c r="E30" s="240"/>
      <c r="F30" s="240"/>
      <c r="G30" s="240"/>
      <c r="H30" s="241"/>
      <c r="I30" s="22">
        <v>134</v>
      </c>
      <c r="J30" s="14"/>
      <c r="K30" s="14"/>
      <c r="L30" s="116"/>
      <c r="M30" s="116"/>
      <c r="N30" s="8"/>
    </row>
    <row r="31" spans="1:14" x14ac:dyDescent="0.2">
      <c r="A31" s="239" t="s">
        <v>188</v>
      </c>
      <c r="B31" s="240"/>
      <c r="C31" s="240"/>
      <c r="D31" s="240"/>
      <c r="E31" s="240"/>
      <c r="F31" s="240"/>
      <c r="G31" s="240"/>
      <c r="H31" s="241"/>
      <c r="I31" s="22">
        <v>135</v>
      </c>
      <c r="J31" s="14"/>
      <c r="K31" s="14"/>
      <c r="L31" s="116"/>
      <c r="M31" s="116"/>
      <c r="N31" s="8"/>
    </row>
    <row r="32" spans="1:14" x14ac:dyDescent="0.2">
      <c r="A32" s="239" t="s">
        <v>116</v>
      </c>
      <c r="B32" s="240"/>
      <c r="C32" s="240"/>
      <c r="D32" s="240"/>
      <c r="E32" s="240"/>
      <c r="F32" s="240"/>
      <c r="G32" s="240"/>
      <c r="H32" s="241"/>
      <c r="I32" s="22">
        <v>136</v>
      </c>
      <c r="J32" s="14"/>
      <c r="K32" s="14"/>
      <c r="L32" s="116"/>
      <c r="M32" s="116"/>
      <c r="N32" s="8"/>
    </row>
    <row r="33" spans="1:14" x14ac:dyDescent="0.2">
      <c r="A33" s="239" t="s">
        <v>179</v>
      </c>
      <c r="B33" s="240"/>
      <c r="C33" s="240"/>
      <c r="D33" s="240"/>
      <c r="E33" s="240"/>
      <c r="F33" s="240"/>
      <c r="G33" s="240"/>
      <c r="H33" s="241"/>
      <c r="I33" s="22">
        <v>137</v>
      </c>
      <c r="J33" s="30">
        <f>SUM(J34:J37)</f>
        <v>26310305</v>
      </c>
      <c r="K33" s="30">
        <f>SUM(K34:K37)</f>
        <v>10616721</v>
      </c>
      <c r="L33" s="30">
        <f>SUM(L34:L37)</f>
        <v>18250640</v>
      </c>
      <c r="M33" s="30">
        <f>SUM(M34:M37)</f>
        <v>6369076</v>
      </c>
      <c r="N33" s="8"/>
    </row>
    <row r="34" spans="1:14" x14ac:dyDescent="0.2">
      <c r="A34" s="239" t="s">
        <v>57</v>
      </c>
      <c r="B34" s="240"/>
      <c r="C34" s="240"/>
      <c r="D34" s="240"/>
      <c r="E34" s="240"/>
      <c r="F34" s="240"/>
      <c r="G34" s="240"/>
      <c r="H34" s="241"/>
      <c r="I34" s="22">
        <v>138</v>
      </c>
      <c r="J34" s="14">
        <v>6296381</v>
      </c>
      <c r="K34" s="14">
        <v>1610633</v>
      </c>
      <c r="L34" s="14">
        <v>4855142</v>
      </c>
      <c r="M34" s="14">
        <v>1766352</v>
      </c>
      <c r="N34" s="8"/>
    </row>
    <row r="35" spans="1:14" x14ac:dyDescent="0.2">
      <c r="A35" s="239" t="s">
        <v>56</v>
      </c>
      <c r="B35" s="240"/>
      <c r="C35" s="240"/>
      <c r="D35" s="240"/>
      <c r="E35" s="240"/>
      <c r="F35" s="240"/>
      <c r="G35" s="240"/>
      <c r="H35" s="241"/>
      <c r="I35" s="22">
        <v>139</v>
      </c>
      <c r="J35" s="14">
        <v>20013924</v>
      </c>
      <c r="K35" s="14">
        <v>9006088</v>
      </c>
      <c r="L35" s="14">
        <v>13395498</v>
      </c>
      <c r="M35" s="14">
        <v>4602724</v>
      </c>
      <c r="N35" s="8"/>
    </row>
    <row r="36" spans="1:14" x14ac:dyDescent="0.2">
      <c r="A36" s="239" t="s">
        <v>189</v>
      </c>
      <c r="B36" s="240"/>
      <c r="C36" s="240"/>
      <c r="D36" s="240"/>
      <c r="E36" s="240"/>
      <c r="F36" s="240"/>
      <c r="G36" s="240"/>
      <c r="H36" s="241"/>
      <c r="I36" s="22">
        <v>140</v>
      </c>
      <c r="J36" s="14"/>
      <c r="K36" s="14"/>
      <c r="L36" s="14"/>
      <c r="M36" s="14"/>
    </row>
    <row r="37" spans="1:14" x14ac:dyDescent="0.2">
      <c r="A37" s="239" t="s">
        <v>58</v>
      </c>
      <c r="B37" s="240"/>
      <c r="C37" s="240"/>
      <c r="D37" s="240"/>
      <c r="E37" s="240"/>
      <c r="F37" s="240"/>
      <c r="G37" s="240"/>
      <c r="H37" s="241"/>
      <c r="I37" s="22">
        <v>141</v>
      </c>
      <c r="J37" s="14"/>
      <c r="K37" s="14"/>
      <c r="L37" s="14"/>
      <c r="M37" s="14"/>
      <c r="N37" s="8"/>
    </row>
    <row r="38" spans="1:14" x14ac:dyDescent="0.2">
      <c r="A38" s="239" t="s">
        <v>163</v>
      </c>
      <c r="B38" s="240"/>
      <c r="C38" s="240"/>
      <c r="D38" s="240"/>
      <c r="E38" s="240"/>
      <c r="F38" s="240"/>
      <c r="G38" s="240"/>
      <c r="H38" s="241"/>
      <c r="I38" s="22">
        <v>142</v>
      </c>
      <c r="J38" s="14"/>
      <c r="K38" s="14"/>
      <c r="L38" s="14"/>
      <c r="M38" s="14"/>
      <c r="N38" s="8"/>
    </row>
    <row r="39" spans="1:14" x14ac:dyDescent="0.2">
      <c r="A39" s="239" t="s">
        <v>164</v>
      </c>
      <c r="B39" s="240"/>
      <c r="C39" s="240"/>
      <c r="D39" s="240"/>
      <c r="E39" s="240"/>
      <c r="F39" s="240"/>
      <c r="G39" s="240"/>
      <c r="H39" s="241"/>
      <c r="I39" s="22">
        <v>143</v>
      </c>
      <c r="J39" s="14"/>
      <c r="K39" s="14"/>
      <c r="L39" s="14"/>
      <c r="M39" s="14"/>
      <c r="N39" s="8"/>
    </row>
    <row r="40" spans="1:14" x14ac:dyDescent="0.2">
      <c r="A40" s="239" t="s">
        <v>190</v>
      </c>
      <c r="B40" s="240"/>
      <c r="C40" s="240"/>
      <c r="D40" s="240"/>
      <c r="E40" s="240"/>
      <c r="F40" s="240"/>
      <c r="G40" s="240"/>
      <c r="H40" s="241"/>
      <c r="I40" s="22">
        <v>144</v>
      </c>
      <c r="J40" s="14"/>
      <c r="K40" s="14"/>
      <c r="L40" s="14"/>
      <c r="M40" s="14"/>
      <c r="N40" s="8"/>
    </row>
    <row r="41" spans="1:14" x14ac:dyDescent="0.2">
      <c r="A41" s="239" t="s">
        <v>191</v>
      </c>
      <c r="B41" s="240"/>
      <c r="C41" s="240"/>
      <c r="D41" s="240"/>
      <c r="E41" s="240"/>
      <c r="F41" s="240"/>
      <c r="G41" s="240"/>
      <c r="H41" s="241"/>
      <c r="I41" s="22">
        <v>145</v>
      </c>
      <c r="J41" s="14"/>
      <c r="K41" s="14"/>
      <c r="L41" s="14"/>
      <c r="M41" s="14"/>
      <c r="N41" s="8"/>
    </row>
    <row r="42" spans="1:14" x14ac:dyDescent="0.2">
      <c r="A42" s="239" t="s">
        <v>180</v>
      </c>
      <c r="B42" s="240"/>
      <c r="C42" s="240"/>
      <c r="D42" s="240"/>
      <c r="E42" s="240"/>
      <c r="F42" s="240"/>
      <c r="G42" s="240"/>
      <c r="H42" s="241"/>
      <c r="I42" s="22">
        <v>146</v>
      </c>
      <c r="J42" s="30">
        <f>J7+J27+J38+J40</f>
        <v>69948247</v>
      </c>
      <c r="K42" s="30">
        <f>K7+K27+K38+K40</f>
        <v>21446709</v>
      </c>
      <c r="L42" s="30">
        <f>L7+L27+L38+L40</f>
        <v>83678129</v>
      </c>
      <c r="M42" s="30">
        <f>M7+M27+M38+M40</f>
        <v>27342433.300000001</v>
      </c>
      <c r="N42" s="8"/>
    </row>
    <row r="43" spans="1:14" x14ac:dyDescent="0.2">
      <c r="A43" s="239" t="s">
        <v>181</v>
      </c>
      <c r="B43" s="240"/>
      <c r="C43" s="240"/>
      <c r="D43" s="240"/>
      <c r="E43" s="240"/>
      <c r="F43" s="240"/>
      <c r="G43" s="240"/>
      <c r="H43" s="241"/>
      <c r="I43" s="22">
        <v>147</v>
      </c>
      <c r="J43" s="30">
        <f>J10+J33+J39+J41</f>
        <v>87529418</v>
      </c>
      <c r="K43" s="30">
        <f>K10+K33+K39+K41</f>
        <v>32184142</v>
      </c>
      <c r="L43" s="30">
        <f>L10+L33+L39+L41</f>
        <v>91052623</v>
      </c>
      <c r="M43" s="30">
        <f>M10+M33+M39+M41</f>
        <v>31357460</v>
      </c>
      <c r="N43" s="8"/>
    </row>
    <row r="44" spans="1:14" x14ac:dyDescent="0.2">
      <c r="A44" s="239" t="s">
        <v>200</v>
      </c>
      <c r="B44" s="240"/>
      <c r="C44" s="240"/>
      <c r="D44" s="240"/>
      <c r="E44" s="240"/>
      <c r="F44" s="240"/>
      <c r="G44" s="240"/>
      <c r="H44" s="241"/>
      <c r="I44" s="22">
        <v>148</v>
      </c>
      <c r="J44" s="30">
        <f>J42-J43</f>
        <v>-17581171</v>
      </c>
      <c r="K44" s="30">
        <f>K42-K43</f>
        <v>-10737433</v>
      </c>
      <c r="L44" s="30">
        <f>L42-L43</f>
        <v>-7374494</v>
      </c>
      <c r="M44" s="30">
        <f>M42-M43</f>
        <v>-4015026.6999999993</v>
      </c>
      <c r="N44" s="8"/>
    </row>
    <row r="45" spans="1:14" x14ac:dyDescent="0.2">
      <c r="A45" s="248" t="s">
        <v>183</v>
      </c>
      <c r="B45" s="249"/>
      <c r="C45" s="249"/>
      <c r="D45" s="249"/>
      <c r="E45" s="249"/>
      <c r="F45" s="249"/>
      <c r="G45" s="249"/>
      <c r="H45" s="250"/>
      <c r="I45" s="22">
        <v>149</v>
      </c>
      <c r="J45" s="23">
        <f>IF(J42&gt;J43,J42-J43,0)</f>
        <v>0</v>
      </c>
      <c r="K45" s="23">
        <f>IF(K42&gt;K43,K42-K43,0)</f>
        <v>0</v>
      </c>
      <c r="L45" s="23">
        <f>IF(L42&gt;L43,L42-L43,0)</f>
        <v>0</v>
      </c>
      <c r="M45" s="23">
        <f>IF(M42&gt;M43,M42-M43,0)</f>
        <v>0</v>
      </c>
      <c r="N45" s="8"/>
    </row>
    <row r="46" spans="1:14" x14ac:dyDescent="0.2">
      <c r="A46" s="248" t="s">
        <v>184</v>
      </c>
      <c r="B46" s="249"/>
      <c r="C46" s="249"/>
      <c r="D46" s="249"/>
      <c r="E46" s="249"/>
      <c r="F46" s="249"/>
      <c r="G46" s="249"/>
      <c r="H46" s="250"/>
      <c r="I46" s="22">
        <v>150</v>
      </c>
      <c r="J46" s="23">
        <f>IF(J43&gt;J42,J43-J42,0)</f>
        <v>17581171</v>
      </c>
      <c r="K46" s="23">
        <f>IF(K43&gt;K42,K43-K42,0)</f>
        <v>10737433</v>
      </c>
      <c r="L46" s="23">
        <f>IF(L43&gt;L42,L43-L42,0)</f>
        <v>7374494</v>
      </c>
      <c r="M46" s="23">
        <f>IF(M43&gt;M42,M43-M42,0)</f>
        <v>4015026.6999999993</v>
      </c>
      <c r="N46" s="8"/>
    </row>
    <row r="47" spans="1:14" x14ac:dyDescent="0.2">
      <c r="A47" s="239" t="s">
        <v>182</v>
      </c>
      <c r="B47" s="240"/>
      <c r="C47" s="240"/>
      <c r="D47" s="240"/>
      <c r="E47" s="240"/>
      <c r="F47" s="240"/>
      <c r="G47" s="240"/>
      <c r="H47" s="241"/>
      <c r="I47" s="22">
        <v>151</v>
      </c>
      <c r="J47" s="31">
        <v>3102113</v>
      </c>
      <c r="K47" s="31">
        <v>320883</v>
      </c>
      <c r="L47" s="31">
        <v>-1967003</v>
      </c>
      <c r="M47" s="31">
        <v>-729780</v>
      </c>
      <c r="N47" s="8"/>
    </row>
    <row r="48" spans="1:14" x14ac:dyDescent="0.2">
      <c r="A48" s="239" t="s">
        <v>201</v>
      </c>
      <c r="B48" s="240"/>
      <c r="C48" s="240"/>
      <c r="D48" s="240"/>
      <c r="E48" s="240"/>
      <c r="F48" s="240"/>
      <c r="G48" s="240"/>
      <c r="H48" s="241"/>
      <c r="I48" s="22">
        <v>152</v>
      </c>
      <c r="J48" s="30">
        <f>J44-J47</f>
        <v>-20683284</v>
      </c>
      <c r="K48" s="30">
        <f>K44-K47</f>
        <v>-11058316</v>
      </c>
      <c r="L48" s="30">
        <f>L44-L47</f>
        <v>-5407491</v>
      </c>
      <c r="M48" s="30">
        <f>M44-M47</f>
        <v>-3285246.6999999993</v>
      </c>
      <c r="N48" s="8"/>
    </row>
    <row r="49" spans="1:14" x14ac:dyDescent="0.2">
      <c r="A49" s="248" t="s">
        <v>160</v>
      </c>
      <c r="B49" s="249"/>
      <c r="C49" s="249"/>
      <c r="D49" s="249"/>
      <c r="E49" s="249"/>
      <c r="F49" s="249"/>
      <c r="G49" s="249"/>
      <c r="H49" s="250"/>
      <c r="I49" s="22">
        <v>153</v>
      </c>
      <c r="J49" s="23">
        <f>IF(J48&gt;0,J48,0)</f>
        <v>0</v>
      </c>
      <c r="K49" s="23">
        <f>IF(K48&gt;0,K48,0)</f>
        <v>0</v>
      </c>
      <c r="L49" s="23">
        <f t="shared" ref="L49:M49" si="0">IF(L48&gt;0,L48,0)</f>
        <v>0</v>
      </c>
      <c r="M49" s="23">
        <f t="shared" si="0"/>
        <v>0</v>
      </c>
      <c r="N49" s="8"/>
    </row>
    <row r="50" spans="1:14" x14ac:dyDescent="0.2">
      <c r="A50" s="277" t="s">
        <v>185</v>
      </c>
      <c r="B50" s="278"/>
      <c r="C50" s="278"/>
      <c r="D50" s="278"/>
      <c r="E50" s="278"/>
      <c r="F50" s="278"/>
      <c r="G50" s="278"/>
      <c r="H50" s="279"/>
      <c r="I50" s="27">
        <v>154</v>
      </c>
      <c r="J50" s="32">
        <f>IF(J48&lt;0,-J48,0)</f>
        <v>20683284</v>
      </c>
      <c r="K50" s="32">
        <f>IF(K48&lt;0,-K48,0)</f>
        <v>11058316</v>
      </c>
      <c r="L50" s="32">
        <f t="shared" ref="L50:M50" si="1">IF(L48&lt;0,-L48,0)</f>
        <v>5407491</v>
      </c>
      <c r="M50" s="32">
        <f t="shared" si="1"/>
        <v>3285246.6999999993</v>
      </c>
      <c r="N50" s="8"/>
    </row>
    <row r="51" spans="1:14" ht="12.75" customHeight="1" x14ac:dyDescent="0.2">
      <c r="A51" s="245" t="s">
        <v>276</v>
      </c>
      <c r="B51" s="257"/>
      <c r="C51" s="257"/>
      <c r="D51" s="257"/>
      <c r="E51" s="257"/>
      <c r="F51" s="257"/>
      <c r="G51" s="257"/>
      <c r="H51" s="257"/>
      <c r="I51" s="257"/>
      <c r="J51" s="257"/>
      <c r="K51" s="257"/>
      <c r="L51" s="257"/>
      <c r="M51" s="276"/>
    </row>
    <row r="52" spans="1:14" ht="12.75" customHeight="1" x14ac:dyDescent="0.2">
      <c r="A52" s="236" t="s">
        <v>155</v>
      </c>
      <c r="B52" s="237"/>
      <c r="C52" s="237"/>
      <c r="D52" s="237"/>
      <c r="E52" s="237"/>
      <c r="F52" s="237"/>
      <c r="G52" s="237"/>
      <c r="H52" s="237"/>
      <c r="I52" s="126"/>
      <c r="J52" s="126"/>
      <c r="K52" s="126"/>
      <c r="L52" s="126"/>
      <c r="M52" s="142"/>
    </row>
    <row r="53" spans="1:14" x14ac:dyDescent="0.2">
      <c r="A53" s="273" t="s">
        <v>198</v>
      </c>
      <c r="B53" s="274"/>
      <c r="C53" s="274"/>
      <c r="D53" s="274"/>
      <c r="E53" s="274"/>
      <c r="F53" s="274"/>
      <c r="G53" s="274"/>
      <c r="H53" s="275"/>
      <c r="I53" s="22">
        <v>155</v>
      </c>
      <c r="J53" s="14"/>
      <c r="K53" s="14"/>
      <c r="L53" s="14"/>
      <c r="M53" s="14"/>
    </row>
    <row r="54" spans="1:14" x14ac:dyDescent="0.2">
      <c r="A54" s="273" t="s">
        <v>199</v>
      </c>
      <c r="B54" s="274"/>
      <c r="C54" s="274"/>
      <c r="D54" s="274"/>
      <c r="E54" s="274"/>
      <c r="F54" s="274"/>
      <c r="G54" s="274"/>
      <c r="H54" s="275"/>
      <c r="I54" s="22">
        <v>156</v>
      </c>
      <c r="J54" s="26"/>
      <c r="K54" s="26"/>
      <c r="L54" s="26"/>
      <c r="M54" s="26"/>
    </row>
    <row r="55" spans="1:14" ht="12.75" customHeight="1" x14ac:dyDescent="0.2">
      <c r="A55" s="245" t="s">
        <v>157</v>
      </c>
      <c r="B55" s="257"/>
      <c r="C55" s="257"/>
      <c r="D55" s="257"/>
      <c r="E55" s="257"/>
      <c r="F55" s="257"/>
      <c r="G55" s="257"/>
      <c r="H55" s="257"/>
      <c r="I55" s="257"/>
      <c r="J55" s="257"/>
      <c r="K55" s="257"/>
      <c r="L55" s="257"/>
      <c r="M55" s="276"/>
    </row>
    <row r="56" spans="1:14" x14ac:dyDescent="0.2">
      <c r="A56" s="236" t="s">
        <v>169</v>
      </c>
      <c r="B56" s="237"/>
      <c r="C56" s="237"/>
      <c r="D56" s="237"/>
      <c r="E56" s="237"/>
      <c r="F56" s="237"/>
      <c r="G56" s="237"/>
      <c r="H56" s="238"/>
      <c r="I56" s="33">
        <v>157</v>
      </c>
      <c r="J56" s="117">
        <f>J48</f>
        <v>-20683284</v>
      </c>
      <c r="K56" s="117">
        <f>K48</f>
        <v>-11058316</v>
      </c>
      <c r="L56" s="117">
        <f t="shared" ref="L56:M56" si="2">L48</f>
        <v>-5407491</v>
      </c>
      <c r="M56" s="117">
        <f t="shared" si="2"/>
        <v>-3285246.6999999993</v>
      </c>
    </row>
    <row r="57" spans="1:14" x14ac:dyDescent="0.2">
      <c r="A57" s="239" t="s">
        <v>186</v>
      </c>
      <c r="B57" s="240"/>
      <c r="C57" s="240"/>
      <c r="D57" s="240"/>
      <c r="E57" s="240"/>
      <c r="F57" s="240"/>
      <c r="G57" s="240"/>
      <c r="H57" s="241"/>
      <c r="I57" s="22">
        <v>158</v>
      </c>
      <c r="J57" s="118">
        <f>SUM(J58:J64)</f>
        <v>1760196</v>
      </c>
      <c r="K57" s="118">
        <f>SUM(K58:K64)</f>
        <v>263275</v>
      </c>
      <c r="L57" s="118">
        <f>SUM(L58:L64)</f>
        <v>790091.19</v>
      </c>
      <c r="M57" s="118">
        <f>SUM(M58:M64)</f>
        <v>242359.97999999998</v>
      </c>
    </row>
    <row r="58" spans="1:14" x14ac:dyDescent="0.2">
      <c r="A58" s="239" t="s">
        <v>192</v>
      </c>
      <c r="B58" s="240"/>
      <c r="C58" s="240"/>
      <c r="D58" s="240"/>
      <c r="E58" s="240"/>
      <c r="F58" s="240"/>
      <c r="G58" s="240"/>
      <c r="H58" s="241"/>
      <c r="I58" s="22">
        <v>159</v>
      </c>
      <c r="J58" s="116"/>
      <c r="K58" s="116"/>
      <c r="L58" s="116"/>
      <c r="M58" s="14"/>
    </row>
    <row r="59" spans="1:14" x14ac:dyDescent="0.2">
      <c r="A59" s="239" t="s">
        <v>193</v>
      </c>
      <c r="B59" s="240"/>
      <c r="C59" s="240"/>
      <c r="D59" s="240"/>
      <c r="E59" s="240"/>
      <c r="F59" s="240"/>
      <c r="G59" s="240"/>
      <c r="H59" s="241"/>
      <c r="I59" s="22">
        <v>160</v>
      </c>
      <c r="J59" s="116"/>
      <c r="K59" s="116"/>
      <c r="L59" s="116"/>
      <c r="M59" s="14"/>
    </row>
    <row r="60" spans="1:14" x14ac:dyDescent="0.2">
      <c r="A60" s="239" t="s">
        <v>39</v>
      </c>
      <c r="B60" s="240"/>
      <c r="C60" s="240"/>
      <c r="D60" s="240"/>
      <c r="E60" s="240"/>
      <c r="F60" s="240"/>
      <c r="G60" s="240"/>
      <c r="H60" s="241"/>
      <c r="I60" s="22">
        <v>161</v>
      </c>
      <c r="J60" s="116"/>
      <c r="K60" s="116"/>
      <c r="L60" s="116"/>
      <c r="M60" s="14"/>
    </row>
    <row r="61" spans="1:14" x14ac:dyDescent="0.2">
      <c r="A61" s="239" t="s">
        <v>194</v>
      </c>
      <c r="B61" s="240"/>
      <c r="C61" s="240"/>
      <c r="D61" s="240"/>
      <c r="E61" s="240"/>
      <c r="F61" s="240"/>
      <c r="G61" s="240"/>
      <c r="H61" s="241"/>
      <c r="I61" s="22">
        <v>162</v>
      </c>
      <c r="J61" s="116">
        <v>1760196</v>
      </c>
      <c r="K61" s="116">
        <v>263275</v>
      </c>
      <c r="L61" s="116">
        <v>790091.19</v>
      </c>
      <c r="M61" s="116">
        <v>242359.97999999998</v>
      </c>
    </row>
    <row r="62" spans="1:14" x14ac:dyDescent="0.2">
      <c r="A62" s="239" t="s">
        <v>195</v>
      </c>
      <c r="B62" s="240"/>
      <c r="C62" s="240"/>
      <c r="D62" s="240"/>
      <c r="E62" s="240"/>
      <c r="F62" s="240"/>
      <c r="G62" s="240"/>
      <c r="H62" s="241"/>
      <c r="I62" s="22">
        <v>163</v>
      </c>
      <c r="J62" s="116"/>
      <c r="K62" s="116"/>
      <c r="L62" s="116"/>
      <c r="M62" s="14"/>
    </row>
    <row r="63" spans="1:14" x14ac:dyDescent="0.2">
      <c r="A63" s="239" t="s">
        <v>196</v>
      </c>
      <c r="B63" s="240"/>
      <c r="C63" s="240"/>
      <c r="D63" s="240"/>
      <c r="E63" s="240"/>
      <c r="F63" s="240"/>
      <c r="G63" s="240"/>
      <c r="H63" s="241"/>
      <c r="I63" s="22">
        <v>164</v>
      </c>
      <c r="J63" s="116"/>
      <c r="K63" s="116"/>
      <c r="L63" s="116"/>
      <c r="M63" s="14"/>
    </row>
    <row r="64" spans="1:14" x14ac:dyDescent="0.2">
      <c r="A64" s="239" t="s">
        <v>197</v>
      </c>
      <c r="B64" s="240"/>
      <c r="C64" s="240"/>
      <c r="D64" s="240"/>
      <c r="E64" s="240"/>
      <c r="F64" s="240"/>
      <c r="G64" s="240"/>
      <c r="H64" s="241"/>
      <c r="I64" s="22">
        <v>165</v>
      </c>
      <c r="J64" s="116"/>
      <c r="K64" s="116"/>
      <c r="L64" s="116"/>
      <c r="M64" s="14"/>
    </row>
    <row r="65" spans="1:13" x14ac:dyDescent="0.2">
      <c r="A65" s="239" t="s">
        <v>187</v>
      </c>
      <c r="B65" s="240"/>
      <c r="C65" s="240"/>
      <c r="D65" s="240"/>
      <c r="E65" s="240"/>
      <c r="F65" s="240"/>
      <c r="G65" s="240"/>
      <c r="H65" s="241"/>
      <c r="I65" s="22">
        <v>166</v>
      </c>
      <c r="J65" s="116"/>
      <c r="K65" s="116"/>
      <c r="L65" s="116"/>
      <c r="M65" s="14"/>
    </row>
    <row r="66" spans="1:13" x14ac:dyDescent="0.2">
      <c r="A66" s="239" t="s">
        <v>161</v>
      </c>
      <c r="B66" s="240"/>
      <c r="C66" s="240"/>
      <c r="D66" s="240"/>
      <c r="E66" s="240"/>
      <c r="F66" s="240"/>
      <c r="G66" s="240"/>
      <c r="H66" s="241"/>
      <c r="I66" s="22">
        <v>167</v>
      </c>
      <c r="J66" s="118">
        <f>J57-J65</f>
        <v>1760196</v>
      </c>
      <c r="K66" s="118">
        <f>K57-K65</f>
        <v>263275</v>
      </c>
      <c r="L66" s="118">
        <f>L57-L65</f>
        <v>790091.19</v>
      </c>
      <c r="M66" s="118">
        <f>M57-M65</f>
        <v>242359.97999999998</v>
      </c>
    </row>
    <row r="67" spans="1:13" x14ac:dyDescent="0.2">
      <c r="A67" s="239" t="s">
        <v>162</v>
      </c>
      <c r="B67" s="240"/>
      <c r="C67" s="240"/>
      <c r="D67" s="240"/>
      <c r="E67" s="240"/>
      <c r="F67" s="240"/>
      <c r="G67" s="240"/>
      <c r="H67" s="241"/>
      <c r="I67" s="22">
        <v>168</v>
      </c>
      <c r="J67" s="119">
        <f>J56+J66</f>
        <v>-18923088</v>
      </c>
      <c r="K67" s="119">
        <f>K56+K66</f>
        <v>-10795041</v>
      </c>
      <c r="L67" s="119">
        <f>L56+L66</f>
        <v>-4617399.8100000005</v>
      </c>
      <c r="M67" s="119">
        <f>M56+M66</f>
        <v>-3042886.7199999993</v>
      </c>
    </row>
    <row r="68" spans="1:13" ht="12.75" customHeight="1" x14ac:dyDescent="0.2">
      <c r="A68" s="286" t="s">
        <v>277</v>
      </c>
      <c r="B68" s="287"/>
      <c r="C68" s="287"/>
      <c r="D68" s="287"/>
      <c r="E68" s="287"/>
      <c r="F68" s="287"/>
      <c r="G68" s="287"/>
      <c r="H68" s="287"/>
      <c r="I68" s="287"/>
      <c r="J68" s="287"/>
      <c r="K68" s="287"/>
      <c r="L68" s="287"/>
      <c r="M68" s="288"/>
    </row>
    <row r="69" spans="1:13" ht="12.75" customHeight="1" x14ac:dyDescent="0.2">
      <c r="A69" s="289" t="s">
        <v>156</v>
      </c>
      <c r="B69" s="290"/>
      <c r="C69" s="290"/>
      <c r="D69" s="290"/>
      <c r="E69" s="290"/>
      <c r="F69" s="290"/>
      <c r="G69" s="290"/>
      <c r="H69" s="290"/>
      <c r="I69" s="290"/>
      <c r="J69" s="290"/>
      <c r="K69" s="290"/>
      <c r="L69" s="290"/>
      <c r="M69" s="291"/>
    </row>
    <row r="70" spans="1:13" x14ac:dyDescent="0.2">
      <c r="A70" s="273" t="s">
        <v>198</v>
      </c>
      <c r="B70" s="274"/>
      <c r="C70" s="274"/>
      <c r="D70" s="274"/>
      <c r="E70" s="274"/>
      <c r="F70" s="274"/>
      <c r="G70" s="274"/>
      <c r="H70" s="275"/>
      <c r="I70" s="22">
        <v>169</v>
      </c>
      <c r="J70" s="14"/>
      <c r="K70" s="14"/>
      <c r="L70" s="14"/>
      <c r="M70" s="14"/>
    </row>
    <row r="71" spans="1:13" x14ac:dyDescent="0.2">
      <c r="A71" s="283" t="s">
        <v>199</v>
      </c>
      <c r="B71" s="284"/>
      <c r="C71" s="284"/>
      <c r="D71" s="284"/>
      <c r="E71" s="284"/>
      <c r="F71" s="284"/>
      <c r="G71" s="284"/>
      <c r="H71" s="285"/>
      <c r="I71" s="25">
        <v>170</v>
      </c>
      <c r="J71" s="26"/>
      <c r="K71" s="26"/>
      <c r="L71" s="26"/>
      <c r="M71" s="26"/>
    </row>
  </sheetData>
  <mergeCells count="73">
    <mergeCell ref="A2:M2"/>
    <mergeCell ref="A1:M1"/>
    <mergeCell ref="A71:H71"/>
    <mergeCell ref="A65:H65"/>
    <mergeCell ref="A66:H66"/>
    <mergeCell ref="A67:H67"/>
    <mergeCell ref="A68:M68"/>
    <mergeCell ref="A69:M69"/>
    <mergeCell ref="A62:H62"/>
    <mergeCell ref="A63:H63"/>
    <mergeCell ref="A64:H64"/>
    <mergeCell ref="A70:H70"/>
    <mergeCell ref="A58:H58"/>
    <mergeCell ref="A59:H59"/>
    <mergeCell ref="A60:H60"/>
    <mergeCell ref="A61:H61"/>
    <mergeCell ref="A54:H54"/>
    <mergeCell ref="A56:H56"/>
    <mergeCell ref="A55:M55"/>
    <mergeCell ref="A57:H57"/>
    <mergeCell ref="A50:H50"/>
    <mergeCell ref="A51:M51"/>
    <mergeCell ref="A52:H52"/>
    <mergeCell ref="A53:H53"/>
    <mergeCell ref="A46:H46"/>
    <mergeCell ref="A47:H47"/>
    <mergeCell ref="A48:H48"/>
    <mergeCell ref="A49:H49"/>
    <mergeCell ref="A42:H42"/>
    <mergeCell ref="A43:H43"/>
    <mergeCell ref="A44:H44"/>
    <mergeCell ref="A45:H45"/>
    <mergeCell ref="A38:H38"/>
    <mergeCell ref="A39:H39"/>
    <mergeCell ref="A40:H40"/>
    <mergeCell ref="A41:H41"/>
    <mergeCell ref="A34:H34"/>
    <mergeCell ref="A35:H35"/>
    <mergeCell ref="A36:H36"/>
    <mergeCell ref="A37:H37"/>
    <mergeCell ref="A30:H30"/>
    <mergeCell ref="A31:H31"/>
    <mergeCell ref="A32:H32"/>
    <mergeCell ref="A33:H33"/>
    <mergeCell ref="A26:H26"/>
    <mergeCell ref="A27:H27"/>
    <mergeCell ref="A28:H28"/>
    <mergeCell ref="A29:H29"/>
    <mergeCell ref="A22:H22"/>
    <mergeCell ref="A23:H23"/>
    <mergeCell ref="A24:H24"/>
    <mergeCell ref="A25:H25"/>
    <mergeCell ref="A18:H18"/>
    <mergeCell ref="A19:H19"/>
    <mergeCell ref="A20:H20"/>
    <mergeCell ref="A21:H21"/>
    <mergeCell ref="A14:H14"/>
    <mergeCell ref="A15:H15"/>
    <mergeCell ref="A16:H16"/>
    <mergeCell ref="A17:H17"/>
    <mergeCell ref="A10:H10"/>
    <mergeCell ref="A11:H11"/>
    <mergeCell ref="A12:H12"/>
    <mergeCell ref="A13:H13"/>
    <mergeCell ref="A9:H9"/>
    <mergeCell ref="J4:K4"/>
    <mergeCell ref="L4:M4"/>
    <mergeCell ref="A5:H5"/>
    <mergeCell ref="A3:M3"/>
    <mergeCell ref="A4:H4"/>
    <mergeCell ref="A6:H6"/>
    <mergeCell ref="A7:H7"/>
    <mergeCell ref="A8:H8"/>
  </mergeCells>
  <phoneticPr fontId="4" type="noConversion"/>
  <dataValidations count="3">
    <dataValidation allowBlank="1" sqref="L1:M16 J1:K50 L25 L30:M33 A1:I1048576 L27:M28 L36:M46 N1:N1048576 O1:HD1048576 L22:M22 M21 M23:M25 L48:M50 J51:M65536"/>
    <dataValidation type="whole" operator="greaterThanOrEqual" allowBlank="1" showInputMessage="1" showErrorMessage="1" errorTitle="Pogrešan unos" error="Mogu se unijeti samo cjelobrojne pozitivne vrijednosti." sqref="L17:L21 L29:M29 M17:M20 L26:M26 L34:M35">
      <formula1>0</formula1>
    </dataValidation>
    <dataValidation type="whole" operator="notEqual" allowBlank="1" showInputMessage="1" showErrorMessage="1" errorTitle="Pogrešan unos" error="Mogu se unijeti samo cjelobrojne vrijednosti." sqref="L47:M47">
      <formula1>999999999999</formula1>
    </dataValidation>
  </dataValidations>
  <pageMargins left="0.75" right="0.75" top="1" bottom="1" header="0.5" footer="0.5"/>
  <pageSetup paperSize="9" scale="68" orientation="portrait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58"/>
  <sheetViews>
    <sheetView zoomScaleNormal="100" zoomScaleSheetLayoutView="110" workbookViewId="0">
      <selection activeCell="A30" sqref="A30:K44"/>
    </sheetView>
  </sheetViews>
  <sheetFormatPr defaultRowHeight="12.75" x14ac:dyDescent="0.2"/>
  <cols>
    <col min="1" max="9" width="9.140625" style="4"/>
    <col min="10" max="10" width="9.85546875" style="4" bestFit="1" customWidth="1"/>
    <col min="11" max="11" width="10.140625" style="4" customWidth="1"/>
    <col min="12" max="12" width="9.140625" style="4"/>
    <col min="13" max="13" width="9.5703125" style="4" bestFit="1" customWidth="1"/>
    <col min="14" max="14" width="11.140625" style="4" bestFit="1" customWidth="1"/>
    <col min="15" max="15" width="9.140625" style="4"/>
    <col min="16" max="16" width="45.7109375" style="4" bestFit="1" customWidth="1"/>
    <col min="17" max="17" width="9.140625" style="4"/>
    <col min="18" max="18" width="9.85546875" style="4" bestFit="1" customWidth="1"/>
    <col min="19" max="16384" width="9.140625" style="4"/>
  </cols>
  <sheetData>
    <row r="1" spans="1:11" ht="15.75" customHeight="1" x14ac:dyDescent="0.2">
      <c r="A1" s="295" t="s">
        <v>135</v>
      </c>
      <c r="B1" s="296"/>
      <c r="C1" s="296"/>
      <c r="D1" s="296"/>
      <c r="E1" s="296"/>
      <c r="F1" s="296"/>
      <c r="G1" s="296"/>
      <c r="H1" s="296"/>
      <c r="I1" s="296"/>
      <c r="J1" s="296"/>
      <c r="K1" s="297"/>
    </row>
    <row r="2" spans="1:11" ht="12.75" customHeight="1" x14ac:dyDescent="0.2">
      <c r="A2" s="298" t="s">
        <v>306</v>
      </c>
      <c r="B2" s="299"/>
      <c r="C2" s="299"/>
      <c r="D2" s="299"/>
      <c r="E2" s="299"/>
      <c r="F2" s="299"/>
      <c r="G2" s="299"/>
      <c r="H2" s="299"/>
      <c r="I2" s="299"/>
      <c r="J2" s="299"/>
      <c r="K2" s="300"/>
    </row>
    <row r="3" spans="1:11" x14ac:dyDescent="0.2">
      <c r="A3" s="292" t="s">
        <v>302</v>
      </c>
      <c r="B3" s="293"/>
      <c r="C3" s="293"/>
      <c r="D3" s="293"/>
      <c r="E3" s="293"/>
      <c r="F3" s="293"/>
      <c r="G3" s="293"/>
      <c r="H3" s="293"/>
      <c r="I3" s="293"/>
      <c r="J3" s="293"/>
      <c r="K3" s="294"/>
    </row>
    <row r="4" spans="1:11" ht="23.25" x14ac:dyDescent="0.2">
      <c r="A4" s="301" t="s">
        <v>50</v>
      </c>
      <c r="B4" s="301"/>
      <c r="C4" s="301"/>
      <c r="D4" s="301"/>
      <c r="E4" s="301"/>
      <c r="F4" s="301"/>
      <c r="G4" s="301"/>
      <c r="H4" s="301"/>
      <c r="I4" s="129" t="s">
        <v>243</v>
      </c>
      <c r="J4" s="130" t="s">
        <v>283</v>
      </c>
      <c r="K4" s="130" t="s">
        <v>284</v>
      </c>
    </row>
    <row r="5" spans="1:11" x14ac:dyDescent="0.2">
      <c r="A5" s="302">
        <v>1</v>
      </c>
      <c r="B5" s="302"/>
      <c r="C5" s="302"/>
      <c r="D5" s="302"/>
      <c r="E5" s="302"/>
      <c r="F5" s="302"/>
      <c r="G5" s="302"/>
      <c r="H5" s="302"/>
      <c r="I5" s="34">
        <v>2</v>
      </c>
      <c r="J5" s="35" t="s">
        <v>247</v>
      </c>
      <c r="K5" s="35" t="s">
        <v>248</v>
      </c>
    </row>
    <row r="6" spans="1:11" x14ac:dyDescent="0.2">
      <c r="A6" s="245" t="s">
        <v>129</v>
      </c>
      <c r="B6" s="257"/>
      <c r="C6" s="257"/>
      <c r="D6" s="257"/>
      <c r="E6" s="257"/>
      <c r="F6" s="257"/>
      <c r="G6" s="257"/>
      <c r="H6" s="257"/>
      <c r="I6" s="303"/>
      <c r="J6" s="303"/>
      <c r="K6" s="304"/>
    </row>
    <row r="7" spans="1:11" x14ac:dyDescent="0.2">
      <c r="A7" s="229" t="s">
        <v>34</v>
      </c>
      <c r="B7" s="230"/>
      <c r="C7" s="230"/>
      <c r="D7" s="230"/>
      <c r="E7" s="230"/>
      <c r="F7" s="230"/>
      <c r="G7" s="230"/>
      <c r="H7" s="230"/>
      <c r="I7" s="22">
        <v>1</v>
      </c>
      <c r="J7" s="14">
        <v>-17581171</v>
      </c>
      <c r="K7" s="14">
        <v>-7374494</v>
      </c>
    </row>
    <row r="8" spans="1:11" x14ac:dyDescent="0.2">
      <c r="A8" s="229" t="s">
        <v>35</v>
      </c>
      <c r="B8" s="230"/>
      <c r="C8" s="230"/>
      <c r="D8" s="230"/>
      <c r="E8" s="230"/>
      <c r="F8" s="230"/>
      <c r="G8" s="230"/>
      <c r="H8" s="230"/>
      <c r="I8" s="22">
        <v>2</v>
      </c>
      <c r="J8" s="14">
        <v>1953238</v>
      </c>
      <c r="K8" s="14">
        <v>3068552</v>
      </c>
    </row>
    <row r="9" spans="1:11" x14ac:dyDescent="0.2">
      <c r="A9" s="229" t="s">
        <v>36</v>
      </c>
      <c r="B9" s="230"/>
      <c r="C9" s="230"/>
      <c r="D9" s="230"/>
      <c r="E9" s="230"/>
      <c r="F9" s="230"/>
      <c r="G9" s="230"/>
      <c r="H9" s="230"/>
      <c r="I9" s="22">
        <v>3</v>
      </c>
      <c r="J9" s="14">
        <v>3035223</v>
      </c>
      <c r="K9" s="14">
        <v>-2443517</v>
      </c>
    </row>
    <row r="10" spans="1:11" x14ac:dyDescent="0.2">
      <c r="A10" s="229" t="s">
        <v>37</v>
      </c>
      <c r="B10" s="230"/>
      <c r="C10" s="230"/>
      <c r="D10" s="230"/>
      <c r="E10" s="230"/>
      <c r="F10" s="230"/>
      <c r="G10" s="230"/>
      <c r="H10" s="230"/>
      <c r="I10" s="22">
        <v>4</v>
      </c>
      <c r="J10" s="14">
        <v>9760480</v>
      </c>
      <c r="K10" s="14">
        <v>7695922</v>
      </c>
    </row>
    <row r="11" spans="1:11" x14ac:dyDescent="0.2">
      <c r="A11" s="229" t="s">
        <v>38</v>
      </c>
      <c r="B11" s="230"/>
      <c r="C11" s="230"/>
      <c r="D11" s="230"/>
      <c r="E11" s="230"/>
      <c r="F11" s="230"/>
      <c r="G11" s="230"/>
      <c r="H11" s="230"/>
      <c r="I11" s="22">
        <v>5</v>
      </c>
      <c r="J11" s="14"/>
      <c r="K11" s="14"/>
    </row>
    <row r="12" spans="1:11" x14ac:dyDescent="0.2">
      <c r="A12" s="229" t="s">
        <v>42</v>
      </c>
      <c r="B12" s="230"/>
      <c r="C12" s="230"/>
      <c r="D12" s="230"/>
      <c r="E12" s="230"/>
      <c r="F12" s="230"/>
      <c r="G12" s="230"/>
      <c r="H12" s="230"/>
      <c r="I12" s="22">
        <v>6</v>
      </c>
      <c r="J12" s="14">
        <v>4405516</v>
      </c>
      <c r="K12" s="116">
        <v>26733986</v>
      </c>
    </row>
    <row r="13" spans="1:11" x14ac:dyDescent="0.2">
      <c r="A13" s="239" t="s">
        <v>130</v>
      </c>
      <c r="B13" s="240"/>
      <c r="C13" s="240"/>
      <c r="D13" s="240"/>
      <c r="E13" s="240"/>
      <c r="F13" s="240"/>
      <c r="G13" s="240"/>
      <c r="H13" s="240"/>
      <c r="I13" s="22">
        <v>7</v>
      </c>
      <c r="J13" s="30">
        <f>SUM(J7:J12)</f>
        <v>1573286</v>
      </c>
      <c r="K13" s="30">
        <f>SUM(K7:K12)</f>
        <v>27680449</v>
      </c>
    </row>
    <row r="14" spans="1:11" x14ac:dyDescent="0.2">
      <c r="A14" s="229" t="s">
        <v>43</v>
      </c>
      <c r="B14" s="230"/>
      <c r="C14" s="230"/>
      <c r="D14" s="230"/>
      <c r="E14" s="230"/>
      <c r="F14" s="230"/>
      <c r="G14" s="230"/>
      <c r="H14" s="230"/>
      <c r="I14" s="22">
        <v>8</v>
      </c>
      <c r="J14" s="23"/>
      <c r="K14" s="23"/>
    </row>
    <row r="15" spans="1:11" x14ac:dyDescent="0.2">
      <c r="A15" s="229" t="s">
        <v>44</v>
      </c>
      <c r="B15" s="230"/>
      <c r="C15" s="230"/>
      <c r="D15" s="230"/>
      <c r="E15" s="230"/>
      <c r="F15" s="230"/>
      <c r="G15" s="230"/>
      <c r="H15" s="230"/>
      <c r="I15" s="22">
        <v>9</v>
      </c>
      <c r="J15" s="14"/>
      <c r="K15" s="14"/>
    </row>
    <row r="16" spans="1:11" x14ac:dyDescent="0.2">
      <c r="A16" s="229" t="s">
        <v>45</v>
      </c>
      <c r="B16" s="230"/>
      <c r="C16" s="230"/>
      <c r="D16" s="230"/>
      <c r="E16" s="230"/>
      <c r="F16" s="230"/>
      <c r="G16" s="230"/>
      <c r="H16" s="230"/>
      <c r="I16" s="22">
        <v>10</v>
      </c>
      <c r="J16" s="14"/>
      <c r="K16" s="116"/>
    </row>
    <row r="17" spans="1:20" x14ac:dyDescent="0.2">
      <c r="A17" s="229" t="s">
        <v>46</v>
      </c>
      <c r="B17" s="230"/>
      <c r="C17" s="230"/>
      <c r="D17" s="230"/>
      <c r="E17" s="230"/>
      <c r="F17" s="230"/>
      <c r="G17" s="230"/>
      <c r="H17" s="230"/>
      <c r="I17" s="22">
        <v>11</v>
      </c>
      <c r="J17" s="14"/>
      <c r="K17" s="116">
        <v>17147965</v>
      </c>
    </row>
    <row r="18" spans="1:20" x14ac:dyDescent="0.2">
      <c r="A18" s="239" t="s">
        <v>131</v>
      </c>
      <c r="B18" s="240"/>
      <c r="C18" s="240"/>
      <c r="D18" s="240"/>
      <c r="E18" s="240"/>
      <c r="F18" s="240"/>
      <c r="G18" s="240"/>
      <c r="H18" s="240"/>
      <c r="I18" s="22">
        <v>12</v>
      </c>
      <c r="J18" s="30">
        <f>SUM(J14:J17)</f>
        <v>0</v>
      </c>
      <c r="K18" s="122">
        <f>SUM(K14:K17)</f>
        <v>17147965</v>
      </c>
    </row>
    <row r="19" spans="1:20" x14ac:dyDescent="0.2">
      <c r="A19" s="239" t="s">
        <v>30</v>
      </c>
      <c r="B19" s="240"/>
      <c r="C19" s="240"/>
      <c r="D19" s="240"/>
      <c r="E19" s="240"/>
      <c r="F19" s="240"/>
      <c r="G19" s="240"/>
      <c r="H19" s="240"/>
      <c r="I19" s="22">
        <v>13</v>
      </c>
      <c r="J19" s="30">
        <f>IF(J13&gt;J18,J13-J18,0)</f>
        <v>1573286</v>
      </c>
      <c r="K19" s="122">
        <f>IF(K13&gt;K18,K13-K18,0)</f>
        <v>10532484</v>
      </c>
    </row>
    <row r="20" spans="1:20" x14ac:dyDescent="0.2">
      <c r="A20" s="239" t="s">
        <v>31</v>
      </c>
      <c r="B20" s="240"/>
      <c r="C20" s="240"/>
      <c r="D20" s="240"/>
      <c r="E20" s="240"/>
      <c r="F20" s="240"/>
      <c r="G20" s="240"/>
      <c r="H20" s="240"/>
      <c r="I20" s="22">
        <v>14</v>
      </c>
      <c r="J20" s="30">
        <f>IF(J18&gt;J13,J18-J13,0)</f>
        <v>0</v>
      </c>
      <c r="K20" s="30">
        <f>IF(K18&gt;K13,K18-K13,0)</f>
        <v>0</v>
      </c>
      <c r="P20" s="143"/>
      <c r="Q20" s="143"/>
      <c r="R20" s="143"/>
      <c r="S20" s="143"/>
      <c r="T20" s="143"/>
    </row>
    <row r="21" spans="1:20" x14ac:dyDescent="0.2">
      <c r="A21" s="245" t="s">
        <v>132</v>
      </c>
      <c r="B21" s="257"/>
      <c r="C21" s="257"/>
      <c r="D21" s="257"/>
      <c r="E21" s="257"/>
      <c r="F21" s="257"/>
      <c r="G21" s="257"/>
      <c r="H21" s="257"/>
      <c r="I21" s="303"/>
      <c r="J21" s="303"/>
      <c r="K21" s="304"/>
      <c r="P21" s="146"/>
      <c r="Q21" s="145"/>
      <c r="R21" s="147"/>
      <c r="S21" s="143"/>
      <c r="T21" s="143"/>
    </row>
    <row r="22" spans="1:20" x14ac:dyDescent="0.2">
      <c r="A22" s="229" t="s">
        <v>146</v>
      </c>
      <c r="B22" s="230"/>
      <c r="C22" s="230"/>
      <c r="D22" s="230"/>
      <c r="E22" s="230"/>
      <c r="F22" s="230"/>
      <c r="G22" s="230"/>
      <c r="H22" s="230"/>
      <c r="I22" s="22">
        <v>15</v>
      </c>
      <c r="J22" s="14"/>
      <c r="K22" s="14"/>
      <c r="P22" s="146"/>
      <c r="Q22" s="145"/>
      <c r="R22" s="147"/>
      <c r="S22" s="143"/>
      <c r="T22" s="143"/>
    </row>
    <row r="23" spans="1:20" x14ac:dyDescent="0.2">
      <c r="A23" s="229" t="s">
        <v>147</v>
      </c>
      <c r="B23" s="230"/>
      <c r="C23" s="230"/>
      <c r="D23" s="230"/>
      <c r="E23" s="230"/>
      <c r="F23" s="230"/>
      <c r="G23" s="230"/>
      <c r="H23" s="230"/>
      <c r="I23" s="22">
        <v>16</v>
      </c>
      <c r="J23" s="14"/>
      <c r="K23" s="116"/>
      <c r="P23" s="146"/>
      <c r="Q23" s="145"/>
      <c r="R23" s="147"/>
      <c r="S23" s="143"/>
      <c r="T23" s="143"/>
    </row>
    <row r="24" spans="1:20" x14ac:dyDescent="0.2">
      <c r="A24" s="229" t="s">
        <v>148</v>
      </c>
      <c r="B24" s="230"/>
      <c r="C24" s="230"/>
      <c r="D24" s="230"/>
      <c r="E24" s="230"/>
      <c r="F24" s="230"/>
      <c r="G24" s="230"/>
      <c r="H24" s="230"/>
      <c r="I24" s="22">
        <v>17</v>
      </c>
      <c r="J24" s="14">
        <v>33523</v>
      </c>
      <c r="K24" s="116">
        <v>13888</v>
      </c>
      <c r="P24" s="146"/>
      <c r="Q24" s="145"/>
      <c r="R24" s="147"/>
      <c r="S24" s="143"/>
      <c r="T24" s="143"/>
    </row>
    <row r="25" spans="1:20" x14ac:dyDescent="0.2">
      <c r="A25" s="229" t="s">
        <v>149</v>
      </c>
      <c r="B25" s="230"/>
      <c r="C25" s="230"/>
      <c r="D25" s="230"/>
      <c r="E25" s="230"/>
      <c r="F25" s="230"/>
      <c r="G25" s="230"/>
      <c r="H25" s="230"/>
      <c r="I25" s="22">
        <v>18</v>
      </c>
      <c r="J25" s="14">
        <v>20000000</v>
      </c>
      <c r="K25" s="116">
        <v>23662543</v>
      </c>
      <c r="P25" s="146"/>
      <c r="Q25" s="145"/>
      <c r="R25" s="147"/>
      <c r="S25" s="143"/>
      <c r="T25" s="143"/>
    </row>
    <row r="26" spans="1:20" x14ac:dyDescent="0.2">
      <c r="A26" s="229" t="s">
        <v>150</v>
      </c>
      <c r="B26" s="230"/>
      <c r="C26" s="230"/>
      <c r="D26" s="230"/>
      <c r="E26" s="230"/>
      <c r="F26" s="230"/>
      <c r="G26" s="230"/>
      <c r="H26" s="230"/>
      <c r="I26" s="22">
        <v>19</v>
      </c>
      <c r="J26" s="14">
        <v>11028503</v>
      </c>
      <c r="K26" s="116">
        <v>82562</v>
      </c>
      <c r="M26" s="143"/>
      <c r="P26" s="146"/>
      <c r="Q26" s="145"/>
      <c r="R26" s="147"/>
      <c r="S26" s="143"/>
      <c r="T26" s="143"/>
    </row>
    <row r="27" spans="1:20" x14ac:dyDescent="0.2">
      <c r="A27" s="239" t="s">
        <v>136</v>
      </c>
      <c r="B27" s="240"/>
      <c r="C27" s="240"/>
      <c r="D27" s="240"/>
      <c r="E27" s="240"/>
      <c r="F27" s="240"/>
      <c r="G27" s="240"/>
      <c r="H27" s="240"/>
      <c r="I27" s="22">
        <v>20</v>
      </c>
      <c r="J27" s="30">
        <f>SUM(J22:J26)</f>
        <v>31062026</v>
      </c>
      <c r="K27" s="122">
        <f>SUM(K22:K26)</f>
        <v>23758993</v>
      </c>
      <c r="M27" s="143"/>
      <c r="P27" s="146"/>
      <c r="Q27" s="145"/>
      <c r="R27" s="147"/>
      <c r="S27" s="143"/>
      <c r="T27" s="143"/>
    </row>
    <row r="28" spans="1:20" x14ac:dyDescent="0.2">
      <c r="A28" s="229" t="s">
        <v>101</v>
      </c>
      <c r="B28" s="230"/>
      <c r="C28" s="230"/>
      <c r="D28" s="230"/>
      <c r="E28" s="230"/>
      <c r="F28" s="230"/>
      <c r="G28" s="230"/>
      <c r="H28" s="230"/>
      <c r="I28" s="22">
        <v>21</v>
      </c>
      <c r="J28" s="14">
        <v>10086321</v>
      </c>
      <c r="K28" s="116">
        <v>2579929</v>
      </c>
      <c r="M28" s="143"/>
      <c r="P28" s="146"/>
      <c r="Q28" s="145"/>
      <c r="R28" s="147"/>
      <c r="S28" s="143"/>
      <c r="T28" s="143"/>
    </row>
    <row r="29" spans="1:20" x14ac:dyDescent="0.2">
      <c r="A29" s="229" t="s">
        <v>102</v>
      </c>
      <c r="B29" s="230"/>
      <c r="C29" s="230"/>
      <c r="D29" s="230"/>
      <c r="E29" s="230"/>
      <c r="F29" s="230"/>
      <c r="G29" s="230"/>
      <c r="H29" s="230"/>
      <c r="I29" s="22">
        <v>22</v>
      </c>
      <c r="J29" s="14">
        <v>4800</v>
      </c>
      <c r="K29" s="116"/>
      <c r="M29" s="143"/>
      <c r="P29" s="146"/>
      <c r="Q29" s="145"/>
      <c r="R29" s="147"/>
      <c r="S29" s="143"/>
      <c r="T29" s="143"/>
    </row>
    <row r="30" spans="1:20" x14ac:dyDescent="0.2">
      <c r="A30" s="229" t="s">
        <v>10</v>
      </c>
      <c r="B30" s="230"/>
      <c r="C30" s="230"/>
      <c r="D30" s="230"/>
      <c r="E30" s="230"/>
      <c r="F30" s="230"/>
      <c r="G30" s="230"/>
      <c r="H30" s="230"/>
      <c r="I30" s="22">
        <v>23</v>
      </c>
      <c r="J30" s="14">
        <v>417309</v>
      </c>
      <c r="K30" s="116">
        <v>971624</v>
      </c>
      <c r="M30" s="144"/>
      <c r="P30" s="146"/>
      <c r="Q30" s="145"/>
      <c r="R30" s="147"/>
      <c r="S30" s="143"/>
      <c r="T30" s="143"/>
    </row>
    <row r="31" spans="1:20" x14ac:dyDescent="0.2">
      <c r="A31" s="239" t="s">
        <v>2</v>
      </c>
      <c r="B31" s="240"/>
      <c r="C31" s="240"/>
      <c r="D31" s="240"/>
      <c r="E31" s="240"/>
      <c r="F31" s="240"/>
      <c r="G31" s="240"/>
      <c r="H31" s="240"/>
      <c r="I31" s="22">
        <v>24</v>
      </c>
      <c r="J31" s="30">
        <f>SUM(J28:J30)</f>
        <v>10508430</v>
      </c>
      <c r="K31" s="30">
        <f>SUM(K28:K30)</f>
        <v>3551553</v>
      </c>
      <c r="M31" s="143"/>
      <c r="N31" s="8"/>
      <c r="P31" s="146"/>
      <c r="Q31" s="145"/>
      <c r="R31" s="147"/>
      <c r="S31" s="143"/>
      <c r="T31" s="143"/>
    </row>
    <row r="32" spans="1:20" x14ac:dyDescent="0.2">
      <c r="A32" s="239" t="s">
        <v>32</v>
      </c>
      <c r="B32" s="240"/>
      <c r="C32" s="240"/>
      <c r="D32" s="240"/>
      <c r="E32" s="240"/>
      <c r="F32" s="240"/>
      <c r="G32" s="240"/>
      <c r="H32" s="240"/>
      <c r="I32" s="22">
        <v>25</v>
      </c>
      <c r="J32" s="30">
        <f>IF(J27&gt;J31,J27-J31,0)</f>
        <v>20553596</v>
      </c>
      <c r="K32" s="122">
        <f>IF(K27&gt;K31,K27-K31,0)</f>
        <v>20207440</v>
      </c>
      <c r="M32" s="143"/>
      <c r="P32" s="146"/>
      <c r="Q32" s="145"/>
      <c r="R32" s="147"/>
      <c r="S32" s="143"/>
      <c r="T32" s="143"/>
    </row>
    <row r="33" spans="1:20" x14ac:dyDescent="0.2">
      <c r="A33" s="239" t="s">
        <v>33</v>
      </c>
      <c r="B33" s="240"/>
      <c r="C33" s="240"/>
      <c r="D33" s="240"/>
      <c r="E33" s="240"/>
      <c r="F33" s="240"/>
      <c r="G33" s="240"/>
      <c r="H33" s="240"/>
      <c r="I33" s="22">
        <v>26</v>
      </c>
      <c r="J33" s="30">
        <f>IF(J31&gt;J27,J31-J27,0)</f>
        <v>0</v>
      </c>
      <c r="K33" s="122">
        <f>IF(K31&gt;K27,K31-K27,0)</f>
        <v>0</v>
      </c>
      <c r="M33" s="143"/>
      <c r="P33" s="146"/>
      <c r="Q33" s="145"/>
      <c r="R33" s="147"/>
      <c r="S33" s="143"/>
      <c r="T33" s="143"/>
    </row>
    <row r="34" spans="1:20" x14ac:dyDescent="0.2">
      <c r="A34" s="245" t="s">
        <v>133</v>
      </c>
      <c r="B34" s="257"/>
      <c r="C34" s="257"/>
      <c r="D34" s="257"/>
      <c r="E34" s="257"/>
      <c r="F34" s="257"/>
      <c r="G34" s="257"/>
      <c r="H34" s="257"/>
      <c r="I34" s="303"/>
      <c r="J34" s="303"/>
      <c r="K34" s="304"/>
      <c r="P34" s="146"/>
      <c r="Q34" s="145"/>
      <c r="R34" s="147"/>
      <c r="S34" s="143"/>
      <c r="T34" s="143"/>
    </row>
    <row r="35" spans="1:20" x14ac:dyDescent="0.2">
      <c r="A35" s="229" t="s">
        <v>142</v>
      </c>
      <c r="B35" s="230"/>
      <c r="C35" s="230"/>
      <c r="D35" s="230"/>
      <c r="E35" s="230"/>
      <c r="F35" s="230"/>
      <c r="G35" s="230"/>
      <c r="H35" s="230"/>
      <c r="I35" s="22">
        <v>27</v>
      </c>
      <c r="J35" s="14"/>
      <c r="K35" s="14"/>
      <c r="P35" s="146"/>
      <c r="Q35" s="145"/>
      <c r="R35" s="147"/>
      <c r="S35" s="143"/>
      <c r="T35" s="143"/>
    </row>
    <row r="36" spans="1:20" x14ac:dyDescent="0.2">
      <c r="A36" s="229" t="s">
        <v>23</v>
      </c>
      <c r="B36" s="230"/>
      <c r="C36" s="230"/>
      <c r="D36" s="230"/>
      <c r="E36" s="230"/>
      <c r="F36" s="230"/>
      <c r="G36" s="230"/>
      <c r="H36" s="230"/>
      <c r="I36" s="22">
        <v>28</v>
      </c>
      <c r="J36" s="14">
        <v>55402301</v>
      </c>
      <c r="K36" s="116">
        <v>158931088</v>
      </c>
      <c r="P36" s="146"/>
      <c r="Q36" s="145"/>
      <c r="R36" s="147"/>
      <c r="S36" s="143"/>
      <c r="T36" s="143"/>
    </row>
    <row r="37" spans="1:20" x14ac:dyDescent="0.2">
      <c r="A37" s="229" t="s">
        <v>24</v>
      </c>
      <c r="B37" s="230"/>
      <c r="C37" s="230"/>
      <c r="D37" s="230"/>
      <c r="E37" s="230"/>
      <c r="F37" s="230"/>
      <c r="G37" s="230"/>
      <c r="H37" s="230"/>
      <c r="I37" s="22">
        <v>29</v>
      </c>
      <c r="J37" s="14"/>
      <c r="K37" s="116"/>
      <c r="P37" s="147"/>
      <c r="Q37" s="145"/>
      <c r="R37" s="147"/>
      <c r="S37" s="143"/>
      <c r="T37" s="143"/>
    </row>
    <row r="38" spans="1:20" x14ac:dyDescent="0.2">
      <c r="A38" s="239" t="s">
        <v>59</v>
      </c>
      <c r="B38" s="240"/>
      <c r="C38" s="240"/>
      <c r="D38" s="240"/>
      <c r="E38" s="240"/>
      <c r="F38" s="240"/>
      <c r="G38" s="240"/>
      <c r="H38" s="240"/>
      <c r="I38" s="22">
        <v>30</v>
      </c>
      <c r="J38" s="30">
        <f>SUM(J35:J37)</f>
        <v>55402301</v>
      </c>
      <c r="K38" s="122">
        <f>SUM(K35:K37)</f>
        <v>158931088</v>
      </c>
      <c r="P38" s="145"/>
      <c r="Q38" s="146"/>
      <c r="R38" s="148"/>
      <c r="S38" s="143"/>
      <c r="T38" s="143"/>
    </row>
    <row r="39" spans="1:20" x14ac:dyDescent="0.2">
      <c r="A39" s="229" t="s">
        <v>25</v>
      </c>
      <c r="B39" s="230"/>
      <c r="C39" s="230"/>
      <c r="D39" s="230"/>
      <c r="E39" s="230"/>
      <c r="F39" s="230"/>
      <c r="G39" s="230"/>
      <c r="H39" s="230"/>
      <c r="I39" s="22">
        <v>31</v>
      </c>
      <c r="J39" s="14">
        <v>38698591</v>
      </c>
      <c r="K39" s="116">
        <v>47450428</v>
      </c>
      <c r="P39" s="143"/>
      <c r="Q39" s="143"/>
      <c r="R39" s="143"/>
      <c r="S39" s="143"/>
      <c r="T39" s="143"/>
    </row>
    <row r="40" spans="1:20" x14ac:dyDescent="0.2">
      <c r="A40" s="229" t="s">
        <v>26</v>
      </c>
      <c r="B40" s="230"/>
      <c r="C40" s="230"/>
      <c r="D40" s="230"/>
      <c r="E40" s="230"/>
      <c r="F40" s="230"/>
      <c r="G40" s="230"/>
      <c r="H40" s="230"/>
      <c r="I40" s="22">
        <v>32</v>
      </c>
      <c r="J40" s="14">
        <v>30008052</v>
      </c>
      <c r="K40" s="116">
        <v>35009919</v>
      </c>
      <c r="P40" s="143"/>
      <c r="Q40" s="143"/>
      <c r="R40" s="143"/>
      <c r="S40" s="143"/>
      <c r="T40" s="143"/>
    </row>
    <row r="41" spans="1:20" x14ac:dyDescent="0.2">
      <c r="A41" s="229" t="s">
        <v>27</v>
      </c>
      <c r="B41" s="230"/>
      <c r="C41" s="230"/>
      <c r="D41" s="230"/>
      <c r="E41" s="230"/>
      <c r="F41" s="230"/>
      <c r="G41" s="230"/>
      <c r="H41" s="230"/>
      <c r="I41" s="22">
        <v>33</v>
      </c>
      <c r="J41" s="14"/>
      <c r="K41" s="116"/>
      <c r="P41" s="143"/>
      <c r="Q41" s="143"/>
      <c r="R41" s="143"/>
      <c r="S41" s="143"/>
      <c r="T41" s="143"/>
    </row>
    <row r="42" spans="1:20" x14ac:dyDescent="0.2">
      <c r="A42" s="229" t="s">
        <v>28</v>
      </c>
      <c r="B42" s="230"/>
      <c r="C42" s="230"/>
      <c r="D42" s="230"/>
      <c r="E42" s="230"/>
      <c r="F42" s="230"/>
      <c r="G42" s="230"/>
      <c r="H42" s="230"/>
      <c r="I42" s="22">
        <v>34</v>
      </c>
      <c r="J42" s="14">
        <v>4725883</v>
      </c>
      <c r="K42" s="116"/>
      <c r="P42" s="143"/>
      <c r="Q42" s="143"/>
      <c r="R42" s="143"/>
      <c r="S42" s="143"/>
      <c r="T42" s="143"/>
    </row>
    <row r="43" spans="1:20" x14ac:dyDescent="0.2">
      <c r="A43" s="229" t="s">
        <v>29</v>
      </c>
      <c r="B43" s="230"/>
      <c r="C43" s="230"/>
      <c r="D43" s="230"/>
      <c r="E43" s="230"/>
      <c r="F43" s="230"/>
      <c r="G43" s="230"/>
      <c r="H43" s="230"/>
      <c r="I43" s="22">
        <v>35</v>
      </c>
      <c r="J43" s="14"/>
      <c r="K43" s="116">
        <v>86276934</v>
      </c>
    </row>
    <row r="44" spans="1:20" x14ac:dyDescent="0.2">
      <c r="A44" s="239" t="s">
        <v>60</v>
      </c>
      <c r="B44" s="240"/>
      <c r="C44" s="240"/>
      <c r="D44" s="240"/>
      <c r="E44" s="240"/>
      <c r="F44" s="240"/>
      <c r="G44" s="240"/>
      <c r="H44" s="240"/>
      <c r="I44" s="22">
        <v>36</v>
      </c>
      <c r="J44" s="30">
        <f>SUM(J39:J43)</f>
        <v>73432526</v>
      </c>
      <c r="K44" s="122">
        <f>SUM(K39:K43)</f>
        <v>168737281</v>
      </c>
    </row>
    <row r="45" spans="1:20" x14ac:dyDescent="0.2">
      <c r="A45" s="239" t="s">
        <v>11</v>
      </c>
      <c r="B45" s="240"/>
      <c r="C45" s="240"/>
      <c r="D45" s="240"/>
      <c r="E45" s="240"/>
      <c r="F45" s="240"/>
      <c r="G45" s="240"/>
      <c r="H45" s="240"/>
      <c r="I45" s="22">
        <v>37</v>
      </c>
      <c r="J45" s="30">
        <f>IF(J38&gt;J44,J38-J44,0)</f>
        <v>0</v>
      </c>
      <c r="K45" s="122">
        <f>IF(K38&gt;K44,K38-K44,0)</f>
        <v>0</v>
      </c>
    </row>
    <row r="46" spans="1:20" x14ac:dyDescent="0.2">
      <c r="A46" s="239" t="s">
        <v>12</v>
      </c>
      <c r="B46" s="240"/>
      <c r="C46" s="240"/>
      <c r="D46" s="240"/>
      <c r="E46" s="240"/>
      <c r="F46" s="240"/>
      <c r="G46" s="240"/>
      <c r="H46" s="240"/>
      <c r="I46" s="22">
        <v>38</v>
      </c>
      <c r="J46" s="30">
        <f>IF(J44&gt;J38,J44-J38,0)</f>
        <v>18030225</v>
      </c>
      <c r="K46" s="122">
        <f>IF(K44&gt;K38,K44-K38,0)</f>
        <v>9806193</v>
      </c>
    </row>
    <row r="47" spans="1:20" x14ac:dyDescent="0.2">
      <c r="A47" s="229" t="s">
        <v>61</v>
      </c>
      <c r="B47" s="230"/>
      <c r="C47" s="230"/>
      <c r="D47" s="230"/>
      <c r="E47" s="230"/>
      <c r="F47" s="230"/>
      <c r="G47" s="230"/>
      <c r="H47" s="230"/>
      <c r="I47" s="22">
        <v>39</v>
      </c>
      <c r="J47" s="23">
        <f>IF(J19-J20+J32-J33+J45-J46&gt;0,J19-J20+J32-J33+J45-J46,0)</f>
        <v>4096657</v>
      </c>
      <c r="K47" s="118">
        <f>IF(K19-K20+K32-K33+K45-K46&gt;0,K19-K20+K32-K33+K45-K46,0)</f>
        <v>20933731</v>
      </c>
    </row>
    <row r="48" spans="1:20" x14ac:dyDescent="0.2">
      <c r="A48" s="229" t="s">
        <v>62</v>
      </c>
      <c r="B48" s="230"/>
      <c r="C48" s="230"/>
      <c r="D48" s="230"/>
      <c r="E48" s="230"/>
      <c r="F48" s="230"/>
      <c r="G48" s="230"/>
      <c r="H48" s="230"/>
      <c r="I48" s="22">
        <v>40</v>
      </c>
      <c r="J48" s="23">
        <f>IF(J20-J19+J33-J32+J46-J45&gt;0,J20-J19+J33-J32+J46-J45,0)</f>
        <v>0</v>
      </c>
      <c r="K48" s="23">
        <f>IF(K20-K19+K33-K32+K46-K45&gt;0,K20-K19+K33-K32+K46-K45,0)</f>
        <v>0</v>
      </c>
    </row>
    <row r="49" spans="1:12" x14ac:dyDescent="0.2">
      <c r="A49" s="229" t="s">
        <v>134</v>
      </c>
      <c r="B49" s="230"/>
      <c r="C49" s="230"/>
      <c r="D49" s="230"/>
      <c r="E49" s="230"/>
      <c r="F49" s="230"/>
      <c r="G49" s="230"/>
      <c r="H49" s="230"/>
      <c r="I49" s="22">
        <v>41</v>
      </c>
      <c r="J49" s="14">
        <v>1696638</v>
      </c>
      <c r="K49" s="14">
        <v>3671378</v>
      </c>
      <c r="L49" s="8"/>
    </row>
    <row r="50" spans="1:12" x14ac:dyDescent="0.2">
      <c r="A50" s="229" t="s">
        <v>143</v>
      </c>
      <c r="B50" s="230"/>
      <c r="C50" s="230"/>
      <c r="D50" s="230"/>
      <c r="E50" s="230"/>
      <c r="F50" s="230"/>
      <c r="G50" s="230"/>
      <c r="H50" s="230"/>
      <c r="I50" s="22">
        <v>42</v>
      </c>
      <c r="J50" s="14">
        <f>J47</f>
        <v>4096657</v>
      </c>
      <c r="K50" s="14">
        <f>K47</f>
        <v>20933731</v>
      </c>
    </row>
    <row r="51" spans="1:12" x14ac:dyDescent="0.2">
      <c r="A51" s="229" t="s">
        <v>144</v>
      </c>
      <c r="B51" s="230"/>
      <c r="C51" s="230"/>
      <c r="D51" s="230"/>
      <c r="E51" s="230"/>
      <c r="F51" s="230"/>
      <c r="G51" s="230"/>
      <c r="H51" s="230"/>
      <c r="I51" s="22">
        <v>43</v>
      </c>
      <c r="J51" s="14">
        <f>J48</f>
        <v>0</v>
      </c>
      <c r="K51" s="14">
        <f>K48</f>
        <v>0</v>
      </c>
    </row>
    <row r="52" spans="1:12" x14ac:dyDescent="0.2">
      <c r="A52" s="262" t="s">
        <v>145</v>
      </c>
      <c r="B52" s="263"/>
      <c r="C52" s="263"/>
      <c r="D52" s="263"/>
      <c r="E52" s="263"/>
      <c r="F52" s="263"/>
      <c r="G52" s="263"/>
      <c r="H52" s="263"/>
      <c r="I52" s="25">
        <v>44</v>
      </c>
      <c r="J52" s="32">
        <f>J49+J50-J51</f>
        <v>5793295</v>
      </c>
      <c r="K52" s="32">
        <f>K49+K50-K51</f>
        <v>24605109</v>
      </c>
      <c r="L52" s="8"/>
    </row>
    <row r="53" spans="1:12" x14ac:dyDescent="0.2">
      <c r="K53" s="8">
        <f>K52-Bilanca!K64</f>
        <v>0</v>
      </c>
    </row>
    <row r="56" spans="1:12" x14ac:dyDescent="0.2">
      <c r="K56" s="8"/>
    </row>
    <row r="58" spans="1:12" x14ac:dyDescent="0.2">
      <c r="J58" s="8"/>
    </row>
  </sheetData>
  <protectedRanges>
    <protectedRange sqref="K49" name="Range1_15_1_1"/>
  </protectedRanges>
  <mergeCells count="52">
    <mergeCell ref="A45:H45"/>
    <mergeCell ref="A46:H46"/>
    <mergeCell ref="A47:H47"/>
    <mergeCell ref="A52:H52"/>
    <mergeCell ref="A48:H48"/>
    <mergeCell ref="A49:H49"/>
    <mergeCell ref="A50:H50"/>
    <mergeCell ref="A51:H51"/>
    <mergeCell ref="A41:H41"/>
    <mergeCell ref="A42:H42"/>
    <mergeCell ref="A43:H43"/>
    <mergeCell ref="A44:H44"/>
    <mergeCell ref="A37:H37"/>
    <mergeCell ref="A38:H38"/>
    <mergeCell ref="A39:H39"/>
    <mergeCell ref="A40:H40"/>
    <mergeCell ref="A33:H33"/>
    <mergeCell ref="A34:K34"/>
    <mergeCell ref="A35:H35"/>
    <mergeCell ref="A36:H36"/>
    <mergeCell ref="A29:H29"/>
    <mergeCell ref="A30:H30"/>
    <mergeCell ref="A31:H31"/>
    <mergeCell ref="A32:H32"/>
    <mergeCell ref="A25:H25"/>
    <mergeCell ref="A26:H26"/>
    <mergeCell ref="A27:H27"/>
    <mergeCell ref="A28:H28"/>
    <mergeCell ref="A21:K21"/>
    <mergeCell ref="A22:H22"/>
    <mergeCell ref="A23:H23"/>
    <mergeCell ref="A24:H24"/>
    <mergeCell ref="A17:H17"/>
    <mergeCell ref="A18:H18"/>
    <mergeCell ref="A19:H19"/>
    <mergeCell ref="A20:H20"/>
    <mergeCell ref="A13:H13"/>
    <mergeCell ref="A14:H14"/>
    <mergeCell ref="A15:H15"/>
    <mergeCell ref="A16:H16"/>
    <mergeCell ref="A11:H11"/>
    <mergeCell ref="A12:H12"/>
    <mergeCell ref="A5:H5"/>
    <mergeCell ref="A6:K6"/>
    <mergeCell ref="A7:H7"/>
    <mergeCell ref="A8:H8"/>
    <mergeCell ref="A10:H10"/>
    <mergeCell ref="A3:K3"/>
    <mergeCell ref="A1:K1"/>
    <mergeCell ref="A2:K2"/>
    <mergeCell ref="A4:H4"/>
    <mergeCell ref="A9:H9"/>
  </mergeCells>
  <phoneticPr fontId="4" type="noConversion"/>
  <dataValidations count="2">
    <dataValidation allowBlank="1" sqref="A1:I1048576 K16 J1:K6 J52:K65536 J7:J49 K27 K10:K14 L1:IA1048576 K18:K21 K38 K44:K49 K31:K34"/>
    <dataValidation type="whole" operator="notEqual" allowBlank="1" showInputMessage="1" showErrorMessage="1" errorTitle="Pogrešan unos" error="Mogu se unijeti samo cjelobrojne vrijednosti." sqref="K22:K26 K7:K9 K15 J50:K51 K17 K35:K37 K28:K30 K39:K42">
      <formula1>9999999998</formula1>
    </dataValidation>
  </dataValidations>
  <pageMargins left="0.75" right="0.75" top="1" bottom="1" header="0.5" footer="0.5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32"/>
  <sheetViews>
    <sheetView zoomScaleNormal="100" zoomScaleSheetLayoutView="125" workbookViewId="0">
      <selection activeCell="G39" sqref="G39"/>
    </sheetView>
  </sheetViews>
  <sheetFormatPr defaultRowHeight="12.75" x14ac:dyDescent="0.2"/>
  <cols>
    <col min="1" max="4" width="9.140625" style="6"/>
    <col min="5" max="5" width="10.140625" style="6" bestFit="1" customWidth="1"/>
    <col min="6" max="9" width="9.140625" style="6"/>
    <col min="10" max="11" width="10.85546875" style="6" bestFit="1" customWidth="1"/>
    <col min="12" max="12" width="11.140625" style="6" bestFit="1" customWidth="1"/>
    <col min="13" max="16384" width="9.140625" style="6"/>
  </cols>
  <sheetData>
    <row r="1" spans="1:12" ht="18" customHeight="1" x14ac:dyDescent="0.2">
      <c r="A1" s="312" t="s">
        <v>245</v>
      </c>
      <c r="B1" s="313"/>
      <c r="C1" s="313"/>
      <c r="D1" s="313"/>
      <c r="E1" s="313"/>
      <c r="F1" s="313"/>
      <c r="G1" s="313"/>
      <c r="H1" s="313"/>
      <c r="I1" s="313"/>
      <c r="J1" s="313"/>
      <c r="K1" s="314"/>
      <c r="L1" s="5"/>
    </row>
    <row r="2" spans="1:12" ht="15.75" x14ac:dyDescent="0.2">
      <c r="A2" s="140"/>
      <c r="B2" s="131"/>
      <c r="C2" s="323" t="s">
        <v>246</v>
      </c>
      <c r="D2" s="323"/>
      <c r="E2" s="133">
        <v>41640</v>
      </c>
      <c r="F2" s="132" t="s">
        <v>214</v>
      </c>
      <c r="G2" s="324">
        <v>41912</v>
      </c>
      <c r="H2" s="325"/>
      <c r="I2" s="131"/>
      <c r="J2" s="131"/>
      <c r="K2" s="141"/>
      <c r="L2" s="7"/>
    </row>
    <row r="3" spans="1:12" ht="23.25" x14ac:dyDescent="0.2">
      <c r="A3" s="326" t="s">
        <v>50</v>
      </c>
      <c r="B3" s="326"/>
      <c r="C3" s="326"/>
      <c r="D3" s="326"/>
      <c r="E3" s="326"/>
      <c r="F3" s="326"/>
      <c r="G3" s="326"/>
      <c r="H3" s="326"/>
      <c r="I3" s="134" t="s">
        <v>269</v>
      </c>
      <c r="J3" s="10" t="s">
        <v>124</v>
      </c>
      <c r="K3" s="10" t="s">
        <v>125</v>
      </c>
    </row>
    <row r="4" spans="1:12" x14ac:dyDescent="0.2">
      <c r="A4" s="327">
        <v>1</v>
      </c>
      <c r="B4" s="327"/>
      <c r="C4" s="327"/>
      <c r="D4" s="327"/>
      <c r="E4" s="327"/>
      <c r="F4" s="327"/>
      <c r="G4" s="327"/>
      <c r="H4" s="327"/>
      <c r="I4" s="11">
        <v>2</v>
      </c>
      <c r="J4" s="135" t="s">
        <v>247</v>
      </c>
      <c r="K4" s="135" t="s">
        <v>248</v>
      </c>
    </row>
    <row r="5" spans="1:12" x14ac:dyDescent="0.2">
      <c r="A5" s="315" t="s">
        <v>249</v>
      </c>
      <c r="B5" s="316"/>
      <c r="C5" s="316"/>
      <c r="D5" s="316"/>
      <c r="E5" s="316"/>
      <c r="F5" s="316"/>
      <c r="G5" s="316"/>
      <c r="H5" s="316"/>
      <c r="I5" s="12">
        <v>1</v>
      </c>
      <c r="J5" s="117">
        <v>133372000</v>
      </c>
      <c r="K5" s="13">
        <v>133372000</v>
      </c>
    </row>
    <row r="6" spans="1:12" x14ac:dyDescent="0.2">
      <c r="A6" s="315" t="s">
        <v>250</v>
      </c>
      <c r="B6" s="316"/>
      <c r="C6" s="316"/>
      <c r="D6" s="316"/>
      <c r="E6" s="316"/>
      <c r="F6" s="316"/>
      <c r="G6" s="316"/>
      <c r="H6" s="316"/>
      <c r="I6" s="12">
        <v>2</v>
      </c>
      <c r="J6" s="116">
        <v>882596886</v>
      </c>
      <c r="K6" s="14">
        <v>882596886</v>
      </c>
    </row>
    <row r="7" spans="1:12" x14ac:dyDescent="0.2">
      <c r="A7" s="315" t="s">
        <v>251</v>
      </c>
      <c r="B7" s="316"/>
      <c r="C7" s="316"/>
      <c r="D7" s="316"/>
      <c r="E7" s="316"/>
      <c r="F7" s="316"/>
      <c r="G7" s="316"/>
      <c r="H7" s="316"/>
      <c r="I7" s="12">
        <v>3</v>
      </c>
      <c r="J7" s="116">
        <v>-15511</v>
      </c>
      <c r="K7" s="14">
        <v>-15511</v>
      </c>
    </row>
    <row r="8" spans="1:12" x14ac:dyDescent="0.2">
      <c r="A8" s="315" t="s">
        <v>252</v>
      </c>
      <c r="B8" s="316"/>
      <c r="C8" s="316"/>
      <c r="D8" s="316"/>
      <c r="E8" s="316"/>
      <c r="F8" s="316"/>
      <c r="G8" s="316"/>
      <c r="H8" s="316"/>
      <c r="I8" s="12">
        <v>4</v>
      </c>
      <c r="J8" s="116">
        <v>215749082</v>
      </c>
      <c r="K8" s="14">
        <v>160343435</v>
      </c>
    </row>
    <row r="9" spans="1:12" x14ac:dyDescent="0.2">
      <c r="A9" s="315" t="s">
        <v>253</v>
      </c>
      <c r="B9" s="316"/>
      <c r="C9" s="316"/>
      <c r="D9" s="316"/>
      <c r="E9" s="316"/>
      <c r="F9" s="316"/>
      <c r="G9" s="316"/>
      <c r="H9" s="316"/>
      <c r="I9" s="12">
        <v>5</v>
      </c>
      <c r="J9" s="116">
        <v>-20395727</v>
      </c>
      <c r="K9" s="14">
        <v>-5407491</v>
      </c>
    </row>
    <row r="10" spans="1:12" x14ac:dyDescent="0.2">
      <c r="A10" s="315" t="s">
        <v>254</v>
      </c>
      <c r="B10" s="316"/>
      <c r="C10" s="316"/>
      <c r="D10" s="316"/>
      <c r="E10" s="316"/>
      <c r="F10" s="316"/>
      <c r="G10" s="316"/>
      <c r="H10" s="316"/>
      <c r="I10" s="12">
        <v>6</v>
      </c>
      <c r="J10" s="116"/>
      <c r="K10" s="14"/>
    </row>
    <row r="11" spans="1:12" x14ac:dyDescent="0.2">
      <c r="A11" s="315" t="s">
        <v>255</v>
      </c>
      <c r="B11" s="316"/>
      <c r="C11" s="316"/>
      <c r="D11" s="316"/>
      <c r="E11" s="316"/>
      <c r="F11" s="316"/>
      <c r="G11" s="316"/>
      <c r="H11" s="316"/>
      <c r="I11" s="12">
        <v>7</v>
      </c>
      <c r="J11" s="116"/>
      <c r="K11" s="14"/>
    </row>
    <row r="12" spans="1:12" x14ac:dyDescent="0.2">
      <c r="A12" s="315" t="s">
        <v>256</v>
      </c>
      <c r="B12" s="316"/>
      <c r="C12" s="316"/>
      <c r="D12" s="316"/>
      <c r="E12" s="316"/>
      <c r="F12" s="316"/>
      <c r="G12" s="316"/>
      <c r="H12" s="316"/>
      <c r="I12" s="12">
        <v>8</v>
      </c>
      <c r="J12" s="116"/>
      <c r="K12" s="14"/>
    </row>
    <row r="13" spans="1:12" x14ac:dyDescent="0.2">
      <c r="A13" s="315" t="s">
        <v>257</v>
      </c>
      <c r="B13" s="316"/>
      <c r="C13" s="316"/>
      <c r="D13" s="316"/>
      <c r="E13" s="316"/>
      <c r="F13" s="316"/>
      <c r="G13" s="316"/>
      <c r="H13" s="316"/>
      <c r="I13" s="12">
        <v>9</v>
      </c>
      <c r="J13" s="116">
        <v>-2337767</v>
      </c>
      <c r="K13" s="14">
        <v>-1547675.91</v>
      </c>
    </row>
    <row r="14" spans="1:12" x14ac:dyDescent="0.2">
      <c r="A14" s="317" t="s">
        <v>258</v>
      </c>
      <c r="B14" s="318"/>
      <c r="C14" s="318"/>
      <c r="D14" s="318"/>
      <c r="E14" s="318"/>
      <c r="F14" s="318"/>
      <c r="G14" s="318"/>
      <c r="H14" s="318"/>
      <c r="I14" s="12">
        <v>10</v>
      </c>
      <c r="J14" s="23">
        <f>SUM(J5:J13)</f>
        <v>1208968963</v>
      </c>
      <c r="K14" s="14">
        <f>SUM(K5:K13)</f>
        <v>1169341643.0899999</v>
      </c>
      <c r="L14" s="9"/>
    </row>
    <row r="15" spans="1:12" x14ac:dyDescent="0.2">
      <c r="A15" s="315" t="s">
        <v>259</v>
      </c>
      <c r="B15" s="316"/>
      <c r="C15" s="316"/>
      <c r="D15" s="316"/>
      <c r="E15" s="316"/>
      <c r="F15" s="316"/>
      <c r="G15" s="316"/>
      <c r="H15" s="316"/>
      <c r="I15" s="12">
        <v>11</v>
      </c>
      <c r="J15" s="116"/>
      <c r="K15" s="14"/>
      <c r="L15" s="9"/>
    </row>
    <row r="16" spans="1:12" x14ac:dyDescent="0.2">
      <c r="A16" s="315" t="s">
        <v>260</v>
      </c>
      <c r="B16" s="316"/>
      <c r="C16" s="316"/>
      <c r="D16" s="316"/>
      <c r="E16" s="316"/>
      <c r="F16" s="316"/>
      <c r="G16" s="316"/>
      <c r="H16" s="316"/>
      <c r="I16" s="12">
        <v>12</v>
      </c>
      <c r="J16" s="116"/>
      <c r="K16" s="14"/>
    </row>
    <row r="17" spans="1:12" x14ac:dyDescent="0.2">
      <c r="A17" s="315" t="s">
        <v>261</v>
      </c>
      <c r="B17" s="316"/>
      <c r="C17" s="316"/>
      <c r="D17" s="316"/>
      <c r="E17" s="316"/>
      <c r="F17" s="316"/>
      <c r="G17" s="316"/>
      <c r="H17" s="316"/>
      <c r="I17" s="12">
        <v>13</v>
      </c>
      <c r="J17" s="116">
        <v>2070156</v>
      </c>
      <c r="K17" s="14">
        <v>790091.19</v>
      </c>
      <c r="L17" s="8"/>
    </row>
    <row r="18" spans="1:12" x14ac:dyDescent="0.2">
      <c r="A18" s="315" t="s">
        <v>262</v>
      </c>
      <c r="B18" s="316"/>
      <c r="C18" s="316"/>
      <c r="D18" s="316"/>
      <c r="E18" s="316"/>
      <c r="F18" s="316"/>
      <c r="G18" s="316"/>
      <c r="H18" s="316"/>
      <c r="I18" s="12">
        <v>14</v>
      </c>
      <c r="J18" s="116"/>
      <c r="K18" s="14"/>
    </row>
    <row r="19" spans="1:12" x14ac:dyDescent="0.2">
      <c r="A19" s="315" t="s">
        <v>263</v>
      </c>
      <c r="B19" s="316"/>
      <c r="C19" s="316"/>
      <c r="D19" s="316"/>
      <c r="E19" s="316"/>
      <c r="F19" s="316"/>
      <c r="G19" s="316"/>
      <c r="H19" s="316"/>
      <c r="I19" s="12">
        <v>15</v>
      </c>
      <c r="J19" s="116"/>
      <c r="K19" s="14"/>
    </row>
    <row r="20" spans="1:12" x14ac:dyDescent="0.2">
      <c r="A20" s="315" t="s">
        <v>264</v>
      </c>
      <c r="B20" s="316"/>
      <c r="C20" s="316"/>
      <c r="D20" s="316"/>
      <c r="E20" s="316"/>
      <c r="F20" s="316"/>
      <c r="G20" s="316"/>
      <c r="H20" s="316"/>
      <c r="I20" s="12">
        <v>16</v>
      </c>
      <c r="J20" s="116">
        <v>-50799048</v>
      </c>
      <c r="K20" s="116">
        <v>-40417411.100000098</v>
      </c>
      <c r="L20" s="9"/>
    </row>
    <row r="21" spans="1:12" x14ac:dyDescent="0.2">
      <c r="A21" s="317" t="s">
        <v>265</v>
      </c>
      <c r="B21" s="318"/>
      <c r="C21" s="318"/>
      <c r="D21" s="318"/>
      <c r="E21" s="318"/>
      <c r="F21" s="318"/>
      <c r="G21" s="318"/>
      <c r="H21" s="318"/>
      <c r="I21" s="12">
        <v>17</v>
      </c>
      <c r="J21" s="32">
        <f>SUM(J15:J20)</f>
        <v>-48728892</v>
      </c>
      <c r="K21" s="32">
        <v>-39627319.910000101</v>
      </c>
      <c r="L21" s="9"/>
    </row>
    <row r="22" spans="1:12" x14ac:dyDescent="0.2">
      <c r="A22" s="319"/>
      <c r="B22" s="320"/>
      <c r="C22" s="320"/>
      <c r="D22" s="320"/>
      <c r="E22" s="320"/>
      <c r="F22" s="320"/>
      <c r="G22" s="320"/>
      <c r="H22" s="320"/>
      <c r="I22" s="321"/>
      <c r="J22" s="321"/>
      <c r="K22" s="322"/>
    </row>
    <row r="23" spans="1:12" x14ac:dyDescent="0.2">
      <c r="A23" s="305" t="s">
        <v>266</v>
      </c>
      <c r="B23" s="306"/>
      <c r="C23" s="306"/>
      <c r="D23" s="306"/>
      <c r="E23" s="306"/>
      <c r="F23" s="306"/>
      <c r="G23" s="306"/>
      <c r="H23" s="306"/>
      <c r="I23" s="16">
        <v>18</v>
      </c>
      <c r="J23" s="13">
        <f>J21</f>
        <v>-48728892</v>
      </c>
      <c r="K23" s="13">
        <f>K21</f>
        <v>-39627319.910000101</v>
      </c>
    </row>
    <row r="24" spans="1:12" ht="17.25" customHeight="1" x14ac:dyDescent="0.2">
      <c r="A24" s="307" t="s">
        <v>267</v>
      </c>
      <c r="B24" s="308"/>
      <c r="C24" s="308"/>
      <c r="D24" s="308"/>
      <c r="E24" s="308"/>
      <c r="F24" s="308"/>
      <c r="G24" s="308"/>
      <c r="H24" s="308"/>
      <c r="I24" s="17">
        <v>19</v>
      </c>
      <c r="J24" s="15"/>
      <c r="K24" s="15"/>
    </row>
    <row r="25" spans="1:12" ht="30" customHeight="1" x14ac:dyDescent="0.2">
      <c r="A25" s="309" t="s">
        <v>268</v>
      </c>
      <c r="B25" s="310"/>
      <c r="C25" s="310"/>
      <c r="D25" s="310"/>
      <c r="E25" s="310"/>
      <c r="F25" s="310"/>
      <c r="G25" s="310"/>
      <c r="H25" s="310"/>
      <c r="I25" s="310"/>
      <c r="J25" s="310"/>
      <c r="K25" s="311"/>
    </row>
    <row r="27" spans="1:12" x14ac:dyDescent="0.2">
      <c r="I27"/>
      <c r="J27"/>
      <c r="K27"/>
      <c r="L27"/>
    </row>
    <row r="28" spans="1:12" x14ac:dyDescent="0.2">
      <c r="I28"/>
      <c r="J28"/>
      <c r="K28" s="120"/>
      <c r="L28"/>
    </row>
    <row r="29" spans="1:12" x14ac:dyDescent="0.2">
      <c r="I29"/>
      <c r="J29"/>
      <c r="K29"/>
      <c r="L29"/>
    </row>
    <row r="30" spans="1:12" x14ac:dyDescent="0.2">
      <c r="I30"/>
      <c r="J30"/>
      <c r="K30"/>
      <c r="L30"/>
    </row>
    <row r="32" spans="1:12" x14ac:dyDescent="0.2">
      <c r="J32" s="9"/>
    </row>
  </sheetData>
  <protectedRanges>
    <protectedRange sqref="E2" name="Range1_1"/>
    <protectedRange sqref="G2:H2" name="Range1"/>
  </protectedRanges>
  <mergeCells count="26">
    <mergeCell ref="C2:D2"/>
    <mergeCell ref="G2:H2"/>
    <mergeCell ref="A3:H3"/>
    <mergeCell ref="A4:H4"/>
    <mergeCell ref="A5:H5"/>
    <mergeCell ref="A6:H6"/>
    <mergeCell ref="A7:H7"/>
    <mergeCell ref="A8:H8"/>
    <mergeCell ref="A9:H9"/>
    <mergeCell ref="A10:H10"/>
    <mergeCell ref="A23:H23"/>
    <mergeCell ref="A24:H24"/>
    <mergeCell ref="A25:K25"/>
    <mergeCell ref="A1:K1"/>
    <mergeCell ref="A19:H19"/>
    <mergeCell ref="A20:H20"/>
    <mergeCell ref="A21:H21"/>
    <mergeCell ref="A22:K22"/>
    <mergeCell ref="A15:H15"/>
    <mergeCell ref="A16:H16"/>
    <mergeCell ref="A17:H17"/>
    <mergeCell ref="A18:H18"/>
    <mergeCell ref="A11:H11"/>
    <mergeCell ref="A12:H12"/>
    <mergeCell ref="A13:H13"/>
    <mergeCell ref="A14:H14"/>
  </mergeCells>
  <phoneticPr fontId="4" type="noConversion"/>
  <conditionalFormatting sqref="G2">
    <cfRule type="cellIs" dxfId="0" priority="1" stopIfTrue="1" operator="lessThan">
      <formula>#REF!</formula>
    </cfRule>
  </conditionalFormatting>
  <dataValidations count="5">
    <dataValidation allowBlank="1" sqref="L31:L1048576 J14 J1:K4 J24:K26 I31:I1048576 J31:K65536 L1:L26 A1:H1048576 I1:I26 J21:K22 M1:IF1048576 K10:K19"/>
    <dataValidation type="whole" operator="notEqual" allowBlank="1" showInputMessage="1" showErrorMessage="1" errorTitle="Pogrešan unos" error="Mogu se unijeti samo cjelobrojne pozitivne ili negativne vrijednosti." sqref="K6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K8">
      <formula1>0</formula1>
    </dataValidation>
    <dataValidation type="whole" operator="notEqual" allowBlank="1" showInputMessage="1" showErrorMessage="1" errorTitle="Pogrešan unos" error="Mogu se unijeti samo cjelobrojne vrijednosti." sqref="J5:J13 J15:J20 K5 K7 K20">
      <formula1>999999999999</formula1>
    </dataValidation>
    <dataValidation type="whole" operator="notEqual" allowBlank="1" showInputMessage="1" showErrorMessage="1" errorTitle="Pogrešan unos" error="Mogu se unijeti samo cjelobrojne vrijednosti." sqref="J23:K23">
      <formula1>9999999999</formula1>
    </dataValidation>
  </dataValidations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28"/>
  <sheetViews>
    <sheetView view="pageBreakPreview" zoomScale="110" workbookViewId="0"/>
  </sheetViews>
  <sheetFormatPr defaultRowHeight="12.75" x14ac:dyDescent="0.2"/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5.75" x14ac:dyDescent="0.25">
      <c r="A2" s="328" t="s">
        <v>244</v>
      </c>
      <c r="B2" s="328"/>
      <c r="C2" s="328"/>
      <c r="D2" s="328"/>
      <c r="E2" s="328"/>
      <c r="F2" s="328"/>
      <c r="G2" s="328"/>
      <c r="H2" s="328"/>
      <c r="I2" s="328"/>
      <c r="J2" s="328"/>
    </row>
    <row r="3" spans="1:10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2.75" customHeight="1" x14ac:dyDescent="0.2">
      <c r="A4" s="329" t="s">
        <v>280</v>
      </c>
      <c r="B4" s="329"/>
      <c r="C4" s="329"/>
      <c r="D4" s="329"/>
      <c r="E4" s="329"/>
      <c r="F4" s="329"/>
      <c r="G4" s="329"/>
      <c r="H4" s="329"/>
      <c r="I4" s="329"/>
      <c r="J4" s="329"/>
    </row>
    <row r="5" spans="1:10" ht="12.75" customHeight="1" x14ac:dyDescent="0.2">
      <c r="A5" s="329"/>
      <c r="B5" s="329"/>
      <c r="C5" s="329"/>
      <c r="D5" s="329"/>
      <c r="E5" s="329"/>
      <c r="F5" s="329"/>
      <c r="G5" s="329"/>
      <c r="H5" s="329"/>
      <c r="I5" s="329"/>
      <c r="J5" s="329"/>
    </row>
    <row r="6" spans="1:10" ht="12.75" customHeight="1" x14ac:dyDescent="0.2">
      <c r="A6" s="329"/>
      <c r="B6" s="329"/>
      <c r="C6" s="329"/>
      <c r="D6" s="329"/>
      <c r="E6" s="329"/>
      <c r="F6" s="329"/>
      <c r="G6" s="329"/>
      <c r="H6" s="329"/>
      <c r="I6" s="329"/>
      <c r="J6" s="329"/>
    </row>
    <row r="7" spans="1:10" ht="12.75" customHeight="1" x14ac:dyDescent="0.2">
      <c r="A7" s="329"/>
      <c r="B7" s="329"/>
      <c r="C7" s="329"/>
      <c r="D7" s="329"/>
      <c r="E7" s="329"/>
      <c r="F7" s="329"/>
      <c r="G7" s="329"/>
      <c r="H7" s="329"/>
      <c r="I7" s="329"/>
      <c r="J7" s="329"/>
    </row>
    <row r="8" spans="1:10" ht="12.75" customHeight="1" x14ac:dyDescent="0.2">
      <c r="A8" s="329"/>
      <c r="B8" s="329"/>
      <c r="C8" s="329"/>
      <c r="D8" s="329"/>
      <c r="E8" s="329"/>
      <c r="F8" s="329"/>
      <c r="G8" s="329"/>
      <c r="H8" s="329"/>
      <c r="I8" s="329"/>
      <c r="J8" s="329"/>
    </row>
    <row r="9" spans="1:10" ht="12.75" customHeight="1" x14ac:dyDescent="0.2">
      <c r="A9" s="329"/>
      <c r="B9" s="329"/>
      <c r="C9" s="329"/>
      <c r="D9" s="329"/>
      <c r="E9" s="329"/>
      <c r="F9" s="329"/>
      <c r="G9" s="329"/>
      <c r="H9" s="329"/>
      <c r="I9" s="329"/>
      <c r="J9" s="329"/>
    </row>
    <row r="10" spans="1:10" ht="12.75" customHeight="1" x14ac:dyDescent="0.2">
      <c r="A10" s="329"/>
      <c r="B10" s="329"/>
      <c r="C10" s="329"/>
      <c r="D10" s="329"/>
      <c r="E10" s="329"/>
      <c r="F10" s="329"/>
      <c r="G10" s="329"/>
      <c r="H10" s="329"/>
      <c r="I10" s="329"/>
      <c r="J10" s="329"/>
    </row>
    <row r="11" spans="1:10" x14ac:dyDescent="0.2">
      <c r="A11" s="330"/>
      <c r="B11" s="330"/>
      <c r="C11" s="330"/>
      <c r="D11" s="330"/>
      <c r="E11" s="330"/>
      <c r="F11" s="330"/>
      <c r="G11" s="330"/>
      <c r="H11" s="330"/>
      <c r="I11" s="330"/>
      <c r="J11" s="330"/>
    </row>
    <row r="12" spans="1:1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ht="15" x14ac:dyDescent="0.2">
      <c r="A26" s="2"/>
      <c r="B26" s="2"/>
      <c r="C26" s="2"/>
      <c r="D26" s="2"/>
      <c r="E26" s="2"/>
      <c r="F26" s="2"/>
      <c r="G26" s="2"/>
      <c r="H26" s="2"/>
      <c r="I26" s="3"/>
      <c r="J26" s="2"/>
    </row>
    <row r="27" spans="1:10" x14ac:dyDescent="0.2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">
      <c r="A28" s="2"/>
      <c r="B28" s="2"/>
      <c r="C28" s="2"/>
      <c r="D28" s="2"/>
      <c r="E28" s="2"/>
      <c r="F28" s="2"/>
      <c r="G28" s="2"/>
      <c r="H28" s="2"/>
      <c r="I28" s="2"/>
      <c r="J28" s="2"/>
    </row>
  </sheetData>
  <mergeCells count="3">
    <mergeCell ref="A2:J2"/>
    <mergeCell ref="A4:J10"/>
    <mergeCell ref="A11:J11"/>
  </mergeCells>
  <phoneticPr fontId="4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OPĆI PODACI</vt:lpstr>
      <vt:lpstr>Bilanca</vt:lpstr>
      <vt:lpstr>RDG</vt:lpstr>
      <vt:lpstr>NT_I</vt:lpstr>
      <vt:lpstr>PK</vt:lpstr>
      <vt:lpstr>Bilješke</vt:lpstr>
      <vt:lpstr>Bilanca!Print_Area</vt:lpstr>
      <vt:lpstr>Bilješke!Print_Area</vt:lpstr>
      <vt:lpstr>NT_I!Print_Area</vt:lpstr>
      <vt:lpstr>'OPĆI PODACI'!Print_Area</vt:lpstr>
      <vt:lpstr>PK!Print_Area</vt:lpstr>
      <vt:lpstr>RDG!Print_Area</vt:lpstr>
    </vt:vector>
  </TitlesOfParts>
  <Company>HANFA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Tatjana Ilinčić</cp:lastModifiedBy>
  <cp:lastPrinted>2014-07-21T09:32:57Z</cp:lastPrinted>
  <dcterms:created xsi:type="dcterms:W3CDTF">2008-10-17T11:51:54Z</dcterms:created>
  <dcterms:modified xsi:type="dcterms:W3CDTF">2014-10-30T08:28:12Z</dcterms:modified>
</cp:coreProperties>
</file>