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Hrfs03\ag financije\External Reporting\2015\Q3 2015\"/>
    </mc:Choice>
  </mc:AlternateContent>
  <bookViews>
    <workbookView xWindow="0" yWindow="15" windowWidth="12165" windowHeight="8175"/>
  </bookViews>
  <sheets>
    <sheet name="OPĆI PODACI" sheetId="15" r:id="rId1"/>
    <sheet name="Bilanca" sheetId="19" r:id="rId2"/>
    <sheet name="RDG" sheetId="18" r:id="rId3"/>
    <sheet name="NT_I" sheetId="20" r:id="rId4"/>
    <sheet name="PK" sheetId="17" r:id="rId5"/>
    <sheet name="Bilješke" sheetId="16" r:id="rId6"/>
  </sheets>
  <definedNames>
    <definedName name="_xlnm.Print_Area" localSheetId="5">Bilješke!$A$1:$J$53</definedName>
    <definedName name="_xlnm.Print_Area" localSheetId="0">'OPĆI PODACI'!$A$1:$I$63</definedName>
    <definedName name="_xlnm.Print_Area" localSheetId="4">PK!$A$1:$K$25</definedName>
  </definedNames>
  <calcPr calcId="152511"/>
</workbook>
</file>

<file path=xl/calcChain.xml><?xml version="1.0" encoding="utf-8"?>
<calcChain xmlns="http://schemas.openxmlformats.org/spreadsheetml/2006/main">
  <c r="K21" i="17" l="1"/>
  <c r="J21" i="17"/>
  <c r="K14" i="17"/>
  <c r="J14" i="17"/>
  <c r="K46" i="20" l="1"/>
  <c r="K44" i="20"/>
  <c r="J51" i="20"/>
  <c r="J50" i="20"/>
  <c r="J52" i="20" s="1"/>
  <c r="J48" i="20"/>
  <c r="J47" i="20"/>
  <c r="J44" i="20"/>
  <c r="J46" i="20" s="1"/>
  <c r="K38" i="20"/>
  <c r="J38" i="20"/>
  <c r="J32" i="20"/>
  <c r="K31" i="20"/>
  <c r="J31" i="20"/>
  <c r="J33" i="20" s="1"/>
  <c r="K27" i="20"/>
  <c r="J27" i="20"/>
  <c r="K20" i="20"/>
  <c r="K18" i="20"/>
  <c r="K19" i="20" s="1"/>
  <c r="J18" i="20"/>
  <c r="J20" i="20" s="1"/>
  <c r="K13" i="20"/>
  <c r="J13" i="20"/>
  <c r="K32" i="20" l="1"/>
  <c r="K45" i="20"/>
  <c r="K33" i="20"/>
  <c r="J45" i="20"/>
  <c r="J19" i="20"/>
  <c r="K47" i="20" l="1"/>
  <c r="K50" i="20" s="1"/>
  <c r="K48" i="20"/>
  <c r="K51" i="20" s="1"/>
  <c r="K52" i="20" l="1"/>
  <c r="M57" i="18" l="1"/>
  <c r="M66" i="18" s="1"/>
  <c r="L57" i="18"/>
  <c r="M33" i="18"/>
  <c r="L33" i="18"/>
  <c r="M22" i="18"/>
  <c r="L22" i="18"/>
  <c r="M27" i="18"/>
  <c r="L27" i="18"/>
  <c r="M16" i="18"/>
  <c r="L16" i="18"/>
  <c r="M12" i="18"/>
  <c r="M10" i="18" s="1"/>
  <c r="M43" i="18" s="1"/>
  <c r="L12" i="18"/>
  <c r="M7" i="18"/>
  <c r="L7" i="18"/>
  <c r="K57" i="18"/>
  <c r="K66" i="18" s="1"/>
  <c r="J57" i="18"/>
  <c r="J66" i="18" s="1"/>
  <c r="K33" i="18"/>
  <c r="J33" i="18"/>
  <c r="K27" i="18"/>
  <c r="J27" i="18"/>
  <c r="K22" i="18"/>
  <c r="J22" i="18"/>
  <c r="K16" i="18"/>
  <c r="J16" i="18"/>
  <c r="J10" i="18" s="1"/>
  <c r="J43" i="18" s="1"/>
  <c r="K12" i="18"/>
  <c r="J12" i="18"/>
  <c r="K7" i="18"/>
  <c r="K42" i="18" s="1"/>
  <c r="J7" i="18"/>
  <c r="J30" i="20"/>
  <c r="J42" i="18" l="1"/>
  <c r="J44" i="18" s="1"/>
  <c r="L66" i="18"/>
  <c r="K10" i="18"/>
  <c r="K43" i="18" s="1"/>
  <c r="K44" i="18" s="1"/>
  <c r="M42" i="18"/>
  <c r="M45" i="18" s="1"/>
  <c r="L42" i="18"/>
  <c r="L10" i="18"/>
  <c r="M46" i="18" l="1"/>
  <c r="M44" i="18"/>
  <c r="M48" i="18" s="1"/>
  <c r="M49" i="18" s="1"/>
  <c r="L43" i="18"/>
  <c r="L45" i="18" s="1"/>
  <c r="M56" i="18" l="1"/>
  <c r="M67" i="18" s="1"/>
  <c r="M50" i="18"/>
  <c r="L46" i="18"/>
  <c r="L44" i="18"/>
  <c r="L48" i="18"/>
  <c r="L49" i="18"/>
  <c r="L56" i="18"/>
  <c r="K100" i="19"/>
  <c r="K90" i="19"/>
  <c r="K86" i="19"/>
  <c r="K82" i="19"/>
  <c r="K79" i="19"/>
  <c r="K72" i="19"/>
  <c r="K56" i="19"/>
  <c r="K49" i="19"/>
  <c r="K41" i="19"/>
  <c r="K35" i="19"/>
  <c r="K26" i="19"/>
  <c r="K16" i="19"/>
  <c r="K9" i="19"/>
  <c r="J119" i="19"/>
  <c r="J118" i="19"/>
  <c r="J100" i="19"/>
  <c r="J90" i="19"/>
  <c r="J86" i="19"/>
  <c r="J82" i="19"/>
  <c r="J79" i="19"/>
  <c r="J72" i="19"/>
  <c r="J69" i="19"/>
  <c r="J114" i="19" s="1"/>
  <c r="J62" i="19"/>
  <c r="J56" i="19"/>
  <c r="J49" i="19"/>
  <c r="J40" i="19" s="1"/>
  <c r="J41" i="19"/>
  <c r="J35" i="19"/>
  <c r="J26" i="19"/>
  <c r="J8" i="19" s="1"/>
  <c r="J16" i="19"/>
  <c r="J9" i="19"/>
  <c r="L67" i="18" l="1"/>
  <c r="L50" i="18"/>
  <c r="K69" i="19"/>
  <c r="K114" i="19" s="1"/>
  <c r="K40" i="19"/>
  <c r="K8" i="19"/>
  <c r="J66" i="19"/>
  <c r="K66" i="19" l="1"/>
  <c r="K119" i="19" l="1"/>
  <c r="K118" i="19" l="1"/>
  <c r="K48" i="18" l="1"/>
  <c r="K56" i="18" s="1"/>
  <c r="K67" i="18" s="1"/>
  <c r="J48" i="18"/>
  <c r="J49" i="18" s="1"/>
  <c r="K46" i="18"/>
  <c r="J46" i="18"/>
  <c r="K45" i="18"/>
  <c r="J45" i="18"/>
  <c r="K49" i="18" l="1"/>
  <c r="J50" i="18"/>
  <c r="J56" i="18"/>
  <c r="J67" i="18" s="1"/>
  <c r="K50" i="18"/>
</calcChain>
</file>

<file path=xl/sharedStrings.xml><?xml version="1.0" encoding="utf-8"?>
<sst xmlns="http://schemas.openxmlformats.org/spreadsheetml/2006/main" count="356" uniqueCount="321">
  <si>
    <t xml:space="preserve">     3. Obveze prema bankama i drugim financijskim institucijama</t>
  </si>
  <si>
    <t>E) ODGOĐENO PLAĆANJE TROŠKOVA I PRIHOD BUDUĆEGA RAZDOBLJA</t>
  </si>
  <si>
    <t>IV. Ukupno novčani izdaci od investicijskih aktivnosti (021 do 023)</t>
  </si>
  <si>
    <t>1. Pripisano imateljima kapitala matice</t>
  </si>
  <si>
    <t>2. Pripisano manjinskom interesu</t>
  </si>
  <si>
    <t xml:space="preserve">   5. Potraživanja od države i drugih institucija</t>
  </si>
  <si>
    <t xml:space="preserve">   6. Ostala potraživanja</t>
  </si>
  <si>
    <r>
      <t xml:space="preserve">II. POSLOVNI RASHODI </t>
    </r>
    <r>
      <rPr>
        <sz val="9"/>
        <rFont val="Arial"/>
        <family val="2"/>
        <charset val="238"/>
      </rPr>
      <t>(115+116+120+124+125+126+129+130)</t>
    </r>
  </si>
  <si>
    <r>
      <t xml:space="preserve">B)  DUGOTRAJNA IMOVINA </t>
    </r>
    <r>
      <rPr>
        <sz val="9"/>
        <rFont val="Arial"/>
        <family val="2"/>
        <charset val="238"/>
      </rPr>
      <t>(003+010+020+029+033)</t>
    </r>
  </si>
  <si>
    <t xml:space="preserve">   2. Koncesije, patenti, licencije, robne i uslužne marke, softver i ostala prava</t>
  </si>
  <si>
    <t xml:space="preserve">   3. Ostali novčani izdaci od investicijskih aktivnosti</t>
  </si>
  <si>
    <t>C1) NETO POVEĆANJE NOVČANOG TIJEKA OD FINANCIJSKIH
       AKTIVNOSTI (030-036)</t>
  </si>
  <si>
    <t>C2) NETO SMANJENJE NOVČANOG TIJEKA OD FINANCIJSKIH
       AKTIVNOSTI (036-030)</t>
  </si>
  <si>
    <r>
      <t xml:space="preserve">B)  REZERVIRANJA </t>
    </r>
    <r>
      <rPr>
        <sz val="9"/>
        <rFont val="Arial"/>
        <family val="2"/>
        <charset val="238"/>
      </rPr>
      <t>(080 do 082)</t>
    </r>
  </si>
  <si>
    <r>
      <t xml:space="preserve">C)  DUGOROČNE OBVEZE </t>
    </r>
    <r>
      <rPr>
        <sz val="9"/>
        <rFont val="Arial"/>
        <family val="2"/>
        <charset val="238"/>
      </rPr>
      <t>(084 do 092)</t>
    </r>
  </si>
  <si>
    <r>
      <t xml:space="preserve">D)  KRATKOROČNE OBVEZE </t>
    </r>
    <r>
      <rPr>
        <sz val="9"/>
        <rFont val="Arial"/>
        <family val="2"/>
        <charset val="238"/>
      </rPr>
      <t>(094 do 105)</t>
    </r>
  </si>
  <si>
    <r>
      <t xml:space="preserve">    2. Materijalni troškovi </t>
    </r>
    <r>
      <rPr>
        <sz val="9"/>
        <rFont val="Arial"/>
        <family val="2"/>
        <charset val="238"/>
      </rPr>
      <t>(117 do 119)</t>
    </r>
  </si>
  <si>
    <r>
      <t xml:space="preserve">   3. Troškovi osoblja </t>
    </r>
    <r>
      <rPr>
        <sz val="9"/>
        <rFont val="Arial"/>
        <family val="2"/>
        <charset val="238"/>
      </rPr>
      <t>(121 do 123)</t>
    </r>
  </si>
  <si>
    <r>
      <t xml:space="preserve">   6. Vrijednosno usklađivanje </t>
    </r>
    <r>
      <rPr>
        <sz val="9"/>
        <rFont val="Arial"/>
        <family val="2"/>
        <charset val="238"/>
      </rPr>
      <t>(127+128)</t>
    </r>
  </si>
  <si>
    <r>
      <t xml:space="preserve">F) UKUPNO – PASIVA </t>
    </r>
    <r>
      <rPr>
        <sz val="9"/>
        <rFont val="Arial"/>
        <family val="2"/>
        <charset val="238"/>
      </rPr>
      <t>(062+079+083+093+106)</t>
    </r>
  </si>
  <si>
    <r>
      <t xml:space="preserve">I. POSLOVNI PRIHODI </t>
    </r>
    <r>
      <rPr>
        <sz val="9"/>
        <rFont val="Arial"/>
        <family val="2"/>
        <charset val="238"/>
      </rPr>
      <t>(112+113)</t>
    </r>
  </si>
  <si>
    <t xml:space="preserve">    4. Alati, pogonski inventar i transportna imovina</t>
  </si>
  <si>
    <t xml:space="preserve">    5. Biološka imovina</t>
  </si>
  <si>
    <t xml:space="preserve">   2. Novčani primici od glavnice kredita, zadužnica, pozajmica i drugih posudbi</t>
  </si>
  <si>
    <t xml:space="preserve">   3. Ostali primici od financijskih aktivnosti</t>
  </si>
  <si>
    <t xml:space="preserve">   1. Novčani izdaci za otplatu glavnice kredita i obveznica</t>
  </si>
  <si>
    <t xml:space="preserve">   2. Novčani izdaci za isplatu dividendi</t>
  </si>
  <si>
    <t xml:space="preserve">   3. Novčani izdaci za financijski najam</t>
  </si>
  <si>
    <t xml:space="preserve">   4. Novčani izdaci za otkup vlastitih dionica</t>
  </si>
  <si>
    <t xml:space="preserve">   5. Ostali novčani izdaci od financijskih aktivnosti</t>
  </si>
  <si>
    <t>A1) NETO POVEĆANJE NOVČANOG TIJEKA OD POSLOVNIH
       AKTIVNOSTI (007-012)</t>
  </si>
  <si>
    <t>A2) NETO SMANJENJE NOVČANOG TIJEKA OD POSLOVNIH
       AKTIVNOSTI (012-007)</t>
  </si>
  <si>
    <t>B1) NETO POVEĆANJE NOVČANOG TIJEKA OD INVESTICIJSKIH
       AKTIVNOSTI (020-024)</t>
  </si>
  <si>
    <t>B2) NETO SMANJENJE NOVČANOG TIJEKA OD INVESTICIJSKIH
       AKTIVNOSTI (024-020)</t>
  </si>
  <si>
    <t xml:space="preserve">   1. Dobit prije poreza</t>
  </si>
  <si>
    <t xml:space="preserve">   2. Amortizacija</t>
  </si>
  <si>
    <t xml:space="preserve">   3. Povećanje kratkoročnih obveza</t>
  </si>
  <si>
    <t xml:space="preserve">   4. Smanjenje kratkotrajnih potraživanja</t>
  </si>
  <si>
    <t xml:space="preserve">   5. Smanjenje zaliha</t>
  </si>
  <si>
    <t xml:space="preserve">    3. Dobit ili gubitak s osnove ponovnog vrednovanja financijske
         imovine raspoložive za prodaju</t>
  </si>
  <si>
    <t xml:space="preserve">     7. Ostala financijska imovina </t>
  </si>
  <si>
    <t xml:space="preserve">   8. Ostali poslovni rashodi</t>
  </si>
  <si>
    <t xml:space="preserve">   6. Ostalo povećanje novčanog tijeka</t>
  </si>
  <si>
    <t xml:space="preserve">   1. Smanjenje kratkoročnih obveza</t>
  </si>
  <si>
    <t xml:space="preserve">   2. Povećanje kratkotrajnih potraživanja</t>
  </si>
  <si>
    <t xml:space="preserve">   3. Povećanje zaliha</t>
  </si>
  <si>
    <t xml:space="preserve">   4. Ostalo smanjenje novčanog tijeka</t>
  </si>
  <si>
    <t>D)  PLAĆENI TROŠKOVI BUDUĆEG RAZDOBLJA I OBRAČUNATI PRIHODI</t>
  </si>
  <si>
    <t>G)  IZVANBILANČNI ZAPISI</t>
  </si>
  <si>
    <t>PASIVA</t>
  </si>
  <si>
    <t>Naziv pozicije</t>
  </si>
  <si>
    <t>A)  POTRAŽIVANJA ZA UPISANI A NEUPLAĆENI KAPITAL</t>
  </si>
  <si>
    <t xml:space="preserve">        c) Ostali vanjski troškovi</t>
  </si>
  <si>
    <t xml:space="preserve">        a) Neto plaće i nadnice</t>
  </si>
  <si>
    <t xml:space="preserve">        b) Troškovi poreza i doprinosa iz plaća</t>
  </si>
  <si>
    <t xml:space="preserve">        c) Doprinosi na plaće</t>
  </si>
  <si>
    <t xml:space="preserve">    2. Kamate, tečajne razlike i drugi rashodi iz odnosa s nepovezanim
        poduzetnicima i drugim osobama</t>
  </si>
  <si>
    <t xml:space="preserve">    1. Kamate, tečajne razlike i drugi rashodi s povezanim poduzetnicima</t>
  </si>
  <si>
    <t xml:space="preserve">    4. Ostali financijski rashodi</t>
  </si>
  <si>
    <t>V. Ukupno novčani primici od financijskih aktivnosti (027 do 029)</t>
  </si>
  <si>
    <t>VI. Ukupno novčani izdaci od financijskih aktivnosti (031 do 035)</t>
  </si>
  <si>
    <t>Ukupno povećanje novčanog tijeka (013 – 014 + 025 – 026 + 037 – 038)</t>
  </si>
  <si>
    <t>Ukupno smanjenje novčanog tijeka (014 – 013 + 026 – 025 + 038 – 037)</t>
  </si>
  <si>
    <t xml:space="preserve">    6. Predujmovi za materijalnu imovinu</t>
  </si>
  <si>
    <t xml:space="preserve">    7. Materijalna imovina u pripremi</t>
  </si>
  <si>
    <t xml:space="preserve">    8. Ostala materijalna imovina</t>
  </si>
  <si>
    <t xml:space="preserve">    9. Ulaganje u nekretnine</t>
  </si>
  <si>
    <t xml:space="preserve">     1. Udjeli (dionice) kod povezanih poduzetnika</t>
  </si>
  <si>
    <t xml:space="preserve">     2. Dani zajmovi povezanim poduzetnicima</t>
  </si>
  <si>
    <t xml:space="preserve">     3. Sudjelujući interesi (udjeli)</t>
  </si>
  <si>
    <t xml:space="preserve">     7. Ostala dugotrajna financijska imovina </t>
  </si>
  <si>
    <t xml:space="preserve">     1. Potraživanja od povezanih poduzetnika</t>
  </si>
  <si>
    <t xml:space="preserve">     2. Potraživanja po osnovi prodaje na kredit</t>
  </si>
  <si>
    <t xml:space="preserve">     3. Ostala potraživanja</t>
  </si>
  <si>
    <t xml:space="preserve">     4. Zajmovi dani poduzetnicima u kojima postoje sudjelujući interesi</t>
  </si>
  <si>
    <t xml:space="preserve">     5. Ulaganja u vrijednosne papire</t>
  </si>
  <si>
    <t xml:space="preserve">     6. Dani zajmovi, depoziti i slično</t>
  </si>
  <si>
    <t xml:space="preserve">   3. Gotovi proizvodi</t>
  </si>
  <si>
    <t xml:space="preserve">   4. Trgovačka roba</t>
  </si>
  <si>
    <t xml:space="preserve">   5. Predujmovi za zalihe</t>
  </si>
  <si>
    <t xml:space="preserve">   6. Dugotrajna imovina namijenjena prodaji</t>
  </si>
  <si>
    <t xml:space="preserve">   7. Biološka imovina</t>
  </si>
  <si>
    <t>F)  IZVANBILANČNI ZAPISI</t>
  </si>
  <si>
    <t xml:space="preserve">     8. Ostale dugoročne obveze</t>
  </si>
  <si>
    <t xml:space="preserve">     9. Odgođena porezna obveza</t>
  </si>
  <si>
    <t xml:space="preserve">     7. Obveze prema poduzetnicima u kojima postoje sudjelujući interesi</t>
  </si>
  <si>
    <t xml:space="preserve">     8. Obveze prema zaposlenicima</t>
  </si>
  <si>
    <t xml:space="preserve">     9. Obveze za poreze, doprinose i slična davanja</t>
  </si>
  <si>
    <t xml:space="preserve">   11. Obveze po osnovi dugotrajne imovine namijenjene prodaji</t>
  </si>
  <si>
    <t xml:space="preserve">   12. Ostale kratkoročne obveze</t>
  </si>
  <si>
    <t xml:space="preserve">   10. Obveze s osnove udjela u rezultatu</t>
  </si>
  <si>
    <t>I. ZALIHE (036 do 042)</t>
  </si>
  <si>
    <t>II. POTRAŽIVANJA (044 do 049)</t>
  </si>
  <si>
    <t>III. KRATKOTRAJNA FINANCIJSKA IMOVINA (051 do 057)</t>
  </si>
  <si>
    <t xml:space="preserve">   2. Ostali poslovni prihodi</t>
  </si>
  <si>
    <t xml:space="preserve">    1. Promjene vrijednosti zaliha proizvodnje u tijeku i gotovih proizvoda</t>
  </si>
  <si>
    <t xml:space="preserve">   4. Amortizacija</t>
  </si>
  <si>
    <t xml:space="preserve">   5. Ostali troškovi</t>
  </si>
  <si>
    <t xml:space="preserve">   7. Rezerviranja</t>
  </si>
  <si>
    <t xml:space="preserve">   1. Izdaci za razvoj</t>
  </si>
  <si>
    <t xml:space="preserve">   3. Goodwill</t>
  </si>
  <si>
    <t xml:space="preserve">   1. Novčani izdaci za kupnju dugotrajne materijalne i nematerijalne imovine</t>
  </si>
  <si>
    <t xml:space="preserve">   2. Novčani izdaci za stjecanje vlasničkih i dužničkih financijskih instrumenata</t>
  </si>
  <si>
    <t xml:space="preserve">   1. Sirovine i materijal</t>
  </si>
  <si>
    <t xml:space="preserve">   2. Proizvodnja u tijeku</t>
  </si>
  <si>
    <t xml:space="preserve">     1. Rezerviranja za mirovine, otpremnine i slične obveze</t>
  </si>
  <si>
    <t xml:space="preserve">     2. Rezerviranja za porezne obveze</t>
  </si>
  <si>
    <t xml:space="preserve">     3. Druga rezerviranja</t>
  </si>
  <si>
    <t xml:space="preserve">     1. Obveze prema povezanim poduzetnicima</t>
  </si>
  <si>
    <t>3. Vlastite dionice i udjeli (odbitna stavka)</t>
  </si>
  <si>
    <t>4. Statutarne rezerve</t>
  </si>
  <si>
    <t>5. Ostale rezerve</t>
  </si>
  <si>
    <t>IV. REVALORIZACIJSKE REZERVE</t>
  </si>
  <si>
    <t xml:space="preserve">       a) dugotrajne imovine (osim financijske imovine)</t>
  </si>
  <si>
    <t xml:space="preserve">       b) kratkotrajne imovine (osim financijske imovine)</t>
  </si>
  <si>
    <t xml:space="preserve">     3. Dio prihoda od pridruženih poduzetnika i sudjelujućih interesa</t>
  </si>
  <si>
    <t xml:space="preserve">     5. Ostali financijski prihodi</t>
  </si>
  <si>
    <t>I. TEMELJNI (UPISANI) KAPITAL</t>
  </si>
  <si>
    <t>II. KAPITALNE REZERVE</t>
  </si>
  <si>
    <t>III. REZERVE IZ DOBITI (066+067-068+069+070)</t>
  </si>
  <si>
    <t>1. Zakonske rezerve</t>
  </si>
  <si>
    <t>2. Rezerve za vlastite dionice</t>
  </si>
  <si>
    <t xml:space="preserve">        a) Troškovi sirovina i materijala</t>
  </si>
  <si>
    <t xml:space="preserve">        b) Troškovi prodane robe</t>
  </si>
  <si>
    <t>Prethodna godina</t>
  </si>
  <si>
    <t>Tekuća godina</t>
  </si>
  <si>
    <t xml:space="preserve">   1. Prihodi od prodaje</t>
  </si>
  <si>
    <t>BILANCA</t>
  </si>
  <si>
    <t>RAČUN DOBITI I GUBITKA</t>
  </si>
  <si>
    <t>NOVČANI TIJEK OD POSLOVNIH AKTIVNOSTI</t>
  </si>
  <si>
    <t>I. Ukupno povećanje novčanog tijeka od poslovnih aktivnosti (001 do 006)</t>
  </si>
  <si>
    <t>II. Ukupno smanjenje novčanog tijeka od poslovnih aktivnosti (008 do 011)</t>
  </si>
  <si>
    <t>NOVČANI TIJEK OD INVESTICIJSKIH AKTIVNOSTI</t>
  </si>
  <si>
    <t>NOVČANI TIJEK OD FINANCIJSKIH AKTIVNOSTI</t>
  </si>
  <si>
    <t>Novac i novčani ekvivalenti na početku razdoblja</t>
  </si>
  <si>
    <t>IZVJEŠTAJ O NOVČANOM TIJEKU - Indirektna metoda</t>
  </si>
  <si>
    <t>III. Ukupno novčani primici od investicijskih aktivnosti (015 do 019)</t>
  </si>
  <si>
    <t>1. Zadržana dobit</t>
  </si>
  <si>
    <t>2. Preneseni gubitak</t>
  </si>
  <si>
    <t>1. Dobit poslovne godine</t>
  </si>
  <si>
    <t>2. Gubitak poslovne godine</t>
  </si>
  <si>
    <t>VII. MANJINSKI INTERES</t>
  </si>
  <si>
    <t xml:space="preserve">   1. Novčani primici od izdavanja vlasničkih i dužničkih financijskih instrumenata</t>
  </si>
  <si>
    <t>Povećanje  novca i novčanih ekvivalenata</t>
  </si>
  <si>
    <t>Smanjenje novca i novčanih ekvivalenata</t>
  </si>
  <si>
    <t>Novac i novčani ekvivalenti na kraju razdoblja</t>
  </si>
  <si>
    <t xml:space="preserve">   1. Novčani primici od prodaje dugotrajne materijalne i nematerijalne imovine</t>
  </si>
  <si>
    <t xml:space="preserve">   2. Novčani primici od prodaje vlasničkih i dužničkih instrumenata</t>
  </si>
  <si>
    <t xml:space="preserve">   3. Novčani primici od kamata</t>
  </si>
  <si>
    <t xml:space="preserve">   4. Novčani primici od dividendi</t>
  </si>
  <si>
    <t xml:space="preserve">   5. Ostali novčani primici od investicijskih aktivnosti</t>
  </si>
  <si>
    <t xml:space="preserve">     8.  Ulaganja koja se obračunavaju metodom udjela</t>
  </si>
  <si>
    <t>IV. POTRAŽIVANJA (030 do 032)</t>
  </si>
  <si>
    <t>V. ODGOĐENA POREZNA IMOVINA</t>
  </si>
  <si>
    <t>A) KAPITAL I REZERVE</t>
  </si>
  <si>
    <t>XIV. DOBIT ILI GUBITAK RAZDOBLJA</t>
  </si>
  <si>
    <t>VI. SVEOBUHVATNA DOBIT ILI GUBITAK RAZDOBLJA</t>
  </si>
  <si>
    <t>IZVJEŠTAJ O OSTALOJ SVEOBUHVATNOJ DOBITI (popunjava poduzetnik obveznik primjene MSFI-a)</t>
  </si>
  <si>
    <t>III. DUGOTRAJNA FINANCIJSKA IMOVINA (021 do 028)</t>
  </si>
  <si>
    <r>
      <t xml:space="preserve">A)  KAPITAL I REZERVE </t>
    </r>
    <r>
      <rPr>
        <sz val="9"/>
        <rFont val="Arial"/>
        <family val="2"/>
        <charset val="238"/>
      </rPr>
      <t>(063+064+065+071+072+075+078)</t>
    </r>
  </si>
  <si>
    <t xml:space="preserve">  1. Dobit razdoblja (149-151)</t>
  </si>
  <si>
    <r>
      <t>IV. NETO OSTALA SVEOBUHVATNA DOBIT ILI GUBITAK
      RAZDOBLJA</t>
    </r>
    <r>
      <rPr>
        <sz val="9"/>
        <rFont val="Arial"/>
        <family val="2"/>
        <charset val="238"/>
      </rPr>
      <t xml:space="preserve"> (158-166)</t>
    </r>
  </si>
  <si>
    <t>V. SVEOBUHVATNA DOBIT ILI GUBITAK RAZDOBLJA (157+167)</t>
  </si>
  <si>
    <t xml:space="preserve">V.    UDIO U DOBITI OD PRIDRUŽENIH PODUZETNIKA </t>
  </si>
  <si>
    <t xml:space="preserve">VI.   UDIO U GUBITKU OD PRIDRUŽENIH PODUZETNIKA </t>
  </si>
  <si>
    <t xml:space="preserve">   1. Potraživanja od povezanih poduzetnika</t>
  </si>
  <si>
    <t xml:space="preserve">   2. Potraživanja od kupaca</t>
  </si>
  <si>
    <t xml:space="preserve">   3. Potraživanja od sudjelujućih poduzetnika </t>
  </si>
  <si>
    <t xml:space="preserve">   4. Potraživanja od zaposlenika i članova poduzetnika</t>
  </si>
  <si>
    <t>I. DOBIT ILI GUBITAK RAZDOBLJA (= 152)</t>
  </si>
  <si>
    <t>I. NEMATERIJALNA IMOVINA (004 do 009)</t>
  </si>
  <si>
    <t>II. MATERIJALNA IMOVINA (011 do 019)</t>
  </si>
  <si>
    <t>IV. NOVAC U BANCI I BLAGAJNI</t>
  </si>
  <si>
    <t xml:space="preserve">   4. Predujmovi za nabavu nematerijalne imovine</t>
  </si>
  <si>
    <t xml:space="preserve">   5. Nematerijalna imovina u pripremi</t>
  </si>
  <si>
    <t xml:space="preserve">   6. Ostala nematerijalna imovina</t>
  </si>
  <si>
    <t xml:space="preserve">    1. Zemljište</t>
  </si>
  <si>
    <t xml:space="preserve">    3. Postrojenja i oprema </t>
  </si>
  <si>
    <r>
      <t xml:space="preserve">III. FINANCIJSKI PRIHODI </t>
    </r>
    <r>
      <rPr>
        <sz val="9"/>
        <rFont val="Arial"/>
        <family val="2"/>
        <charset val="238"/>
      </rPr>
      <t>(132 do 136)</t>
    </r>
  </si>
  <si>
    <r>
      <t xml:space="preserve">IV. FINANCIJSKI RASHODI </t>
    </r>
    <r>
      <rPr>
        <sz val="9"/>
        <rFont val="Arial"/>
        <family val="2"/>
        <charset val="238"/>
      </rPr>
      <t>(138 do 141)</t>
    </r>
  </si>
  <si>
    <r>
      <t xml:space="preserve">IX.  UKUPNI PRIHODI </t>
    </r>
    <r>
      <rPr>
        <sz val="9"/>
        <rFont val="Arial"/>
        <family val="2"/>
        <charset val="238"/>
      </rPr>
      <t>(111+131+142 + 144)</t>
    </r>
  </si>
  <si>
    <r>
      <t xml:space="preserve">X.   UKUPNI RASHODI </t>
    </r>
    <r>
      <rPr>
        <sz val="9"/>
        <rFont val="Arial"/>
        <family val="2"/>
        <charset val="238"/>
      </rPr>
      <t>(114+137+143 + 145)</t>
    </r>
  </si>
  <si>
    <t>XII.  POREZ NA DOBIT</t>
  </si>
  <si>
    <t xml:space="preserve">  1. Dobit prije oporezivanja (146-147)</t>
  </si>
  <si>
    <t xml:space="preserve">  2. Gubitak prije oporezivanja (147-146)</t>
  </si>
  <si>
    <t xml:space="preserve">  2. Gubitak razdoblja (151-148)</t>
  </si>
  <si>
    <r>
      <t xml:space="preserve">II. OSTALA SVEOBUHVATNA DOBIT/GUBITAK PRIJE POREZA </t>
    </r>
    <r>
      <rPr>
        <sz val="9"/>
        <rFont val="Arial"/>
        <family val="2"/>
        <charset val="238"/>
      </rPr>
      <t>(159 do 165)</t>
    </r>
  </si>
  <si>
    <t>III. POREZ NA OSTALU SVEOBUHVATNU DOBIT RAZDOBLJA</t>
  </si>
  <si>
    <t xml:space="preserve">     4. Nerealizirani dobici (prihodi) od financijske imovine</t>
  </si>
  <si>
    <t xml:space="preserve">    3. Nerealizirani gubici (rashodi) od financijske imovine</t>
  </si>
  <si>
    <t>VII.  IZVANREDNI - OSTALI PRIHODI</t>
  </si>
  <si>
    <t>VIII. IZVANREDNI - OSTALI RASHODI</t>
  </si>
  <si>
    <t xml:space="preserve">    1. Tečajne razlike iz preračuna inozemnog poslovanja</t>
  </si>
  <si>
    <t xml:space="preserve">    2. Promjene revalorizacijskih rezervi dugotrajne materijalne i
         nematerijalne imovine</t>
  </si>
  <si>
    <t xml:space="preserve">    4. Dobit ili gubitak s osnove učinkovite zaštite novčanog toka</t>
  </si>
  <si>
    <t xml:space="preserve">    5. Dobit ili gubitak s osnove učinkovite zaštite neto ulaganja u inozemstvu</t>
  </si>
  <si>
    <t xml:space="preserve">    6. Udio u ostaloj sveobuhvatnoj dobiti/gubitku pridruženih poduzetnika</t>
  </si>
  <si>
    <t xml:space="preserve">    7. Aktuarski dobici/gubici po planovima definiranih primanja</t>
  </si>
  <si>
    <t>1. Pripisana imateljima kapitala matice</t>
  </si>
  <si>
    <t>2. Pripisana manjinskom interesu</t>
  </si>
  <si>
    <r>
      <t xml:space="preserve">XI.  DOBIT ILI GUBITAK PRIJE OPOREZIVANJA </t>
    </r>
    <r>
      <rPr>
        <sz val="9"/>
        <rFont val="Arial"/>
        <family val="2"/>
        <charset val="238"/>
      </rPr>
      <t>(146-147)</t>
    </r>
  </si>
  <si>
    <r>
      <t xml:space="preserve">XIII. DOBIT ILI GUBITAK RAZDOBLJA </t>
    </r>
    <r>
      <rPr>
        <sz val="9"/>
        <rFont val="Arial"/>
        <family val="2"/>
        <charset val="238"/>
      </rPr>
      <t>(148-151)</t>
    </r>
  </si>
  <si>
    <t>V. ZADRŽANA DOBIT ILI PRENESENI GUBITAK (073-074)</t>
  </si>
  <si>
    <t>VI. DOBIT ILI GUBITAK POSLOVNE GODINE (076-077)</t>
  </si>
  <si>
    <r>
      <t xml:space="preserve">C)  KRATKOTRAJNA IMOVINA </t>
    </r>
    <r>
      <rPr>
        <sz val="9"/>
        <rFont val="Arial"/>
        <family val="2"/>
        <charset val="238"/>
      </rPr>
      <t>(035+043+050+058)</t>
    </r>
  </si>
  <si>
    <r>
      <t xml:space="preserve">E)  UKUPNO AKTIVA </t>
    </r>
    <r>
      <rPr>
        <sz val="9"/>
        <rFont val="Arial"/>
        <family val="2"/>
        <charset val="238"/>
      </rPr>
      <t>(001+002+034+059)</t>
    </r>
  </si>
  <si>
    <t xml:space="preserve">     3. Sudjelujući interesi (udjeli) </t>
  </si>
  <si>
    <t xml:space="preserve">     2. Obveze za zajmove, depozite i slično</t>
  </si>
  <si>
    <t xml:space="preserve">     4. Obveze za predujmove</t>
  </si>
  <si>
    <t xml:space="preserve">     5. Obveze prema dobavljačima</t>
  </si>
  <si>
    <t xml:space="preserve">     6. Obveze po vrijednosnim papirima</t>
  </si>
  <si>
    <t xml:space="preserve">    2. Građevinski objekti</t>
  </si>
  <si>
    <t>Prilog 1.</t>
  </si>
  <si>
    <t>Razdoblje izvještavanja:</t>
  </si>
  <si>
    <t>do</t>
  </si>
  <si>
    <t>Matični broj (MB):</t>
  </si>
  <si>
    <t>Matični broj subjekta (MBS):</t>
  </si>
  <si>
    <t>Osobni identifikacijski broj (OIB):</t>
  </si>
  <si>
    <t>Tvrtka izdavatelja:</t>
  </si>
  <si>
    <t>Poštanski broj i mjesto:</t>
  </si>
  <si>
    <t>Ulica i kućni broj:</t>
  </si>
  <si>
    <t>Adresa e-pošte:</t>
  </si>
  <si>
    <t>Internet adresa:</t>
  </si>
  <si>
    <t>Šifra i naziv općine/grada:</t>
  </si>
  <si>
    <t>Šifra i naziv županije:</t>
  </si>
  <si>
    <t>Broj zaposlenih:</t>
  </si>
  <si>
    <t>Konsolidirani izvještaj:</t>
  </si>
  <si>
    <t>Šifra NKD-a:</t>
  </si>
  <si>
    <t>Tvrtke subjekata konsolidacije (prema MSFI):</t>
  </si>
  <si>
    <t>Sjedište:</t>
  </si>
  <si>
    <t>MB:</t>
  </si>
  <si>
    <t>Knjigovodstveni servis:</t>
  </si>
  <si>
    <t>Osoba za kontakt:</t>
  </si>
  <si>
    <t>(unosi se samo prezime i ime osobe za kontakt)</t>
  </si>
  <si>
    <t>Telefon:</t>
  </si>
  <si>
    <t>Telefaks:</t>
  </si>
  <si>
    <t>Prezime i ime:</t>
  </si>
  <si>
    <t>(osoba ovlaštene za zastupanje)</t>
  </si>
  <si>
    <t xml:space="preserve">Dokumentacija za objavu: </t>
  </si>
  <si>
    <t/>
  </si>
  <si>
    <t>M.P.</t>
  </si>
  <si>
    <t>(potpis osobe ovlaštene za zastupanje)</t>
  </si>
  <si>
    <r>
      <t xml:space="preserve">AOP
</t>
    </r>
    <r>
      <rPr>
        <b/>
        <sz val="7"/>
        <rFont val="Arial"/>
        <family val="2"/>
        <charset val="238"/>
      </rPr>
      <t>oznaka</t>
    </r>
  </si>
  <si>
    <r>
      <t xml:space="preserve">AOP
</t>
    </r>
    <r>
      <rPr>
        <b/>
        <sz val="8"/>
        <rFont val="Arial"/>
        <family val="2"/>
        <charset val="238"/>
      </rPr>
      <t>oznaka</t>
    </r>
  </si>
  <si>
    <t>Bilješke uz financijske izvještaje</t>
  </si>
  <si>
    <t>IZVJEŠTAJ O PROMJENAMA KAPITALA</t>
  </si>
  <si>
    <t>za razdoblje od</t>
  </si>
  <si>
    <t>3</t>
  </si>
  <si>
    <t>4</t>
  </si>
  <si>
    <t xml:space="preserve">  1. Upisani kapital</t>
  </si>
  <si>
    <t xml:space="preserve">  2. Kapitalne rezerve</t>
  </si>
  <si>
    <t xml:space="preserve">  3. Rezerve iz dobiti</t>
  </si>
  <si>
    <t xml:space="preserve">  4. Zadržana dobit ili preneseni gubitak</t>
  </si>
  <si>
    <t xml:space="preserve">  5. Dobit ili gubitak tekuće godine</t>
  </si>
  <si>
    <t xml:space="preserve">  6. Revalorizacija dugotrajne materijalne imovine</t>
  </si>
  <si>
    <t xml:space="preserve">  7. Revalorizacija nematerijalne imovine</t>
  </si>
  <si>
    <t xml:space="preserve">  8. Revalorizacija financijske imovine raspoložive za prodaju</t>
  </si>
  <si>
    <t xml:space="preserve">  9. Ostala revalorizacija</t>
  </si>
  <si>
    <t>10. Ukupno kapital i rezerve (AOP 001 do 009)</t>
  </si>
  <si>
    <t>11. Tečajne razlike s naslova neto ulaganja u inozemno poslovanje</t>
  </si>
  <si>
    <t>12. Tekući i odgođeni porezi (dio)</t>
  </si>
  <si>
    <t>13. Zaštita novčanog tijeka</t>
  </si>
  <si>
    <t>14. Promjene računovodstvenih politika</t>
  </si>
  <si>
    <t>15. Ispravak značajnih pogrešaka prethodnog razdoblja</t>
  </si>
  <si>
    <t>16. Ostale promjene kapitala</t>
  </si>
  <si>
    <t>17. Ukupno povećanje ili smanjenje kapitala (AOP 011 do 016)</t>
  </si>
  <si>
    <t>17 a. Pripisano imateljima kapitala matice</t>
  </si>
  <si>
    <t>17 b. Pripisano manjinskom interesu</t>
  </si>
  <si>
    <t>Stavke koje umanjuju kapital upisuju se s negativnim predznakom 
Podaci pod AOP oznakama 001 do 009 upisuju se kao stanje na datum bilance</t>
  </si>
  <si>
    <r>
      <t xml:space="preserve">AOP
</t>
    </r>
    <r>
      <rPr>
        <b/>
        <sz val="8"/>
        <rFont val="Arial"/>
        <family val="2"/>
        <charset val="238"/>
      </rPr>
      <t>oznaka</t>
    </r>
  </si>
  <si>
    <t>1. Financijski izvjštaji (bilanca, račun dobiti i gubitka, izvještaj o novčanom tijeku, izvještaj o promjenama</t>
  </si>
  <si>
    <t xml:space="preserve">  kapitala i bilješke uz financijske izvještaje)</t>
  </si>
  <si>
    <t>2. Međuizvještaj poslovodstva,</t>
  </si>
  <si>
    <t>3. Izjavu osoba odgovornih za sastavljanje izvještaja izdavatelja.</t>
  </si>
  <si>
    <r>
      <t>DODATAK BILANCI</t>
    </r>
    <r>
      <rPr>
        <b/>
        <sz val="8"/>
        <rFont val="Arial"/>
        <family val="2"/>
        <charset val="238"/>
      </rPr>
      <t xml:space="preserve"> (popunjava poduzetnik koji sastavlja konsolidirani financijski izvještaj)</t>
    </r>
  </si>
  <si>
    <t>Napomena 1.: Dodatak bilanci popunjavaju poduzetnici koji sastavljaju konsolidirane financijske izvještaje.</t>
  </si>
  <si>
    <t>DODATAK RDG-u (popunjava poduzetnik koji sastavlja konsolidirani financijski izvještaj)</t>
  </si>
  <si>
    <t>DODATAK Izvještaju o  ostaloj sveobuhvatnoj dobiti (popunjava poduzetnik koji sastavlja konsolidirani financijski izvještaj)</t>
  </si>
  <si>
    <t>Kumulativno</t>
  </si>
  <si>
    <t>Tromjesečje</t>
  </si>
  <si>
    <t xml:space="preserve">(1) Bilješke uz financijske izvještaje sadrže dodatne i dopunske informacije koje nisu prezentirane u bilanci, računu dobiti i gubitka, izvještaju o novčanom tijeku i izvještaju o promjenama kapitala sukladno odredbama odgovarajućih standarda financijskog izvještavanja. </t>
  </si>
  <si>
    <t>Tromjesečni financijski izvještaj poduzetnika TFI-POD</t>
  </si>
  <si>
    <t>(krajem izvještajnog razdoblja)</t>
  </si>
  <si>
    <t>Prethodno razdoblje</t>
  </si>
  <si>
    <t>Tekuće razdoblje</t>
  </si>
  <si>
    <t>01671910</t>
  </si>
  <si>
    <t>080245039</t>
  </si>
  <si>
    <t>71149912416</t>
  </si>
  <si>
    <t>ATLANTIC GRUPA d.d.</t>
  </si>
  <si>
    <t>ZAGREB</t>
  </si>
  <si>
    <t>MIRAMARSKA 23</t>
  </si>
  <si>
    <t>atlantic@atlantic.hr</t>
  </si>
  <si>
    <t>www.atlantic.hr</t>
  </si>
  <si>
    <t>DA</t>
  </si>
  <si>
    <t>51900</t>
  </si>
  <si>
    <t>ATLANTIC TRADE DOO ZAGREB</t>
  </si>
  <si>
    <t>03785793</t>
  </si>
  <si>
    <t>DROGA KOLINSKA DD</t>
  </si>
  <si>
    <t>LJUBLJANA</t>
  </si>
  <si>
    <t>2114011000</t>
  </si>
  <si>
    <t>BEOGRAD</t>
  </si>
  <si>
    <t>17173006</t>
  </si>
  <si>
    <t>07026447</t>
  </si>
  <si>
    <t>ATLANTIC TRADE DOO LJUBLJANA</t>
  </si>
  <si>
    <t>1786164000</t>
  </si>
  <si>
    <t>ATLANTIC MULTIPOWER GERMANY</t>
  </si>
  <si>
    <t>HAMBURG</t>
  </si>
  <si>
    <t>00927677</t>
  </si>
  <si>
    <t>Ilinčić Tatjana</t>
  </si>
  <si>
    <t>012413927</t>
  </si>
  <si>
    <t>012413002</t>
  </si>
  <si>
    <t>tatjana.ilincic@atlanticgrupa.com</t>
  </si>
  <si>
    <t>Stanković Zoran</t>
  </si>
  <si>
    <t>Obveznik: Atlantic Grupa d.d.</t>
  </si>
  <si>
    <t xml:space="preserve">     1. Kamate, tečajne razlike, dividende i slični prihodi iz odnosa s povezanim
         povezanim poduzetnicima</t>
  </si>
  <si>
    <t xml:space="preserve">     2. Kamate, tečajne razlike, dividende, slični prihodi iz odnosa s nepovezanim
          nepovezanim poduzetnicima i drugim osobama</t>
  </si>
  <si>
    <t>Grad Zagreb</t>
  </si>
  <si>
    <t>SOKO ŠTARK D.O.O.</t>
  </si>
  <si>
    <t>GRAND PROM D.O.O.</t>
  </si>
  <si>
    <t>stanje na dan 30.09.2015.</t>
  </si>
  <si>
    <t>u razdoblju 01.01.2015. do 30.09.2015.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</si>
</sst>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k_n_-;\-* #,##0.00\ _k_n_-;_-* &quot;-&quot;??\ _k_n_-;_-@_-"/>
    <numFmt numFmtId="164" formatCode="000"/>
  </numFmts>
  <fonts count="29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u/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9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1" fillId="0" borderId="0">
      <alignment vertical="top"/>
    </xf>
    <xf numFmtId="0" fontId="7" fillId="0" borderId="0"/>
    <xf numFmtId="0" fontId="11" fillId="0" borderId="0">
      <alignment vertical="top"/>
    </xf>
    <xf numFmtId="43" fontId="1" fillId="0" borderId="0" applyFont="0" applyFill="0" applyBorder="0" applyAlignment="0" applyProtection="0"/>
    <xf numFmtId="0" fontId="1" fillId="0" borderId="0"/>
    <xf numFmtId="9" fontId="28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2">
    <xf numFmtId="0" fontId="0" fillId="0" borderId="0" xfId="0"/>
    <xf numFmtId="164" fontId="4" fillId="0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 applyProtection="1">
      <alignment vertical="center"/>
      <protection locked="0"/>
    </xf>
    <xf numFmtId="3" fontId="2" fillId="0" borderId="1" xfId="0" applyNumberFormat="1" applyFont="1" applyFill="1" applyBorder="1" applyAlignment="1" applyProtection="1">
      <alignment vertical="center"/>
      <protection locked="0"/>
    </xf>
    <xf numFmtId="3" fontId="2" fillId="0" borderId="4" xfId="0" applyNumberFormat="1" applyFont="1" applyFill="1" applyBorder="1" applyAlignment="1" applyProtection="1">
      <alignment vertical="center"/>
      <protection locked="0"/>
    </xf>
    <xf numFmtId="164" fontId="4" fillId="0" borderId="6" xfId="0" applyNumberFormat="1" applyFont="1" applyFill="1" applyBorder="1" applyAlignment="1">
      <alignment horizontal="center" vertical="center"/>
    </xf>
    <xf numFmtId="0" fontId="7" fillId="0" borderId="0" xfId="2" applyFont="1" applyAlignment="1"/>
    <xf numFmtId="0" fontId="1" fillId="0" borderId="0" xfId="2" applyFont="1" applyAlignment="1"/>
    <xf numFmtId="0" fontId="7" fillId="0" borderId="7" xfId="2" applyFont="1" applyFill="1" applyBorder="1" applyAlignment="1" applyProtection="1">
      <alignment horizontal="center" vertical="center"/>
      <protection locked="0" hidden="1"/>
    </xf>
    <xf numFmtId="0" fontId="4" fillId="0" borderId="0" xfId="2" applyFont="1" applyFill="1" applyBorder="1" applyAlignment="1" applyProtection="1">
      <alignment horizontal="left" vertical="center"/>
      <protection hidden="1"/>
    </xf>
    <xf numFmtId="0" fontId="5" fillId="0" borderId="0" xfId="2" applyFont="1" applyFill="1" applyBorder="1" applyAlignment="1" applyProtection="1">
      <alignment vertical="center"/>
      <protection hidden="1"/>
    </xf>
    <xf numFmtId="0" fontId="5" fillId="0" borderId="0" xfId="2" applyFont="1" applyFill="1" applyBorder="1" applyAlignment="1" applyProtection="1">
      <alignment horizontal="center" vertical="center" wrapText="1"/>
      <protection hidden="1"/>
    </xf>
    <xf numFmtId="0" fontId="7" fillId="0" borderId="0" xfId="2" applyFont="1" applyBorder="1" applyAlignment="1" applyProtection="1">
      <protection hidden="1"/>
    </xf>
    <xf numFmtId="0" fontId="14" fillId="0" borderId="0" xfId="2" applyFont="1" applyBorder="1" applyAlignment="1" applyProtection="1">
      <alignment horizontal="right" vertical="center" wrapText="1"/>
      <protection hidden="1"/>
    </xf>
    <xf numFmtId="0" fontId="14" fillId="0" borderId="0" xfId="2" applyNumberFormat="1" applyFont="1" applyFill="1" applyBorder="1" applyAlignment="1" applyProtection="1">
      <alignment horizontal="right" vertical="center" shrinkToFit="1"/>
      <protection locked="0" hidden="1"/>
    </xf>
    <xf numFmtId="0" fontId="14" fillId="0" borderId="0" xfId="2" applyFont="1" applyFill="1" applyBorder="1" applyAlignment="1" applyProtection="1">
      <alignment horizontal="left" vertical="center"/>
      <protection hidden="1"/>
    </xf>
    <xf numFmtId="0" fontId="7" fillId="0" borderId="0" xfId="2" applyFont="1" applyBorder="1" applyAlignment="1" applyProtection="1">
      <alignment horizontal="left"/>
      <protection hidden="1"/>
    </xf>
    <xf numFmtId="0" fontId="7" fillId="0" borderId="0" xfId="2" applyFont="1" applyBorder="1" applyAlignment="1" applyProtection="1">
      <alignment vertical="top"/>
      <protection hidden="1"/>
    </xf>
    <xf numFmtId="0" fontId="7" fillId="0" borderId="0" xfId="2" applyFont="1" applyBorder="1" applyAlignment="1" applyProtection="1">
      <alignment horizontal="right"/>
      <protection hidden="1"/>
    </xf>
    <xf numFmtId="0" fontId="4" fillId="0" borderId="0" xfId="2" applyFont="1" applyFill="1" applyBorder="1" applyAlignment="1" applyProtection="1">
      <alignment horizontal="right" vertical="center"/>
      <protection locked="0" hidden="1"/>
    </xf>
    <xf numFmtId="0" fontId="5" fillId="0" borderId="0" xfId="2" applyFont="1" applyBorder="1" applyAlignment="1" applyProtection="1">
      <protection hidden="1"/>
    </xf>
    <xf numFmtId="0" fontId="4" fillId="0" borderId="0" xfId="2" applyFont="1" applyBorder="1" applyAlignment="1" applyProtection="1">
      <alignment vertical="top"/>
      <protection hidden="1"/>
    </xf>
    <xf numFmtId="0" fontId="7" fillId="0" borderId="0" xfId="2" applyFont="1" applyFill="1" applyBorder="1" applyAlignment="1" applyProtection="1">
      <protection hidden="1"/>
    </xf>
    <xf numFmtId="0" fontId="7" fillId="0" borderId="0" xfId="2" applyFont="1" applyBorder="1" applyAlignment="1" applyProtection="1">
      <alignment horizontal="center" vertical="center"/>
      <protection locked="0" hidden="1"/>
    </xf>
    <xf numFmtId="0" fontId="7" fillId="0" borderId="0" xfId="2" applyFont="1" applyBorder="1" applyAlignment="1" applyProtection="1">
      <alignment wrapText="1"/>
      <protection hidden="1"/>
    </xf>
    <xf numFmtId="0" fontId="7" fillId="0" borderId="0" xfId="2" applyFont="1" applyBorder="1" applyAlignment="1" applyProtection="1">
      <alignment horizontal="right" vertical="top"/>
      <protection hidden="1"/>
    </xf>
    <xf numFmtId="0" fontId="7" fillId="0" borderId="0" xfId="2" applyFont="1" applyBorder="1" applyAlignment="1" applyProtection="1">
      <alignment horizontal="center" vertical="top"/>
      <protection hidden="1"/>
    </xf>
    <xf numFmtId="0" fontId="7" fillId="0" borderId="0" xfId="2" applyFont="1" applyBorder="1" applyAlignment="1" applyProtection="1">
      <alignment horizontal="center"/>
      <protection hidden="1"/>
    </xf>
    <xf numFmtId="0" fontId="7" fillId="0" borderId="0" xfId="2" applyFont="1" applyBorder="1" applyAlignment="1"/>
    <xf numFmtId="0" fontId="7" fillId="0" borderId="0" xfId="2" applyFont="1" applyBorder="1" applyAlignment="1" applyProtection="1">
      <alignment horizontal="left" vertical="top"/>
      <protection hidden="1"/>
    </xf>
    <xf numFmtId="0" fontId="7" fillId="0" borderId="8" xfId="2" applyFont="1" applyBorder="1" applyAlignment="1" applyProtection="1">
      <protection hidden="1"/>
    </xf>
    <xf numFmtId="0" fontId="7" fillId="0" borderId="0" xfId="2" applyFont="1" applyBorder="1" applyAlignment="1" applyProtection="1">
      <alignment vertical="center"/>
      <protection hidden="1"/>
    </xf>
    <xf numFmtId="0" fontId="7" fillId="0" borderId="9" xfId="2" applyFont="1" applyBorder="1" applyAlignment="1" applyProtection="1">
      <protection hidden="1"/>
    </xf>
    <xf numFmtId="0" fontId="7" fillId="0" borderId="9" xfId="2" applyFont="1" applyBorder="1" applyAlignment="1"/>
    <xf numFmtId="0" fontId="11" fillId="0" borderId="0" xfId="4">
      <alignment vertical="top"/>
    </xf>
    <xf numFmtId="0" fontId="11" fillId="0" borderId="0" xfId="4" applyAlignment="1"/>
    <xf numFmtId="0" fontId="20" fillId="0" borderId="0" xfId="4" applyFont="1" applyAlignment="1"/>
    <xf numFmtId="0" fontId="21" fillId="0" borderId="0" xfId="4" applyFont="1" applyFill="1" applyBorder="1" applyAlignment="1">
      <alignment horizontal="center" vertical="center" wrapText="1"/>
    </xf>
    <xf numFmtId="0" fontId="22" fillId="0" borderId="0" xfId="4" applyFont="1" applyFill="1" applyBorder="1" applyAlignment="1" applyProtection="1">
      <alignment horizontal="center" vertical="center"/>
      <protection hidden="1"/>
    </xf>
    <xf numFmtId="164" fontId="23" fillId="0" borderId="1" xfId="0" applyNumberFormat="1" applyFont="1" applyFill="1" applyBorder="1" applyAlignment="1">
      <alignment horizontal="center" vertical="center"/>
    </xf>
    <xf numFmtId="164" fontId="23" fillId="0" borderId="6" xfId="0" applyNumberFormat="1" applyFont="1" applyFill="1" applyBorder="1" applyAlignment="1">
      <alignment horizontal="center" vertical="center"/>
    </xf>
    <xf numFmtId="164" fontId="23" fillId="0" borderId="4" xfId="0" applyNumberFormat="1" applyFont="1" applyFill="1" applyBorder="1" applyAlignment="1">
      <alignment horizontal="center" vertical="center"/>
    </xf>
    <xf numFmtId="0" fontId="16" fillId="0" borderId="0" xfId="4" applyFont="1" applyBorder="1" applyAlignment="1" applyProtection="1">
      <alignment vertical="center"/>
      <protection hidden="1"/>
    </xf>
    <xf numFmtId="0" fontId="7" fillId="0" borderId="0" xfId="2" applyFont="1" applyBorder="1" applyAlignment="1" applyProtection="1">
      <alignment horizontal="right" wrapText="1"/>
      <protection hidden="1"/>
    </xf>
    <xf numFmtId="0" fontId="7" fillId="0" borderId="0" xfId="2" applyFont="1" applyBorder="1" applyAlignment="1" applyProtection="1">
      <alignment horizontal="right" vertical="center"/>
      <protection hidden="1"/>
    </xf>
    <xf numFmtId="0" fontId="0" fillId="0" borderId="0" xfId="0" applyFill="1"/>
    <xf numFmtId="3" fontId="2" fillId="0" borderId="1" xfId="0" applyNumberFormat="1" applyFont="1" applyFill="1" applyBorder="1" applyAlignment="1" applyProtection="1">
      <alignment vertical="center"/>
      <protection hidden="1"/>
    </xf>
    <xf numFmtId="3" fontId="2" fillId="0" borderId="6" xfId="0" applyNumberFormat="1" applyFont="1" applyFill="1" applyBorder="1" applyAlignment="1" applyProtection="1">
      <alignment vertical="center"/>
      <protection hidden="1"/>
    </xf>
    <xf numFmtId="0" fontId="17" fillId="0" borderId="10" xfId="0" applyFont="1" applyFill="1" applyBorder="1" applyAlignment="1">
      <alignment vertical="center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8" fillId="0" borderId="11" xfId="0" applyFont="1" applyFill="1" applyBorder="1" applyAlignment="1" applyProtection="1">
      <alignment horizontal="center" vertical="center"/>
      <protection hidden="1"/>
    </xf>
    <xf numFmtId="0" fontId="4" fillId="0" borderId="12" xfId="0" applyFont="1" applyFill="1" applyBorder="1" applyAlignment="1" applyProtection="1">
      <alignment horizontal="center" vertical="center" wrapText="1"/>
      <protection hidden="1"/>
    </xf>
    <xf numFmtId="0" fontId="8" fillId="0" borderId="13" xfId="0" applyFont="1" applyFill="1" applyBorder="1" applyAlignment="1" applyProtection="1">
      <alignment horizontal="center" vertical="center" wrapText="1"/>
      <protection hidden="1"/>
    </xf>
    <xf numFmtId="0" fontId="8" fillId="0" borderId="12" xfId="0" applyFont="1" applyFill="1" applyBorder="1" applyAlignment="1" applyProtection="1">
      <alignment horizontal="center" vertical="center" wrapText="1"/>
      <protection hidden="1"/>
    </xf>
    <xf numFmtId="3" fontId="2" fillId="0" borderId="4" xfId="0" applyNumberFormat="1" applyFont="1" applyFill="1" applyBorder="1" applyAlignment="1" applyProtection="1">
      <alignment vertical="center"/>
      <protection hidden="1"/>
    </xf>
    <xf numFmtId="0" fontId="0" fillId="0" borderId="10" xfId="0" applyFill="1" applyBorder="1"/>
    <xf numFmtId="0" fontId="8" fillId="0" borderId="12" xfId="0" applyFont="1" applyFill="1" applyBorder="1" applyAlignment="1" applyProtection="1">
      <alignment horizontal="center" vertical="center"/>
      <protection hidden="1"/>
    </xf>
    <xf numFmtId="0" fontId="4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/>
    <xf numFmtId="14" fontId="22" fillId="0" borderId="0" xfId="4" applyNumberFormat="1" applyFont="1" applyFill="1" applyBorder="1" applyAlignment="1" applyProtection="1">
      <alignment horizontal="center" vertical="center"/>
      <protection locked="0" hidden="1"/>
    </xf>
    <xf numFmtId="0" fontId="23" fillId="0" borderId="12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49" fontId="24" fillId="0" borderId="12" xfId="0" applyNumberFormat="1" applyFont="1" applyFill="1" applyBorder="1" applyAlignment="1">
      <alignment horizontal="center" vertical="center" wrapText="1"/>
    </xf>
    <xf numFmtId="49" fontId="24" fillId="0" borderId="12" xfId="0" applyNumberFormat="1" applyFont="1" applyFill="1" applyBorder="1" applyAlignment="1">
      <alignment horizontal="center" vertical="center"/>
    </xf>
    <xf numFmtId="0" fontId="7" fillId="0" borderId="8" xfId="2" applyFont="1" applyBorder="1" applyAlignment="1"/>
    <xf numFmtId="0" fontId="7" fillId="0" borderId="15" xfId="2" applyFont="1" applyBorder="1" applyAlignment="1"/>
    <xf numFmtId="0" fontId="5" fillId="0" borderId="16" xfId="2" applyFont="1" applyFill="1" applyBorder="1" applyAlignment="1" applyProtection="1">
      <alignment horizontal="left" vertical="center" wrapText="1"/>
      <protection hidden="1"/>
    </xf>
    <xf numFmtId="0" fontId="5" fillId="0" borderId="7" xfId="2" applyFont="1" applyFill="1" applyBorder="1" applyAlignment="1" applyProtection="1">
      <alignment vertical="center"/>
      <protection hidden="1"/>
    </xf>
    <xf numFmtId="0" fontId="7" fillId="0" borderId="16" xfId="2" applyFont="1" applyBorder="1" applyAlignment="1" applyProtection="1">
      <alignment horizontal="left" vertical="center" wrapText="1"/>
      <protection hidden="1"/>
    </xf>
    <xf numFmtId="0" fontId="7" fillId="0" borderId="7" xfId="2" applyFont="1" applyBorder="1" applyAlignment="1" applyProtection="1">
      <protection hidden="1"/>
    </xf>
    <xf numFmtId="0" fontId="14" fillId="0" borderId="0" xfId="2" applyFont="1" applyBorder="1" applyAlignment="1" applyProtection="1">
      <alignment horizontal="right"/>
      <protection hidden="1"/>
    </xf>
    <xf numFmtId="0" fontId="7" fillId="0" borderId="16" xfId="2" applyFont="1" applyFill="1" applyBorder="1" applyAlignment="1" applyProtection="1">
      <protection hidden="1"/>
    </xf>
    <xf numFmtId="0" fontId="7" fillId="0" borderId="16" xfId="2" applyFont="1" applyBorder="1" applyAlignment="1" applyProtection="1">
      <alignment wrapText="1"/>
      <protection hidden="1"/>
    </xf>
    <xf numFmtId="0" fontId="7" fillId="0" borderId="7" xfId="2" applyFont="1" applyBorder="1" applyAlignment="1" applyProtection="1">
      <alignment horizontal="right"/>
      <protection hidden="1"/>
    </xf>
    <xf numFmtId="0" fontId="7" fillId="0" borderId="16" xfId="2" applyFont="1" applyBorder="1" applyAlignment="1" applyProtection="1">
      <protection hidden="1"/>
    </xf>
    <xf numFmtId="0" fontId="7" fillId="0" borderId="7" xfId="2" applyFont="1" applyBorder="1" applyAlignment="1" applyProtection="1">
      <alignment horizontal="right" wrapText="1"/>
      <protection hidden="1"/>
    </xf>
    <xf numFmtId="0" fontId="4" fillId="0" borderId="16" xfId="2" applyFont="1" applyFill="1" applyBorder="1" applyAlignment="1" applyProtection="1">
      <alignment horizontal="right" vertical="center"/>
      <protection locked="0" hidden="1"/>
    </xf>
    <xf numFmtId="0" fontId="7" fillId="0" borderId="16" xfId="2" applyFont="1" applyBorder="1" applyAlignment="1" applyProtection="1">
      <alignment vertical="top"/>
      <protection hidden="1"/>
    </xf>
    <xf numFmtId="0" fontId="7" fillId="0" borderId="16" xfId="2" applyFont="1" applyBorder="1" applyAlignment="1" applyProtection="1">
      <alignment horizontal="left" vertical="top" wrapText="1"/>
      <protection hidden="1"/>
    </xf>
    <xf numFmtId="0" fontId="7" fillId="0" borderId="7" xfId="2" applyFont="1" applyBorder="1" applyAlignment="1"/>
    <xf numFmtId="0" fontId="7" fillId="0" borderId="16" xfId="2" applyFont="1" applyBorder="1" applyAlignment="1" applyProtection="1">
      <alignment horizontal="left" vertical="top" indent="2"/>
      <protection hidden="1"/>
    </xf>
    <xf numFmtId="0" fontId="7" fillId="0" borderId="16" xfId="2" applyFont="1" applyBorder="1" applyAlignment="1" applyProtection="1">
      <alignment horizontal="left" vertical="top" wrapText="1" indent="2"/>
      <protection hidden="1"/>
    </xf>
    <xf numFmtId="0" fontId="7" fillId="0" borderId="7" xfId="2" applyFont="1" applyBorder="1" applyAlignment="1" applyProtection="1">
      <alignment horizontal="right" vertical="top"/>
      <protection hidden="1"/>
    </xf>
    <xf numFmtId="49" fontId="4" fillId="0" borderId="16" xfId="2" applyNumberFormat="1" applyFont="1" applyBorder="1" applyAlignment="1" applyProtection="1">
      <alignment horizontal="center" vertical="center"/>
      <protection locked="0" hidden="1"/>
    </xf>
    <xf numFmtId="0" fontId="7" fillId="0" borderId="7" xfId="2" applyFont="1" applyBorder="1" applyAlignment="1" applyProtection="1">
      <alignment horizontal="left" vertical="top"/>
      <protection hidden="1"/>
    </xf>
    <xf numFmtId="0" fontId="7" fillId="0" borderId="16" xfId="2" applyFont="1" applyBorder="1" applyAlignment="1" applyProtection="1">
      <alignment horizontal="left"/>
      <protection hidden="1"/>
    </xf>
    <xf numFmtId="0" fontId="7" fillId="0" borderId="15" xfId="2" applyFont="1" applyBorder="1" applyAlignment="1" applyProtection="1">
      <protection hidden="1"/>
    </xf>
    <xf numFmtId="0" fontId="7" fillId="0" borderId="7" xfId="2" applyFont="1" applyBorder="1" applyAlignment="1" applyProtection="1">
      <alignment horizontal="left"/>
      <protection hidden="1"/>
    </xf>
    <xf numFmtId="0" fontId="7" fillId="0" borderId="16" xfId="2" applyFont="1" applyFill="1" applyBorder="1" applyAlignment="1" applyProtection="1">
      <alignment vertical="center"/>
      <protection hidden="1"/>
    </xf>
    <xf numFmtId="0" fontId="16" fillId="0" borderId="16" xfId="4" applyFont="1" applyFill="1" applyBorder="1" applyAlignment="1" applyProtection="1">
      <alignment vertical="center"/>
      <protection hidden="1"/>
    </xf>
    <xf numFmtId="0" fontId="16" fillId="0" borderId="0" xfId="4" applyFont="1" applyBorder="1" applyAlignment="1" applyProtection="1">
      <alignment horizontal="left"/>
      <protection hidden="1"/>
    </xf>
    <xf numFmtId="0" fontId="11" fillId="0" borderId="0" xfId="4" applyBorder="1" applyAlignment="1"/>
    <xf numFmtId="0" fontId="11" fillId="0" borderId="16" xfId="4" applyBorder="1" applyAlignment="1"/>
    <xf numFmtId="0" fontId="4" fillId="0" borderId="7" xfId="2" applyFont="1" applyBorder="1" applyAlignment="1" applyProtection="1">
      <alignment vertical="center"/>
      <protection hidden="1"/>
    </xf>
    <xf numFmtId="0" fontId="7" fillId="0" borderId="17" xfId="2" applyFont="1" applyBorder="1" applyAlignment="1" applyProtection="1">
      <protection hidden="1"/>
    </xf>
    <xf numFmtId="0" fontId="7" fillId="0" borderId="18" xfId="2" applyFont="1" applyFill="1" applyBorder="1" applyAlignment="1" applyProtection="1">
      <alignment horizontal="right" vertical="top" wrapText="1"/>
      <protection hidden="1"/>
    </xf>
    <xf numFmtId="0" fontId="7" fillId="0" borderId="19" xfId="2" applyFont="1" applyFill="1" applyBorder="1" applyAlignment="1" applyProtection="1">
      <alignment horizontal="right" vertical="top" wrapText="1"/>
      <protection hidden="1"/>
    </xf>
    <xf numFmtId="0" fontId="7" fillId="0" borderId="19" xfId="2" applyFont="1" applyFill="1" applyBorder="1" applyAlignment="1" applyProtection="1">
      <protection hidden="1"/>
    </xf>
    <xf numFmtId="0" fontId="7" fillId="0" borderId="20" xfId="2" applyFont="1" applyFill="1" applyBorder="1" applyAlignment="1" applyProtection="1">
      <protection hidden="1"/>
    </xf>
    <xf numFmtId="14" fontId="4" fillId="0" borderId="12" xfId="2" applyNumberFormat="1" applyFont="1" applyFill="1" applyBorder="1" applyAlignment="1" applyProtection="1">
      <alignment horizontal="center" vertical="center"/>
      <protection locked="0" hidden="1"/>
    </xf>
    <xf numFmtId="1" fontId="4" fillId="0" borderId="11" xfId="2" applyNumberFormat="1" applyFont="1" applyFill="1" applyBorder="1" applyAlignment="1" applyProtection="1">
      <alignment horizontal="center" vertical="center"/>
      <protection locked="0" hidden="1"/>
    </xf>
    <xf numFmtId="0" fontId="4" fillId="0" borderId="11" xfId="2" applyFont="1" applyFill="1" applyBorder="1" applyAlignment="1" applyProtection="1">
      <alignment horizontal="center" vertical="center"/>
      <protection locked="0" hidden="1"/>
    </xf>
    <xf numFmtId="49" fontId="4" fillId="0" borderId="11" xfId="2" applyNumberFormat="1" applyFont="1" applyFill="1" applyBorder="1" applyAlignment="1" applyProtection="1">
      <alignment horizontal="right" vertical="center"/>
      <protection locked="0" hidden="1"/>
    </xf>
    <xf numFmtId="0" fontId="4" fillId="0" borderId="7" xfId="2" applyFont="1" applyFill="1" applyBorder="1" applyAlignment="1" applyProtection="1">
      <alignment horizontal="right" vertical="center"/>
      <protection locked="0" hidden="1"/>
    </xf>
    <xf numFmtId="0" fontId="7" fillId="0" borderId="0" xfId="2" applyFont="1" applyFill="1" applyBorder="1" applyAlignment="1"/>
    <xf numFmtId="49" fontId="4" fillId="0" borderId="0" xfId="2" applyNumberFormat="1" applyFont="1" applyFill="1" applyBorder="1" applyAlignment="1" applyProtection="1">
      <alignment horizontal="center" vertical="center"/>
      <protection locked="0" hidden="1"/>
    </xf>
    <xf numFmtId="3" fontId="0" fillId="0" borderId="0" xfId="0" applyNumberFormat="1" applyFill="1"/>
    <xf numFmtId="3" fontId="8" fillId="0" borderId="4" xfId="0" applyNumberFormat="1" applyFont="1" applyFill="1" applyBorder="1" applyAlignment="1" applyProtection="1">
      <alignment vertical="center"/>
      <protection locked="0"/>
    </xf>
    <xf numFmtId="3" fontId="1" fillId="0" borderId="0" xfId="0" applyNumberFormat="1" applyFont="1" applyFill="1"/>
    <xf numFmtId="0" fontId="8" fillId="0" borderId="12" xfId="0" applyFont="1" applyFill="1" applyBorder="1" applyAlignment="1" applyProtection="1">
      <alignment horizontal="center" vertical="center" wrapText="1"/>
      <protection hidden="1"/>
    </xf>
    <xf numFmtId="3" fontId="8" fillId="0" borderId="1" xfId="0" applyNumberFormat="1" applyFont="1" applyFill="1" applyBorder="1" applyAlignment="1" applyProtection="1">
      <alignment vertical="center"/>
      <protection hidden="1"/>
    </xf>
    <xf numFmtId="9" fontId="0" fillId="0" borderId="0" xfId="7" applyFont="1" applyFill="1"/>
    <xf numFmtId="3" fontId="8" fillId="0" borderId="4" xfId="0" applyNumberFormat="1" applyFont="1" applyFill="1" applyBorder="1" applyAlignment="1" applyProtection="1">
      <alignment vertical="center"/>
      <protection hidden="1"/>
    </xf>
    <xf numFmtId="0" fontId="7" fillId="0" borderId="7" xfId="2" applyFont="1" applyFill="1" applyBorder="1" applyAlignment="1" applyProtection="1">
      <alignment horizontal="right"/>
      <protection hidden="1"/>
    </xf>
    <xf numFmtId="0" fontId="7" fillId="0" borderId="0" xfId="2" applyFont="1" applyFill="1" applyBorder="1" applyAlignment="1" applyProtection="1">
      <alignment horizontal="right"/>
      <protection hidden="1"/>
    </xf>
    <xf numFmtId="0" fontId="7" fillId="0" borderId="0" xfId="2" applyFont="1" applyFill="1" applyBorder="1" applyAlignment="1" applyProtection="1">
      <alignment vertical="top"/>
      <protection hidden="1"/>
    </xf>
    <xf numFmtId="0" fontId="7" fillId="0" borderId="0" xfId="2" applyFont="1" applyFill="1" applyBorder="1" applyAlignment="1" applyProtection="1">
      <alignment vertical="top" wrapText="1"/>
      <protection hidden="1"/>
    </xf>
    <xf numFmtId="0" fontId="7" fillId="0" borderId="0" xfId="2" applyFont="1" applyFill="1" applyBorder="1" applyAlignment="1" applyProtection="1">
      <alignment wrapText="1"/>
      <protection hidden="1"/>
    </xf>
    <xf numFmtId="0" fontId="7" fillId="0" borderId="7" xfId="2" applyFont="1" applyFill="1" applyBorder="1" applyAlignment="1" applyProtection="1">
      <alignment horizontal="right" vertical="top"/>
      <protection hidden="1"/>
    </xf>
    <xf numFmtId="0" fontId="7" fillId="0" borderId="0" xfId="2" applyFont="1" applyFill="1" applyBorder="1" applyAlignment="1" applyProtection="1">
      <alignment horizontal="right" vertical="top"/>
      <protection hidden="1"/>
    </xf>
    <xf numFmtId="0" fontId="7" fillId="0" borderId="0" xfId="2" applyFont="1" applyFill="1" applyBorder="1" applyAlignment="1" applyProtection="1">
      <alignment horizontal="center" vertical="top"/>
      <protection hidden="1"/>
    </xf>
    <xf numFmtId="0" fontId="7" fillId="0" borderId="0" xfId="2" applyFont="1" applyFill="1" applyBorder="1" applyAlignment="1" applyProtection="1">
      <alignment horizontal="center"/>
      <protection hidden="1"/>
    </xf>
    <xf numFmtId="3" fontId="2" fillId="0" borderId="1" xfId="0" applyNumberFormat="1" applyFont="1" applyFill="1" applyBorder="1" applyAlignment="1" applyProtection="1">
      <alignment vertical="center"/>
      <protection locked="0"/>
    </xf>
    <xf numFmtId="3" fontId="0" fillId="0" borderId="0" xfId="0" applyNumberFormat="1" applyFill="1"/>
    <xf numFmtId="3" fontId="4" fillId="0" borderId="11" xfId="2" applyNumberFormat="1" applyFont="1" applyFill="1" applyBorder="1" applyAlignment="1" applyProtection="1">
      <alignment horizontal="right" vertical="center"/>
      <protection locked="0" hidden="1"/>
    </xf>
    <xf numFmtId="3" fontId="2" fillId="0" borderId="0" xfId="0" applyNumberFormat="1" applyFont="1" applyFill="1" applyBorder="1" applyAlignment="1" applyProtection="1">
      <alignment vertical="center"/>
      <protection locked="0"/>
    </xf>
    <xf numFmtId="0" fontId="7" fillId="0" borderId="7" xfId="2" applyFont="1" applyBorder="1" applyAlignment="1" applyProtection="1">
      <alignment horizontal="right" vertical="center"/>
      <protection hidden="1"/>
    </xf>
    <xf numFmtId="0" fontId="7" fillId="0" borderId="16" xfId="2" applyFont="1" applyBorder="1" applyAlignment="1" applyProtection="1">
      <alignment horizontal="right"/>
      <protection hidden="1"/>
    </xf>
    <xf numFmtId="0" fontId="4" fillId="0" borderId="18" xfId="2" applyFont="1" applyFill="1" applyBorder="1" applyAlignment="1" applyProtection="1">
      <alignment horizontal="left" vertical="center"/>
      <protection locked="0" hidden="1"/>
    </xf>
    <xf numFmtId="0" fontId="7" fillId="0" borderId="19" xfId="2" applyFont="1" applyFill="1" applyBorder="1" applyAlignment="1">
      <alignment horizontal="left" vertical="center"/>
    </xf>
    <xf numFmtId="0" fontId="7" fillId="0" borderId="20" xfId="2" applyFont="1" applyFill="1" applyBorder="1" applyAlignment="1">
      <alignment horizontal="left" vertical="center"/>
    </xf>
    <xf numFmtId="0" fontId="7" fillId="0" borderId="7" xfId="2" applyFont="1" applyBorder="1" applyAlignment="1" applyProtection="1">
      <alignment horizontal="right" vertical="center" wrapText="1"/>
      <protection hidden="1"/>
    </xf>
    <xf numFmtId="0" fontId="7" fillId="0" borderId="0" xfId="2" applyFont="1" applyBorder="1" applyAlignment="1" applyProtection="1">
      <alignment horizontal="right" wrapText="1"/>
      <protection hidden="1"/>
    </xf>
    <xf numFmtId="0" fontId="7" fillId="0" borderId="7" xfId="2" applyFont="1" applyBorder="1" applyAlignment="1" applyProtection="1">
      <alignment horizontal="right" wrapText="1"/>
      <protection hidden="1"/>
    </xf>
    <xf numFmtId="49" fontId="4" fillId="0" borderId="18" xfId="2" applyNumberFormat="1" applyFont="1" applyFill="1" applyBorder="1" applyAlignment="1" applyProtection="1">
      <alignment horizontal="center" vertical="center"/>
      <protection locked="0" hidden="1"/>
    </xf>
    <xf numFmtId="49" fontId="4" fillId="0" borderId="20" xfId="2" applyNumberFormat="1" applyFont="1" applyFill="1" applyBorder="1" applyAlignment="1" applyProtection="1">
      <alignment horizontal="center" vertical="center"/>
      <protection locked="0" hidden="1"/>
    </xf>
    <xf numFmtId="0" fontId="4" fillId="0" borderId="7" xfId="2" applyFont="1" applyFill="1" applyBorder="1" applyAlignment="1" applyProtection="1">
      <alignment horizontal="left" vertical="center" wrapText="1"/>
      <protection hidden="1"/>
    </xf>
    <xf numFmtId="0" fontId="4" fillId="0" borderId="0" xfId="2" applyFont="1" applyFill="1" applyBorder="1" applyAlignment="1" applyProtection="1">
      <alignment horizontal="left" vertical="center" wrapText="1"/>
      <protection hidden="1"/>
    </xf>
    <xf numFmtId="0" fontId="4" fillId="0" borderId="16" xfId="2" applyFont="1" applyFill="1" applyBorder="1" applyAlignment="1" applyProtection="1">
      <alignment horizontal="left" vertical="center" wrapText="1"/>
      <protection hidden="1"/>
    </xf>
    <xf numFmtId="0" fontId="13" fillId="0" borderId="7" xfId="2" applyFont="1" applyBorder="1" applyAlignment="1" applyProtection="1">
      <alignment horizontal="center" vertical="center" wrapText="1"/>
      <protection hidden="1"/>
    </xf>
    <xf numFmtId="0" fontId="13" fillId="0" borderId="0" xfId="2" applyFont="1" applyBorder="1" applyAlignment="1" applyProtection="1">
      <alignment horizontal="center" vertical="center" wrapText="1"/>
      <protection hidden="1"/>
    </xf>
    <xf numFmtId="0" fontId="13" fillId="0" borderId="16" xfId="2" applyFont="1" applyBorder="1" applyAlignment="1" applyProtection="1">
      <alignment horizontal="center" vertical="center" wrapText="1"/>
      <protection hidden="1"/>
    </xf>
    <xf numFmtId="0" fontId="3" fillId="0" borderId="7" xfId="2" applyFont="1" applyBorder="1" applyAlignment="1" applyProtection="1">
      <alignment horizontal="right" vertical="center" wrapText="1"/>
      <protection hidden="1"/>
    </xf>
    <xf numFmtId="0" fontId="3" fillId="0" borderId="16" xfId="2" applyFont="1" applyBorder="1" applyAlignment="1" applyProtection="1">
      <alignment horizontal="right" wrapText="1"/>
      <protection hidden="1"/>
    </xf>
    <xf numFmtId="1" fontId="4" fillId="0" borderId="18" xfId="2" applyNumberFormat="1" applyFont="1" applyFill="1" applyBorder="1" applyAlignment="1" applyProtection="1">
      <alignment horizontal="center" vertical="center"/>
      <protection locked="0" hidden="1"/>
    </xf>
    <xf numFmtId="1" fontId="4" fillId="0" borderId="20" xfId="2" applyNumberFormat="1" applyFont="1" applyFill="1" applyBorder="1" applyAlignment="1" applyProtection="1">
      <alignment horizontal="center" vertical="center"/>
      <protection locked="0" hidden="1"/>
    </xf>
    <xf numFmtId="0" fontId="15" fillId="0" borderId="18" xfId="1" applyFont="1" applyFill="1" applyBorder="1" applyAlignment="1" applyProtection="1">
      <protection locked="0" hidden="1"/>
    </xf>
    <xf numFmtId="0" fontId="4" fillId="0" borderId="19" xfId="2" applyFont="1" applyFill="1" applyBorder="1" applyAlignment="1" applyProtection="1">
      <protection locked="0" hidden="1"/>
    </xf>
    <xf numFmtId="0" fontId="4" fillId="0" borderId="20" xfId="2" applyFont="1" applyFill="1" applyBorder="1" applyAlignment="1" applyProtection="1">
      <protection locked="0" hidden="1"/>
    </xf>
    <xf numFmtId="0" fontId="7" fillId="0" borderId="19" xfId="2" applyFont="1" applyFill="1" applyBorder="1" applyAlignment="1">
      <alignment horizontal="left"/>
    </xf>
    <xf numFmtId="0" fontId="7" fillId="0" borderId="20" xfId="2" applyFont="1" applyFill="1" applyBorder="1" applyAlignment="1">
      <alignment horizontal="left"/>
    </xf>
    <xf numFmtId="0" fontId="7" fillId="0" borderId="0" xfId="2" applyFont="1" applyBorder="1" applyAlignment="1" applyProtection="1">
      <alignment horizontal="right"/>
      <protection hidden="1"/>
    </xf>
    <xf numFmtId="0" fontId="7" fillId="0" borderId="0" xfId="2" applyFont="1" applyBorder="1" applyAlignment="1" applyProtection="1">
      <alignment horizontal="right" vertical="center"/>
      <protection hidden="1"/>
    </xf>
    <xf numFmtId="0" fontId="5" fillId="0" borderId="7" xfId="2" applyFont="1" applyBorder="1" applyAlignment="1" applyProtection="1">
      <alignment horizontal="center" vertical="center"/>
      <protection hidden="1"/>
    </xf>
    <xf numFmtId="0" fontId="5" fillId="0" borderId="0" xfId="2" applyFont="1" applyBorder="1" applyAlignment="1">
      <alignment horizontal="center" vertic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vertical="center"/>
    </xf>
    <xf numFmtId="0" fontId="7" fillId="0" borderId="0" xfId="2" applyFont="1" applyBorder="1" applyAlignment="1">
      <alignment horizontal="center"/>
    </xf>
    <xf numFmtId="0" fontId="7" fillId="0" borderId="16" xfId="2" applyFont="1" applyBorder="1" applyAlignment="1">
      <alignment horizontal="center"/>
    </xf>
    <xf numFmtId="0" fontId="4" fillId="0" borderId="18" xfId="2" applyFont="1" applyFill="1" applyBorder="1" applyAlignment="1" applyProtection="1">
      <alignment horizontal="right" vertical="center"/>
      <protection locked="0" hidden="1"/>
    </xf>
    <xf numFmtId="0" fontId="7" fillId="0" borderId="19" xfId="2" applyFont="1" applyFill="1" applyBorder="1" applyAlignment="1"/>
    <xf numFmtId="0" fontId="7" fillId="0" borderId="20" xfId="2" applyFont="1" applyFill="1" applyBorder="1" applyAlignment="1"/>
    <xf numFmtId="0" fontId="7" fillId="0" borderId="0" xfId="2" applyFont="1" applyFill="1" applyBorder="1" applyAlignment="1" applyProtection="1">
      <alignment vertical="top" wrapText="1"/>
      <protection hidden="1"/>
    </xf>
    <xf numFmtId="0" fontId="7" fillId="0" borderId="0" xfId="2" applyFont="1" applyFill="1" applyBorder="1" applyAlignment="1" applyProtection="1">
      <alignment wrapText="1"/>
      <protection hidden="1"/>
    </xf>
    <xf numFmtId="0" fontId="7" fillId="0" borderId="16" xfId="2" applyFont="1" applyBorder="1" applyAlignment="1" applyProtection="1">
      <alignment horizontal="right" wrapText="1"/>
      <protection hidden="1"/>
    </xf>
    <xf numFmtId="49" fontId="4" fillId="0" borderId="18" xfId="2" applyNumberFormat="1" applyFont="1" applyFill="1" applyBorder="1" applyAlignment="1" applyProtection="1">
      <alignment horizontal="left" vertical="center"/>
      <protection locked="0" hidden="1"/>
    </xf>
    <xf numFmtId="49" fontId="4" fillId="0" borderId="19" xfId="2" applyNumberFormat="1" applyFont="1" applyFill="1" applyBorder="1" applyAlignment="1" applyProtection="1">
      <alignment horizontal="left" vertical="center"/>
      <protection locked="0" hidden="1"/>
    </xf>
    <xf numFmtId="49" fontId="4" fillId="0" borderId="20" xfId="2" applyNumberFormat="1" applyFont="1" applyFill="1" applyBorder="1" applyAlignment="1" applyProtection="1">
      <alignment horizontal="left" vertical="center"/>
      <protection locked="0" hidden="1"/>
    </xf>
    <xf numFmtId="0" fontId="12" fillId="0" borderId="21" xfId="2" applyFont="1" applyBorder="1" applyAlignment="1"/>
    <xf numFmtId="0" fontId="12" fillId="0" borderId="8" xfId="2" applyFont="1" applyBorder="1" applyAlignment="1"/>
    <xf numFmtId="0" fontId="7" fillId="0" borderId="0" xfId="2" applyFont="1" applyBorder="1" applyAlignment="1" applyProtection="1">
      <alignment vertical="center"/>
      <protection hidden="1"/>
    </xf>
    <xf numFmtId="0" fontId="7" fillId="0" borderId="0" xfId="2" applyFont="1" applyBorder="1" applyAlignment="1" applyProtection="1">
      <alignment horizontal="center" vertical="top"/>
      <protection hidden="1"/>
    </xf>
    <xf numFmtId="0" fontId="7" fillId="0" borderId="0" xfId="2" applyFont="1" applyBorder="1" applyAlignment="1" applyProtection="1">
      <alignment horizontal="center"/>
      <protection hidden="1"/>
    </xf>
    <xf numFmtId="0" fontId="7" fillId="0" borderId="8" xfId="2" applyFont="1" applyBorder="1" applyAlignment="1" applyProtection="1">
      <alignment horizontal="center"/>
      <protection hidden="1"/>
    </xf>
    <xf numFmtId="0" fontId="4" fillId="0" borderId="19" xfId="2" applyFont="1" applyFill="1" applyBorder="1" applyAlignment="1" applyProtection="1">
      <alignment horizontal="left" vertical="center"/>
      <protection locked="0" hidden="1"/>
    </xf>
    <xf numFmtId="0" fontId="4" fillId="0" borderId="20" xfId="2" applyFont="1" applyFill="1" applyBorder="1" applyAlignment="1" applyProtection="1">
      <alignment horizontal="left" vertical="center"/>
      <protection locked="0" hidden="1"/>
    </xf>
    <xf numFmtId="0" fontId="7" fillId="0" borderId="0" xfId="2" applyFont="1" applyFill="1" applyBorder="1" applyAlignment="1" applyProtection="1">
      <alignment horizontal="center" vertical="top"/>
      <protection hidden="1"/>
    </xf>
    <xf numFmtId="0" fontId="7" fillId="0" borderId="0" xfId="2" applyFont="1" applyFill="1" applyBorder="1" applyAlignment="1" applyProtection="1">
      <alignment horizontal="center"/>
      <protection hidden="1"/>
    </xf>
    <xf numFmtId="0" fontId="7" fillId="0" borderId="19" xfId="2" applyFont="1" applyFill="1" applyBorder="1" applyAlignment="1" applyProtection="1">
      <alignment horizontal="center" vertical="top"/>
      <protection hidden="1"/>
    </xf>
    <xf numFmtId="0" fontId="7" fillId="0" borderId="19" xfId="2" applyFont="1" applyFill="1" applyBorder="1" applyAlignment="1" applyProtection="1">
      <alignment horizontal="center"/>
      <protection hidden="1"/>
    </xf>
    <xf numFmtId="49" fontId="15" fillId="0" borderId="18" xfId="1" applyNumberFormat="1" applyFont="1" applyFill="1" applyBorder="1" applyAlignment="1" applyProtection="1">
      <alignment horizontal="left" vertical="center"/>
      <protection locked="0" hidden="1"/>
    </xf>
    <xf numFmtId="0" fontId="25" fillId="0" borderId="0" xfId="4" applyFont="1" applyBorder="1" applyAlignment="1" applyProtection="1">
      <alignment horizontal="left"/>
      <protection hidden="1"/>
    </xf>
    <xf numFmtId="0" fontId="26" fillId="0" borderId="0" xfId="4" applyFont="1" applyBorder="1" applyAlignment="1"/>
    <xf numFmtId="0" fontId="16" fillId="0" borderId="0" xfId="4" applyFont="1" applyBorder="1" applyAlignment="1" applyProtection="1">
      <alignment horizontal="left"/>
      <protection hidden="1"/>
    </xf>
    <xf numFmtId="0" fontId="11" fillId="0" borderId="0" xfId="4" applyBorder="1" applyAlignment="1"/>
    <xf numFmtId="0" fontId="11" fillId="0" borderId="16" xfId="4" applyBorder="1" applyAlignment="1"/>
    <xf numFmtId="0" fontId="7" fillId="0" borderId="22" xfId="2" applyFont="1" applyBorder="1" applyAlignment="1" applyProtection="1">
      <alignment horizontal="center" vertical="top"/>
      <protection hidden="1"/>
    </xf>
    <xf numFmtId="0" fontId="7" fillId="0" borderId="22" xfId="2" applyFont="1" applyBorder="1" applyAlignment="1">
      <alignment horizontal="center"/>
    </xf>
    <xf numFmtId="0" fontId="7" fillId="0" borderId="23" xfId="2" applyFont="1" applyBorder="1" applyAlignment="1"/>
    <xf numFmtId="0" fontId="5" fillId="0" borderId="5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left" vertical="center" wrapText="1"/>
    </xf>
    <xf numFmtId="0" fontId="5" fillId="0" borderId="27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Alignment="1">
      <alignment vertical="center"/>
    </xf>
    <xf numFmtId="0" fontId="4" fillId="0" borderId="32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28" xfId="0" applyFont="1" applyFill="1" applyBorder="1" applyAlignment="1">
      <alignment horizontal="left" vertical="center" wrapText="1"/>
    </xf>
    <xf numFmtId="0" fontId="17" fillId="0" borderId="28" xfId="0" applyFont="1" applyFill="1" applyBorder="1" applyAlignment="1">
      <alignment horizontal="left" vertical="center" wrapText="1"/>
    </xf>
    <xf numFmtId="0" fontId="17" fillId="0" borderId="29" xfId="0" applyFont="1" applyFill="1" applyBorder="1" applyAlignment="1">
      <alignment horizontal="left" vertical="center" wrapText="1"/>
    </xf>
    <xf numFmtId="0" fontId="4" fillId="0" borderId="24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17" fillId="0" borderId="10" xfId="0" applyFont="1" applyFill="1" applyBorder="1" applyAlignment="1">
      <alignment vertical="center"/>
    </xf>
    <xf numFmtId="0" fontId="17" fillId="0" borderId="25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30" xfId="0" applyFont="1" applyFill="1" applyBorder="1" applyAlignment="1">
      <alignment horizontal="left" vertical="center" wrapText="1"/>
    </xf>
    <xf numFmtId="0" fontId="5" fillId="0" borderId="31" xfId="0" applyFont="1" applyFill="1" applyBorder="1" applyAlignment="1">
      <alignment horizontal="left" vertical="center" wrapText="1"/>
    </xf>
    <xf numFmtId="0" fontId="27" fillId="0" borderId="0" xfId="0" applyFont="1" applyFill="1" applyBorder="1" applyAlignment="1">
      <alignment vertical="center" wrapText="1"/>
    </xf>
    <xf numFmtId="0" fontId="27" fillId="0" borderId="0" xfId="0" applyFont="1" applyFill="1" applyAlignment="1">
      <alignment vertical="center"/>
    </xf>
    <xf numFmtId="0" fontId="5" fillId="0" borderId="5" xfId="0" applyFont="1" applyFill="1" applyBorder="1" applyAlignment="1">
      <alignment horizontal="left" vertical="center" wrapText="1" indent="1"/>
    </xf>
    <xf numFmtId="0" fontId="5" fillId="0" borderId="26" xfId="0" applyFont="1" applyFill="1" applyBorder="1" applyAlignment="1">
      <alignment horizontal="left" vertical="center" wrapText="1" indent="1"/>
    </xf>
    <xf numFmtId="0" fontId="5" fillId="0" borderId="27" xfId="0" applyFont="1" applyFill="1" applyBorder="1" applyAlignment="1">
      <alignment horizontal="left" vertical="center" wrapText="1" indent="1"/>
    </xf>
    <xf numFmtId="0" fontId="4" fillId="0" borderId="14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0" fontId="4" fillId="0" borderId="31" xfId="0" applyFont="1" applyFill="1" applyBorder="1" applyAlignment="1">
      <alignment horizontal="left" vertical="center" wrapText="1"/>
    </xf>
    <xf numFmtId="0" fontId="17" fillId="0" borderId="28" xfId="0" applyFont="1" applyFill="1" applyBorder="1" applyAlignment="1">
      <alignment vertical="center"/>
    </xf>
    <xf numFmtId="0" fontId="17" fillId="0" borderId="29" xfId="0" applyFont="1" applyFill="1" applyBorder="1" applyAlignment="1">
      <alignment vertical="center"/>
    </xf>
    <xf numFmtId="0" fontId="4" fillId="0" borderId="25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4" fillId="0" borderId="18" xfId="0" applyFont="1" applyFill="1" applyBorder="1" applyAlignment="1">
      <alignment horizontal="left" vertical="center" wrapText="1"/>
    </xf>
    <xf numFmtId="0" fontId="17" fillId="0" borderId="19" xfId="0" applyFont="1" applyFill="1" applyBorder="1" applyAlignment="1">
      <alignment horizontal="left" vertical="center" wrapText="1"/>
    </xf>
    <xf numFmtId="0" fontId="17" fillId="0" borderId="2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19" xfId="0" applyFont="1" applyFill="1" applyBorder="1" applyAlignment="1" applyProtection="1">
      <alignment horizontal="center" vertical="top" wrapText="1"/>
      <protection hidden="1"/>
    </xf>
    <xf numFmtId="0" fontId="9" fillId="0" borderId="13" xfId="0" applyFont="1" applyFill="1" applyBorder="1" applyAlignment="1" applyProtection="1">
      <alignment vertical="center" wrapText="1"/>
      <protection hidden="1"/>
    </xf>
    <xf numFmtId="0" fontId="9" fillId="0" borderId="28" xfId="0" applyFont="1" applyFill="1" applyBorder="1" applyAlignment="1" applyProtection="1">
      <alignment vertical="center" wrapText="1"/>
      <protection hidden="1"/>
    </xf>
    <xf numFmtId="0" fontId="9" fillId="0" borderId="29" xfId="0" applyFont="1" applyFill="1" applyBorder="1" applyAlignment="1" applyProtection="1">
      <alignment vertical="center" wrapText="1"/>
      <protection hidden="1"/>
    </xf>
    <xf numFmtId="0" fontId="4" fillId="0" borderId="13" xfId="0" applyFont="1" applyFill="1" applyBorder="1" applyAlignment="1" applyProtection="1">
      <alignment horizontal="center" vertical="center" wrapText="1"/>
      <protection hidden="1"/>
    </xf>
    <xf numFmtId="0" fontId="4" fillId="0" borderId="28" xfId="0" applyFont="1" applyFill="1" applyBorder="1" applyAlignment="1" applyProtection="1">
      <alignment horizontal="center" vertical="center" wrapText="1"/>
      <protection hidden="1"/>
    </xf>
    <xf numFmtId="0" fontId="4" fillId="0" borderId="29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4" fillId="0" borderId="14" xfId="0" applyFont="1" applyFill="1" applyBorder="1" applyAlignment="1">
      <alignment horizontal="left" vertical="center" wrapText="1" indent="1"/>
    </xf>
    <xf numFmtId="0" fontId="4" fillId="0" borderId="30" xfId="0" applyFont="1" applyFill="1" applyBorder="1" applyAlignment="1">
      <alignment horizontal="left" vertical="center" wrapText="1" indent="1"/>
    </xf>
    <xf numFmtId="0" fontId="4" fillId="0" borderId="31" xfId="0" applyFont="1" applyFill="1" applyBorder="1" applyAlignment="1">
      <alignment horizontal="left" vertical="center" wrapText="1" indent="1"/>
    </xf>
    <xf numFmtId="0" fontId="4" fillId="0" borderId="21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 indent="1"/>
    </xf>
    <xf numFmtId="0" fontId="4" fillId="0" borderId="26" xfId="0" applyFont="1" applyFill="1" applyBorder="1" applyAlignment="1">
      <alignment horizontal="left" vertical="center" wrapText="1" indent="1"/>
    </xf>
    <xf numFmtId="0" fontId="4" fillId="0" borderId="27" xfId="0" applyFont="1" applyFill="1" applyBorder="1" applyAlignment="1">
      <alignment horizontal="left" vertical="center" wrapText="1" indent="1"/>
    </xf>
    <xf numFmtId="0" fontId="5" fillId="0" borderId="32" xfId="0" applyFont="1" applyFill="1" applyBorder="1" applyAlignment="1">
      <alignment horizontal="left" vertical="center" wrapText="1" indent="1"/>
    </xf>
    <xf numFmtId="0" fontId="5" fillId="0" borderId="33" xfId="0" applyFont="1" applyFill="1" applyBorder="1" applyAlignment="1">
      <alignment horizontal="left" vertical="center" wrapText="1" indent="1"/>
    </xf>
    <xf numFmtId="0" fontId="5" fillId="0" borderId="34" xfId="0" applyFont="1" applyFill="1" applyBorder="1" applyAlignment="1">
      <alignment horizontal="left" vertical="center" wrapText="1" indent="1"/>
    </xf>
    <xf numFmtId="0" fontId="8" fillId="0" borderId="12" xfId="0" applyFont="1" applyFill="1" applyBorder="1" applyAlignment="1" applyProtection="1">
      <alignment horizontal="center" vertical="center" wrapText="1"/>
      <protection hidden="1"/>
    </xf>
    <xf numFmtId="0" fontId="4" fillId="0" borderId="12" xfId="0" applyFont="1" applyFill="1" applyBorder="1" applyAlignment="1" applyProtection="1">
      <alignment horizontal="center" vertical="center" wrapText="1"/>
      <protection hidden="1"/>
    </xf>
    <xf numFmtId="0" fontId="9" fillId="0" borderId="19" xfId="0" applyFont="1" applyFill="1" applyBorder="1" applyAlignment="1" applyProtection="1">
      <alignment horizontal="left" vertical="center" wrapText="1"/>
      <protection hidden="1"/>
    </xf>
    <xf numFmtId="0" fontId="17" fillId="0" borderId="28" xfId="0" applyFont="1" applyFill="1" applyBorder="1" applyAlignment="1">
      <alignment vertical="center" wrapText="1"/>
    </xf>
    <xf numFmtId="0" fontId="17" fillId="0" borderId="29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 applyProtection="1">
      <alignment vertical="center" wrapText="1"/>
      <protection hidden="1"/>
    </xf>
    <xf numFmtId="0" fontId="8" fillId="0" borderId="28" xfId="0" applyFont="1" applyFill="1" applyBorder="1" applyAlignment="1" applyProtection="1">
      <alignment vertical="center" wrapText="1"/>
      <protection hidden="1"/>
    </xf>
    <xf numFmtId="0" fontId="8" fillId="0" borderId="29" xfId="0" applyFont="1" applyFill="1" applyBorder="1" applyAlignment="1" applyProtection="1">
      <alignment vertical="center" wrapText="1"/>
      <protection hidden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26" xfId="0" applyFont="1" applyFill="1" applyBorder="1" applyAlignment="1">
      <alignment horizontal="left" vertical="center" wrapText="1"/>
    </xf>
    <xf numFmtId="0" fontId="23" fillId="0" borderId="5" xfId="0" applyFont="1" applyFill="1" applyBorder="1" applyAlignment="1">
      <alignment horizontal="left" vertical="center" wrapText="1"/>
    </xf>
    <xf numFmtId="0" fontId="23" fillId="0" borderId="26" xfId="0" applyFont="1" applyFill="1" applyBorder="1" applyAlignment="1">
      <alignment horizontal="left" vertical="center" wrapText="1"/>
    </xf>
    <xf numFmtId="0" fontId="22" fillId="0" borderId="0" xfId="4" applyFont="1" applyFill="1" applyBorder="1" applyAlignment="1" applyProtection="1">
      <alignment horizontal="center" vertical="center"/>
      <protection hidden="1"/>
    </xf>
    <xf numFmtId="14" fontId="22" fillId="0" borderId="0" xfId="4" applyNumberFormat="1" applyFont="1" applyFill="1" applyBorder="1" applyAlignment="1" applyProtection="1">
      <alignment horizontal="center" vertical="center"/>
      <protection locked="0" hidden="1"/>
    </xf>
    <xf numFmtId="0" fontId="1" fillId="0" borderId="0" xfId="4" applyFont="1" applyFill="1" applyBorder="1" applyAlignment="1">
      <alignment vertical="center"/>
    </xf>
    <xf numFmtId="0" fontId="23" fillId="0" borderId="12" xfId="0" applyFont="1" applyFill="1" applyBorder="1" applyAlignment="1">
      <alignment horizontal="center" vertical="center" wrapText="1"/>
    </xf>
    <xf numFmtId="49" fontId="24" fillId="0" borderId="12" xfId="0" applyNumberFormat="1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30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vertical="center" wrapText="1"/>
    </xf>
    <xf numFmtId="0" fontId="21" fillId="0" borderId="0" xfId="4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left" vertical="center" wrapText="1"/>
    </xf>
    <xf numFmtId="0" fontId="23" fillId="0" borderId="28" xfId="0" applyFont="1" applyFill="1" applyBorder="1" applyAlignment="1">
      <alignment horizontal="left" vertical="center" wrapText="1"/>
    </xf>
    <xf numFmtId="0" fontId="1" fillId="0" borderId="28" xfId="0" applyFont="1" applyFill="1" applyBorder="1" applyAlignment="1">
      <alignment vertical="center" wrapText="1"/>
    </xf>
    <xf numFmtId="0" fontId="1" fillId="0" borderId="29" xfId="0" applyFont="1" applyFill="1" applyBorder="1" applyAlignment="1">
      <alignment vertical="center" wrapText="1"/>
    </xf>
    <xf numFmtId="0" fontId="12" fillId="0" borderId="0" xfId="4" applyFont="1" applyAlignment="1"/>
    <xf numFmtId="0" fontId="19" fillId="0" borderId="0" xfId="4" applyFont="1" applyBorder="1" applyAlignment="1">
      <alignment horizontal="justify" vertical="top" wrapText="1"/>
    </xf>
    <xf numFmtId="0" fontId="11" fillId="0" borderId="0" xfId="4" applyAlignment="1"/>
  </cellXfs>
  <cellStyles count="9">
    <cellStyle name="Comma 2" xfId="5"/>
    <cellStyle name="Hyperlink" xfId="1" builtinId="8"/>
    <cellStyle name="Normal" xfId="0" builtinId="0"/>
    <cellStyle name="Normal 2" xfId="6"/>
    <cellStyle name="Normal_TFI-POD" xfId="2"/>
    <cellStyle name="Obično_Knjiga2" xfId="3"/>
    <cellStyle name="Percent" xfId="7" builtinId="5"/>
    <cellStyle name="Percent 2" xfId="8"/>
    <cellStyle name="Style 1" xfId="4"/>
  </cellStyles>
  <dxfs count="3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63"/>
  <sheetViews>
    <sheetView tabSelected="1" view="pageBreakPreview" zoomScale="110" zoomScaleNormal="100" zoomScaleSheetLayoutView="100" workbookViewId="0">
      <selection activeCell="F25" sqref="F25"/>
    </sheetView>
  </sheetViews>
  <sheetFormatPr defaultRowHeight="12.75" x14ac:dyDescent="0.2"/>
  <cols>
    <col min="1" max="1" width="9.140625" style="10"/>
    <col min="2" max="2" width="13" style="10" customWidth="1"/>
    <col min="3" max="6" width="9.140625" style="10"/>
    <col min="7" max="7" width="15.140625" style="10" customWidth="1"/>
    <col min="8" max="8" width="19.28515625" style="10" customWidth="1"/>
    <col min="9" max="9" width="14.42578125" style="10" customWidth="1"/>
    <col min="10" max="16384" width="9.140625" style="10"/>
  </cols>
  <sheetData>
    <row r="1" spans="1:12" ht="15.75" x14ac:dyDescent="0.25">
      <c r="A1" s="176" t="s">
        <v>212</v>
      </c>
      <c r="B1" s="177"/>
      <c r="C1" s="177"/>
      <c r="D1" s="71"/>
      <c r="E1" s="71"/>
      <c r="F1" s="71"/>
      <c r="G1" s="71"/>
      <c r="H1" s="71"/>
      <c r="I1" s="72"/>
      <c r="J1" s="9"/>
      <c r="K1" s="9"/>
      <c r="L1" s="9"/>
    </row>
    <row r="2" spans="1:12" x14ac:dyDescent="0.2">
      <c r="A2" s="143" t="s">
        <v>213</v>
      </c>
      <c r="B2" s="144"/>
      <c r="C2" s="144"/>
      <c r="D2" s="145"/>
      <c r="E2" s="106">
        <v>42005</v>
      </c>
      <c r="F2" s="11"/>
      <c r="G2" s="12" t="s">
        <v>214</v>
      </c>
      <c r="H2" s="106">
        <v>42277</v>
      </c>
      <c r="I2" s="73"/>
      <c r="J2" s="9"/>
      <c r="K2" s="9"/>
      <c r="L2" s="9"/>
    </row>
    <row r="3" spans="1:12" x14ac:dyDescent="0.2">
      <c r="A3" s="74"/>
      <c r="B3" s="13"/>
      <c r="C3" s="13"/>
      <c r="D3" s="13"/>
      <c r="E3" s="14"/>
      <c r="F3" s="14"/>
      <c r="G3" s="13"/>
      <c r="H3" s="13"/>
      <c r="I3" s="75"/>
      <c r="J3" s="9"/>
      <c r="K3" s="9"/>
      <c r="L3" s="9"/>
    </row>
    <row r="4" spans="1:12" ht="15" x14ac:dyDescent="0.2">
      <c r="A4" s="146" t="s">
        <v>281</v>
      </c>
      <c r="B4" s="147"/>
      <c r="C4" s="147"/>
      <c r="D4" s="147"/>
      <c r="E4" s="147"/>
      <c r="F4" s="147"/>
      <c r="G4" s="147"/>
      <c r="H4" s="147"/>
      <c r="I4" s="148"/>
      <c r="J4" s="9"/>
      <c r="K4" s="9"/>
      <c r="L4" s="9"/>
    </row>
    <row r="5" spans="1:12" x14ac:dyDescent="0.2">
      <c r="A5" s="76"/>
      <c r="B5" s="15"/>
      <c r="C5" s="15"/>
      <c r="D5" s="15"/>
      <c r="E5" s="16"/>
      <c r="F5" s="77"/>
      <c r="G5" s="17"/>
      <c r="H5" s="18"/>
      <c r="I5" s="78"/>
      <c r="J5" s="9"/>
      <c r="K5" s="9"/>
      <c r="L5" s="9"/>
    </row>
    <row r="6" spans="1:12" x14ac:dyDescent="0.2">
      <c r="A6" s="133" t="s">
        <v>215</v>
      </c>
      <c r="B6" s="134"/>
      <c r="C6" s="141" t="s">
        <v>285</v>
      </c>
      <c r="D6" s="142"/>
      <c r="E6" s="27"/>
      <c r="F6" s="27"/>
      <c r="G6" s="27"/>
      <c r="H6" s="27"/>
      <c r="I6" s="79"/>
      <c r="J6" s="9"/>
      <c r="K6" s="9"/>
      <c r="L6" s="9"/>
    </row>
    <row r="7" spans="1:12" x14ac:dyDescent="0.2">
      <c r="A7" s="80"/>
      <c r="B7" s="21"/>
      <c r="C7" s="15"/>
      <c r="D7" s="15"/>
      <c r="E7" s="27"/>
      <c r="F7" s="27"/>
      <c r="G7" s="27"/>
      <c r="H7" s="27"/>
      <c r="I7" s="79"/>
      <c r="J7" s="9"/>
      <c r="K7" s="9"/>
      <c r="L7" s="9"/>
    </row>
    <row r="8" spans="1:12" x14ac:dyDescent="0.2">
      <c r="A8" s="149" t="s">
        <v>216</v>
      </c>
      <c r="B8" s="150"/>
      <c r="C8" s="141" t="s">
        <v>286</v>
      </c>
      <c r="D8" s="142"/>
      <c r="E8" s="27"/>
      <c r="F8" s="27"/>
      <c r="G8" s="27"/>
      <c r="H8" s="27"/>
      <c r="I8" s="81"/>
      <c r="J8" s="9"/>
      <c r="K8" s="9"/>
      <c r="L8" s="9"/>
    </row>
    <row r="9" spans="1:12" x14ac:dyDescent="0.2">
      <c r="A9" s="82"/>
      <c r="B9" s="46"/>
      <c r="C9" s="19"/>
      <c r="D9" s="25"/>
      <c r="E9" s="15"/>
      <c r="F9" s="15"/>
      <c r="G9" s="15"/>
      <c r="H9" s="15"/>
      <c r="I9" s="81"/>
      <c r="J9" s="9"/>
      <c r="K9" s="9"/>
      <c r="L9" s="9"/>
    </row>
    <row r="10" spans="1:12" x14ac:dyDescent="0.2">
      <c r="A10" s="138" t="s">
        <v>217</v>
      </c>
      <c r="B10" s="139"/>
      <c r="C10" s="141" t="s">
        <v>287</v>
      </c>
      <c r="D10" s="142"/>
      <c r="E10" s="15"/>
      <c r="F10" s="15"/>
      <c r="G10" s="15"/>
      <c r="H10" s="15"/>
      <c r="I10" s="81"/>
      <c r="J10" s="9"/>
      <c r="K10" s="9"/>
      <c r="L10" s="9"/>
    </row>
    <row r="11" spans="1:12" x14ac:dyDescent="0.2">
      <c r="A11" s="140"/>
      <c r="B11" s="139"/>
      <c r="C11" s="15"/>
      <c r="D11" s="15"/>
      <c r="E11" s="15"/>
      <c r="F11" s="15"/>
      <c r="G11" s="15"/>
      <c r="H11" s="15"/>
      <c r="I11" s="81"/>
      <c r="J11" s="9"/>
      <c r="K11" s="9"/>
      <c r="L11" s="9"/>
    </row>
    <row r="12" spans="1:12" x14ac:dyDescent="0.2">
      <c r="A12" s="133" t="s">
        <v>218</v>
      </c>
      <c r="B12" s="134"/>
      <c r="C12" s="135" t="s">
        <v>288</v>
      </c>
      <c r="D12" s="136"/>
      <c r="E12" s="136"/>
      <c r="F12" s="136"/>
      <c r="G12" s="136"/>
      <c r="H12" s="136"/>
      <c r="I12" s="137"/>
      <c r="J12" s="9"/>
      <c r="K12" s="9"/>
      <c r="L12" s="9"/>
    </row>
    <row r="13" spans="1:12" x14ac:dyDescent="0.2">
      <c r="A13" s="80"/>
      <c r="B13" s="21"/>
      <c r="C13" s="20"/>
      <c r="D13" s="15"/>
      <c r="E13" s="15"/>
      <c r="F13" s="15"/>
      <c r="G13" s="15"/>
      <c r="H13" s="15"/>
      <c r="I13" s="81"/>
      <c r="J13" s="9"/>
      <c r="K13" s="9"/>
      <c r="L13" s="9"/>
    </row>
    <row r="14" spans="1:12" x14ac:dyDescent="0.2">
      <c r="A14" s="133" t="s">
        <v>219</v>
      </c>
      <c r="B14" s="134"/>
      <c r="C14" s="151">
        <v>10000</v>
      </c>
      <c r="D14" s="152"/>
      <c r="E14" s="15"/>
      <c r="F14" s="135" t="s">
        <v>289</v>
      </c>
      <c r="G14" s="136"/>
      <c r="H14" s="136"/>
      <c r="I14" s="137"/>
      <c r="J14" s="9"/>
      <c r="K14" s="9"/>
      <c r="L14" s="9"/>
    </row>
    <row r="15" spans="1:12" x14ac:dyDescent="0.2">
      <c r="A15" s="80"/>
      <c r="B15" s="21"/>
      <c r="C15" s="15"/>
      <c r="D15" s="15"/>
      <c r="E15" s="15"/>
      <c r="F15" s="15"/>
      <c r="G15" s="15"/>
      <c r="H15" s="15"/>
      <c r="I15" s="81"/>
      <c r="J15" s="9"/>
      <c r="K15" s="9"/>
      <c r="L15" s="9"/>
    </row>
    <row r="16" spans="1:12" x14ac:dyDescent="0.2">
      <c r="A16" s="133" t="s">
        <v>220</v>
      </c>
      <c r="B16" s="134"/>
      <c r="C16" s="135" t="s">
        <v>290</v>
      </c>
      <c r="D16" s="136"/>
      <c r="E16" s="136"/>
      <c r="F16" s="136"/>
      <c r="G16" s="136"/>
      <c r="H16" s="136"/>
      <c r="I16" s="137"/>
      <c r="J16" s="9"/>
      <c r="K16" s="9"/>
      <c r="L16" s="9"/>
    </row>
    <row r="17" spans="1:12" x14ac:dyDescent="0.2">
      <c r="A17" s="80"/>
      <c r="B17" s="21"/>
      <c r="C17" s="15"/>
      <c r="D17" s="15"/>
      <c r="E17" s="15"/>
      <c r="F17" s="15"/>
      <c r="G17" s="15"/>
      <c r="H17" s="15"/>
      <c r="I17" s="81"/>
      <c r="J17" s="9"/>
      <c r="K17" s="9"/>
      <c r="L17" s="9"/>
    </row>
    <row r="18" spans="1:12" x14ac:dyDescent="0.2">
      <c r="A18" s="133" t="s">
        <v>221</v>
      </c>
      <c r="B18" s="134"/>
      <c r="C18" s="153" t="s">
        <v>291</v>
      </c>
      <c r="D18" s="154"/>
      <c r="E18" s="154"/>
      <c r="F18" s="154"/>
      <c r="G18" s="154"/>
      <c r="H18" s="154"/>
      <c r="I18" s="155"/>
      <c r="J18" s="9"/>
      <c r="K18" s="9"/>
      <c r="L18" s="9"/>
    </row>
    <row r="19" spans="1:12" x14ac:dyDescent="0.2">
      <c r="A19" s="80"/>
      <c r="B19" s="21"/>
      <c r="C19" s="20"/>
      <c r="D19" s="15"/>
      <c r="E19" s="15"/>
      <c r="F19" s="15"/>
      <c r="G19" s="15"/>
      <c r="H19" s="15"/>
      <c r="I19" s="81"/>
      <c r="J19" s="9"/>
      <c r="K19" s="9"/>
      <c r="L19" s="9"/>
    </row>
    <row r="20" spans="1:12" x14ac:dyDescent="0.2">
      <c r="A20" s="133" t="s">
        <v>222</v>
      </c>
      <c r="B20" s="134"/>
      <c r="C20" s="153" t="s">
        <v>292</v>
      </c>
      <c r="D20" s="154"/>
      <c r="E20" s="154"/>
      <c r="F20" s="154"/>
      <c r="G20" s="154"/>
      <c r="H20" s="154"/>
      <c r="I20" s="155"/>
      <c r="J20" s="9"/>
      <c r="K20" s="9"/>
      <c r="L20" s="9"/>
    </row>
    <row r="21" spans="1:12" x14ac:dyDescent="0.2">
      <c r="A21" s="80"/>
      <c r="B21" s="21"/>
      <c r="C21" s="20"/>
      <c r="D21" s="15"/>
      <c r="E21" s="15"/>
      <c r="F21" s="15"/>
      <c r="G21" s="15"/>
      <c r="H21" s="15"/>
      <c r="I21" s="81"/>
      <c r="J21" s="9"/>
      <c r="K21" s="9"/>
      <c r="L21" s="9"/>
    </row>
    <row r="22" spans="1:12" x14ac:dyDescent="0.2">
      <c r="A22" s="133" t="s">
        <v>223</v>
      </c>
      <c r="B22" s="134"/>
      <c r="C22" s="107">
        <v>133</v>
      </c>
      <c r="D22" s="135" t="s">
        <v>289</v>
      </c>
      <c r="E22" s="156"/>
      <c r="F22" s="157"/>
      <c r="G22" s="133"/>
      <c r="H22" s="158"/>
      <c r="I22" s="83"/>
      <c r="J22" s="9"/>
      <c r="K22" s="9"/>
      <c r="L22" s="9"/>
    </row>
    <row r="23" spans="1:12" x14ac:dyDescent="0.2">
      <c r="A23" s="80"/>
      <c r="B23" s="21"/>
      <c r="C23" s="15"/>
      <c r="D23" s="23"/>
      <c r="E23" s="23"/>
      <c r="F23" s="23"/>
      <c r="G23" s="23"/>
      <c r="H23" s="15"/>
      <c r="I23" s="81"/>
      <c r="J23" s="9"/>
      <c r="K23" s="9"/>
      <c r="L23" s="9"/>
    </row>
    <row r="24" spans="1:12" x14ac:dyDescent="0.2">
      <c r="A24" s="133" t="s">
        <v>224</v>
      </c>
      <c r="B24" s="134"/>
      <c r="C24" s="107">
        <v>21</v>
      </c>
      <c r="D24" s="135" t="s">
        <v>316</v>
      </c>
      <c r="E24" s="156"/>
      <c r="F24" s="156"/>
      <c r="G24" s="157"/>
      <c r="H24" s="47" t="s">
        <v>225</v>
      </c>
      <c r="I24" s="131">
        <v>5370</v>
      </c>
      <c r="J24" s="9"/>
      <c r="K24" s="9"/>
      <c r="L24" s="9"/>
    </row>
    <row r="25" spans="1:12" x14ac:dyDescent="0.2">
      <c r="A25" s="80"/>
      <c r="B25" s="21"/>
      <c r="C25" s="15"/>
      <c r="D25" s="23"/>
      <c r="E25" s="23"/>
      <c r="F25" s="23"/>
      <c r="G25" s="21"/>
      <c r="H25" s="21" t="s">
        <v>282</v>
      </c>
      <c r="I25" s="84"/>
      <c r="J25" s="9"/>
      <c r="K25" s="9"/>
      <c r="L25" s="9"/>
    </row>
    <row r="26" spans="1:12" x14ac:dyDescent="0.2">
      <c r="A26" s="133" t="s">
        <v>226</v>
      </c>
      <c r="B26" s="134"/>
      <c r="C26" s="108" t="s">
        <v>293</v>
      </c>
      <c r="D26" s="24"/>
      <c r="E26" s="31"/>
      <c r="F26" s="23"/>
      <c r="G26" s="159" t="s">
        <v>227</v>
      </c>
      <c r="H26" s="134"/>
      <c r="I26" s="109" t="s">
        <v>294</v>
      </c>
      <c r="J26" s="9"/>
      <c r="K26" s="9"/>
      <c r="L26" s="9"/>
    </row>
    <row r="27" spans="1:12" x14ac:dyDescent="0.2">
      <c r="A27" s="80"/>
      <c r="B27" s="21"/>
      <c r="C27" s="15"/>
      <c r="D27" s="23"/>
      <c r="E27" s="23"/>
      <c r="F27" s="23"/>
      <c r="G27" s="23"/>
      <c r="H27" s="15"/>
      <c r="I27" s="85"/>
      <c r="J27" s="9"/>
      <c r="K27" s="9"/>
      <c r="L27" s="9"/>
    </row>
    <row r="28" spans="1:12" x14ac:dyDescent="0.2">
      <c r="A28" s="160" t="s">
        <v>228</v>
      </c>
      <c r="B28" s="161"/>
      <c r="C28" s="162"/>
      <c r="D28" s="162"/>
      <c r="E28" s="163" t="s">
        <v>229</v>
      </c>
      <c r="F28" s="164"/>
      <c r="G28" s="164"/>
      <c r="H28" s="165" t="s">
        <v>230</v>
      </c>
      <c r="I28" s="166"/>
      <c r="J28" s="9"/>
      <c r="K28" s="9"/>
      <c r="L28" s="9"/>
    </row>
    <row r="29" spans="1:12" x14ac:dyDescent="0.2">
      <c r="A29" s="86"/>
      <c r="B29" s="31"/>
      <c r="C29" s="31"/>
      <c r="D29" s="25"/>
      <c r="E29" s="15"/>
      <c r="F29" s="15"/>
      <c r="G29" s="15"/>
      <c r="H29" s="26"/>
      <c r="I29" s="85"/>
      <c r="J29" s="9"/>
      <c r="K29" s="9"/>
      <c r="L29" s="9"/>
    </row>
    <row r="30" spans="1:12" x14ac:dyDescent="0.2">
      <c r="A30" s="167" t="s">
        <v>295</v>
      </c>
      <c r="B30" s="168"/>
      <c r="C30" s="168"/>
      <c r="D30" s="169"/>
      <c r="E30" s="167" t="s">
        <v>289</v>
      </c>
      <c r="F30" s="168"/>
      <c r="G30" s="168"/>
      <c r="H30" s="141" t="s">
        <v>296</v>
      </c>
      <c r="I30" s="142"/>
      <c r="J30" s="9"/>
      <c r="K30" s="9"/>
      <c r="L30" s="9"/>
    </row>
    <row r="31" spans="1:12" x14ac:dyDescent="0.2">
      <c r="A31" s="120"/>
      <c r="B31" s="121"/>
      <c r="C31" s="122"/>
      <c r="D31" s="170"/>
      <c r="E31" s="170"/>
      <c r="F31" s="170"/>
      <c r="G31" s="171"/>
      <c r="H31" s="15"/>
      <c r="I31" s="87"/>
      <c r="J31" s="9"/>
      <c r="K31" s="9"/>
      <c r="L31" s="9"/>
    </row>
    <row r="32" spans="1:12" x14ac:dyDescent="0.2">
      <c r="A32" s="167" t="s">
        <v>297</v>
      </c>
      <c r="B32" s="168"/>
      <c r="C32" s="168"/>
      <c r="D32" s="169"/>
      <c r="E32" s="167" t="s">
        <v>298</v>
      </c>
      <c r="F32" s="168"/>
      <c r="G32" s="168"/>
      <c r="H32" s="141" t="s">
        <v>299</v>
      </c>
      <c r="I32" s="142"/>
      <c r="J32" s="9"/>
      <c r="K32" s="9"/>
      <c r="L32" s="9"/>
    </row>
    <row r="33" spans="1:12" x14ac:dyDescent="0.2">
      <c r="A33" s="120"/>
      <c r="B33" s="121"/>
      <c r="C33" s="122"/>
      <c r="D33" s="123"/>
      <c r="E33" s="123"/>
      <c r="F33" s="123"/>
      <c r="G33" s="124"/>
      <c r="H33" s="15"/>
      <c r="I33" s="88"/>
      <c r="J33" s="9"/>
      <c r="K33" s="9"/>
      <c r="L33" s="9"/>
    </row>
    <row r="34" spans="1:12" x14ac:dyDescent="0.2">
      <c r="A34" s="167" t="s">
        <v>318</v>
      </c>
      <c r="B34" s="168"/>
      <c r="C34" s="168"/>
      <c r="D34" s="169"/>
      <c r="E34" s="167" t="s">
        <v>300</v>
      </c>
      <c r="F34" s="168"/>
      <c r="G34" s="168"/>
      <c r="H34" s="141" t="s">
        <v>301</v>
      </c>
      <c r="I34" s="142"/>
      <c r="J34" s="9"/>
      <c r="K34" s="9"/>
      <c r="L34" s="9"/>
    </row>
    <row r="35" spans="1:12" x14ac:dyDescent="0.2">
      <c r="A35" s="120"/>
      <c r="B35" s="121"/>
      <c r="C35" s="122"/>
      <c r="D35" s="123"/>
      <c r="E35" s="123"/>
      <c r="F35" s="123"/>
      <c r="G35" s="124"/>
      <c r="H35" s="15"/>
      <c r="I35" s="88"/>
      <c r="J35" s="9"/>
      <c r="K35" s="9"/>
      <c r="L35" s="9"/>
    </row>
    <row r="36" spans="1:12" x14ac:dyDescent="0.2">
      <c r="A36" s="167" t="s">
        <v>317</v>
      </c>
      <c r="B36" s="168"/>
      <c r="C36" s="168"/>
      <c r="D36" s="169"/>
      <c r="E36" s="167" t="s">
        <v>300</v>
      </c>
      <c r="F36" s="168"/>
      <c r="G36" s="168"/>
      <c r="H36" s="141" t="s">
        <v>302</v>
      </c>
      <c r="I36" s="142"/>
      <c r="J36" s="9"/>
      <c r="K36" s="9"/>
      <c r="L36" s="9"/>
    </row>
    <row r="37" spans="1:12" x14ac:dyDescent="0.2">
      <c r="A37" s="125"/>
      <c r="B37" s="126"/>
      <c r="C37" s="184"/>
      <c r="D37" s="185"/>
      <c r="E37" s="25"/>
      <c r="F37" s="184"/>
      <c r="G37" s="185"/>
      <c r="H37" s="15"/>
      <c r="I37" s="81"/>
      <c r="J37" s="9"/>
      <c r="K37" s="9"/>
      <c r="L37" s="9"/>
    </row>
    <row r="38" spans="1:12" x14ac:dyDescent="0.2">
      <c r="A38" s="167" t="s">
        <v>303</v>
      </c>
      <c r="B38" s="168"/>
      <c r="C38" s="168"/>
      <c r="D38" s="169"/>
      <c r="E38" s="167" t="s">
        <v>298</v>
      </c>
      <c r="F38" s="168"/>
      <c r="G38" s="168"/>
      <c r="H38" s="141" t="s">
        <v>304</v>
      </c>
      <c r="I38" s="142"/>
      <c r="J38" s="9"/>
      <c r="K38" s="9"/>
      <c r="L38" s="9"/>
    </row>
    <row r="39" spans="1:12" x14ac:dyDescent="0.2">
      <c r="A39" s="125"/>
      <c r="B39" s="126"/>
      <c r="C39" s="127"/>
      <c r="D39" s="128"/>
      <c r="E39" s="25"/>
      <c r="F39" s="127"/>
      <c r="G39" s="128"/>
      <c r="H39" s="15"/>
      <c r="I39" s="81"/>
      <c r="J39" s="9"/>
      <c r="K39" s="9"/>
      <c r="L39" s="9"/>
    </row>
    <row r="40" spans="1:12" x14ac:dyDescent="0.2">
      <c r="A40" s="167" t="s">
        <v>305</v>
      </c>
      <c r="B40" s="168"/>
      <c r="C40" s="168"/>
      <c r="D40" s="169"/>
      <c r="E40" s="167" t="s">
        <v>306</v>
      </c>
      <c r="F40" s="168"/>
      <c r="G40" s="168"/>
      <c r="H40" s="141" t="s">
        <v>307</v>
      </c>
      <c r="I40" s="142"/>
      <c r="J40" s="9"/>
      <c r="K40" s="9"/>
      <c r="L40" s="9"/>
    </row>
    <row r="41" spans="1:12" x14ac:dyDescent="0.2">
      <c r="A41" s="110"/>
      <c r="B41" s="31"/>
      <c r="C41" s="31"/>
      <c r="D41" s="31"/>
      <c r="E41" s="22"/>
      <c r="F41" s="111"/>
      <c r="G41" s="111"/>
      <c r="H41" s="112"/>
      <c r="I41" s="90"/>
      <c r="J41" s="9"/>
      <c r="K41" s="9"/>
      <c r="L41" s="9"/>
    </row>
    <row r="42" spans="1:12" x14ac:dyDescent="0.2">
      <c r="A42" s="89"/>
      <c r="B42" s="28"/>
      <c r="C42" s="29"/>
      <c r="D42" s="30"/>
      <c r="E42" s="15"/>
      <c r="F42" s="29"/>
      <c r="G42" s="30"/>
      <c r="H42" s="15"/>
      <c r="I42" s="81"/>
      <c r="J42" s="9"/>
      <c r="K42" s="9"/>
      <c r="L42" s="9"/>
    </row>
    <row r="43" spans="1:12" x14ac:dyDescent="0.2">
      <c r="A43" s="91"/>
      <c r="B43" s="32"/>
      <c r="C43" s="32"/>
      <c r="D43" s="19"/>
      <c r="E43" s="19"/>
      <c r="F43" s="32"/>
      <c r="G43" s="19"/>
      <c r="H43" s="19"/>
      <c r="I43" s="92"/>
      <c r="J43" s="9"/>
      <c r="K43" s="9"/>
      <c r="L43" s="9"/>
    </row>
    <row r="44" spans="1:12" x14ac:dyDescent="0.2">
      <c r="A44" s="138" t="s">
        <v>231</v>
      </c>
      <c r="B44" s="172"/>
      <c r="C44" s="141"/>
      <c r="D44" s="142"/>
      <c r="E44" s="25"/>
      <c r="F44" s="135"/>
      <c r="G44" s="168"/>
      <c r="H44" s="168"/>
      <c r="I44" s="169"/>
      <c r="J44" s="9"/>
      <c r="K44" s="9"/>
      <c r="L44" s="9"/>
    </row>
    <row r="45" spans="1:12" x14ac:dyDescent="0.2">
      <c r="A45" s="89"/>
      <c r="B45" s="28"/>
      <c r="C45" s="179"/>
      <c r="D45" s="180"/>
      <c r="E45" s="15"/>
      <c r="F45" s="179"/>
      <c r="G45" s="181"/>
      <c r="H45" s="33"/>
      <c r="I45" s="93"/>
      <c r="J45" s="9"/>
      <c r="K45" s="9"/>
      <c r="L45" s="9"/>
    </row>
    <row r="46" spans="1:12" x14ac:dyDescent="0.2">
      <c r="A46" s="138" t="s">
        <v>232</v>
      </c>
      <c r="B46" s="172"/>
      <c r="C46" s="135" t="s">
        <v>308</v>
      </c>
      <c r="D46" s="182"/>
      <c r="E46" s="182"/>
      <c r="F46" s="182"/>
      <c r="G46" s="182"/>
      <c r="H46" s="182"/>
      <c r="I46" s="183"/>
      <c r="J46" s="9"/>
      <c r="K46" s="9"/>
      <c r="L46" s="9"/>
    </row>
    <row r="47" spans="1:12" x14ac:dyDescent="0.2">
      <c r="A47" s="80"/>
      <c r="B47" s="21"/>
      <c r="C47" s="20" t="s">
        <v>233</v>
      </c>
      <c r="D47" s="15"/>
      <c r="E47" s="15"/>
      <c r="F47" s="15"/>
      <c r="G47" s="15"/>
      <c r="H47" s="15"/>
      <c r="I47" s="81"/>
      <c r="J47" s="9"/>
      <c r="K47" s="9"/>
      <c r="L47" s="9"/>
    </row>
    <row r="48" spans="1:12" x14ac:dyDescent="0.2">
      <c r="A48" s="138" t="s">
        <v>234</v>
      </c>
      <c r="B48" s="172"/>
      <c r="C48" s="173" t="s">
        <v>309</v>
      </c>
      <c r="D48" s="174"/>
      <c r="E48" s="175"/>
      <c r="F48" s="15"/>
      <c r="G48" s="47" t="s">
        <v>235</v>
      </c>
      <c r="H48" s="173" t="s">
        <v>310</v>
      </c>
      <c r="I48" s="175"/>
      <c r="J48" s="9"/>
      <c r="K48" s="9"/>
      <c r="L48" s="9"/>
    </row>
    <row r="49" spans="1:12" x14ac:dyDescent="0.2">
      <c r="A49" s="80"/>
      <c r="B49" s="21"/>
      <c r="C49" s="20"/>
      <c r="D49" s="15"/>
      <c r="E49" s="15"/>
      <c r="F49" s="15"/>
      <c r="G49" s="15"/>
      <c r="H49" s="15"/>
      <c r="I49" s="81"/>
      <c r="J49" s="9"/>
      <c r="K49" s="9"/>
      <c r="L49" s="9"/>
    </row>
    <row r="50" spans="1:12" x14ac:dyDescent="0.2">
      <c r="A50" s="138" t="s">
        <v>221</v>
      </c>
      <c r="B50" s="172"/>
      <c r="C50" s="188" t="s">
        <v>311</v>
      </c>
      <c r="D50" s="174"/>
      <c r="E50" s="174"/>
      <c r="F50" s="174"/>
      <c r="G50" s="174"/>
      <c r="H50" s="174"/>
      <c r="I50" s="175"/>
      <c r="J50" s="9"/>
      <c r="K50" s="9"/>
      <c r="L50" s="9"/>
    </row>
    <row r="51" spans="1:12" x14ac:dyDescent="0.2">
      <c r="A51" s="80"/>
      <c r="B51" s="21"/>
      <c r="C51" s="15"/>
      <c r="D51" s="15"/>
      <c r="E51" s="15"/>
      <c r="F51" s="15"/>
      <c r="G51" s="15"/>
      <c r="H51" s="15"/>
      <c r="I51" s="81"/>
      <c r="J51" s="9"/>
      <c r="K51" s="9"/>
      <c r="L51" s="9"/>
    </row>
    <row r="52" spans="1:12" x14ac:dyDescent="0.2">
      <c r="A52" s="133" t="s">
        <v>236</v>
      </c>
      <c r="B52" s="134"/>
      <c r="C52" s="173" t="s">
        <v>312</v>
      </c>
      <c r="D52" s="174"/>
      <c r="E52" s="174"/>
      <c r="F52" s="174"/>
      <c r="G52" s="174"/>
      <c r="H52" s="174"/>
      <c r="I52" s="137"/>
      <c r="J52" s="9"/>
      <c r="K52" s="9"/>
      <c r="L52" s="9"/>
    </row>
    <row r="53" spans="1:12" x14ac:dyDescent="0.2">
      <c r="A53" s="94"/>
      <c r="B53" s="19"/>
      <c r="C53" s="178" t="s">
        <v>237</v>
      </c>
      <c r="D53" s="178"/>
      <c r="E53" s="178"/>
      <c r="F53" s="178"/>
      <c r="G53" s="178"/>
      <c r="H53" s="178"/>
      <c r="I53" s="95"/>
      <c r="J53" s="9"/>
      <c r="K53" s="9"/>
      <c r="L53" s="9"/>
    </row>
    <row r="54" spans="1:12" x14ac:dyDescent="0.2">
      <c r="A54" s="94"/>
      <c r="B54" s="19"/>
      <c r="C54" s="34"/>
      <c r="D54" s="34"/>
      <c r="E54" s="34"/>
      <c r="F54" s="34"/>
      <c r="G54" s="34"/>
      <c r="H54" s="34"/>
      <c r="I54" s="95"/>
      <c r="J54" s="9"/>
      <c r="K54" s="9"/>
      <c r="L54" s="9"/>
    </row>
    <row r="55" spans="1:12" x14ac:dyDescent="0.2">
      <c r="A55" s="94"/>
      <c r="B55" s="189" t="s">
        <v>238</v>
      </c>
      <c r="C55" s="190"/>
      <c r="D55" s="190"/>
      <c r="E55" s="190"/>
      <c r="F55" s="45"/>
      <c r="G55" s="45"/>
      <c r="H55" s="45"/>
      <c r="I55" s="96"/>
      <c r="J55" s="9"/>
      <c r="K55" s="9"/>
      <c r="L55" s="9"/>
    </row>
    <row r="56" spans="1:12" x14ac:dyDescent="0.2">
      <c r="A56" s="94"/>
      <c r="B56" s="191" t="s">
        <v>270</v>
      </c>
      <c r="C56" s="192"/>
      <c r="D56" s="192"/>
      <c r="E56" s="192"/>
      <c r="F56" s="192"/>
      <c r="G56" s="192"/>
      <c r="H56" s="192"/>
      <c r="I56" s="193"/>
      <c r="J56" s="9"/>
      <c r="K56" s="9"/>
      <c r="L56" s="9"/>
    </row>
    <row r="57" spans="1:12" x14ac:dyDescent="0.2">
      <c r="A57" s="94"/>
      <c r="B57" s="191" t="s">
        <v>271</v>
      </c>
      <c r="C57" s="192"/>
      <c r="D57" s="192"/>
      <c r="E57" s="192"/>
      <c r="F57" s="192"/>
      <c r="G57" s="192"/>
      <c r="H57" s="192"/>
      <c r="I57" s="96"/>
      <c r="J57" s="9"/>
      <c r="K57" s="9"/>
      <c r="L57" s="9"/>
    </row>
    <row r="58" spans="1:12" x14ac:dyDescent="0.2">
      <c r="A58" s="94"/>
      <c r="B58" s="191" t="s">
        <v>272</v>
      </c>
      <c r="C58" s="192"/>
      <c r="D58" s="192"/>
      <c r="E58" s="192"/>
      <c r="F58" s="192"/>
      <c r="G58" s="192"/>
      <c r="H58" s="192"/>
      <c r="I58" s="193"/>
      <c r="J58" s="9"/>
      <c r="K58" s="9"/>
      <c r="L58" s="9"/>
    </row>
    <row r="59" spans="1:12" x14ac:dyDescent="0.2">
      <c r="A59" s="94"/>
      <c r="B59" s="191" t="s">
        <v>273</v>
      </c>
      <c r="C59" s="192"/>
      <c r="D59" s="192"/>
      <c r="E59" s="192"/>
      <c r="F59" s="192"/>
      <c r="G59" s="192"/>
      <c r="H59" s="192"/>
      <c r="I59" s="193"/>
      <c r="J59" s="9"/>
      <c r="K59" s="9"/>
      <c r="L59" s="9"/>
    </row>
    <row r="60" spans="1:12" x14ac:dyDescent="0.2">
      <c r="A60" s="94"/>
      <c r="B60" s="97"/>
      <c r="C60" s="98"/>
      <c r="D60" s="98"/>
      <c r="E60" s="98"/>
      <c r="F60" s="98"/>
      <c r="G60" s="98"/>
      <c r="H60" s="98"/>
      <c r="I60" s="99"/>
      <c r="J60" s="9"/>
      <c r="K60" s="9"/>
      <c r="L60" s="9"/>
    </row>
    <row r="61" spans="1:12" ht="13.5" thickBot="1" x14ac:dyDescent="0.25">
      <c r="A61" s="100" t="s">
        <v>239</v>
      </c>
      <c r="B61" s="15"/>
      <c r="C61" s="15"/>
      <c r="D61" s="15"/>
      <c r="E61" s="15"/>
      <c r="F61" s="15"/>
      <c r="G61" s="35"/>
      <c r="H61" s="36"/>
      <c r="I61" s="101"/>
      <c r="J61" s="9"/>
      <c r="K61" s="9"/>
      <c r="L61" s="9"/>
    </row>
    <row r="62" spans="1:12" x14ac:dyDescent="0.2">
      <c r="A62" s="76"/>
      <c r="B62" s="15"/>
      <c r="C62" s="15"/>
      <c r="D62" s="15"/>
      <c r="E62" s="19" t="s">
        <v>240</v>
      </c>
      <c r="F62" s="31"/>
      <c r="G62" s="194" t="s">
        <v>241</v>
      </c>
      <c r="H62" s="195"/>
      <c r="I62" s="196"/>
      <c r="J62" s="9"/>
      <c r="K62" s="9"/>
      <c r="L62" s="9"/>
    </row>
    <row r="63" spans="1:12" x14ac:dyDescent="0.2">
      <c r="A63" s="102"/>
      <c r="B63" s="103"/>
      <c r="C63" s="104"/>
      <c r="D63" s="104"/>
      <c r="E63" s="104"/>
      <c r="F63" s="104"/>
      <c r="G63" s="186"/>
      <c r="H63" s="187"/>
      <c r="I63" s="105"/>
      <c r="J63" s="9"/>
      <c r="K63" s="9"/>
      <c r="L63" s="9"/>
    </row>
  </sheetData>
  <protectedRanges>
    <protectedRange sqref="E2 H2 C6:D6 C8:D8 C10:D10 C12:I12 C14:D14 F14:I14 C16:I16 C18:I18 C20:I20 C24:G24 C22:F22 C26 I26 I24 A30:I30 A32:I32 A34:D34" name="Range1"/>
  </protectedRanges>
  <mergeCells count="73">
    <mergeCell ref="G63:H63"/>
    <mergeCell ref="A50:B50"/>
    <mergeCell ref="C50:I50"/>
    <mergeCell ref="A52:B52"/>
    <mergeCell ref="C52:I52"/>
    <mergeCell ref="B55:E55"/>
    <mergeCell ref="B56:I56"/>
    <mergeCell ref="B57:H57"/>
    <mergeCell ref="B58:I58"/>
    <mergeCell ref="B59:I59"/>
    <mergeCell ref="G62:I62"/>
    <mergeCell ref="A48:B48"/>
    <mergeCell ref="C48:E48"/>
    <mergeCell ref="H48:I48"/>
    <mergeCell ref="A1:C1"/>
    <mergeCell ref="C53:H53"/>
    <mergeCell ref="A46:B46"/>
    <mergeCell ref="A44:B44"/>
    <mergeCell ref="C44:D44"/>
    <mergeCell ref="F44:I44"/>
    <mergeCell ref="C45:D45"/>
    <mergeCell ref="F45:G45"/>
    <mergeCell ref="C46:I46"/>
    <mergeCell ref="C37:D37"/>
    <mergeCell ref="F37:G37"/>
    <mergeCell ref="A38:D38"/>
    <mergeCell ref="E38:G38"/>
    <mergeCell ref="H38:I38"/>
    <mergeCell ref="A40:D40"/>
    <mergeCell ref="E40:G40"/>
    <mergeCell ref="H40:I40"/>
    <mergeCell ref="A34:D34"/>
    <mergeCell ref="E34:G34"/>
    <mergeCell ref="H34:I34"/>
    <mergeCell ref="A36:D36"/>
    <mergeCell ref="E36:G36"/>
    <mergeCell ref="H36:I36"/>
    <mergeCell ref="A30:D30"/>
    <mergeCell ref="E30:G30"/>
    <mergeCell ref="H30:I30"/>
    <mergeCell ref="D31:G31"/>
    <mergeCell ref="A32:D32"/>
    <mergeCell ref="E32:G32"/>
    <mergeCell ref="H32:I32"/>
    <mergeCell ref="A24:B24"/>
    <mergeCell ref="D24:G24"/>
    <mergeCell ref="A26:B26"/>
    <mergeCell ref="G26:H26"/>
    <mergeCell ref="A28:D28"/>
    <mergeCell ref="E28:G28"/>
    <mergeCell ref="H28:I28"/>
    <mergeCell ref="A18:B18"/>
    <mergeCell ref="C18:I18"/>
    <mergeCell ref="A20:B20"/>
    <mergeCell ref="C20:I20"/>
    <mergeCell ref="A22:B22"/>
    <mergeCell ref="D22:F22"/>
    <mergeCell ref="G22:H22"/>
    <mergeCell ref="A16:B16"/>
    <mergeCell ref="C16:I16"/>
    <mergeCell ref="A10:B11"/>
    <mergeCell ref="C10:D10"/>
    <mergeCell ref="A2:D2"/>
    <mergeCell ref="A4:I4"/>
    <mergeCell ref="A6:B6"/>
    <mergeCell ref="C6:D6"/>
    <mergeCell ref="A8:B8"/>
    <mergeCell ref="C8:D8"/>
    <mergeCell ref="A12:B12"/>
    <mergeCell ref="C12:I12"/>
    <mergeCell ref="A14:B14"/>
    <mergeCell ref="C14:D14"/>
    <mergeCell ref="F14:I14"/>
  </mergeCells>
  <phoneticPr fontId="3" type="noConversion"/>
  <conditionalFormatting sqref="H29">
    <cfRule type="cellIs" dxfId="2" priority="1" stopIfTrue="1" operator="equal">
      <formula>"DA"</formula>
    </cfRule>
  </conditionalFormatting>
  <conditionalFormatting sqref="H2">
    <cfRule type="cellIs" dxfId="1" priority="2" stopIfTrue="1" operator="lessThan">
      <formula>#REF!</formula>
    </cfRule>
  </conditionalFormatting>
  <pageMargins left="0.75" right="0.75" top="1" bottom="1" header="0.5" footer="0.5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24"/>
  <sheetViews>
    <sheetView view="pageBreakPreview" topLeftCell="A65" zoomScale="90" zoomScaleNormal="100" zoomScaleSheetLayoutView="90" workbookViewId="0">
      <selection activeCell="J118" sqref="J118:K119"/>
    </sheetView>
  </sheetViews>
  <sheetFormatPr defaultRowHeight="12.75" x14ac:dyDescent="0.2"/>
  <cols>
    <col min="1" max="9" width="9.140625" style="48"/>
    <col min="10" max="10" width="17" style="48" bestFit="1" customWidth="1"/>
    <col min="11" max="11" width="17.28515625" style="48" customWidth="1"/>
    <col min="12" max="13" width="13.5703125" style="48" bestFit="1" customWidth="1"/>
    <col min="14" max="14" width="14.28515625" style="48" customWidth="1"/>
    <col min="15" max="16384" width="9.140625" style="48"/>
  </cols>
  <sheetData>
    <row r="1" spans="1:14" ht="12.75" customHeight="1" x14ac:dyDescent="0.2">
      <c r="A1" s="234" t="s">
        <v>127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</row>
    <row r="2" spans="1:14" ht="12.75" customHeight="1" x14ac:dyDescent="0.2">
      <c r="A2" s="235" t="s">
        <v>319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</row>
    <row r="3" spans="1:14" x14ac:dyDescent="0.2">
      <c r="A3" s="236" t="s">
        <v>313</v>
      </c>
      <c r="B3" s="237"/>
      <c r="C3" s="237"/>
      <c r="D3" s="237"/>
      <c r="E3" s="237"/>
      <c r="F3" s="237"/>
      <c r="G3" s="237"/>
      <c r="H3" s="237"/>
      <c r="I3" s="237"/>
      <c r="J3" s="237"/>
      <c r="K3" s="238"/>
    </row>
    <row r="4" spans="1:14" ht="22.5" x14ac:dyDescent="0.2">
      <c r="A4" s="239" t="s">
        <v>50</v>
      </c>
      <c r="B4" s="240"/>
      <c r="C4" s="240"/>
      <c r="D4" s="240"/>
      <c r="E4" s="240"/>
      <c r="F4" s="240"/>
      <c r="G4" s="240"/>
      <c r="H4" s="241"/>
      <c r="I4" s="54" t="s">
        <v>242</v>
      </c>
      <c r="J4" s="55" t="s">
        <v>283</v>
      </c>
      <c r="K4" s="56" t="s">
        <v>284</v>
      </c>
    </row>
    <row r="5" spans="1:14" x14ac:dyDescent="0.2">
      <c r="A5" s="230">
        <v>1</v>
      </c>
      <c r="B5" s="230"/>
      <c r="C5" s="230"/>
      <c r="D5" s="230"/>
      <c r="E5" s="230"/>
      <c r="F5" s="230"/>
      <c r="G5" s="230"/>
      <c r="H5" s="230"/>
      <c r="I5" s="53">
        <v>2</v>
      </c>
      <c r="J5" s="52">
        <v>3</v>
      </c>
      <c r="K5" s="52">
        <v>4</v>
      </c>
    </row>
    <row r="6" spans="1:14" x14ac:dyDescent="0.2">
      <c r="A6" s="231"/>
      <c r="B6" s="232"/>
      <c r="C6" s="232"/>
      <c r="D6" s="232"/>
      <c r="E6" s="232"/>
      <c r="F6" s="232"/>
      <c r="G6" s="232"/>
      <c r="H6" s="232"/>
      <c r="I6" s="232"/>
      <c r="J6" s="232"/>
      <c r="K6" s="233"/>
    </row>
    <row r="7" spans="1:14" x14ac:dyDescent="0.2">
      <c r="A7" s="209" t="s">
        <v>51</v>
      </c>
      <c r="B7" s="210"/>
      <c r="C7" s="210"/>
      <c r="D7" s="210"/>
      <c r="E7" s="210"/>
      <c r="F7" s="210"/>
      <c r="G7" s="210"/>
      <c r="H7" s="229"/>
      <c r="I7" s="3">
        <v>1</v>
      </c>
      <c r="J7" s="5"/>
      <c r="K7" s="5"/>
    </row>
    <row r="8" spans="1:14" x14ac:dyDescent="0.2">
      <c r="A8" s="213" t="s">
        <v>8</v>
      </c>
      <c r="B8" s="214"/>
      <c r="C8" s="214"/>
      <c r="D8" s="214"/>
      <c r="E8" s="214"/>
      <c r="F8" s="214"/>
      <c r="G8" s="214"/>
      <c r="H8" s="215"/>
      <c r="I8" s="1">
        <v>2</v>
      </c>
      <c r="J8" s="117">
        <f>J9+J16+J26+J35+J39</f>
        <v>2969994121</v>
      </c>
      <c r="K8" s="117">
        <f>K9+K16+K26+K35+K39</f>
        <v>2950168523</v>
      </c>
      <c r="L8" s="113"/>
      <c r="N8" s="113"/>
    </row>
    <row r="9" spans="1:14" x14ac:dyDescent="0.2">
      <c r="A9" s="197" t="s">
        <v>170</v>
      </c>
      <c r="B9" s="198"/>
      <c r="C9" s="198"/>
      <c r="D9" s="198"/>
      <c r="E9" s="198"/>
      <c r="F9" s="198"/>
      <c r="G9" s="198"/>
      <c r="H9" s="199"/>
      <c r="I9" s="1">
        <v>3</v>
      </c>
      <c r="J9" s="49">
        <f>SUM(J10:J15)</f>
        <v>1804517977</v>
      </c>
      <c r="K9" s="49">
        <f>SUM(K10:K15)</f>
        <v>1809228112</v>
      </c>
      <c r="L9" s="113"/>
      <c r="N9" s="130"/>
    </row>
    <row r="10" spans="1:14" x14ac:dyDescent="0.2">
      <c r="A10" s="197" t="s">
        <v>99</v>
      </c>
      <c r="B10" s="198"/>
      <c r="C10" s="198"/>
      <c r="D10" s="198"/>
      <c r="E10" s="198"/>
      <c r="F10" s="198"/>
      <c r="G10" s="198"/>
      <c r="H10" s="199"/>
      <c r="I10" s="1">
        <v>4</v>
      </c>
      <c r="J10" s="129"/>
      <c r="K10" s="6"/>
      <c r="L10" s="113"/>
      <c r="N10" s="130"/>
    </row>
    <row r="11" spans="1:14" x14ac:dyDescent="0.2">
      <c r="A11" s="197" t="s">
        <v>9</v>
      </c>
      <c r="B11" s="198"/>
      <c r="C11" s="198"/>
      <c r="D11" s="198"/>
      <c r="E11" s="198"/>
      <c r="F11" s="198"/>
      <c r="G11" s="198"/>
      <c r="H11" s="199"/>
      <c r="I11" s="1">
        <v>5</v>
      </c>
      <c r="J11" s="129">
        <v>958036796</v>
      </c>
      <c r="K11" s="6">
        <v>954502193</v>
      </c>
      <c r="L11" s="113"/>
      <c r="N11" s="130"/>
    </row>
    <row r="12" spans="1:14" x14ac:dyDescent="0.2">
      <c r="A12" s="197" t="s">
        <v>100</v>
      </c>
      <c r="B12" s="198"/>
      <c r="C12" s="198"/>
      <c r="D12" s="198"/>
      <c r="E12" s="198"/>
      <c r="F12" s="198"/>
      <c r="G12" s="198"/>
      <c r="H12" s="199"/>
      <c r="I12" s="1">
        <v>6</v>
      </c>
      <c r="J12" s="129">
        <v>839412493</v>
      </c>
      <c r="K12" s="6">
        <v>849639887</v>
      </c>
      <c r="L12" s="113"/>
      <c r="N12" s="130"/>
    </row>
    <row r="13" spans="1:14" x14ac:dyDescent="0.2">
      <c r="A13" s="197" t="s">
        <v>173</v>
      </c>
      <c r="B13" s="198"/>
      <c r="C13" s="198"/>
      <c r="D13" s="198"/>
      <c r="E13" s="198"/>
      <c r="F13" s="198"/>
      <c r="G13" s="198"/>
      <c r="H13" s="199"/>
      <c r="I13" s="1">
        <v>7</v>
      </c>
      <c r="J13" s="129"/>
      <c r="K13" s="6"/>
      <c r="L13" s="113"/>
      <c r="N13" s="130"/>
    </row>
    <row r="14" spans="1:14" x14ac:dyDescent="0.2">
      <c r="A14" s="197" t="s">
        <v>174</v>
      </c>
      <c r="B14" s="198"/>
      <c r="C14" s="198"/>
      <c r="D14" s="198"/>
      <c r="E14" s="198"/>
      <c r="F14" s="198"/>
      <c r="G14" s="198"/>
      <c r="H14" s="199"/>
      <c r="I14" s="1">
        <v>8</v>
      </c>
      <c r="J14" s="129">
        <v>6529112</v>
      </c>
      <c r="K14" s="6">
        <v>4353109</v>
      </c>
      <c r="L14" s="113"/>
      <c r="N14" s="130"/>
    </row>
    <row r="15" spans="1:14" x14ac:dyDescent="0.2">
      <c r="A15" s="197" t="s">
        <v>175</v>
      </c>
      <c r="B15" s="198"/>
      <c r="C15" s="198"/>
      <c r="D15" s="198"/>
      <c r="E15" s="198"/>
      <c r="F15" s="198"/>
      <c r="G15" s="198"/>
      <c r="H15" s="199"/>
      <c r="I15" s="1">
        <v>9</v>
      </c>
      <c r="J15" s="129">
        <v>539576</v>
      </c>
      <c r="K15" s="6">
        <v>732923</v>
      </c>
      <c r="L15" s="113"/>
      <c r="N15" s="130"/>
    </row>
    <row r="16" spans="1:14" x14ac:dyDescent="0.2">
      <c r="A16" s="197" t="s">
        <v>171</v>
      </c>
      <c r="B16" s="198"/>
      <c r="C16" s="198"/>
      <c r="D16" s="198"/>
      <c r="E16" s="198"/>
      <c r="F16" s="198"/>
      <c r="G16" s="198"/>
      <c r="H16" s="199"/>
      <c r="I16" s="1">
        <v>10</v>
      </c>
      <c r="J16" s="49">
        <f>SUM(J17:J25)</f>
        <v>1100652373</v>
      </c>
      <c r="K16" s="49">
        <f>SUM(K17:K25)</f>
        <v>1084240534</v>
      </c>
      <c r="L16" s="113"/>
      <c r="N16" s="130"/>
    </row>
    <row r="17" spans="1:14" x14ac:dyDescent="0.2">
      <c r="A17" s="197" t="s">
        <v>176</v>
      </c>
      <c r="B17" s="198"/>
      <c r="C17" s="198"/>
      <c r="D17" s="198"/>
      <c r="E17" s="198"/>
      <c r="F17" s="198"/>
      <c r="G17" s="198"/>
      <c r="H17" s="199"/>
      <c r="I17" s="1">
        <v>11</v>
      </c>
      <c r="J17" s="129">
        <v>93448125</v>
      </c>
      <c r="K17" s="6">
        <v>96903015</v>
      </c>
      <c r="L17" s="113"/>
      <c r="N17" s="130"/>
    </row>
    <row r="18" spans="1:14" x14ac:dyDescent="0.2">
      <c r="A18" s="197" t="s">
        <v>211</v>
      </c>
      <c r="B18" s="198"/>
      <c r="C18" s="198"/>
      <c r="D18" s="198"/>
      <c r="E18" s="198"/>
      <c r="F18" s="198"/>
      <c r="G18" s="198"/>
      <c r="H18" s="199"/>
      <c r="I18" s="1">
        <v>12</v>
      </c>
      <c r="J18" s="129">
        <v>410125970</v>
      </c>
      <c r="K18" s="6">
        <v>473123359</v>
      </c>
      <c r="L18" s="113"/>
      <c r="N18" s="130"/>
    </row>
    <row r="19" spans="1:14" x14ac:dyDescent="0.2">
      <c r="A19" s="197" t="s">
        <v>177</v>
      </c>
      <c r="B19" s="198"/>
      <c r="C19" s="198"/>
      <c r="D19" s="198"/>
      <c r="E19" s="198"/>
      <c r="F19" s="198"/>
      <c r="G19" s="198"/>
      <c r="H19" s="199"/>
      <c r="I19" s="1">
        <v>13</v>
      </c>
      <c r="J19" s="129">
        <v>481109535</v>
      </c>
      <c r="K19" s="6">
        <v>484531792</v>
      </c>
      <c r="L19" s="113"/>
      <c r="N19" s="130"/>
    </row>
    <row r="20" spans="1:14" x14ac:dyDescent="0.2">
      <c r="A20" s="197" t="s">
        <v>21</v>
      </c>
      <c r="B20" s="198"/>
      <c r="C20" s="198"/>
      <c r="D20" s="198"/>
      <c r="E20" s="198"/>
      <c r="F20" s="198"/>
      <c r="G20" s="198"/>
      <c r="H20" s="199"/>
      <c r="I20" s="1">
        <v>14</v>
      </c>
      <c r="J20" s="129"/>
      <c r="K20" s="6"/>
      <c r="L20" s="113"/>
      <c r="N20" s="130"/>
    </row>
    <row r="21" spans="1:14" x14ac:dyDescent="0.2">
      <c r="A21" s="197" t="s">
        <v>22</v>
      </c>
      <c r="B21" s="198"/>
      <c r="C21" s="198"/>
      <c r="D21" s="198"/>
      <c r="E21" s="198"/>
      <c r="F21" s="198"/>
      <c r="G21" s="198"/>
      <c r="H21" s="199"/>
      <c r="I21" s="1">
        <v>15</v>
      </c>
      <c r="J21" s="129"/>
      <c r="K21" s="6"/>
      <c r="L21" s="113"/>
      <c r="N21" s="130"/>
    </row>
    <row r="22" spans="1:14" x14ac:dyDescent="0.2">
      <c r="A22" s="197" t="s">
        <v>63</v>
      </c>
      <c r="B22" s="198"/>
      <c r="C22" s="198"/>
      <c r="D22" s="198"/>
      <c r="E22" s="198"/>
      <c r="F22" s="198"/>
      <c r="G22" s="198"/>
      <c r="H22" s="199"/>
      <c r="I22" s="1">
        <v>16</v>
      </c>
      <c r="J22" s="129">
        <v>9104550</v>
      </c>
      <c r="K22" s="6">
        <v>4695046</v>
      </c>
      <c r="L22" s="113"/>
      <c r="N22" s="130"/>
    </row>
    <row r="23" spans="1:14" x14ac:dyDescent="0.2">
      <c r="A23" s="197" t="s">
        <v>64</v>
      </c>
      <c r="B23" s="198"/>
      <c r="C23" s="198"/>
      <c r="D23" s="198"/>
      <c r="E23" s="198"/>
      <c r="F23" s="198"/>
      <c r="G23" s="198"/>
      <c r="H23" s="199"/>
      <c r="I23" s="1">
        <v>17</v>
      </c>
      <c r="J23" s="129">
        <v>105501111</v>
      </c>
      <c r="K23" s="6">
        <v>23228989</v>
      </c>
      <c r="L23" s="113"/>
      <c r="N23" s="130"/>
    </row>
    <row r="24" spans="1:14" x14ac:dyDescent="0.2">
      <c r="A24" s="197" t="s">
        <v>65</v>
      </c>
      <c r="B24" s="198"/>
      <c r="C24" s="198"/>
      <c r="D24" s="198"/>
      <c r="E24" s="198"/>
      <c r="F24" s="198"/>
      <c r="G24" s="198"/>
      <c r="H24" s="199"/>
      <c r="I24" s="1">
        <v>18</v>
      </c>
      <c r="J24" s="129"/>
      <c r="K24" s="6"/>
      <c r="L24" s="113"/>
      <c r="N24" s="130"/>
    </row>
    <row r="25" spans="1:14" x14ac:dyDescent="0.2">
      <c r="A25" s="197" t="s">
        <v>66</v>
      </c>
      <c r="B25" s="198"/>
      <c r="C25" s="198"/>
      <c r="D25" s="198"/>
      <c r="E25" s="198"/>
      <c r="F25" s="198"/>
      <c r="G25" s="198"/>
      <c r="H25" s="199"/>
      <c r="I25" s="1">
        <v>19</v>
      </c>
      <c r="J25" s="129">
        <v>1363082</v>
      </c>
      <c r="K25" s="6">
        <v>1758333</v>
      </c>
      <c r="L25" s="113"/>
      <c r="N25" s="130"/>
    </row>
    <row r="26" spans="1:14" x14ac:dyDescent="0.2">
      <c r="A26" s="197" t="s">
        <v>158</v>
      </c>
      <c r="B26" s="198"/>
      <c r="C26" s="198"/>
      <c r="D26" s="198"/>
      <c r="E26" s="198"/>
      <c r="F26" s="198"/>
      <c r="G26" s="198"/>
      <c r="H26" s="199"/>
      <c r="I26" s="1">
        <v>20</v>
      </c>
      <c r="J26" s="49">
        <f>SUM(J27:J34)</f>
        <v>23320495</v>
      </c>
      <c r="K26" s="49">
        <f>SUM(K27:K34)</f>
        <v>22580178</v>
      </c>
      <c r="L26" s="113"/>
      <c r="N26" s="130"/>
    </row>
    <row r="27" spans="1:14" x14ac:dyDescent="0.2">
      <c r="A27" s="197" t="s">
        <v>67</v>
      </c>
      <c r="B27" s="198"/>
      <c r="C27" s="198"/>
      <c r="D27" s="198"/>
      <c r="E27" s="198"/>
      <c r="F27" s="198"/>
      <c r="G27" s="198"/>
      <c r="H27" s="199"/>
      <c r="I27" s="1">
        <v>21</v>
      </c>
      <c r="J27" s="129"/>
      <c r="K27" s="6"/>
      <c r="L27" s="113"/>
      <c r="N27" s="130"/>
    </row>
    <row r="28" spans="1:14" x14ac:dyDescent="0.2">
      <c r="A28" s="197" t="s">
        <v>68</v>
      </c>
      <c r="B28" s="198"/>
      <c r="C28" s="198"/>
      <c r="D28" s="198"/>
      <c r="E28" s="198"/>
      <c r="F28" s="198"/>
      <c r="G28" s="198"/>
      <c r="H28" s="199"/>
      <c r="I28" s="1">
        <v>22</v>
      </c>
      <c r="J28" s="129"/>
      <c r="K28" s="6"/>
      <c r="L28" s="113"/>
      <c r="N28" s="130"/>
    </row>
    <row r="29" spans="1:14" x14ac:dyDescent="0.2">
      <c r="A29" s="197" t="s">
        <v>69</v>
      </c>
      <c r="B29" s="198"/>
      <c r="C29" s="198"/>
      <c r="D29" s="198"/>
      <c r="E29" s="198"/>
      <c r="F29" s="198"/>
      <c r="G29" s="198"/>
      <c r="H29" s="199"/>
      <c r="I29" s="1">
        <v>23</v>
      </c>
      <c r="J29" s="129"/>
      <c r="K29" s="6"/>
      <c r="L29" s="113"/>
      <c r="N29" s="130"/>
    </row>
    <row r="30" spans="1:14" x14ac:dyDescent="0.2">
      <c r="A30" s="197" t="s">
        <v>74</v>
      </c>
      <c r="B30" s="198"/>
      <c r="C30" s="198"/>
      <c r="D30" s="198"/>
      <c r="E30" s="198"/>
      <c r="F30" s="198"/>
      <c r="G30" s="198"/>
      <c r="H30" s="199"/>
      <c r="I30" s="1">
        <v>24</v>
      </c>
      <c r="J30" s="129"/>
      <c r="K30" s="6"/>
      <c r="L30" s="113"/>
      <c r="N30" s="130"/>
    </row>
    <row r="31" spans="1:14" x14ac:dyDescent="0.2">
      <c r="A31" s="197" t="s">
        <v>75</v>
      </c>
      <c r="B31" s="198"/>
      <c r="C31" s="198"/>
      <c r="D31" s="198"/>
      <c r="E31" s="198"/>
      <c r="F31" s="198"/>
      <c r="G31" s="198"/>
      <c r="H31" s="199"/>
      <c r="I31" s="1">
        <v>25</v>
      </c>
      <c r="J31" s="129"/>
      <c r="K31" s="6"/>
      <c r="L31" s="113"/>
      <c r="N31" s="130"/>
    </row>
    <row r="32" spans="1:14" x14ac:dyDescent="0.2">
      <c r="A32" s="197" t="s">
        <v>76</v>
      </c>
      <c r="B32" s="198"/>
      <c r="C32" s="198"/>
      <c r="D32" s="198"/>
      <c r="E32" s="198"/>
      <c r="F32" s="198"/>
      <c r="G32" s="198"/>
      <c r="H32" s="199"/>
      <c r="I32" s="1">
        <v>26</v>
      </c>
      <c r="J32" s="129">
        <v>22378227</v>
      </c>
      <c r="K32" s="6">
        <v>21640943</v>
      </c>
      <c r="L32" s="113"/>
      <c r="N32" s="130"/>
    </row>
    <row r="33" spans="1:14" x14ac:dyDescent="0.2">
      <c r="A33" s="197" t="s">
        <v>70</v>
      </c>
      <c r="B33" s="198"/>
      <c r="C33" s="198"/>
      <c r="D33" s="198"/>
      <c r="E33" s="198"/>
      <c r="F33" s="198"/>
      <c r="G33" s="198"/>
      <c r="H33" s="199"/>
      <c r="I33" s="1">
        <v>27</v>
      </c>
      <c r="J33" s="129">
        <v>942268</v>
      </c>
      <c r="K33" s="6">
        <v>939235</v>
      </c>
      <c r="L33" s="113"/>
      <c r="N33" s="130"/>
    </row>
    <row r="34" spans="1:14" x14ac:dyDescent="0.2">
      <c r="A34" s="197" t="s">
        <v>151</v>
      </c>
      <c r="B34" s="198"/>
      <c r="C34" s="198"/>
      <c r="D34" s="198"/>
      <c r="E34" s="198"/>
      <c r="F34" s="198"/>
      <c r="G34" s="198"/>
      <c r="H34" s="199"/>
      <c r="I34" s="1">
        <v>28</v>
      </c>
      <c r="J34" s="129"/>
      <c r="K34" s="6"/>
      <c r="L34" s="113"/>
      <c r="N34" s="130"/>
    </row>
    <row r="35" spans="1:14" x14ac:dyDescent="0.2">
      <c r="A35" s="197" t="s">
        <v>152</v>
      </c>
      <c r="B35" s="198"/>
      <c r="C35" s="198"/>
      <c r="D35" s="198"/>
      <c r="E35" s="198"/>
      <c r="F35" s="198"/>
      <c r="G35" s="198"/>
      <c r="H35" s="199"/>
      <c r="I35" s="1">
        <v>29</v>
      </c>
      <c r="J35" s="49">
        <f>SUM(J36:J38)</f>
        <v>279115</v>
      </c>
      <c r="K35" s="49">
        <f>SUM(K36:K38)</f>
        <v>279830</v>
      </c>
      <c r="L35" s="113"/>
      <c r="N35" s="130"/>
    </row>
    <row r="36" spans="1:14" x14ac:dyDescent="0.2">
      <c r="A36" s="197" t="s">
        <v>71</v>
      </c>
      <c r="B36" s="198"/>
      <c r="C36" s="198"/>
      <c r="D36" s="198"/>
      <c r="E36" s="198"/>
      <c r="F36" s="198"/>
      <c r="G36" s="198"/>
      <c r="H36" s="199"/>
      <c r="I36" s="1">
        <v>30</v>
      </c>
      <c r="J36" s="129"/>
      <c r="K36" s="6"/>
      <c r="L36" s="113"/>
      <c r="N36" s="130"/>
    </row>
    <row r="37" spans="1:14" x14ac:dyDescent="0.2">
      <c r="A37" s="197" t="s">
        <v>72</v>
      </c>
      <c r="B37" s="198"/>
      <c r="C37" s="198"/>
      <c r="D37" s="198"/>
      <c r="E37" s="198"/>
      <c r="F37" s="198"/>
      <c r="G37" s="198"/>
      <c r="H37" s="199"/>
      <c r="I37" s="1">
        <v>31</v>
      </c>
      <c r="J37" s="129"/>
      <c r="K37" s="6"/>
      <c r="L37" s="113"/>
      <c r="N37" s="130"/>
    </row>
    <row r="38" spans="1:14" x14ac:dyDescent="0.2">
      <c r="A38" s="197" t="s">
        <v>73</v>
      </c>
      <c r="B38" s="198"/>
      <c r="C38" s="198"/>
      <c r="D38" s="198"/>
      <c r="E38" s="198"/>
      <c r="F38" s="198"/>
      <c r="G38" s="198"/>
      <c r="H38" s="199"/>
      <c r="I38" s="1">
        <v>32</v>
      </c>
      <c r="J38" s="129">
        <v>279115</v>
      </c>
      <c r="K38" s="6">
        <v>279830</v>
      </c>
      <c r="L38" s="113"/>
      <c r="N38" s="130"/>
    </row>
    <row r="39" spans="1:14" x14ac:dyDescent="0.2">
      <c r="A39" s="197" t="s">
        <v>153</v>
      </c>
      <c r="B39" s="198"/>
      <c r="C39" s="198"/>
      <c r="D39" s="198"/>
      <c r="E39" s="198"/>
      <c r="F39" s="198"/>
      <c r="G39" s="198"/>
      <c r="H39" s="199"/>
      <c r="I39" s="1">
        <v>33</v>
      </c>
      <c r="J39" s="129">
        <v>41224161</v>
      </c>
      <c r="K39" s="6">
        <v>33839869</v>
      </c>
      <c r="L39" s="113"/>
      <c r="N39" s="130"/>
    </row>
    <row r="40" spans="1:14" x14ac:dyDescent="0.2">
      <c r="A40" s="213" t="s">
        <v>204</v>
      </c>
      <c r="B40" s="214"/>
      <c r="C40" s="214"/>
      <c r="D40" s="214"/>
      <c r="E40" s="214"/>
      <c r="F40" s="214"/>
      <c r="G40" s="214"/>
      <c r="H40" s="215"/>
      <c r="I40" s="1">
        <v>34</v>
      </c>
      <c r="J40" s="117">
        <f>J41+J49+J56+J64</f>
        <v>2278075705.3801394</v>
      </c>
      <c r="K40" s="117">
        <f>K41+K49+K56+K64</f>
        <v>2339102114</v>
      </c>
      <c r="L40" s="113"/>
      <c r="N40" s="130"/>
    </row>
    <row r="41" spans="1:14" x14ac:dyDescent="0.2">
      <c r="A41" s="197" t="s">
        <v>91</v>
      </c>
      <c r="B41" s="198"/>
      <c r="C41" s="198"/>
      <c r="D41" s="198"/>
      <c r="E41" s="198"/>
      <c r="F41" s="198"/>
      <c r="G41" s="198"/>
      <c r="H41" s="199"/>
      <c r="I41" s="1">
        <v>35</v>
      </c>
      <c r="J41" s="49">
        <f>SUM(J42:J48)</f>
        <v>682120846</v>
      </c>
      <c r="K41" s="49">
        <f>SUM(K42:K48)</f>
        <v>775021327</v>
      </c>
      <c r="L41" s="113"/>
      <c r="N41" s="130"/>
    </row>
    <row r="42" spans="1:14" x14ac:dyDescent="0.2">
      <c r="A42" s="197" t="s">
        <v>103</v>
      </c>
      <c r="B42" s="198"/>
      <c r="C42" s="198"/>
      <c r="D42" s="198"/>
      <c r="E42" s="198"/>
      <c r="F42" s="198"/>
      <c r="G42" s="198"/>
      <c r="H42" s="199"/>
      <c r="I42" s="1">
        <v>36</v>
      </c>
      <c r="J42" s="129">
        <v>168956264</v>
      </c>
      <c r="K42" s="6">
        <v>182128618</v>
      </c>
      <c r="L42" s="113"/>
      <c r="N42" s="130"/>
    </row>
    <row r="43" spans="1:14" x14ac:dyDescent="0.2">
      <c r="A43" s="197" t="s">
        <v>104</v>
      </c>
      <c r="B43" s="198"/>
      <c r="C43" s="198"/>
      <c r="D43" s="198"/>
      <c r="E43" s="198"/>
      <c r="F43" s="198"/>
      <c r="G43" s="198"/>
      <c r="H43" s="199"/>
      <c r="I43" s="1">
        <v>37</v>
      </c>
      <c r="J43" s="129">
        <v>16733582</v>
      </c>
      <c r="K43" s="6">
        <v>21082309</v>
      </c>
      <c r="L43" s="113"/>
      <c r="N43" s="130"/>
    </row>
    <row r="44" spans="1:14" x14ac:dyDescent="0.2">
      <c r="A44" s="197" t="s">
        <v>77</v>
      </c>
      <c r="B44" s="198"/>
      <c r="C44" s="198"/>
      <c r="D44" s="198"/>
      <c r="E44" s="198"/>
      <c r="F44" s="198"/>
      <c r="G44" s="198"/>
      <c r="H44" s="199"/>
      <c r="I44" s="1">
        <v>38</v>
      </c>
      <c r="J44" s="129">
        <v>223912729</v>
      </c>
      <c r="K44" s="6">
        <v>222426419</v>
      </c>
      <c r="L44" s="113"/>
      <c r="N44" s="130"/>
    </row>
    <row r="45" spans="1:14" x14ac:dyDescent="0.2">
      <c r="A45" s="197" t="s">
        <v>78</v>
      </c>
      <c r="B45" s="198"/>
      <c r="C45" s="198"/>
      <c r="D45" s="198"/>
      <c r="E45" s="198"/>
      <c r="F45" s="198"/>
      <c r="G45" s="198"/>
      <c r="H45" s="199"/>
      <c r="I45" s="1">
        <v>39</v>
      </c>
      <c r="J45" s="129">
        <v>172325883</v>
      </c>
      <c r="K45" s="6">
        <v>248783647</v>
      </c>
      <c r="L45" s="113"/>
      <c r="N45" s="130"/>
    </row>
    <row r="46" spans="1:14" x14ac:dyDescent="0.2">
      <c r="A46" s="197" t="s">
        <v>79</v>
      </c>
      <c r="B46" s="198"/>
      <c r="C46" s="198"/>
      <c r="D46" s="198"/>
      <c r="E46" s="198"/>
      <c r="F46" s="198"/>
      <c r="G46" s="198"/>
      <c r="H46" s="199"/>
      <c r="I46" s="1">
        <v>40</v>
      </c>
      <c r="J46" s="129">
        <v>318288</v>
      </c>
      <c r="K46" s="6">
        <v>1074636</v>
      </c>
      <c r="L46" s="113"/>
      <c r="N46" s="130"/>
    </row>
    <row r="47" spans="1:14" x14ac:dyDescent="0.2">
      <c r="A47" s="197" t="s">
        <v>80</v>
      </c>
      <c r="B47" s="198"/>
      <c r="C47" s="198"/>
      <c r="D47" s="198"/>
      <c r="E47" s="198"/>
      <c r="F47" s="198"/>
      <c r="G47" s="198"/>
      <c r="H47" s="199"/>
      <c r="I47" s="1">
        <v>41</v>
      </c>
      <c r="J47" s="129">
        <v>99874100</v>
      </c>
      <c r="K47" s="6">
        <v>99525698</v>
      </c>
      <c r="L47" s="113"/>
      <c r="N47" s="130"/>
    </row>
    <row r="48" spans="1:14" x14ac:dyDescent="0.2">
      <c r="A48" s="197" t="s">
        <v>81</v>
      </c>
      <c r="B48" s="198"/>
      <c r="C48" s="198"/>
      <c r="D48" s="198"/>
      <c r="E48" s="198"/>
      <c r="F48" s="198"/>
      <c r="G48" s="198"/>
      <c r="H48" s="199"/>
      <c r="I48" s="1">
        <v>42</v>
      </c>
      <c r="J48" s="129"/>
      <c r="K48" s="6"/>
      <c r="L48" s="113"/>
      <c r="N48" s="130"/>
    </row>
    <row r="49" spans="1:14" x14ac:dyDescent="0.2">
      <c r="A49" s="197" t="s">
        <v>92</v>
      </c>
      <c r="B49" s="198"/>
      <c r="C49" s="198"/>
      <c r="D49" s="198"/>
      <c r="E49" s="198"/>
      <c r="F49" s="198"/>
      <c r="G49" s="198"/>
      <c r="H49" s="199"/>
      <c r="I49" s="1">
        <v>43</v>
      </c>
      <c r="J49" s="49">
        <f>SUM(J50:J55)</f>
        <v>1118693561.3801394</v>
      </c>
      <c r="K49" s="49">
        <f>SUM(K50:K55)</f>
        <v>1176409198</v>
      </c>
      <c r="L49" s="113"/>
      <c r="N49" s="130"/>
    </row>
    <row r="50" spans="1:14" x14ac:dyDescent="0.2">
      <c r="A50" s="197" t="s">
        <v>165</v>
      </c>
      <c r="B50" s="198"/>
      <c r="C50" s="198"/>
      <c r="D50" s="198"/>
      <c r="E50" s="198"/>
      <c r="F50" s="198"/>
      <c r="G50" s="198"/>
      <c r="H50" s="199"/>
      <c r="I50" s="1">
        <v>44</v>
      </c>
      <c r="J50" s="129">
        <v>93512391</v>
      </c>
      <c r="K50" s="129">
        <v>106408913</v>
      </c>
      <c r="L50" s="113"/>
      <c r="N50" s="130"/>
    </row>
    <row r="51" spans="1:14" x14ac:dyDescent="0.2">
      <c r="A51" s="197" t="s">
        <v>166</v>
      </c>
      <c r="B51" s="198"/>
      <c r="C51" s="198"/>
      <c r="D51" s="198"/>
      <c r="E51" s="198"/>
      <c r="F51" s="198"/>
      <c r="G51" s="198"/>
      <c r="H51" s="199"/>
      <c r="I51" s="1">
        <v>45</v>
      </c>
      <c r="J51" s="129">
        <v>954189221.27013946</v>
      </c>
      <c r="K51" s="129">
        <v>975913898</v>
      </c>
      <c r="L51" s="113"/>
      <c r="N51" s="130"/>
    </row>
    <row r="52" spans="1:14" x14ac:dyDescent="0.2">
      <c r="A52" s="197" t="s">
        <v>167</v>
      </c>
      <c r="B52" s="198"/>
      <c r="C52" s="198"/>
      <c r="D52" s="198"/>
      <c r="E52" s="198"/>
      <c r="F52" s="198"/>
      <c r="G52" s="198"/>
      <c r="H52" s="199"/>
      <c r="I52" s="1">
        <v>46</v>
      </c>
      <c r="J52" s="129"/>
      <c r="K52" s="129"/>
      <c r="L52" s="113"/>
      <c r="N52" s="130"/>
    </row>
    <row r="53" spans="1:14" x14ac:dyDescent="0.2">
      <c r="A53" s="197" t="s">
        <v>168</v>
      </c>
      <c r="B53" s="198"/>
      <c r="C53" s="198"/>
      <c r="D53" s="198"/>
      <c r="E53" s="198"/>
      <c r="F53" s="198"/>
      <c r="G53" s="198"/>
      <c r="H53" s="199"/>
      <c r="I53" s="1">
        <v>47</v>
      </c>
      <c r="J53" s="129"/>
      <c r="K53" s="129"/>
      <c r="L53" s="113"/>
      <c r="N53" s="130"/>
    </row>
    <row r="54" spans="1:14" x14ac:dyDescent="0.2">
      <c r="A54" s="197" t="s">
        <v>5</v>
      </c>
      <c r="B54" s="198"/>
      <c r="C54" s="198"/>
      <c r="D54" s="198"/>
      <c r="E54" s="198"/>
      <c r="F54" s="198"/>
      <c r="G54" s="198"/>
      <c r="H54" s="199"/>
      <c r="I54" s="1">
        <v>48</v>
      </c>
      <c r="J54" s="129">
        <v>45566017</v>
      </c>
      <c r="K54" s="129">
        <v>68469493</v>
      </c>
      <c r="L54" s="113"/>
      <c r="N54" s="130"/>
    </row>
    <row r="55" spans="1:14" x14ac:dyDescent="0.2">
      <c r="A55" s="197" t="s">
        <v>6</v>
      </c>
      <c r="B55" s="198"/>
      <c r="C55" s="198"/>
      <c r="D55" s="198"/>
      <c r="E55" s="198"/>
      <c r="F55" s="198"/>
      <c r="G55" s="198"/>
      <c r="H55" s="199"/>
      <c r="I55" s="1">
        <v>49</v>
      </c>
      <c r="J55" s="129">
        <v>25425932.109999999</v>
      </c>
      <c r="K55" s="129">
        <v>25616894</v>
      </c>
      <c r="L55" s="113"/>
      <c r="N55" s="130"/>
    </row>
    <row r="56" spans="1:14" x14ac:dyDescent="0.2">
      <c r="A56" s="197" t="s">
        <v>93</v>
      </c>
      <c r="B56" s="198"/>
      <c r="C56" s="198"/>
      <c r="D56" s="198"/>
      <c r="E56" s="198"/>
      <c r="F56" s="198"/>
      <c r="G56" s="198"/>
      <c r="H56" s="199"/>
      <c r="I56" s="1">
        <v>50</v>
      </c>
      <c r="J56" s="49">
        <f>SUM(J57:J63)</f>
        <v>59673245</v>
      </c>
      <c r="K56" s="49">
        <f>SUM(K57:K63)</f>
        <v>43721143</v>
      </c>
      <c r="L56" s="113"/>
      <c r="N56" s="130"/>
    </row>
    <row r="57" spans="1:14" x14ac:dyDescent="0.2">
      <c r="A57" s="197" t="s">
        <v>67</v>
      </c>
      <c r="B57" s="198"/>
      <c r="C57" s="198"/>
      <c r="D57" s="198"/>
      <c r="E57" s="198"/>
      <c r="F57" s="198"/>
      <c r="G57" s="198"/>
      <c r="H57" s="199"/>
      <c r="I57" s="1">
        <v>51</v>
      </c>
      <c r="J57" s="129"/>
      <c r="K57" s="6"/>
      <c r="L57" s="113"/>
      <c r="N57" s="130"/>
    </row>
    <row r="58" spans="1:14" x14ac:dyDescent="0.2">
      <c r="A58" s="197" t="s">
        <v>68</v>
      </c>
      <c r="B58" s="198"/>
      <c r="C58" s="198"/>
      <c r="D58" s="198"/>
      <c r="E58" s="198"/>
      <c r="F58" s="198"/>
      <c r="G58" s="198"/>
      <c r="H58" s="199"/>
      <c r="I58" s="1">
        <v>52</v>
      </c>
      <c r="J58" s="129">
        <v>7651250</v>
      </c>
      <c r="K58" s="6">
        <v>8031250</v>
      </c>
      <c r="L58" s="113"/>
      <c r="N58" s="130"/>
    </row>
    <row r="59" spans="1:14" x14ac:dyDescent="0.2">
      <c r="A59" s="197" t="s">
        <v>206</v>
      </c>
      <c r="B59" s="198"/>
      <c r="C59" s="198"/>
      <c r="D59" s="198"/>
      <c r="E59" s="198"/>
      <c r="F59" s="198"/>
      <c r="G59" s="198"/>
      <c r="H59" s="199"/>
      <c r="I59" s="1">
        <v>53</v>
      </c>
      <c r="J59" s="129"/>
      <c r="K59" s="6"/>
      <c r="L59" s="113"/>
      <c r="N59" s="130"/>
    </row>
    <row r="60" spans="1:14" x14ac:dyDescent="0.2">
      <c r="A60" s="197" t="s">
        <v>74</v>
      </c>
      <c r="B60" s="198"/>
      <c r="C60" s="198"/>
      <c r="D60" s="198"/>
      <c r="E60" s="198"/>
      <c r="F60" s="198"/>
      <c r="G60" s="198"/>
      <c r="H60" s="199"/>
      <c r="I60" s="1">
        <v>54</v>
      </c>
      <c r="J60" s="129"/>
      <c r="K60" s="6"/>
      <c r="L60" s="113"/>
      <c r="N60" s="130"/>
    </row>
    <row r="61" spans="1:14" x14ac:dyDescent="0.2">
      <c r="A61" s="197" t="s">
        <v>75</v>
      </c>
      <c r="B61" s="198"/>
      <c r="C61" s="198"/>
      <c r="D61" s="198"/>
      <c r="E61" s="198"/>
      <c r="F61" s="198"/>
      <c r="G61" s="198"/>
      <c r="H61" s="199"/>
      <c r="I61" s="1">
        <v>55</v>
      </c>
      <c r="J61" s="129"/>
      <c r="K61" s="6"/>
      <c r="L61" s="113"/>
      <c r="N61" s="130"/>
    </row>
    <row r="62" spans="1:14" x14ac:dyDescent="0.2">
      <c r="A62" s="197" t="s">
        <v>76</v>
      </c>
      <c r="B62" s="198"/>
      <c r="C62" s="198"/>
      <c r="D62" s="198"/>
      <c r="E62" s="198"/>
      <c r="F62" s="198"/>
      <c r="G62" s="198"/>
      <c r="H62" s="199"/>
      <c r="I62" s="1">
        <v>56</v>
      </c>
      <c r="J62" s="129">
        <f>52021995</f>
        <v>52021995</v>
      </c>
      <c r="K62" s="6">
        <v>35689893</v>
      </c>
      <c r="L62" s="113"/>
      <c r="N62" s="130"/>
    </row>
    <row r="63" spans="1:14" x14ac:dyDescent="0.2">
      <c r="A63" s="197" t="s">
        <v>40</v>
      </c>
      <c r="B63" s="198"/>
      <c r="C63" s="198"/>
      <c r="D63" s="198"/>
      <c r="E63" s="198"/>
      <c r="F63" s="198"/>
      <c r="G63" s="198"/>
      <c r="H63" s="199"/>
      <c r="I63" s="1">
        <v>57</v>
      </c>
      <c r="J63" s="129"/>
      <c r="K63" s="6"/>
      <c r="L63" s="113"/>
      <c r="N63" s="130"/>
    </row>
    <row r="64" spans="1:14" x14ac:dyDescent="0.2">
      <c r="A64" s="197" t="s">
        <v>172</v>
      </c>
      <c r="B64" s="198"/>
      <c r="C64" s="198"/>
      <c r="D64" s="198"/>
      <c r="E64" s="198"/>
      <c r="F64" s="198"/>
      <c r="G64" s="198"/>
      <c r="H64" s="199"/>
      <c r="I64" s="1">
        <v>58</v>
      </c>
      <c r="J64" s="129">
        <v>417588053</v>
      </c>
      <c r="K64" s="6">
        <v>343950446</v>
      </c>
      <c r="L64" s="113"/>
      <c r="N64" s="130"/>
    </row>
    <row r="65" spans="1:14" x14ac:dyDescent="0.2">
      <c r="A65" s="213" t="s">
        <v>47</v>
      </c>
      <c r="B65" s="214"/>
      <c r="C65" s="214"/>
      <c r="D65" s="214"/>
      <c r="E65" s="214"/>
      <c r="F65" s="214"/>
      <c r="G65" s="214"/>
      <c r="H65" s="215"/>
      <c r="I65" s="1">
        <v>59</v>
      </c>
      <c r="J65" s="129">
        <v>26187102</v>
      </c>
      <c r="K65" s="6">
        <v>49820033</v>
      </c>
      <c r="L65" s="113"/>
      <c r="N65" s="130"/>
    </row>
    <row r="66" spans="1:14" x14ac:dyDescent="0.2">
      <c r="A66" s="213" t="s">
        <v>205</v>
      </c>
      <c r="B66" s="214"/>
      <c r="C66" s="214"/>
      <c r="D66" s="214"/>
      <c r="E66" s="214"/>
      <c r="F66" s="214"/>
      <c r="G66" s="214"/>
      <c r="H66" s="215"/>
      <c r="I66" s="1">
        <v>60</v>
      </c>
      <c r="J66" s="49">
        <f>J7+J8+J40+J65</f>
        <v>5274256928.3801394</v>
      </c>
      <c r="K66" s="49">
        <f>K7+K8+K40+K65</f>
        <v>5339090670</v>
      </c>
      <c r="L66" s="113"/>
      <c r="M66" s="130"/>
      <c r="N66" s="130"/>
    </row>
    <row r="67" spans="1:14" x14ac:dyDescent="0.2">
      <c r="A67" s="224" t="s">
        <v>82</v>
      </c>
      <c r="B67" s="225"/>
      <c r="C67" s="225"/>
      <c r="D67" s="225"/>
      <c r="E67" s="225"/>
      <c r="F67" s="225"/>
      <c r="G67" s="225"/>
      <c r="H67" s="226"/>
      <c r="I67" s="4">
        <v>61</v>
      </c>
      <c r="J67" s="7"/>
      <c r="K67" s="7"/>
      <c r="L67" s="113"/>
      <c r="N67" s="130"/>
    </row>
    <row r="68" spans="1:14" x14ac:dyDescent="0.2">
      <c r="A68" s="205" t="s">
        <v>49</v>
      </c>
      <c r="B68" s="227"/>
      <c r="C68" s="227"/>
      <c r="D68" s="227"/>
      <c r="E68" s="227"/>
      <c r="F68" s="227"/>
      <c r="G68" s="227"/>
      <c r="H68" s="227"/>
      <c r="I68" s="227"/>
      <c r="J68" s="227"/>
      <c r="K68" s="228"/>
      <c r="L68" s="113"/>
      <c r="N68" s="130"/>
    </row>
    <row r="69" spans="1:14" x14ac:dyDescent="0.2">
      <c r="A69" s="209" t="s">
        <v>159</v>
      </c>
      <c r="B69" s="210"/>
      <c r="C69" s="210"/>
      <c r="D69" s="210"/>
      <c r="E69" s="210"/>
      <c r="F69" s="210"/>
      <c r="G69" s="210"/>
      <c r="H69" s="229"/>
      <c r="I69" s="3">
        <v>62</v>
      </c>
      <c r="J69" s="50">
        <f>J70+J71+J72+J78+J79+J82+J85</f>
        <v>1755063695</v>
      </c>
      <c r="K69" s="50">
        <f>K70+K71+K72+K78+K79+K82+K85</f>
        <v>1939229412</v>
      </c>
      <c r="L69" s="113"/>
      <c r="M69" s="113"/>
      <c r="N69" s="130"/>
    </row>
    <row r="70" spans="1:14" x14ac:dyDescent="0.2">
      <c r="A70" s="197" t="s">
        <v>117</v>
      </c>
      <c r="B70" s="198"/>
      <c r="C70" s="198"/>
      <c r="D70" s="198"/>
      <c r="E70" s="198"/>
      <c r="F70" s="198"/>
      <c r="G70" s="198"/>
      <c r="H70" s="199"/>
      <c r="I70" s="1">
        <v>63</v>
      </c>
      <c r="J70" s="129">
        <v>133372000</v>
      </c>
      <c r="K70" s="6">
        <v>133372000</v>
      </c>
      <c r="L70" s="113"/>
      <c r="N70" s="130"/>
    </row>
    <row r="71" spans="1:14" x14ac:dyDescent="0.2">
      <c r="A71" s="197" t="s">
        <v>118</v>
      </c>
      <c r="B71" s="198"/>
      <c r="C71" s="198"/>
      <c r="D71" s="198"/>
      <c r="E71" s="198"/>
      <c r="F71" s="198"/>
      <c r="G71" s="198"/>
      <c r="H71" s="199"/>
      <c r="I71" s="1">
        <v>64</v>
      </c>
      <c r="J71" s="129">
        <v>882576398</v>
      </c>
      <c r="K71" s="6">
        <v>881530908</v>
      </c>
      <c r="L71" s="113"/>
      <c r="N71" s="130"/>
    </row>
    <row r="72" spans="1:14" x14ac:dyDescent="0.2">
      <c r="A72" s="197" t="s">
        <v>119</v>
      </c>
      <c r="B72" s="198"/>
      <c r="C72" s="198"/>
      <c r="D72" s="198"/>
      <c r="E72" s="198"/>
      <c r="F72" s="198"/>
      <c r="G72" s="198"/>
      <c r="H72" s="199"/>
      <c r="I72" s="1">
        <v>65</v>
      </c>
      <c r="J72" s="49">
        <f>J73+J74-J75+J76+J77</f>
        <v>-26824262</v>
      </c>
      <c r="K72" s="49">
        <f>K73+K74-K75+K76+K77</f>
        <v>-23969704</v>
      </c>
      <c r="L72" s="113"/>
      <c r="N72" s="130"/>
    </row>
    <row r="73" spans="1:14" x14ac:dyDescent="0.2">
      <c r="A73" s="197" t="s">
        <v>120</v>
      </c>
      <c r="B73" s="198"/>
      <c r="C73" s="198"/>
      <c r="D73" s="198"/>
      <c r="E73" s="198"/>
      <c r="F73" s="198"/>
      <c r="G73" s="198"/>
      <c r="H73" s="199"/>
      <c r="I73" s="1">
        <v>66</v>
      </c>
      <c r="J73" s="129"/>
      <c r="K73" s="6"/>
      <c r="L73" s="113"/>
      <c r="N73" s="130"/>
    </row>
    <row r="74" spans="1:14" x14ac:dyDescent="0.2">
      <c r="A74" s="197" t="s">
        <v>121</v>
      </c>
      <c r="B74" s="198"/>
      <c r="C74" s="198"/>
      <c r="D74" s="198"/>
      <c r="E74" s="198"/>
      <c r="F74" s="198"/>
      <c r="G74" s="198"/>
      <c r="H74" s="199"/>
      <c r="I74" s="1">
        <v>67</v>
      </c>
      <c r="J74" s="129"/>
      <c r="K74" s="6"/>
      <c r="L74" s="113"/>
      <c r="N74" s="130"/>
    </row>
    <row r="75" spans="1:14" x14ac:dyDescent="0.2">
      <c r="A75" s="197" t="s">
        <v>109</v>
      </c>
      <c r="B75" s="198"/>
      <c r="C75" s="198"/>
      <c r="D75" s="198"/>
      <c r="E75" s="198"/>
      <c r="F75" s="198"/>
      <c r="G75" s="198"/>
      <c r="H75" s="199"/>
      <c r="I75" s="1">
        <v>68</v>
      </c>
      <c r="J75" s="129">
        <v>78266</v>
      </c>
      <c r="K75" s="6">
        <v>178459</v>
      </c>
      <c r="L75" s="113"/>
      <c r="N75" s="130"/>
    </row>
    <row r="76" spans="1:14" x14ac:dyDescent="0.2">
      <c r="A76" s="197" t="s">
        <v>110</v>
      </c>
      <c r="B76" s="198"/>
      <c r="C76" s="198"/>
      <c r="D76" s="198"/>
      <c r="E76" s="198"/>
      <c r="F76" s="198"/>
      <c r="G76" s="198"/>
      <c r="H76" s="199"/>
      <c r="I76" s="1">
        <v>69</v>
      </c>
      <c r="J76" s="129"/>
      <c r="K76" s="6"/>
      <c r="L76" s="113"/>
      <c r="N76" s="130"/>
    </row>
    <row r="77" spans="1:14" x14ac:dyDescent="0.2">
      <c r="A77" s="197" t="s">
        <v>111</v>
      </c>
      <c r="B77" s="198"/>
      <c r="C77" s="198"/>
      <c r="D77" s="198"/>
      <c r="E77" s="198"/>
      <c r="F77" s="198"/>
      <c r="G77" s="198"/>
      <c r="H77" s="199"/>
      <c r="I77" s="1">
        <v>70</v>
      </c>
      <c r="J77" s="129">
        <v>-26745996</v>
      </c>
      <c r="K77" s="129">
        <v>-23791245</v>
      </c>
      <c r="L77" s="113"/>
      <c r="N77" s="130"/>
    </row>
    <row r="78" spans="1:14" x14ac:dyDescent="0.2">
      <c r="A78" s="197" t="s">
        <v>112</v>
      </c>
      <c r="B78" s="198"/>
      <c r="C78" s="198"/>
      <c r="D78" s="198"/>
      <c r="E78" s="198"/>
      <c r="F78" s="198"/>
      <c r="G78" s="198"/>
      <c r="H78" s="199"/>
      <c r="I78" s="1">
        <v>71</v>
      </c>
      <c r="J78" s="129">
        <v>7110996</v>
      </c>
      <c r="K78" s="6">
        <v>2053244.0000000002</v>
      </c>
      <c r="L78" s="113"/>
      <c r="N78" s="130"/>
    </row>
    <row r="79" spans="1:14" x14ac:dyDescent="0.2">
      <c r="A79" s="197" t="s">
        <v>202</v>
      </c>
      <c r="B79" s="198"/>
      <c r="C79" s="198"/>
      <c r="D79" s="198"/>
      <c r="E79" s="198"/>
      <c r="F79" s="198"/>
      <c r="G79" s="198"/>
      <c r="H79" s="199"/>
      <c r="I79" s="1">
        <v>72</v>
      </c>
      <c r="J79" s="49">
        <f>J80-J81</f>
        <v>556484764</v>
      </c>
      <c r="K79" s="49">
        <f>K80-K81</f>
        <v>715717101</v>
      </c>
      <c r="L79" s="113"/>
      <c r="N79" s="130"/>
    </row>
    <row r="80" spans="1:14" x14ac:dyDescent="0.2">
      <c r="A80" s="221" t="s">
        <v>137</v>
      </c>
      <c r="B80" s="222"/>
      <c r="C80" s="222"/>
      <c r="D80" s="222"/>
      <c r="E80" s="222"/>
      <c r="F80" s="222"/>
      <c r="G80" s="222"/>
      <c r="H80" s="223"/>
      <c r="I80" s="1">
        <v>73</v>
      </c>
      <c r="J80" s="129">
        <v>556484764</v>
      </c>
      <c r="K80" s="129">
        <v>715717101</v>
      </c>
      <c r="L80" s="113"/>
      <c r="N80" s="130"/>
    </row>
    <row r="81" spans="1:14" x14ac:dyDescent="0.2">
      <c r="A81" s="221" t="s">
        <v>138</v>
      </c>
      <c r="B81" s="222"/>
      <c r="C81" s="222"/>
      <c r="D81" s="222"/>
      <c r="E81" s="222"/>
      <c r="F81" s="222"/>
      <c r="G81" s="222"/>
      <c r="H81" s="223"/>
      <c r="I81" s="1">
        <v>74</v>
      </c>
      <c r="J81" s="129"/>
      <c r="K81" s="6"/>
      <c r="L81" s="113"/>
      <c r="N81" s="130"/>
    </row>
    <row r="82" spans="1:14" x14ac:dyDescent="0.2">
      <c r="A82" s="197" t="s">
        <v>203</v>
      </c>
      <c r="B82" s="198"/>
      <c r="C82" s="198"/>
      <c r="D82" s="198"/>
      <c r="E82" s="198"/>
      <c r="F82" s="198"/>
      <c r="G82" s="198"/>
      <c r="H82" s="199"/>
      <c r="I82" s="1">
        <v>75</v>
      </c>
      <c r="J82" s="49">
        <f>J83-J84</f>
        <v>200012202</v>
      </c>
      <c r="K82" s="49">
        <f>K83-K84</f>
        <v>228061526</v>
      </c>
      <c r="L82" s="113"/>
      <c r="N82" s="130"/>
    </row>
    <row r="83" spans="1:14" x14ac:dyDescent="0.2">
      <c r="A83" s="221" t="s">
        <v>139</v>
      </c>
      <c r="B83" s="222"/>
      <c r="C83" s="222"/>
      <c r="D83" s="222"/>
      <c r="E83" s="222"/>
      <c r="F83" s="222"/>
      <c r="G83" s="222"/>
      <c r="H83" s="223"/>
      <c r="I83" s="1">
        <v>76</v>
      </c>
      <c r="J83" s="129">
        <v>200012202</v>
      </c>
      <c r="K83" s="6">
        <v>228061526</v>
      </c>
      <c r="L83" s="113"/>
      <c r="N83" s="130"/>
    </row>
    <row r="84" spans="1:14" x14ac:dyDescent="0.2">
      <c r="A84" s="221" t="s">
        <v>140</v>
      </c>
      <c r="B84" s="222"/>
      <c r="C84" s="222"/>
      <c r="D84" s="222"/>
      <c r="E84" s="222"/>
      <c r="F84" s="222"/>
      <c r="G84" s="222"/>
      <c r="H84" s="223"/>
      <c r="I84" s="1">
        <v>77</v>
      </c>
      <c r="J84" s="129"/>
      <c r="K84" s="6"/>
      <c r="L84" s="113"/>
      <c r="N84" s="130"/>
    </row>
    <row r="85" spans="1:14" x14ac:dyDescent="0.2">
      <c r="A85" s="197" t="s">
        <v>141</v>
      </c>
      <c r="B85" s="198"/>
      <c r="C85" s="198"/>
      <c r="D85" s="198"/>
      <c r="E85" s="198"/>
      <c r="F85" s="198"/>
      <c r="G85" s="198"/>
      <c r="H85" s="199"/>
      <c r="I85" s="1">
        <v>78</v>
      </c>
      <c r="J85" s="129">
        <v>2331597</v>
      </c>
      <c r="K85" s="6">
        <v>2464337</v>
      </c>
      <c r="L85" s="113"/>
      <c r="M85" s="113"/>
      <c r="N85" s="130"/>
    </row>
    <row r="86" spans="1:14" x14ac:dyDescent="0.2">
      <c r="A86" s="213" t="s">
        <v>13</v>
      </c>
      <c r="B86" s="214"/>
      <c r="C86" s="214"/>
      <c r="D86" s="214"/>
      <c r="E86" s="214"/>
      <c r="F86" s="214"/>
      <c r="G86" s="214"/>
      <c r="H86" s="215"/>
      <c r="I86" s="1">
        <v>79</v>
      </c>
      <c r="J86" s="49">
        <f>SUM(J87:J89)</f>
        <v>80588282</v>
      </c>
      <c r="K86" s="49">
        <f>SUM(K87:K89)</f>
        <v>75429331</v>
      </c>
      <c r="L86" s="113"/>
      <c r="N86" s="130"/>
    </row>
    <row r="87" spans="1:14" x14ac:dyDescent="0.2">
      <c r="A87" s="197" t="s">
        <v>105</v>
      </c>
      <c r="B87" s="198"/>
      <c r="C87" s="198"/>
      <c r="D87" s="198"/>
      <c r="E87" s="198"/>
      <c r="F87" s="198"/>
      <c r="G87" s="198"/>
      <c r="H87" s="199"/>
      <c r="I87" s="1">
        <v>80</v>
      </c>
      <c r="J87" s="129">
        <v>34447870</v>
      </c>
      <c r="K87" s="6">
        <v>33765695</v>
      </c>
      <c r="L87" s="113"/>
      <c r="N87" s="130"/>
    </row>
    <row r="88" spans="1:14" x14ac:dyDescent="0.2">
      <c r="A88" s="197" t="s">
        <v>106</v>
      </c>
      <c r="B88" s="198"/>
      <c r="C88" s="198"/>
      <c r="D88" s="198"/>
      <c r="E88" s="198"/>
      <c r="F88" s="198"/>
      <c r="G88" s="198"/>
      <c r="H88" s="199"/>
      <c r="I88" s="1">
        <v>81</v>
      </c>
      <c r="J88" s="129"/>
      <c r="K88" s="6"/>
      <c r="L88" s="113"/>
      <c r="N88" s="130"/>
    </row>
    <row r="89" spans="1:14" x14ac:dyDescent="0.2">
      <c r="A89" s="197" t="s">
        <v>107</v>
      </c>
      <c r="B89" s="198"/>
      <c r="C89" s="198"/>
      <c r="D89" s="198"/>
      <c r="E89" s="198"/>
      <c r="F89" s="198"/>
      <c r="G89" s="198"/>
      <c r="H89" s="199"/>
      <c r="I89" s="1">
        <v>82</v>
      </c>
      <c r="J89" s="129">
        <v>46140412</v>
      </c>
      <c r="K89" s="6">
        <v>41663636</v>
      </c>
      <c r="L89" s="113"/>
      <c r="N89" s="130"/>
    </row>
    <row r="90" spans="1:14" x14ac:dyDescent="0.2">
      <c r="A90" s="213" t="s">
        <v>14</v>
      </c>
      <c r="B90" s="214"/>
      <c r="C90" s="214"/>
      <c r="D90" s="214"/>
      <c r="E90" s="214"/>
      <c r="F90" s="214"/>
      <c r="G90" s="214"/>
      <c r="H90" s="215"/>
      <c r="I90" s="1">
        <v>83</v>
      </c>
      <c r="J90" s="49">
        <f>SUM(J91:J99)</f>
        <v>1966283061.9044151</v>
      </c>
      <c r="K90" s="49">
        <f>SUM(K91:K99)</f>
        <v>1687544250</v>
      </c>
      <c r="L90" s="113"/>
      <c r="N90" s="130"/>
    </row>
    <row r="91" spans="1:14" x14ac:dyDescent="0.2">
      <c r="A91" s="197" t="s">
        <v>108</v>
      </c>
      <c r="B91" s="198"/>
      <c r="C91" s="198"/>
      <c r="D91" s="198"/>
      <c r="E91" s="198"/>
      <c r="F91" s="198"/>
      <c r="G91" s="198"/>
      <c r="H91" s="199"/>
      <c r="I91" s="1">
        <v>84</v>
      </c>
      <c r="J91" s="129">
        <v>1342030168.4970939</v>
      </c>
      <c r="K91" s="129">
        <v>1115720132</v>
      </c>
      <c r="L91" s="113"/>
      <c r="N91" s="130"/>
    </row>
    <row r="92" spans="1:14" x14ac:dyDescent="0.2">
      <c r="A92" s="197" t="s">
        <v>207</v>
      </c>
      <c r="B92" s="198"/>
      <c r="C92" s="198"/>
      <c r="D92" s="198"/>
      <c r="E92" s="198"/>
      <c r="F92" s="198"/>
      <c r="G92" s="198"/>
      <c r="H92" s="199"/>
      <c r="I92" s="1">
        <v>85</v>
      </c>
      <c r="J92" s="129"/>
      <c r="K92" s="129"/>
      <c r="L92" s="113"/>
      <c r="N92" s="130"/>
    </row>
    <row r="93" spans="1:14" x14ac:dyDescent="0.2">
      <c r="A93" s="197" t="s">
        <v>0</v>
      </c>
      <c r="B93" s="198"/>
      <c r="C93" s="198"/>
      <c r="D93" s="198"/>
      <c r="E93" s="198"/>
      <c r="F93" s="198"/>
      <c r="G93" s="198"/>
      <c r="H93" s="199"/>
      <c r="I93" s="1">
        <v>86</v>
      </c>
      <c r="J93" s="129">
        <v>319781232.40732116</v>
      </c>
      <c r="K93" s="129">
        <v>278245290</v>
      </c>
      <c r="L93" s="113"/>
      <c r="N93" s="130"/>
    </row>
    <row r="94" spans="1:14" x14ac:dyDescent="0.2">
      <c r="A94" s="197" t="s">
        <v>208</v>
      </c>
      <c r="B94" s="198"/>
      <c r="C94" s="198"/>
      <c r="D94" s="198"/>
      <c r="E94" s="198"/>
      <c r="F94" s="198"/>
      <c r="G94" s="198"/>
      <c r="H94" s="199"/>
      <c r="I94" s="1">
        <v>87</v>
      </c>
      <c r="J94" s="129"/>
      <c r="K94" s="6"/>
      <c r="L94" s="113"/>
      <c r="N94" s="130"/>
    </row>
    <row r="95" spans="1:14" x14ac:dyDescent="0.2">
      <c r="A95" s="197" t="s">
        <v>209</v>
      </c>
      <c r="B95" s="198"/>
      <c r="C95" s="198"/>
      <c r="D95" s="198"/>
      <c r="E95" s="198"/>
      <c r="F95" s="198"/>
      <c r="G95" s="198"/>
      <c r="H95" s="199"/>
      <c r="I95" s="1">
        <v>88</v>
      </c>
      <c r="J95" s="129"/>
      <c r="K95" s="6"/>
      <c r="L95" s="113"/>
      <c r="N95" s="130"/>
    </row>
    <row r="96" spans="1:14" x14ac:dyDescent="0.2">
      <c r="A96" s="197" t="s">
        <v>210</v>
      </c>
      <c r="B96" s="198"/>
      <c r="C96" s="198"/>
      <c r="D96" s="198"/>
      <c r="E96" s="198"/>
      <c r="F96" s="198"/>
      <c r="G96" s="198"/>
      <c r="H96" s="199"/>
      <c r="I96" s="1">
        <v>89</v>
      </c>
      <c r="J96" s="129">
        <v>114593770</v>
      </c>
      <c r="K96" s="6">
        <v>115050834</v>
      </c>
      <c r="L96" s="113"/>
      <c r="N96" s="130"/>
    </row>
    <row r="97" spans="1:14" x14ac:dyDescent="0.2">
      <c r="A97" s="197" t="s">
        <v>85</v>
      </c>
      <c r="B97" s="198"/>
      <c r="C97" s="198"/>
      <c r="D97" s="198"/>
      <c r="E97" s="198"/>
      <c r="F97" s="198"/>
      <c r="G97" s="198"/>
      <c r="H97" s="199"/>
      <c r="I97" s="1">
        <v>90</v>
      </c>
      <c r="J97" s="129"/>
      <c r="K97" s="6"/>
      <c r="L97" s="113"/>
      <c r="N97" s="130"/>
    </row>
    <row r="98" spans="1:14" x14ac:dyDescent="0.2">
      <c r="A98" s="197" t="s">
        <v>83</v>
      </c>
      <c r="B98" s="198"/>
      <c r="C98" s="198"/>
      <c r="D98" s="198"/>
      <c r="E98" s="198"/>
      <c r="F98" s="198"/>
      <c r="G98" s="198"/>
      <c r="H98" s="199"/>
      <c r="I98" s="1">
        <v>91</v>
      </c>
      <c r="J98" s="129">
        <v>8723212</v>
      </c>
      <c r="K98" s="6">
        <v>715055</v>
      </c>
      <c r="L98" s="113"/>
      <c r="N98" s="130"/>
    </row>
    <row r="99" spans="1:14" x14ac:dyDescent="0.2">
      <c r="A99" s="197" t="s">
        <v>84</v>
      </c>
      <c r="B99" s="198"/>
      <c r="C99" s="198"/>
      <c r="D99" s="198"/>
      <c r="E99" s="198"/>
      <c r="F99" s="198"/>
      <c r="G99" s="198"/>
      <c r="H99" s="199"/>
      <c r="I99" s="1">
        <v>92</v>
      </c>
      <c r="J99" s="129">
        <v>181154679</v>
      </c>
      <c r="K99" s="6">
        <v>177812939</v>
      </c>
      <c r="L99" s="113"/>
      <c r="N99" s="130"/>
    </row>
    <row r="100" spans="1:14" x14ac:dyDescent="0.2">
      <c r="A100" s="213" t="s">
        <v>15</v>
      </c>
      <c r="B100" s="214"/>
      <c r="C100" s="214"/>
      <c r="D100" s="214"/>
      <c r="E100" s="214"/>
      <c r="F100" s="214"/>
      <c r="G100" s="214"/>
      <c r="H100" s="215"/>
      <c r="I100" s="1">
        <v>93</v>
      </c>
      <c r="J100" s="49">
        <f>SUM(J101:J112)</f>
        <v>1387695112.3771589</v>
      </c>
      <c r="K100" s="49">
        <f>SUM(K101:K112)</f>
        <v>1454310266</v>
      </c>
      <c r="L100" s="113"/>
      <c r="N100" s="130"/>
    </row>
    <row r="101" spans="1:14" x14ac:dyDescent="0.2">
      <c r="A101" s="197" t="s">
        <v>108</v>
      </c>
      <c r="B101" s="198"/>
      <c r="C101" s="198"/>
      <c r="D101" s="198"/>
      <c r="E101" s="198"/>
      <c r="F101" s="198"/>
      <c r="G101" s="198"/>
      <c r="H101" s="199"/>
      <c r="I101" s="1">
        <v>94</v>
      </c>
      <c r="J101" s="129">
        <v>261364382</v>
      </c>
      <c r="K101" s="129">
        <v>320827840</v>
      </c>
      <c r="L101" s="113"/>
      <c r="N101" s="130"/>
    </row>
    <row r="102" spans="1:14" x14ac:dyDescent="0.2">
      <c r="A102" s="197" t="s">
        <v>207</v>
      </c>
      <c r="B102" s="198"/>
      <c r="C102" s="198"/>
      <c r="D102" s="198"/>
      <c r="E102" s="198"/>
      <c r="F102" s="198"/>
      <c r="G102" s="198"/>
      <c r="H102" s="199"/>
      <c r="I102" s="1">
        <v>95</v>
      </c>
      <c r="J102" s="129"/>
      <c r="K102" s="129"/>
      <c r="L102" s="113"/>
      <c r="N102" s="130"/>
    </row>
    <row r="103" spans="1:14" x14ac:dyDescent="0.2">
      <c r="A103" s="197" t="s">
        <v>0</v>
      </c>
      <c r="B103" s="198"/>
      <c r="C103" s="198"/>
      <c r="D103" s="198"/>
      <c r="E103" s="198"/>
      <c r="F103" s="198"/>
      <c r="G103" s="198"/>
      <c r="H103" s="199"/>
      <c r="I103" s="1">
        <v>96</v>
      </c>
      <c r="J103" s="129">
        <v>316593139.53449899</v>
      </c>
      <c r="K103" s="129">
        <v>276305121</v>
      </c>
      <c r="L103" s="113"/>
      <c r="N103" s="130"/>
    </row>
    <row r="104" spans="1:14" x14ac:dyDescent="0.2">
      <c r="A104" s="197" t="s">
        <v>208</v>
      </c>
      <c r="B104" s="198"/>
      <c r="C104" s="198"/>
      <c r="D104" s="198"/>
      <c r="E104" s="198"/>
      <c r="F104" s="198"/>
      <c r="G104" s="198"/>
      <c r="H104" s="199"/>
      <c r="I104" s="1">
        <v>97</v>
      </c>
      <c r="J104" s="129"/>
      <c r="K104" s="129"/>
      <c r="L104" s="113"/>
      <c r="N104" s="130"/>
    </row>
    <row r="105" spans="1:14" x14ac:dyDescent="0.2">
      <c r="A105" s="197" t="s">
        <v>209</v>
      </c>
      <c r="B105" s="198"/>
      <c r="C105" s="198"/>
      <c r="D105" s="198"/>
      <c r="E105" s="198"/>
      <c r="F105" s="198"/>
      <c r="G105" s="198"/>
      <c r="H105" s="199"/>
      <c r="I105" s="1">
        <v>98</v>
      </c>
      <c r="J105" s="129">
        <v>719901213.84265995</v>
      </c>
      <c r="K105" s="129">
        <v>719778982</v>
      </c>
      <c r="L105" s="113"/>
      <c r="N105" s="130"/>
    </row>
    <row r="106" spans="1:14" x14ac:dyDescent="0.2">
      <c r="A106" s="197" t="s">
        <v>210</v>
      </c>
      <c r="B106" s="198"/>
      <c r="C106" s="198"/>
      <c r="D106" s="198"/>
      <c r="E106" s="198"/>
      <c r="F106" s="198"/>
      <c r="G106" s="198"/>
      <c r="H106" s="199"/>
      <c r="I106" s="1">
        <v>99</v>
      </c>
      <c r="J106" s="129">
        <v>1332750</v>
      </c>
      <c r="K106" s="129">
        <v>-606749</v>
      </c>
      <c r="L106" s="113"/>
      <c r="N106" s="130"/>
    </row>
    <row r="107" spans="1:14" x14ac:dyDescent="0.2">
      <c r="A107" s="197" t="s">
        <v>85</v>
      </c>
      <c r="B107" s="198"/>
      <c r="C107" s="198"/>
      <c r="D107" s="198"/>
      <c r="E107" s="198"/>
      <c r="F107" s="198"/>
      <c r="G107" s="198"/>
      <c r="H107" s="199"/>
      <c r="I107" s="1">
        <v>100</v>
      </c>
      <c r="J107" s="129"/>
      <c r="K107" s="6"/>
      <c r="L107" s="113"/>
      <c r="N107" s="130"/>
    </row>
    <row r="108" spans="1:14" x14ac:dyDescent="0.2">
      <c r="A108" s="197" t="s">
        <v>86</v>
      </c>
      <c r="B108" s="198"/>
      <c r="C108" s="198"/>
      <c r="D108" s="198"/>
      <c r="E108" s="198"/>
      <c r="F108" s="198"/>
      <c r="G108" s="198"/>
      <c r="H108" s="199"/>
      <c r="I108" s="1">
        <v>101</v>
      </c>
      <c r="J108" s="129">
        <v>26453542</v>
      </c>
      <c r="K108" s="6">
        <v>28659733</v>
      </c>
      <c r="L108" s="113"/>
      <c r="N108" s="130"/>
    </row>
    <row r="109" spans="1:14" x14ac:dyDescent="0.2">
      <c r="A109" s="197" t="s">
        <v>87</v>
      </c>
      <c r="B109" s="198"/>
      <c r="C109" s="198"/>
      <c r="D109" s="198"/>
      <c r="E109" s="198"/>
      <c r="F109" s="198"/>
      <c r="G109" s="198"/>
      <c r="H109" s="199"/>
      <c r="I109" s="1">
        <v>102</v>
      </c>
      <c r="J109" s="129">
        <v>40782228</v>
      </c>
      <c r="K109" s="6">
        <v>75738459</v>
      </c>
      <c r="L109" s="113"/>
      <c r="N109" s="130"/>
    </row>
    <row r="110" spans="1:14" x14ac:dyDescent="0.2">
      <c r="A110" s="197" t="s">
        <v>90</v>
      </c>
      <c r="B110" s="198"/>
      <c r="C110" s="198"/>
      <c r="D110" s="198"/>
      <c r="E110" s="198"/>
      <c r="F110" s="198"/>
      <c r="G110" s="198"/>
      <c r="H110" s="199"/>
      <c r="I110" s="1">
        <v>103</v>
      </c>
      <c r="J110" s="129">
        <v>111799</v>
      </c>
      <c r="K110" s="6">
        <v>154937</v>
      </c>
      <c r="L110" s="113"/>
      <c r="N110" s="130"/>
    </row>
    <row r="111" spans="1:14" x14ac:dyDescent="0.2">
      <c r="A111" s="197" t="s">
        <v>88</v>
      </c>
      <c r="B111" s="198"/>
      <c r="C111" s="198"/>
      <c r="D111" s="198"/>
      <c r="E111" s="198"/>
      <c r="F111" s="198"/>
      <c r="G111" s="198"/>
      <c r="H111" s="199"/>
      <c r="I111" s="1">
        <v>104</v>
      </c>
      <c r="J111" s="129"/>
      <c r="K111" s="6"/>
      <c r="L111" s="113"/>
      <c r="N111" s="130"/>
    </row>
    <row r="112" spans="1:14" x14ac:dyDescent="0.2">
      <c r="A112" s="197" t="s">
        <v>89</v>
      </c>
      <c r="B112" s="198"/>
      <c r="C112" s="198"/>
      <c r="D112" s="198"/>
      <c r="E112" s="198"/>
      <c r="F112" s="198"/>
      <c r="G112" s="198"/>
      <c r="H112" s="199"/>
      <c r="I112" s="1">
        <v>105</v>
      </c>
      <c r="J112" s="129">
        <v>21156058</v>
      </c>
      <c r="K112" s="6">
        <v>33451943</v>
      </c>
      <c r="L112" s="113"/>
      <c r="N112" s="130"/>
    </row>
    <row r="113" spans="1:14" x14ac:dyDescent="0.2">
      <c r="A113" s="213" t="s">
        <v>1</v>
      </c>
      <c r="B113" s="214"/>
      <c r="C113" s="214"/>
      <c r="D113" s="214"/>
      <c r="E113" s="214"/>
      <c r="F113" s="214"/>
      <c r="G113" s="214"/>
      <c r="H113" s="215"/>
      <c r="I113" s="1">
        <v>106</v>
      </c>
      <c r="J113" s="129">
        <v>84626777</v>
      </c>
      <c r="K113" s="6">
        <v>182577411</v>
      </c>
      <c r="L113" s="113"/>
      <c r="N113" s="130"/>
    </row>
    <row r="114" spans="1:14" x14ac:dyDescent="0.2">
      <c r="A114" s="213" t="s">
        <v>19</v>
      </c>
      <c r="B114" s="214"/>
      <c r="C114" s="214"/>
      <c r="D114" s="214"/>
      <c r="E114" s="214"/>
      <c r="F114" s="214"/>
      <c r="G114" s="214"/>
      <c r="H114" s="215"/>
      <c r="I114" s="1">
        <v>107</v>
      </c>
      <c r="J114" s="49">
        <f>J69+J86+J90+J100+J113</f>
        <v>5274256928.2815742</v>
      </c>
      <c r="K114" s="49">
        <f>K69+K86+K90+K100+K113</f>
        <v>5339090670</v>
      </c>
      <c r="L114" s="113"/>
      <c r="M114" s="130"/>
      <c r="N114" s="130"/>
    </row>
    <row r="115" spans="1:14" x14ac:dyDescent="0.2">
      <c r="A115" s="202" t="s">
        <v>48</v>
      </c>
      <c r="B115" s="203"/>
      <c r="C115" s="203"/>
      <c r="D115" s="203"/>
      <c r="E115" s="203"/>
      <c r="F115" s="203"/>
      <c r="G115" s="203"/>
      <c r="H115" s="204"/>
      <c r="I115" s="2">
        <v>108</v>
      </c>
      <c r="J115" s="114"/>
      <c r="K115" s="114"/>
      <c r="L115" s="113"/>
      <c r="N115" s="130"/>
    </row>
    <row r="116" spans="1:14" x14ac:dyDescent="0.2">
      <c r="A116" s="205" t="s">
        <v>274</v>
      </c>
      <c r="B116" s="206"/>
      <c r="C116" s="206"/>
      <c r="D116" s="206"/>
      <c r="E116" s="206"/>
      <c r="F116" s="206"/>
      <c r="G116" s="206"/>
      <c r="H116" s="206"/>
      <c r="I116" s="207"/>
      <c r="J116" s="207"/>
      <c r="K116" s="208"/>
      <c r="L116" s="113"/>
      <c r="N116" s="130"/>
    </row>
    <row r="117" spans="1:14" x14ac:dyDescent="0.2">
      <c r="A117" s="209" t="s">
        <v>154</v>
      </c>
      <c r="B117" s="210"/>
      <c r="C117" s="210"/>
      <c r="D117" s="210"/>
      <c r="E117" s="210"/>
      <c r="F117" s="210"/>
      <c r="G117" s="210"/>
      <c r="H117" s="210"/>
      <c r="I117" s="211"/>
      <c r="J117" s="211"/>
      <c r="K117" s="212"/>
      <c r="L117" s="113"/>
      <c r="N117" s="130"/>
    </row>
    <row r="118" spans="1:14" x14ac:dyDescent="0.2">
      <c r="A118" s="197" t="s">
        <v>3</v>
      </c>
      <c r="B118" s="198"/>
      <c r="C118" s="198"/>
      <c r="D118" s="198"/>
      <c r="E118" s="198"/>
      <c r="F118" s="198"/>
      <c r="G118" s="198"/>
      <c r="H118" s="199"/>
      <c r="I118" s="1">
        <v>109</v>
      </c>
      <c r="J118" s="129">
        <f>J69-J119</f>
        <v>1752732098</v>
      </c>
      <c r="K118" s="6">
        <f>K69-K119</f>
        <v>1936765075</v>
      </c>
      <c r="L118" s="113"/>
      <c r="N118" s="130"/>
    </row>
    <row r="119" spans="1:14" x14ac:dyDescent="0.2">
      <c r="A119" s="216" t="s">
        <v>4</v>
      </c>
      <c r="B119" s="217"/>
      <c r="C119" s="217"/>
      <c r="D119" s="217"/>
      <c r="E119" s="217"/>
      <c r="F119" s="217"/>
      <c r="G119" s="217"/>
      <c r="H119" s="218"/>
      <c r="I119" s="4">
        <v>110</v>
      </c>
      <c r="J119" s="7">
        <f>J85</f>
        <v>2331597</v>
      </c>
      <c r="K119" s="7">
        <f>K85</f>
        <v>2464337</v>
      </c>
      <c r="L119" s="113"/>
      <c r="N119" s="130"/>
    </row>
    <row r="120" spans="1:14" x14ac:dyDescent="0.2">
      <c r="A120" s="219" t="s">
        <v>275</v>
      </c>
      <c r="B120" s="220"/>
      <c r="C120" s="220"/>
      <c r="D120" s="220"/>
      <c r="E120" s="220"/>
      <c r="F120" s="220"/>
      <c r="G120" s="220"/>
      <c r="H120" s="220"/>
      <c r="I120" s="220"/>
      <c r="J120" s="220"/>
      <c r="K120" s="220"/>
      <c r="N120" s="130"/>
    </row>
    <row r="121" spans="1:14" x14ac:dyDescent="0.2">
      <c r="A121" s="200"/>
      <c r="B121" s="201"/>
      <c r="C121" s="201"/>
      <c r="D121" s="201"/>
      <c r="E121" s="201"/>
      <c r="F121" s="201"/>
      <c r="G121" s="201"/>
      <c r="H121" s="201"/>
      <c r="I121" s="201"/>
      <c r="J121" s="201"/>
      <c r="K121" s="201"/>
      <c r="N121" s="130"/>
    </row>
    <row r="122" spans="1:14" x14ac:dyDescent="0.2">
      <c r="K122" s="113"/>
      <c r="N122" s="130"/>
    </row>
    <row r="123" spans="1:14" x14ac:dyDescent="0.2">
      <c r="J123" s="113"/>
      <c r="K123" s="113"/>
    </row>
    <row r="124" spans="1:14" x14ac:dyDescent="0.2">
      <c r="J124" s="113"/>
      <c r="K124" s="113"/>
    </row>
  </sheetData>
  <mergeCells count="121">
    <mergeCell ref="A5:H5"/>
    <mergeCell ref="A6:K6"/>
    <mergeCell ref="A7:H7"/>
    <mergeCell ref="A8:H8"/>
    <mergeCell ref="A1:K1"/>
    <mergeCell ref="A2:K2"/>
    <mergeCell ref="A3:K3"/>
    <mergeCell ref="A4:H4"/>
    <mergeCell ref="A13:H13"/>
    <mergeCell ref="A14:H14"/>
    <mergeCell ref="A15:H15"/>
    <mergeCell ref="A16:H16"/>
    <mergeCell ref="A9:H9"/>
    <mergeCell ref="A10:H10"/>
    <mergeCell ref="A11:H11"/>
    <mergeCell ref="A12:H12"/>
    <mergeCell ref="A21:H21"/>
    <mergeCell ref="A22:H22"/>
    <mergeCell ref="A23:H23"/>
    <mergeCell ref="A24:H24"/>
    <mergeCell ref="A17:H17"/>
    <mergeCell ref="A18:H18"/>
    <mergeCell ref="A19:H19"/>
    <mergeCell ref="A20:H20"/>
    <mergeCell ref="A29:H29"/>
    <mergeCell ref="A30:H30"/>
    <mergeCell ref="A31:H31"/>
    <mergeCell ref="A32:H32"/>
    <mergeCell ref="A25:H25"/>
    <mergeCell ref="A26:H26"/>
    <mergeCell ref="A27:H27"/>
    <mergeCell ref="A28:H28"/>
    <mergeCell ref="A37:H37"/>
    <mergeCell ref="A38:H38"/>
    <mergeCell ref="A39:H39"/>
    <mergeCell ref="A40:H40"/>
    <mergeCell ref="A33:H33"/>
    <mergeCell ref="A34:H34"/>
    <mergeCell ref="A35:H35"/>
    <mergeCell ref="A36:H36"/>
    <mergeCell ref="A45:H45"/>
    <mergeCell ref="A46:H46"/>
    <mergeCell ref="A47:H47"/>
    <mergeCell ref="A48:H48"/>
    <mergeCell ref="A41:H41"/>
    <mergeCell ref="A42:H42"/>
    <mergeCell ref="A43:H43"/>
    <mergeCell ref="A44:H44"/>
    <mergeCell ref="A53:H53"/>
    <mergeCell ref="A54:H54"/>
    <mergeCell ref="A55:H55"/>
    <mergeCell ref="A56:H56"/>
    <mergeCell ref="A49:H49"/>
    <mergeCell ref="A50:H50"/>
    <mergeCell ref="A51:H51"/>
    <mergeCell ref="A52:H52"/>
    <mergeCell ref="A61:H61"/>
    <mergeCell ref="A62:H62"/>
    <mergeCell ref="A63:H63"/>
    <mergeCell ref="A64:H64"/>
    <mergeCell ref="A57:H57"/>
    <mergeCell ref="A58:H58"/>
    <mergeCell ref="A59:H59"/>
    <mergeCell ref="A60:H60"/>
    <mergeCell ref="A69:H69"/>
    <mergeCell ref="A70:H70"/>
    <mergeCell ref="A71:H71"/>
    <mergeCell ref="A72:H72"/>
    <mergeCell ref="A65:H65"/>
    <mergeCell ref="A66:H66"/>
    <mergeCell ref="A67:H67"/>
    <mergeCell ref="A68:K68"/>
    <mergeCell ref="A77:H77"/>
    <mergeCell ref="A78:H78"/>
    <mergeCell ref="A79:H79"/>
    <mergeCell ref="A80:H80"/>
    <mergeCell ref="A73:H73"/>
    <mergeCell ref="A74:H74"/>
    <mergeCell ref="A75:H75"/>
    <mergeCell ref="A76:H76"/>
    <mergeCell ref="A85:H85"/>
    <mergeCell ref="A86:H86"/>
    <mergeCell ref="A87:H87"/>
    <mergeCell ref="A88:H88"/>
    <mergeCell ref="A81:H81"/>
    <mergeCell ref="A82:H82"/>
    <mergeCell ref="A83:H83"/>
    <mergeCell ref="A84:H84"/>
    <mergeCell ref="A93:H93"/>
    <mergeCell ref="A94:H94"/>
    <mergeCell ref="A95:H95"/>
    <mergeCell ref="A96:H96"/>
    <mergeCell ref="A89:H89"/>
    <mergeCell ref="A90:H90"/>
    <mergeCell ref="A91:H91"/>
    <mergeCell ref="A92:H92"/>
    <mergeCell ref="A101:H101"/>
    <mergeCell ref="A102:H102"/>
    <mergeCell ref="A103:H103"/>
    <mergeCell ref="A104:H104"/>
    <mergeCell ref="A97:H97"/>
    <mergeCell ref="A98:H98"/>
    <mergeCell ref="A99:H99"/>
    <mergeCell ref="A100:H100"/>
    <mergeCell ref="A109:H109"/>
    <mergeCell ref="A110:H110"/>
    <mergeCell ref="A111:H111"/>
    <mergeCell ref="A112:H112"/>
    <mergeCell ref="A105:H105"/>
    <mergeCell ref="A106:H106"/>
    <mergeCell ref="A107:H107"/>
    <mergeCell ref="A108:H108"/>
    <mergeCell ref="A121:K121"/>
    <mergeCell ref="A115:H115"/>
    <mergeCell ref="A116:K116"/>
    <mergeCell ref="A117:K117"/>
    <mergeCell ref="A118:H118"/>
    <mergeCell ref="A113:H113"/>
    <mergeCell ref="A114:H114"/>
    <mergeCell ref="A119:H119"/>
    <mergeCell ref="A120:K120"/>
  </mergeCells>
  <phoneticPr fontId="3" type="noConversion"/>
  <dataValidations count="4">
    <dataValidation allowBlank="1" sqref="A1:I1048576 K101:K109 J66:J69 K91:K95 K111:K113 J1:K6 J71:J72 J40:J41 J49:K49 K71:K74 J120:K65536 J116:K117 J56:K56 J8:K9 J16:K16 J26:K26 J35:K35 K57:K69 J85:J86 J82:K82 J79:J80 J90:K90 J100:K100 J114:K114 K10:K15 K17:K25 K27:K34 K36:K48 K50:K55 K76:K81 K83:K89 K97:K99 L1:IM1048576"/>
    <dataValidation type="whole" operator="greaterThanOrEqual" allowBlank="1" showInputMessage="1" showErrorMessage="1" errorTitle="Pogrešan unos" error="Mogu se unijeti samo cjelobrojne pozitivne vrijednosti." sqref="K110 J10 J7:K7 J27:J34 J36:J39 K96 J115:K115 J70:K70 J42:J48 K75 J50:J55 J57:J65 J73:J76 J81 J84 J87:J89 J91:J99 J101:J113">
      <formula1>0</formula1>
    </dataValidation>
    <dataValidation type="whole" operator="notEqual" allowBlank="1" showInputMessage="1" showErrorMessage="1" errorTitle="Pogrešan unos" error="Mogu se unijeti samo cjelobrojne vrijednosti. Ova AOP oznaka može se unijeti i s negativnim predznakom" sqref="J78">
      <formula1>9999999999</formula1>
    </dataValidation>
    <dataValidation type="whole" operator="notEqual" allowBlank="1" showInputMessage="1" showErrorMessage="1" errorTitle="Pogrešan unos" error="Mogu se unijeti samo cjelobrojne vrijednosti." sqref="J83 J118:K119">
      <formula1>999999999999</formula1>
    </dataValidation>
  </dataValidations>
  <pageMargins left="0.75" right="0.75" top="1" bottom="1" header="0.5" footer="0.5"/>
  <pageSetup paperSize="9" scale="75" orientation="portrait" horizontalDpi="300" verticalDpi="300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T74"/>
  <sheetViews>
    <sheetView view="pageBreakPreview" topLeftCell="A34" zoomScaleNormal="100" zoomScaleSheetLayoutView="100" workbookViewId="0">
      <selection activeCell="J70" sqref="J70:M71"/>
    </sheetView>
  </sheetViews>
  <sheetFormatPr defaultRowHeight="12.75" x14ac:dyDescent="0.2"/>
  <cols>
    <col min="1" max="9" width="9.140625" style="48"/>
    <col min="10" max="13" width="12" style="48" bestFit="1" customWidth="1"/>
    <col min="14" max="14" width="10.7109375" style="48" bestFit="1" customWidth="1"/>
    <col min="15" max="15" width="11.140625" style="48" bestFit="1" customWidth="1"/>
    <col min="16" max="16" width="10.140625" style="48" bestFit="1" customWidth="1"/>
    <col min="17" max="16384" width="9.140625" style="48"/>
  </cols>
  <sheetData>
    <row r="1" spans="1:20" ht="12.75" customHeight="1" x14ac:dyDescent="0.2">
      <c r="A1" s="234" t="s">
        <v>128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</row>
    <row r="2" spans="1:20" ht="12.75" customHeight="1" x14ac:dyDescent="0.2">
      <c r="A2" s="242" t="s">
        <v>320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</row>
    <row r="3" spans="1:20" ht="12.75" customHeight="1" x14ac:dyDescent="0.2">
      <c r="A3" s="258" t="s">
        <v>313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</row>
    <row r="4" spans="1:20" ht="23.25" x14ac:dyDescent="0.2">
      <c r="A4" s="257" t="s">
        <v>50</v>
      </c>
      <c r="B4" s="257"/>
      <c r="C4" s="257"/>
      <c r="D4" s="257"/>
      <c r="E4" s="257"/>
      <c r="F4" s="257"/>
      <c r="G4" s="257"/>
      <c r="H4" s="257"/>
      <c r="I4" s="54" t="s">
        <v>243</v>
      </c>
      <c r="J4" s="256" t="s">
        <v>283</v>
      </c>
      <c r="K4" s="256"/>
      <c r="L4" s="256" t="s">
        <v>284</v>
      </c>
      <c r="M4" s="256"/>
    </row>
    <row r="5" spans="1:20" x14ac:dyDescent="0.2">
      <c r="A5" s="257"/>
      <c r="B5" s="257"/>
      <c r="C5" s="257"/>
      <c r="D5" s="257"/>
      <c r="E5" s="257"/>
      <c r="F5" s="257"/>
      <c r="G5" s="257"/>
      <c r="H5" s="257"/>
      <c r="I5" s="54"/>
      <c r="J5" s="116" t="s">
        <v>278</v>
      </c>
      <c r="K5" s="116" t="s">
        <v>279</v>
      </c>
      <c r="L5" s="56" t="s">
        <v>278</v>
      </c>
      <c r="M5" s="56" t="s">
        <v>279</v>
      </c>
    </row>
    <row r="6" spans="1:20" x14ac:dyDescent="0.2">
      <c r="A6" s="256">
        <v>1</v>
      </c>
      <c r="B6" s="256"/>
      <c r="C6" s="256"/>
      <c r="D6" s="256"/>
      <c r="E6" s="256"/>
      <c r="F6" s="256"/>
      <c r="G6" s="256"/>
      <c r="H6" s="256"/>
      <c r="I6" s="59">
        <v>2</v>
      </c>
      <c r="J6" s="56">
        <v>3</v>
      </c>
      <c r="K6" s="56">
        <v>4</v>
      </c>
      <c r="L6" s="56">
        <v>5</v>
      </c>
      <c r="M6" s="56">
        <v>6</v>
      </c>
    </row>
    <row r="7" spans="1:20" x14ac:dyDescent="0.2">
      <c r="A7" s="209" t="s">
        <v>20</v>
      </c>
      <c r="B7" s="210"/>
      <c r="C7" s="210"/>
      <c r="D7" s="210"/>
      <c r="E7" s="210"/>
      <c r="F7" s="210"/>
      <c r="G7" s="210"/>
      <c r="H7" s="229"/>
      <c r="I7" s="3">
        <v>111</v>
      </c>
      <c r="J7" s="50">
        <f t="shared" ref="J7:L7" si="0">SUM(J8:J9)</f>
        <v>3821879021</v>
      </c>
      <c r="K7" s="50">
        <f>SUM(K8:K9)</f>
        <v>1347868198</v>
      </c>
      <c r="L7" s="50">
        <f t="shared" si="0"/>
        <v>3999885287</v>
      </c>
      <c r="M7" s="50">
        <f>SUM(M8:M9)</f>
        <v>1445891295</v>
      </c>
      <c r="N7" s="113"/>
      <c r="Q7" s="130"/>
      <c r="R7" s="130"/>
      <c r="S7" s="130"/>
      <c r="T7" s="130"/>
    </row>
    <row r="8" spans="1:20" x14ac:dyDescent="0.2">
      <c r="A8" s="213" t="s">
        <v>126</v>
      </c>
      <c r="B8" s="214"/>
      <c r="C8" s="214"/>
      <c r="D8" s="214"/>
      <c r="E8" s="214"/>
      <c r="F8" s="214"/>
      <c r="G8" s="214"/>
      <c r="H8" s="215"/>
      <c r="I8" s="1">
        <v>112</v>
      </c>
      <c r="J8" s="129">
        <v>3796415876</v>
      </c>
      <c r="K8" s="129">
        <v>1342458352</v>
      </c>
      <c r="L8" s="6">
        <v>3977542775</v>
      </c>
      <c r="M8" s="6">
        <v>1437472736</v>
      </c>
      <c r="N8" s="113"/>
      <c r="Q8" s="130"/>
      <c r="R8" s="130"/>
      <c r="S8" s="130"/>
      <c r="T8" s="130"/>
    </row>
    <row r="9" spans="1:20" x14ac:dyDescent="0.2">
      <c r="A9" s="213" t="s">
        <v>94</v>
      </c>
      <c r="B9" s="214"/>
      <c r="C9" s="214"/>
      <c r="D9" s="214"/>
      <c r="E9" s="214"/>
      <c r="F9" s="214"/>
      <c r="G9" s="214"/>
      <c r="H9" s="215"/>
      <c r="I9" s="1">
        <v>113</v>
      </c>
      <c r="J9" s="129">
        <v>25463145</v>
      </c>
      <c r="K9" s="129">
        <v>5409846</v>
      </c>
      <c r="L9" s="6">
        <v>22342512</v>
      </c>
      <c r="M9" s="6">
        <v>8418559</v>
      </c>
      <c r="N9" s="113"/>
      <c r="Q9" s="130"/>
      <c r="R9" s="130"/>
      <c r="S9" s="130"/>
      <c r="T9" s="130"/>
    </row>
    <row r="10" spans="1:20" x14ac:dyDescent="0.2">
      <c r="A10" s="213" t="s">
        <v>7</v>
      </c>
      <c r="B10" s="214"/>
      <c r="C10" s="214"/>
      <c r="D10" s="214"/>
      <c r="E10" s="214"/>
      <c r="F10" s="214"/>
      <c r="G10" s="214"/>
      <c r="H10" s="215"/>
      <c r="I10" s="1">
        <v>114</v>
      </c>
      <c r="J10" s="49">
        <f>J11+J12+J16+J20+J21+J22+J25+J26</f>
        <v>3443334700</v>
      </c>
      <c r="K10" s="49">
        <f>K11+K12+K16+K20+K21+K22+K25+K26</f>
        <v>1200229946</v>
      </c>
      <c r="L10" s="49">
        <f>L11+L12+L16+L20+L21+L22+L25+L26</f>
        <v>3658758104</v>
      </c>
      <c r="M10" s="49">
        <f>M11+M12+M16+M20+M21+M22+M25+M26</f>
        <v>1312640890.01</v>
      </c>
      <c r="N10" s="113"/>
      <c r="Q10" s="130"/>
      <c r="R10" s="130"/>
      <c r="S10" s="130"/>
      <c r="T10" s="130"/>
    </row>
    <row r="11" spans="1:20" x14ac:dyDescent="0.2">
      <c r="A11" s="213" t="s">
        <v>95</v>
      </c>
      <c r="B11" s="214"/>
      <c r="C11" s="214"/>
      <c r="D11" s="214"/>
      <c r="E11" s="214"/>
      <c r="F11" s="214"/>
      <c r="G11" s="214"/>
      <c r="H11" s="215"/>
      <c r="I11" s="1">
        <v>115</v>
      </c>
      <c r="J11" s="129">
        <v>-34075380</v>
      </c>
      <c r="K11" s="129">
        <v>2616812</v>
      </c>
      <c r="L11" s="6">
        <v>-4477315</v>
      </c>
      <c r="M11" s="6">
        <v>40124888</v>
      </c>
      <c r="N11" s="113"/>
      <c r="Q11" s="130"/>
      <c r="R11" s="130"/>
      <c r="S11" s="130"/>
      <c r="T11" s="130"/>
    </row>
    <row r="12" spans="1:20" x14ac:dyDescent="0.2">
      <c r="A12" s="213" t="s">
        <v>16</v>
      </c>
      <c r="B12" s="214"/>
      <c r="C12" s="214"/>
      <c r="D12" s="214"/>
      <c r="E12" s="214"/>
      <c r="F12" s="214"/>
      <c r="G12" s="214"/>
      <c r="H12" s="215"/>
      <c r="I12" s="1">
        <v>116</v>
      </c>
      <c r="J12" s="49">
        <f t="shared" ref="J12:M12" si="1">SUM(J13:J15)</f>
        <v>2228743235</v>
      </c>
      <c r="K12" s="49">
        <f t="shared" si="1"/>
        <v>783415287</v>
      </c>
      <c r="L12" s="49">
        <f t="shared" si="1"/>
        <v>2413642125</v>
      </c>
      <c r="M12" s="49">
        <f t="shared" si="1"/>
        <v>830438100</v>
      </c>
      <c r="N12" s="113"/>
      <c r="Q12" s="130"/>
      <c r="R12" s="130"/>
      <c r="S12" s="130"/>
      <c r="T12" s="130"/>
    </row>
    <row r="13" spans="1:20" x14ac:dyDescent="0.2">
      <c r="A13" s="197" t="s">
        <v>122</v>
      </c>
      <c r="B13" s="198"/>
      <c r="C13" s="198"/>
      <c r="D13" s="198"/>
      <c r="E13" s="198"/>
      <c r="F13" s="198"/>
      <c r="G13" s="198"/>
      <c r="H13" s="199"/>
      <c r="I13" s="1">
        <v>117</v>
      </c>
      <c r="J13" s="129">
        <v>1207387953</v>
      </c>
      <c r="K13" s="129">
        <v>409731493</v>
      </c>
      <c r="L13" s="6">
        <v>1333374346</v>
      </c>
      <c r="M13" s="6">
        <v>441504797</v>
      </c>
      <c r="N13" s="113"/>
      <c r="Q13" s="130"/>
      <c r="R13" s="130"/>
      <c r="S13" s="130"/>
      <c r="T13" s="130"/>
    </row>
    <row r="14" spans="1:20" x14ac:dyDescent="0.2">
      <c r="A14" s="197" t="s">
        <v>123</v>
      </c>
      <c r="B14" s="198"/>
      <c r="C14" s="198"/>
      <c r="D14" s="198"/>
      <c r="E14" s="198"/>
      <c r="F14" s="198"/>
      <c r="G14" s="198"/>
      <c r="H14" s="199"/>
      <c r="I14" s="1">
        <v>118</v>
      </c>
      <c r="J14" s="129">
        <v>1021355282</v>
      </c>
      <c r="K14" s="129">
        <v>373683794</v>
      </c>
      <c r="L14" s="6">
        <v>1080267779</v>
      </c>
      <c r="M14" s="6">
        <v>388933303</v>
      </c>
      <c r="N14" s="113"/>
      <c r="Q14" s="130"/>
      <c r="R14" s="130"/>
      <c r="S14" s="130"/>
      <c r="T14" s="130"/>
    </row>
    <row r="15" spans="1:20" x14ac:dyDescent="0.2">
      <c r="A15" s="197" t="s">
        <v>52</v>
      </c>
      <c r="B15" s="198"/>
      <c r="C15" s="198"/>
      <c r="D15" s="198"/>
      <c r="E15" s="198"/>
      <c r="F15" s="198"/>
      <c r="G15" s="198"/>
      <c r="H15" s="199"/>
      <c r="I15" s="1">
        <v>119</v>
      </c>
      <c r="J15" s="129"/>
      <c r="K15" s="129"/>
      <c r="L15" s="6"/>
      <c r="M15" s="6"/>
      <c r="N15" s="113"/>
      <c r="Q15" s="130"/>
      <c r="R15" s="130"/>
      <c r="S15" s="130"/>
      <c r="T15" s="130"/>
    </row>
    <row r="16" spans="1:20" x14ac:dyDescent="0.2">
      <c r="A16" s="213" t="s">
        <v>17</v>
      </c>
      <c r="B16" s="214"/>
      <c r="C16" s="214"/>
      <c r="D16" s="214"/>
      <c r="E16" s="214"/>
      <c r="F16" s="214"/>
      <c r="G16" s="214"/>
      <c r="H16" s="215"/>
      <c r="I16" s="1">
        <v>120</v>
      </c>
      <c r="J16" s="49">
        <f>SUM(J17:J19)</f>
        <v>473910972</v>
      </c>
      <c r="K16" s="49">
        <f>SUM(K17:K19)</f>
        <v>161188273</v>
      </c>
      <c r="L16" s="49">
        <f>SUM(L17:L19)</f>
        <v>506439952</v>
      </c>
      <c r="M16" s="49">
        <f>SUM(M17:M19)</f>
        <v>172447305.00999996</v>
      </c>
      <c r="N16" s="113"/>
      <c r="Q16" s="130"/>
      <c r="R16" s="130"/>
      <c r="S16" s="130"/>
      <c r="T16" s="130"/>
    </row>
    <row r="17" spans="1:20" x14ac:dyDescent="0.2">
      <c r="A17" s="197" t="s">
        <v>53</v>
      </c>
      <c r="B17" s="198"/>
      <c r="C17" s="198"/>
      <c r="D17" s="198"/>
      <c r="E17" s="198"/>
      <c r="F17" s="198"/>
      <c r="G17" s="198"/>
      <c r="H17" s="199"/>
      <c r="I17" s="1">
        <v>121</v>
      </c>
      <c r="J17" s="129">
        <v>296620878</v>
      </c>
      <c r="K17" s="129">
        <v>100887741</v>
      </c>
      <c r="L17" s="6">
        <v>317031410</v>
      </c>
      <c r="M17" s="6">
        <v>107952012.97999999</v>
      </c>
      <c r="N17" s="118"/>
      <c r="Q17" s="130"/>
      <c r="R17" s="130"/>
      <c r="S17" s="130"/>
      <c r="T17" s="130"/>
    </row>
    <row r="18" spans="1:20" x14ac:dyDescent="0.2">
      <c r="A18" s="197" t="s">
        <v>54</v>
      </c>
      <c r="B18" s="198"/>
      <c r="C18" s="198"/>
      <c r="D18" s="198"/>
      <c r="E18" s="198"/>
      <c r="F18" s="198"/>
      <c r="G18" s="198"/>
      <c r="H18" s="199"/>
      <c r="I18" s="1">
        <v>122</v>
      </c>
      <c r="J18" s="129">
        <v>124117282</v>
      </c>
      <c r="K18" s="129">
        <v>42215207</v>
      </c>
      <c r="L18" s="6">
        <v>132687267</v>
      </c>
      <c r="M18" s="6">
        <v>45181193.489999995</v>
      </c>
      <c r="N18" s="118"/>
      <c r="Q18" s="130"/>
      <c r="R18" s="130"/>
      <c r="S18" s="130"/>
      <c r="T18" s="130"/>
    </row>
    <row r="19" spans="1:20" x14ac:dyDescent="0.2">
      <c r="A19" s="197" t="s">
        <v>55</v>
      </c>
      <c r="B19" s="198"/>
      <c r="C19" s="198"/>
      <c r="D19" s="198"/>
      <c r="E19" s="198"/>
      <c r="F19" s="198"/>
      <c r="G19" s="198"/>
      <c r="H19" s="199"/>
      <c r="I19" s="1">
        <v>123</v>
      </c>
      <c r="J19" s="129">
        <v>53172812</v>
      </c>
      <c r="K19" s="129">
        <v>18085325</v>
      </c>
      <c r="L19" s="6">
        <v>56721275</v>
      </c>
      <c r="M19" s="6">
        <v>19314098.539999999</v>
      </c>
      <c r="N19" s="118"/>
      <c r="Q19" s="130"/>
      <c r="R19" s="130"/>
      <c r="S19" s="130"/>
      <c r="T19" s="130"/>
    </row>
    <row r="20" spans="1:20" x14ac:dyDescent="0.2">
      <c r="A20" s="213" t="s">
        <v>96</v>
      </c>
      <c r="B20" s="214"/>
      <c r="C20" s="214"/>
      <c r="D20" s="214"/>
      <c r="E20" s="214"/>
      <c r="F20" s="214"/>
      <c r="G20" s="214"/>
      <c r="H20" s="215"/>
      <c r="I20" s="1">
        <v>124</v>
      </c>
      <c r="J20" s="129">
        <v>103231608</v>
      </c>
      <c r="K20" s="129">
        <v>34329160</v>
      </c>
      <c r="L20" s="6">
        <v>109302075</v>
      </c>
      <c r="M20" s="6">
        <v>36743996</v>
      </c>
      <c r="N20" s="113"/>
      <c r="Q20" s="130"/>
      <c r="R20" s="130"/>
      <c r="S20" s="130"/>
      <c r="T20" s="130"/>
    </row>
    <row r="21" spans="1:20" x14ac:dyDescent="0.2">
      <c r="A21" s="213" t="s">
        <v>97</v>
      </c>
      <c r="B21" s="214"/>
      <c r="C21" s="214"/>
      <c r="D21" s="214"/>
      <c r="E21" s="214"/>
      <c r="F21" s="214"/>
      <c r="G21" s="214"/>
      <c r="H21" s="215"/>
      <c r="I21" s="1">
        <v>125</v>
      </c>
      <c r="J21" s="129">
        <v>531892932</v>
      </c>
      <c r="K21" s="129">
        <v>176316107</v>
      </c>
      <c r="L21" s="6">
        <v>555246018</v>
      </c>
      <c r="M21" s="6">
        <v>200289778</v>
      </c>
      <c r="N21" s="113"/>
      <c r="Q21" s="130"/>
      <c r="R21" s="130"/>
      <c r="S21" s="130"/>
      <c r="T21" s="130"/>
    </row>
    <row r="22" spans="1:20" x14ac:dyDescent="0.2">
      <c r="A22" s="213" t="s">
        <v>18</v>
      </c>
      <c r="B22" s="214"/>
      <c r="C22" s="214"/>
      <c r="D22" s="214"/>
      <c r="E22" s="214"/>
      <c r="F22" s="214"/>
      <c r="G22" s="214"/>
      <c r="H22" s="215"/>
      <c r="I22" s="1">
        <v>126</v>
      </c>
      <c r="J22" s="49">
        <f t="shared" ref="J22:M22" si="2">SUM(J23:J24)</f>
        <v>0</v>
      </c>
      <c r="K22" s="49">
        <f t="shared" si="2"/>
        <v>0</v>
      </c>
      <c r="L22" s="49">
        <f t="shared" si="2"/>
        <v>0</v>
      </c>
      <c r="M22" s="49">
        <f t="shared" si="2"/>
        <v>0</v>
      </c>
      <c r="N22" s="113"/>
      <c r="Q22" s="130"/>
      <c r="R22" s="130"/>
      <c r="S22" s="130"/>
      <c r="T22" s="130"/>
    </row>
    <row r="23" spans="1:20" x14ac:dyDescent="0.2">
      <c r="A23" s="197" t="s">
        <v>113</v>
      </c>
      <c r="B23" s="198"/>
      <c r="C23" s="198"/>
      <c r="D23" s="198"/>
      <c r="E23" s="198"/>
      <c r="F23" s="198"/>
      <c r="G23" s="198"/>
      <c r="H23" s="199"/>
      <c r="I23" s="1">
        <v>127</v>
      </c>
      <c r="J23" s="129"/>
      <c r="K23" s="129"/>
      <c r="L23" s="6"/>
      <c r="M23" s="6"/>
      <c r="N23" s="113"/>
      <c r="Q23" s="130"/>
      <c r="R23" s="130"/>
      <c r="S23" s="130"/>
      <c r="T23" s="130"/>
    </row>
    <row r="24" spans="1:20" x14ac:dyDescent="0.2">
      <c r="A24" s="197" t="s">
        <v>114</v>
      </c>
      <c r="B24" s="198"/>
      <c r="C24" s="198"/>
      <c r="D24" s="198"/>
      <c r="E24" s="198"/>
      <c r="F24" s="198"/>
      <c r="G24" s="198"/>
      <c r="H24" s="199"/>
      <c r="I24" s="1">
        <v>128</v>
      </c>
      <c r="J24" s="129"/>
      <c r="K24" s="129"/>
      <c r="L24" s="6"/>
      <c r="M24" s="6"/>
      <c r="N24" s="113"/>
      <c r="Q24" s="130"/>
      <c r="R24" s="130"/>
      <c r="S24" s="130"/>
      <c r="T24" s="130"/>
    </row>
    <row r="25" spans="1:20" x14ac:dyDescent="0.2">
      <c r="A25" s="213" t="s">
        <v>98</v>
      </c>
      <c r="B25" s="214"/>
      <c r="C25" s="214"/>
      <c r="D25" s="214"/>
      <c r="E25" s="214"/>
      <c r="F25" s="214"/>
      <c r="G25" s="214"/>
      <c r="H25" s="215"/>
      <c r="I25" s="1">
        <v>129</v>
      </c>
      <c r="J25" s="129"/>
      <c r="K25" s="129"/>
      <c r="L25" s="6"/>
      <c r="M25" s="6"/>
      <c r="N25" s="113"/>
      <c r="Q25" s="130"/>
      <c r="R25" s="130"/>
      <c r="S25" s="130"/>
      <c r="T25" s="130"/>
    </row>
    <row r="26" spans="1:20" x14ac:dyDescent="0.2">
      <c r="A26" s="213" t="s">
        <v>41</v>
      </c>
      <c r="B26" s="214"/>
      <c r="C26" s="214"/>
      <c r="D26" s="214"/>
      <c r="E26" s="214"/>
      <c r="F26" s="214"/>
      <c r="G26" s="214"/>
      <c r="H26" s="215"/>
      <c r="I26" s="1">
        <v>130</v>
      </c>
      <c r="J26" s="129">
        <v>139631332.99999997</v>
      </c>
      <c r="K26" s="129">
        <v>42364306.99999997</v>
      </c>
      <c r="L26" s="6">
        <v>78605249</v>
      </c>
      <c r="M26" s="6">
        <v>32596823</v>
      </c>
      <c r="N26" s="113"/>
      <c r="Q26" s="130"/>
      <c r="R26" s="130"/>
      <c r="S26" s="130"/>
      <c r="T26" s="130"/>
    </row>
    <row r="27" spans="1:20" x14ac:dyDescent="0.2">
      <c r="A27" s="213" t="s">
        <v>178</v>
      </c>
      <c r="B27" s="214"/>
      <c r="C27" s="214"/>
      <c r="D27" s="214"/>
      <c r="E27" s="214"/>
      <c r="F27" s="214"/>
      <c r="G27" s="214"/>
      <c r="H27" s="215"/>
      <c r="I27" s="1">
        <v>131</v>
      </c>
      <c r="J27" s="49">
        <f t="shared" ref="J27:L27" si="3">SUM(J28:J32)</f>
        <v>14482853</v>
      </c>
      <c r="K27" s="49">
        <f>SUM(K28:K32)</f>
        <v>2570735</v>
      </c>
      <c r="L27" s="49">
        <f t="shared" si="3"/>
        <v>38717159</v>
      </c>
      <c r="M27" s="49">
        <f>SUM(M28:M32)</f>
        <v>3166403</v>
      </c>
      <c r="N27" s="113"/>
      <c r="Q27" s="130"/>
      <c r="R27" s="130"/>
      <c r="S27" s="130"/>
      <c r="T27" s="130"/>
    </row>
    <row r="28" spans="1:20" x14ac:dyDescent="0.2">
      <c r="A28" s="213" t="s">
        <v>314</v>
      </c>
      <c r="B28" s="214"/>
      <c r="C28" s="214"/>
      <c r="D28" s="214"/>
      <c r="E28" s="214"/>
      <c r="F28" s="214"/>
      <c r="G28" s="214"/>
      <c r="H28" s="215"/>
      <c r="I28" s="1">
        <v>132</v>
      </c>
      <c r="J28" s="129"/>
      <c r="K28" s="129"/>
      <c r="L28" s="6"/>
      <c r="M28" s="6"/>
      <c r="N28" s="113"/>
      <c r="Q28" s="130"/>
      <c r="R28" s="130"/>
      <c r="S28" s="130"/>
      <c r="T28" s="130"/>
    </row>
    <row r="29" spans="1:20" x14ac:dyDescent="0.2">
      <c r="A29" s="213" t="s">
        <v>315</v>
      </c>
      <c r="B29" s="214"/>
      <c r="C29" s="214"/>
      <c r="D29" s="214"/>
      <c r="E29" s="214"/>
      <c r="F29" s="214"/>
      <c r="G29" s="214"/>
      <c r="H29" s="215"/>
      <c r="I29" s="1">
        <v>133</v>
      </c>
      <c r="J29" s="129">
        <v>14478370</v>
      </c>
      <c r="K29" s="129">
        <v>2570747</v>
      </c>
      <c r="L29" s="6">
        <v>38717159</v>
      </c>
      <c r="M29" s="6">
        <v>3166403</v>
      </c>
      <c r="N29" s="113"/>
      <c r="Q29" s="130"/>
      <c r="R29" s="130"/>
      <c r="S29" s="130"/>
      <c r="T29" s="130"/>
    </row>
    <row r="30" spans="1:20" x14ac:dyDescent="0.2">
      <c r="A30" s="213" t="s">
        <v>115</v>
      </c>
      <c r="B30" s="214"/>
      <c r="C30" s="214"/>
      <c r="D30" s="214"/>
      <c r="E30" s="214"/>
      <c r="F30" s="214"/>
      <c r="G30" s="214"/>
      <c r="H30" s="215"/>
      <c r="I30" s="1">
        <v>134</v>
      </c>
      <c r="J30" s="129"/>
      <c r="K30" s="129"/>
      <c r="L30" s="6"/>
      <c r="M30" s="6"/>
      <c r="N30" s="113"/>
      <c r="Q30" s="130"/>
      <c r="R30" s="130"/>
      <c r="S30" s="130"/>
      <c r="T30" s="130"/>
    </row>
    <row r="31" spans="1:20" x14ac:dyDescent="0.2">
      <c r="A31" s="213" t="s">
        <v>188</v>
      </c>
      <c r="B31" s="214"/>
      <c r="C31" s="214"/>
      <c r="D31" s="214"/>
      <c r="E31" s="214"/>
      <c r="F31" s="214"/>
      <c r="G31" s="214"/>
      <c r="H31" s="215"/>
      <c r="I31" s="1">
        <v>135</v>
      </c>
      <c r="J31" s="129"/>
      <c r="K31" s="129"/>
      <c r="L31" s="6"/>
      <c r="M31" s="6"/>
      <c r="N31" s="113"/>
      <c r="Q31" s="130"/>
      <c r="R31" s="130"/>
      <c r="S31" s="130"/>
      <c r="T31" s="130"/>
    </row>
    <row r="32" spans="1:20" x14ac:dyDescent="0.2">
      <c r="A32" s="213" t="s">
        <v>116</v>
      </c>
      <c r="B32" s="214"/>
      <c r="C32" s="214"/>
      <c r="D32" s="214"/>
      <c r="E32" s="214"/>
      <c r="F32" s="214"/>
      <c r="G32" s="214"/>
      <c r="H32" s="215"/>
      <c r="I32" s="1">
        <v>136</v>
      </c>
      <c r="J32" s="129">
        <v>4483</v>
      </c>
      <c r="K32" s="129">
        <v>-12</v>
      </c>
      <c r="L32" s="6"/>
      <c r="M32" s="6"/>
      <c r="N32" s="113"/>
      <c r="Q32" s="130"/>
      <c r="R32" s="130"/>
      <c r="S32" s="130"/>
      <c r="T32" s="130"/>
    </row>
    <row r="33" spans="1:20" x14ac:dyDescent="0.2">
      <c r="A33" s="213" t="s">
        <v>179</v>
      </c>
      <c r="B33" s="214"/>
      <c r="C33" s="214"/>
      <c r="D33" s="214"/>
      <c r="E33" s="214"/>
      <c r="F33" s="214"/>
      <c r="G33" s="214"/>
      <c r="H33" s="215"/>
      <c r="I33" s="1">
        <v>137</v>
      </c>
      <c r="J33" s="49">
        <f t="shared" ref="J33:L33" si="4">SUM(J34:J37)</f>
        <v>133614238.00000001</v>
      </c>
      <c r="K33" s="49">
        <f>SUM(K34:K37)</f>
        <v>54880484.000000015</v>
      </c>
      <c r="L33" s="49">
        <f t="shared" si="4"/>
        <v>114706955</v>
      </c>
      <c r="M33" s="49">
        <f>SUM(M34:M37)</f>
        <v>42134239</v>
      </c>
      <c r="N33" s="113"/>
      <c r="Q33" s="130"/>
      <c r="R33" s="130"/>
      <c r="S33" s="130"/>
      <c r="T33" s="130"/>
    </row>
    <row r="34" spans="1:20" x14ac:dyDescent="0.2">
      <c r="A34" s="213" t="s">
        <v>57</v>
      </c>
      <c r="B34" s="214"/>
      <c r="C34" s="214"/>
      <c r="D34" s="214"/>
      <c r="E34" s="214"/>
      <c r="F34" s="214"/>
      <c r="G34" s="214"/>
      <c r="H34" s="215"/>
      <c r="I34" s="1">
        <v>138</v>
      </c>
      <c r="J34" s="129">
        <v>52458058</v>
      </c>
      <c r="K34" s="129">
        <v>16858661.042461492</v>
      </c>
      <c r="L34" s="6">
        <v>45490872</v>
      </c>
      <c r="M34" s="6">
        <v>14195314</v>
      </c>
      <c r="N34" s="113"/>
      <c r="O34" s="132"/>
      <c r="P34" s="130"/>
      <c r="Q34" s="130"/>
      <c r="R34" s="130"/>
      <c r="S34" s="130"/>
      <c r="T34" s="130"/>
    </row>
    <row r="35" spans="1:20" x14ac:dyDescent="0.2">
      <c r="A35" s="213" t="s">
        <v>56</v>
      </c>
      <c r="B35" s="214"/>
      <c r="C35" s="214"/>
      <c r="D35" s="214"/>
      <c r="E35" s="214"/>
      <c r="F35" s="214"/>
      <c r="G35" s="214"/>
      <c r="H35" s="215"/>
      <c r="I35" s="1">
        <v>139</v>
      </c>
      <c r="J35" s="129">
        <v>81156180.000000015</v>
      </c>
      <c r="K35" s="129">
        <v>38021822.957538523</v>
      </c>
      <c r="L35" s="6">
        <v>69216083</v>
      </c>
      <c r="M35" s="6">
        <v>27938925</v>
      </c>
      <c r="N35" s="113"/>
      <c r="O35" s="130"/>
      <c r="P35" s="130"/>
      <c r="Q35" s="130"/>
      <c r="R35" s="130"/>
      <c r="S35" s="130"/>
      <c r="T35" s="130"/>
    </row>
    <row r="36" spans="1:20" x14ac:dyDescent="0.2">
      <c r="A36" s="213" t="s">
        <v>189</v>
      </c>
      <c r="B36" s="214"/>
      <c r="C36" s="214"/>
      <c r="D36" s="214"/>
      <c r="E36" s="214"/>
      <c r="F36" s="214"/>
      <c r="G36" s="214"/>
      <c r="H36" s="215"/>
      <c r="I36" s="1">
        <v>140</v>
      </c>
      <c r="J36" s="129"/>
      <c r="K36" s="129"/>
      <c r="L36" s="6"/>
      <c r="M36" s="6"/>
      <c r="N36" s="113"/>
      <c r="Q36" s="130"/>
      <c r="R36" s="130"/>
      <c r="S36" s="130"/>
      <c r="T36" s="130"/>
    </row>
    <row r="37" spans="1:20" x14ac:dyDescent="0.2">
      <c r="A37" s="213" t="s">
        <v>58</v>
      </c>
      <c r="B37" s="214"/>
      <c r="C37" s="214"/>
      <c r="D37" s="214"/>
      <c r="E37" s="214"/>
      <c r="F37" s="214"/>
      <c r="G37" s="214"/>
      <c r="H37" s="215"/>
      <c r="I37" s="1">
        <v>141</v>
      </c>
      <c r="J37" s="129"/>
      <c r="K37" s="129"/>
      <c r="L37" s="6"/>
      <c r="M37" s="6"/>
      <c r="N37" s="113"/>
      <c r="O37" s="130"/>
      <c r="Q37" s="130"/>
      <c r="R37" s="130"/>
      <c r="S37" s="130"/>
      <c r="T37" s="130"/>
    </row>
    <row r="38" spans="1:20" x14ac:dyDescent="0.2">
      <c r="A38" s="213" t="s">
        <v>163</v>
      </c>
      <c r="B38" s="214"/>
      <c r="C38" s="214"/>
      <c r="D38" s="214"/>
      <c r="E38" s="214"/>
      <c r="F38" s="214"/>
      <c r="G38" s="214"/>
      <c r="H38" s="215"/>
      <c r="I38" s="1">
        <v>142</v>
      </c>
      <c r="J38" s="129"/>
      <c r="K38" s="129"/>
      <c r="L38" s="6"/>
      <c r="M38" s="6"/>
      <c r="N38" s="113"/>
      <c r="Q38" s="130"/>
      <c r="R38" s="130"/>
      <c r="S38" s="130"/>
      <c r="T38" s="130"/>
    </row>
    <row r="39" spans="1:20" x14ac:dyDescent="0.2">
      <c r="A39" s="213" t="s">
        <v>164</v>
      </c>
      <c r="B39" s="214"/>
      <c r="C39" s="214"/>
      <c r="D39" s="214"/>
      <c r="E39" s="214"/>
      <c r="F39" s="214"/>
      <c r="G39" s="214"/>
      <c r="H39" s="215"/>
      <c r="I39" s="1">
        <v>143</v>
      </c>
      <c r="J39" s="129"/>
      <c r="K39" s="129"/>
      <c r="L39" s="6"/>
      <c r="M39" s="6"/>
      <c r="N39" s="113"/>
      <c r="Q39" s="130"/>
      <c r="R39" s="130"/>
      <c r="S39" s="130"/>
      <c r="T39" s="130"/>
    </row>
    <row r="40" spans="1:20" x14ac:dyDescent="0.2">
      <c r="A40" s="213" t="s">
        <v>190</v>
      </c>
      <c r="B40" s="214"/>
      <c r="C40" s="214"/>
      <c r="D40" s="214"/>
      <c r="E40" s="214"/>
      <c r="F40" s="214"/>
      <c r="G40" s="214"/>
      <c r="H40" s="215"/>
      <c r="I40" s="1">
        <v>144</v>
      </c>
      <c r="J40" s="129"/>
      <c r="K40" s="129"/>
      <c r="L40" s="6"/>
      <c r="M40" s="6"/>
      <c r="N40" s="113"/>
      <c r="Q40" s="130"/>
      <c r="R40" s="130"/>
      <c r="S40" s="130"/>
      <c r="T40" s="130"/>
    </row>
    <row r="41" spans="1:20" x14ac:dyDescent="0.2">
      <c r="A41" s="213" t="s">
        <v>191</v>
      </c>
      <c r="B41" s="214"/>
      <c r="C41" s="214"/>
      <c r="D41" s="214"/>
      <c r="E41" s="214"/>
      <c r="F41" s="214"/>
      <c r="G41" s="214"/>
      <c r="H41" s="215"/>
      <c r="I41" s="1">
        <v>145</v>
      </c>
      <c r="J41" s="129"/>
      <c r="K41" s="129"/>
      <c r="L41" s="6"/>
      <c r="M41" s="6"/>
      <c r="N41" s="113"/>
      <c r="Q41" s="130"/>
      <c r="R41" s="130"/>
      <c r="S41" s="130"/>
      <c r="T41" s="130"/>
    </row>
    <row r="42" spans="1:20" x14ac:dyDescent="0.2">
      <c r="A42" s="213" t="s">
        <v>180</v>
      </c>
      <c r="B42" s="214"/>
      <c r="C42" s="214"/>
      <c r="D42" s="214"/>
      <c r="E42" s="214"/>
      <c r="F42" s="214"/>
      <c r="G42" s="214"/>
      <c r="H42" s="215"/>
      <c r="I42" s="1">
        <v>146</v>
      </c>
      <c r="J42" s="49">
        <f t="shared" ref="J42:K42" si="5">J7+J27+J38+J40</f>
        <v>3836361874</v>
      </c>
      <c r="K42" s="49">
        <f t="shared" si="5"/>
        <v>1350438933</v>
      </c>
      <c r="L42" s="49">
        <f t="shared" ref="L42:M42" si="6">L7+L27+L38+L40</f>
        <v>4038602446</v>
      </c>
      <c r="M42" s="49">
        <f t="shared" si="6"/>
        <v>1449057698</v>
      </c>
      <c r="N42" s="113"/>
      <c r="Q42" s="130"/>
      <c r="R42" s="130"/>
      <c r="S42" s="130"/>
      <c r="T42" s="130"/>
    </row>
    <row r="43" spans="1:20" x14ac:dyDescent="0.2">
      <c r="A43" s="213" t="s">
        <v>181</v>
      </c>
      <c r="B43" s="214"/>
      <c r="C43" s="214"/>
      <c r="D43" s="214"/>
      <c r="E43" s="214"/>
      <c r="F43" s="214"/>
      <c r="G43" s="214"/>
      <c r="H43" s="215"/>
      <c r="I43" s="1">
        <v>147</v>
      </c>
      <c r="J43" s="49">
        <f t="shared" ref="J43:K43" si="7">J10+J33+J39+J41</f>
        <v>3576948938</v>
      </c>
      <c r="K43" s="49">
        <f t="shared" si="7"/>
        <v>1255110430</v>
      </c>
      <c r="L43" s="49">
        <f t="shared" ref="L43:M43" si="8">L10+L33+L39+L41</f>
        <v>3773465059</v>
      </c>
      <c r="M43" s="49">
        <f t="shared" si="8"/>
        <v>1354775129.01</v>
      </c>
      <c r="N43" s="113"/>
      <c r="Q43" s="130"/>
      <c r="R43" s="130"/>
      <c r="S43" s="130"/>
      <c r="T43" s="130"/>
    </row>
    <row r="44" spans="1:20" x14ac:dyDescent="0.2">
      <c r="A44" s="213" t="s">
        <v>200</v>
      </c>
      <c r="B44" s="214"/>
      <c r="C44" s="214"/>
      <c r="D44" s="214"/>
      <c r="E44" s="214"/>
      <c r="F44" s="214"/>
      <c r="G44" s="214"/>
      <c r="H44" s="215"/>
      <c r="I44" s="1">
        <v>148</v>
      </c>
      <c r="J44" s="49">
        <f t="shared" ref="J44:K44" si="9">J42-J43</f>
        <v>259412936</v>
      </c>
      <c r="K44" s="49">
        <f t="shared" si="9"/>
        <v>95328503</v>
      </c>
      <c r="L44" s="49">
        <f t="shared" ref="L44:M44" si="10">L42-L43</f>
        <v>265137387</v>
      </c>
      <c r="M44" s="49">
        <f t="shared" si="10"/>
        <v>94282568.99000001</v>
      </c>
      <c r="N44" s="113"/>
      <c r="Q44" s="130"/>
      <c r="R44" s="130"/>
      <c r="S44" s="130"/>
      <c r="T44" s="130"/>
    </row>
    <row r="45" spans="1:20" x14ac:dyDescent="0.2">
      <c r="A45" s="221" t="s">
        <v>183</v>
      </c>
      <c r="B45" s="222"/>
      <c r="C45" s="222"/>
      <c r="D45" s="222"/>
      <c r="E45" s="222"/>
      <c r="F45" s="222"/>
      <c r="G45" s="222"/>
      <c r="H45" s="223"/>
      <c r="I45" s="1">
        <v>149</v>
      </c>
      <c r="J45" s="49">
        <f t="shared" ref="J45:K45" si="11">IF(J42&gt;J43,J42-J43,0)</f>
        <v>259412936</v>
      </c>
      <c r="K45" s="49">
        <f t="shared" si="11"/>
        <v>95328503</v>
      </c>
      <c r="L45" s="49">
        <f t="shared" ref="L45:M45" si="12">IF(L42&gt;L43,L42-L43,0)</f>
        <v>265137387</v>
      </c>
      <c r="M45" s="49">
        <f t="shared" si="12"/>
        <v>94282568.99000001</v>
      </c>
      <c r="N45" s="113"/>
      <c r="Q45" s="130"/>
      <c r="R45" s="130"/>
      <c r="S45" s="130"/>
      <c r="T45" s="130"/>
    </row>
    <row r="46" spans="1:20" x14ac:dyDescent="0.2">
      <c r="A46" s="221" t="s">
        <v>184</v>
      </c>
      <c r="B46" s="222"/>
      <c r="C46" s="222"/>
      <c r="D46" s="222"/>
      <c r="E46" s="222"/>
      <c r="F46" s="222"/>
      <c r="G46" s="222"/>
      <c r="H46" s="223"/>
      <c r="I46" s="1">
        <v>150</v>
      </c>
      <c r="J46" s="49">
        <f t="shared" ref="J46:K46" si="13">IF(J43&gt;J42,J43-J42,0)</f>
        <v>0</v>
      </c>
      <c r="K46" s="49">
        <f t="shared" si="13"/>
        <v>0</v>
      </c>
      <c r="L46" s="49">
        <f t="shared" ref="L46:M46" si="14">IF(L43&gt;L42,L43-L42,0)</f>
        <v>0</v>
      </c>
      <c r="M46" s="49">
        <f t="shared" si="14"/>
        <v>0</v>
      </c>
      <c r="N46" s="113"/>
      <c r="Q46" s="130"/>
      <c r="R46" s="130"/>
      <c r="S46" s="130"/>
      <c r="T46" s="130"/>
    </row>
    <row r="47" spans="1:20" x14ac:dyDescent="0.2">
      <c r="A47" s="213" t="s">
        <v>182</v>
      </c>
      <c r="B47" s="214"/>
      <c r="C47" s="214"/>
      <c r="D47" s="214"/>
      <c r="E47" s="214"/>
      <c r="F47" s="214"/>
      <c r="G47" s="214"/>
      <c r="H47" s="215"/>
      <c r="I47" s="1">
        <v>151</v>
      </c>
      <c r="J47" s="129">
        <v>36779373</v>
      </c>
      <c r="K47" s="129">
        <v>15844790</v>
      </c>
      <c r="L47" s="6">
        <v>36931914</v>
      </c>
      <c r="M47" s="6">
        <v>9949996</v>
      </c>
      <c r="N47" s="113"/>
      <c r="Q47" s="130"/>
      <c r="R47" s="130"/>
      <c r="S47" s="130"/>
      <c r="T47" s="130"/>
    </row>
    <row r="48" spans="1:20" x14ac:dyDescent="0.2">
      <c r="A48" s="213" t="s">
        <v>201</v>
      </c>
      <c r="B48" s="214"/>
      <c r="C48" s="214"/>
      <c r="D48" s="214"/>
      <c r="E48" s="214"/>
      <c r="F48" s="214"/>
      <c r="G48" s="214"/>
      <c r="H48" s="215"/>
      <c r="I48" s="1">
        <v>152</v>
      </c>
      <c r="J48" s="49">
        <f t="shared" ref="J48:K48" si="15">J44-J47</f>
        <v>222633563</v>
      </c>
      <c r="K48" s="49">
        <f t="shared" si="15"/>
        <v>79483713</v>
      </c>
      <c r="L48" s="49">
        <f t="shared" ref="L48:M48" si="16">L44-L47</f>
        <v>228205473</v>
      </c>
      <c r="M48" s="49">
        <f t="shared" si="16"/>
        <v>84332572.99000001</v>
      </c>
      <c r="N48" s="113"/>
      <c r="Q48" s="130"/>
      <c r="R48" s="130"/>
      <c r="S48" s="130"/>
      <c r="T48" s="130"/>
    </row>
    <row r="49" spans="1:20" x14ac:dyDescent="0.2">
      <c r="A49" s="221" t="s">
        <v>160</v>
      </c>
      <c r="B49" s="222"/>
      <c r="C49" s="222"/>
      <c r="D49" s="222"/>
      <c r="E49" s="222"/>
      <c r="F49" s="222"/>
      <c r="G49" s="222"/>
      <c r="H49" s="223"/>
      <c r="I49" s="1">
        <v>153</v>
      </c>
      <c r="J49" s="49">
        <f t="shared" ref="J49:K49" si="17">IF(J48&gt;0,J48,0)</f>
        <v>222633563</v>
      </c>
      <c r="K49" s="49">
        <f t="shared" si="17"/>
        <v>79483713</v>
      </c>
      <c r="L49" s="49">
        <f t="shared" ref="L49:M49" si="18">IF(L48&gt;0,L48,0)</f>
        <v>228205473</v>
      </c>
      <c r="M49" s="49">
        <f t="shared" si="18"/>
        <v>84332572.99000001</v>
      </c>
      <c r="N49" s="113"/>
      <c r="Q49" s="130"/>
      <c r="R49" s="130"/>
      <c r="S49" s="130"/>
      <c r="T49" s="130"/>
    </row>
    <row r="50" spans="1:20" x14ac:dyDescent="0.2">
      <c r="A50" s="253" t="s">
        <v>185</v>
      </c>
      <c r="B50" s="254"/>
      <c r="C50" s="254"/>
      <c r="D50" s="254"/>
      <c r="E50" s="254"/>
      <c r="F50" s="254"/>
      <c r="G50" s="254"/>
      <c r="H50" s="255"/>
      <c r="I50" s="2">
        <v>154</v>
      </c>
      <c r="J50" s="57">
        <f t="shared" ref="J50:K50" si="19">IF(J48&lt;0,-J48,0)</f>
        <v>0</v>
      </c>
      <c r="K50" s="57">
        <f t="shared" si="19"/>
        <v>0</v>
      </c>
      <c r="L50" s="57">
        <f t="shared" ref="L50:M50" si="20">IF(L48&lt;0,-L48,0)</f>
        <v>0</v>
      </c>
      <c r="M50" s="57">
        <f t="shared" si="20"/>
        <v>0</v>
      </c>
      <c r="N50" s="113"/>
      <c r="Q50" s="130"/>
      <c r="R50" s="130"/>
      <c r="S50" s="130"/>
      <c r="T50" s="130"/>
    </row>
    <row r="51" spans="1:20" ht="12.75" customHeight="1" x14ac:dyDescent="0.2">
      <c r="A51" s="205" t="s">
        <v>276</v>
      </c>
      <c r="B51" s="206"/>
      <c r="C51" s="206"/>
      <c r="D51" s="206"/>
      <c r="E51" s="206"/>
      <c r="F51" s="206"/>
      <c r="G51" s="206"/>
      <c r="H51" s="206"/>
      <c r="I51" s="206"/>
      <c r="J51" s="206"/>
      <c r="K51" s="206"/>
      <c r="L51" s="206"/>
      <c r="M51" s="206"/>
      <c r="N51" s="113"/>
      <c r="Q51" s="130"/>
      <c r="R51" s="130"/>
      <c r="S51" s="130"/>
      <c r="T51" s="130"/>
    </row>
    <row r="52" spans="1:20" ht="12.75" customHeight="1" x14ac:dyDescent="0.2">
      <c r="A52" s="209" t="s">
        <v>155</v>
      </c>
      <c r="B52" s="210"/>
      <c r="C52" s="210"/>
      <c r="D52" s="210"/>
      <c r="E52" s="210"/>
      <c r="F52" s="210"/>
      <c r="G52" s="210"/>
      <c r="H52" s="210"/>
      <c r="I52" s="51"/>
      <c r="J52" s="51"/>
      <c r="K52" s="51"/>
      <c r="L52" s="51"/>
      <c r="M52" s="58"/>
      <c r="N52" s="113"/>
      <c r="Q52" s="130"/>
      <c r="R52" s="130"/>
      <c r="S52" s="130"/>
      <c r="T52" s="130"/>
    </row>
    <row r="53" spans="1:20" x14ac:dyDescent="0.2">
      <c r="A53" s="250" t="s">
        <v>198</v>
      </c>
      <c r="B53" s="251"/>
      <c r="C53" s="251"/>
      <c r="D53" s="251"/>
      <c r="E53" s="251"/>
      <c r="F53" s="251"/>
      <c r="G53" s="251"/>
      <c r="H53" s="252"/>
      <c r="I53" s="1">
        <v>155</v>
      </c>
      <c r="J53" s="129">
        <v>209225281</v>
      </c>
      <c r="K53" s="129">
        <v>77797761</v>
      </c>
      <c r="L53" s="6">
        <v>228061526</v>
      </c>
      <c r="M53" s="6">
        <v>84027036.989999771</v>
      </c>
      <c r="N53" s="113"/>
      <c r="Q53" s="130"/>
      <c r="R53" s="130"/>
      <c r="S53" s="130"/>
      <c r="T53" s="130"/>
    </row>
    <row r="54" spans="1:20" x14ac:dyDescent="0.2">
      <c r="A54" s="250" t="s">
        <v>199</v>
      </c>
      <c r="B54" s="251"/>
      <c r="C54" s="251"/>
      <c r="D54" s="251"/>
      <c r="E54" s="251"/>
      <c r="F54" s="251"/>
      <c r="G54" s="251"/>
      <c r="H54" s="252"/>
      <c r="I54" s="1">
        <v>156</v>
      </c>
      <c r="J54" s="7">
        <v>13408282</v>
      </c>
      <c r="K54" s="7">
        <v>1685952</v>
      </c>
      <c r="L54" s="7">
        <v>143947</v>
      </c>
      <c r="M54" s="7">
        <v>305536</v>
      </c>
      <c r="N54" s="113"/>
      <c r="Q54" s="130"/>
      <c r="R54" s="130"/>
      <c r="S54" s="130"/>
      <c r="T54" s="130"/>
    </row>
    <row r="55" spans="1:20" ht="12.75" customHeight="1" x14ac:dyDescent="0.2">
      <c r="A55" s="205" t="s">
        <v>157</v>
      </c>
      <c r="B55" s="206"/>
      <c r="C55" s="206"/>
      <c r="D55" s="206"/>
      <c r="E55" s="206"/>
      <c r="F55" s="206"/>
      <c r="G55" s="206"/>
      <c r="H55" s="206"/>
      <c r="I55" s="206"/>
      <c r="J55" s="206"/>
      <c r="K55" s="206"/>
      <c r="L55" s="206"/>
      <c r="M55" s="206"/>
      <c r="N55" s="113"/>
      <c r="Q55" s="130"/>
      <c r="R55" s="130"/>
      <c r="S55" s="130"/>
      <c r="T55" s="130"/>
    </row>
    <row r="56" spans="1:20" x14ac:dyDescent="0.2">
      <c r="A56" s="209" t="s">
        <v>169</v>
      </c>
      <c r="B56" s="210"/>
      <c r="C56" s="210"/>
      <c r="D56" s="210"/>
      <c r="E56" s="210"/>
      <c r="F56" s="210"/>
      <c r="G56" s="210"/>
      <c r="H56" s="229"/>
      <c r="I56" s="8">
        <v>157</v>
      </c>
      <c r="J56" s="5">
        <f t="shared" ref="J56:M56" si="21">J48</f>
        <v>222633563</v>
      </c>
      <c r="K56" s="5">
        <f t="shared" si="21"/>
        <v>79483713</v>
      </c>
      <c r="L56" s="5">
        <f t="shared" si="21"/>
        <v>228205473</v>
      </c>
      <c r="M56" s="5">
        <f t="shared" si="21"/>
        <v>84332572.99000001</v>
      </c>
      <c r="N56" s="113"/>
      <c r="Q56" s="130"/>
      <c r="R56" s="130"/>
      <c r="S56" s="130"/>
      <c r="T56" s="130"/>
    </row>
    <row r="57" spans="1:20" x14ac:dyDescent="0.2">
      <c r="A57" s="213" t="s">
        <v>186</v>
      </c>
      <c r="B57" s="214"/>
      <c r="C57" s="214"/>
      <c r="D57" s="214"/>
      <c r="E57" s="214"/>
      <c r="F57" s="214"/>
      <c r="G57" s="214"/>
      <c r="H57" s="215"/>
      <c r="I57" s="1">
        <v>158</v>
      </c>
      <c r="J57" s="49">
        <f>SUM(J58:J64)</f>
        <v>-10330098</v>
      </c>
      <c r="K57" s="49">
        <f>SUM(K58:K64)</f>
        <v>4425697</v>
      </c>
      <c r="L57" s="49">
        <f>SUM(L58:L64)</f>
        <v>-2885813</v>
      </c>
      <c r="M57" s="49">
        <f>SUM(M58:M64)</f>
        <v>15946130</v>
      </c>
      <c r="N57" s="113"/>
      <c r="Q57" s="130"/>
      <c r="R57" s="130"/>
      <c r="S57" s="130"/>
      <c r="T57" s="130"/>
    </row>
    <row r="58" spans="1:20" x14ac:dyDescent="0.2">
      <c r="A58" s="213" t="s">
        <v>192</v>
      </c>
      <c r="B58" s="214"/>
      <c r="C58" s="214"/>
      <c r="D58" s="214"/>
      <c r="E58" s="214"/>
      <c r="F58" s="214"/>
      <c r="G58" s="214"/>
      <c r="H58" s="215"/>
      <c r="I58" s="1">
        <v>159</v>
      </c>
      <c r="J58" s="129">
        <v>-32855632</v>
      </c>
      <c r="K58" s="129">
        <v>-8584632</v>
      </c>
      <c r="L58" s="6">
        <v>2106735</v>
      </c>
      <c r="M58" s="6">
        <v>22013594</v>
      </c>
      <c r="N58" s="113"/>
      <c r="Q58" s="130"/>
      <c r="R58" s="130"/>
      <c r="S58" s="130"/>
      <c r="T58" s="130"/>
    </row>
    <row r="59" spans="1:20" x14ac:dyDescent="0.2">
      <c r="A59" s="213" t="s">
        <v>193</v>
      </c>
      <c r="B59" s="214"/>
      <c r="C59" s="214"/>
      <c r="D59" s="214"/>
      <c r="E59" s="214"/>
      <c r="F59" s="214"/>
      <c r="G59" s="214"/>
      <c r="H59" s="215"/>
      <c r="I59" s="1">
        <v>160</v>
      </c>
      <c r="J59" s="129"/>
      <c r="K59" s="129"/>
      <c r="L59" s="6"/>
      <c r="M59" s="6"/>
      <c r="N59" s="113"/>
      <c r="Q59" s="130"/>
      <c r="R59" s="130"/>
      <c r="S59" s="130"/>
      <c r="T59" s="130"/>
    </row>
    <row r="60" spans="1:20" x14ac:dyDescent="0.2">
      <c r="A60" s="213" t="s">
        <v>39</v>
      </c>
      <c r="B60" s="214"/>
      <c r="C60" s="214"/>
      <c r="D60" s="214"/>
      <c r="E60" s="214"/>
      <c r="F60" s="214"/>
      <c r="G60" s="214"/>
      <c r="H60" s="215"/>
      <c r="I60" s="1">
        <v>161</v>
      </c>
      <c r="J60" s="129"/>
      <c r="K60" s="129"/>
      <c r="L60" s="6"/>
      <c r="M60" s="6"/>
      <c r="N60" s="113"/>
      <c r="Q60" s="130"/>
      <c r="R60" s="130"/>
      <c r="S60" s="130"/>
      <c r="T60" s="130"/>
    </row>
    <row r="61" spans="1:20" x14ac:dyDescent="0.2">
      <c r="A61" s="213" t="s">
        <v>194</v>
      </c>
      <c r="B61" s="214"/>
      <c r="C61" s="214"/>
      <c r="D61" s="214"/>
      <c r="E61" s="214"/>
      <c r="F61" s="214"/>
      <c r="G61" s="214"/>
      <c r="H61" s="215"/>
      <c r="I61" s="1">
        <v>162</v>
      </c>
      <c r="J61" s="129">
        <v>22525534</v>
      </c>
      <c r="K61" s="129">
        <v>13010329</v>
      </c>
      <c r="L61" s="6">
        <v>-4992548</v>
      </c>
      <c r="M61" s="6">
        <v>-6067464</v>
      </c>
      <c r="N61" s="113"/>
      <c r="Q61" s="130"/>
      <c r="R61" s="130"/>
      <c r="S61" s="130"/>
      <c r="T61" s="130"/>
    </row>
    <row r="62" spans="1:20" x14ac:dyDescent="0.2">
      <c r="A62" s="213" t="s">
        <v>195</v>
      </c>
      <c r="B62" s="214"/>
      <c r="C62" s="214"/>
      <c r="D62" s="214"/>
      <c r="E62" s="214"/>
      <c r="F62" s="214"/>
      <c r="G62" s="214"/>
      <c r="H62" s="215"/>
      <c r="I62" s="1">
        <v>163</v>
      </c>
      <c r="J62" s="129"/>
      <c r="K62" s="129"/>
      <c r="L62" s="6"/>
      <c r="M62" s="6"/>
      <c r="N62" s="113"/>
      <c r="Q62" s="130"/>
      <c r="R62" s="130"/>
      <c r="S62" s="130"/>
      <c r="T62" s="130"/>
    </row>
    <row r="63" spans="1:20" x14ac:dyDescent="0.2">
      <c r="A63" s="213" t="s">
        <v>196</v>
      </c>
      <c r="B63" s="214"/>
      <c r="C63" s="214"/>
      <c r="D63" s="214"/>
      <c r="E63" s="214"/>
      <c r="F63" s="214"/>
      <c r="G63" s="214"/>
      <c r="H63" s="215"/>
      <c r="I63" s="1">
        <v>164</v>
      </c>
      <c r="J63" s="129"/>
      <c r="K63" s="129"/>
      <c r="L63" s="6"/>
      <c r="M63" s="6"/>
      <c r="N63" s="113"/>
      <c r="Q63" s="130"/>
      <c r="R63" s="130"/>
      <c r="S63" s="130"/>
      <c r="T63" s="130"/>
    </row>
    <row r="64" spans="1:20" x14ac:dyDescent="0.2">
      <c r="A64" s="213" t="s">
        <v>197</v>
      </c>
      <c r="B64" s="214"/>
      <c r="C64" s="214"/>
      <c r="D64" s="214"/>
      <c r="E64" s="214"/>
      <c r="F64" s="214"/>
      <c r="G64" s="214"/>
      <c r="H64" s="215"/>
      <c r="I64" s="1">
        <v>165</v>
      </c>
      <c r="J64" s="129"/>
      <c r="K64" s="129"/>
      <c r="L64" s="6"/>
      <c r="M64" s="6"/>
      <c r="N64" s="113"/>
      <c r="Q64" s="130"/>
      <c r="R64" s="130"/>
      <c r="S64" s="130"/>
      <c r="T64" s="130"/>
    </row>
    <row r="65" spans="1:20" x14ac:dyDescent="0.2">
      <c r="A65" s="213" t="s">
        <v>187</v>
      </c>
      <c r="B65" s="214"/>
      <c r="C65" s="214"/>
      <c r="D65" s="214"/>
      <c r="E65" s="214"/>
      <c r="F65" s="214"/>
      <c r="G65" s="214"/>
      <c r="H65" s="215"/>
      <c r="I65" s="1">
        <v>166</v>
      </c>
      <c r="J65" s="129"/>
      <c r="K65" s="129"/>
      <c r="L65" s="6"/>
      <c r="M65" s="6"/>
      <c r="N65" s="113"/>
      <c r="Q65" s="130"/>
      <c r="R65" s="130"/>
      <c r="S65" s="130"/>
      <c r="T65" s="130"/>
    </row>
    <row r="66" spans="1:20" x14ac:dyDescent="0.2">
      <c r="A66" s="213" t="s">
        <v>161</v>
      </c>
      <c r="B66" s="214"/>
      <c r="C66" s="214"/>
      <c r="D66" s="214"/>
      <c r="E66" s="214"/>
      <c r="F66" s="214"/>
      <c r="G66" s="214"/>
      <c r="H66" s="215"/>
      <c r="I66" s="1">
        <v>167</v>
      </c>
      <c r="J66" s="49">
        <f>J57-J65</f>
        <v>-10330098</v>
      </c>
      <c r="K66" s="49">
        <f>K57-K65</f>
        <v>4425697</v>
      </c>
      <c r="L66" s="49">
        <f t="shared" ref="L66" si="22">L57-L65</f>
        <v>-2885813</v>
      </c>
      <c r="M66" s="49">
        <f>M57-M65</f>
        <v>15946130</v>
      </c>
      <c r="N66" s="113"/>
      <c r="Q66" s="130"/>
      <c r="R66" s="130"/>
      <c r="S66" s="130"/>
      <c r="T66" s="130"/>
    </row>
    <row r="67" spans="1:20" x14ac:dyDescent="0.2">
      <c r="A67" s="213" t="s">
        <v>162</v>
      </c>
      <c r="B67" s="214"/>
      <c r="C67" s="214"/>
      <c r="D67" s="214"/>
      <c r="E67" s="214"/>
      <c r="F67" s="214"/>
      <c r="G67" s="214"/>
      <c r="H67" s="215"/>
      <c r="I67" s="1">
        <v>168</v>
      </c>
      <c r="J67" s="57">
        <f t="shared" ref="J67:M67" si="23">J56+J66</f>
        <v>212303465</v>
      </c>
      <c r="K67" s="57">
        <f t="shared" si="23"/>
        <v>83909410</v>
      </c>
      <c r="L67" s="57">
        <f t="shared" si="23"/>
        <v>225319660</v>
      </c>
      <c r="M67" s="57">
        <f t="shared" si="23"/>
        <v>100278702.99000001</v>
      </c>
      <c r="N67" s="113"/>
      <c r="Q67" s="130"/>
      <c r="R67" s="130"/>
      <c r="S67" s="130"/>
      <c r="T67" s="130"/>
    </row>
    <row r="68" spans="1:20" ht="12.75" customHeight="1" x14ac:dyDescent="0.2">
      <c r="A68" s="246" t="s">
        <v>277</v>
      </c>
      <c r="B68" s="247"/>
      <c r="C68" s="247"/>
      <c r="D68" s="247"/>
      <c r="E68" s="247"/>
      <c r="F68" s="247"/>
      <c r="G68" s="247"/>
      <c r="H68" s="247"/>
      <c r="I68" s="247"/>
      <c r="J68" s="247"/>
      <c r="K68" s="247"/>
      <c r="L68" s="247"/>
      <c r="M68" s="247"/>
      <c r="N68" s="113"/>
      <c r="Q68" s="130"/>
      <c r="R68" s="130"/>
      <c r="S68" s="130"/>
      <c r="T68" s="130"/>
    </row>
    <row r="69" spans="1:20" ht="12.75" customHeight="1" x14ac:dyDescent="0.2">
      <c r="A69" s="248" t="s">
        <v>156</v>
      </c>
      <c r="B69" s="249"/>
      <c r="C69" s="249"/>
      <c r="D69" s="249"/>
      <c r="E69" s="249"/>
      <c r="F69" s="249"/>
      <c r="G69" s="249"/>
      <c r="H69" s="249"/>
      <c r="I69" s="249"/>
      <c r="J69" s="249"/>
      <c r="K69" s="249"/>
      <c r="L69" s="249"/>
      <c r="M69" s="249"/>
      <c r="N69" s="113"/>
      <c r="Q69" s="130"/>
      <c r="R69" s="130"/>
      <c r="S69" s="130"/>
      <c r="T69" s="130"/>
    </row>
    <row r="70" spans="1:20" x14ac:dyDescent="0.2">
      <c r="A70" s="250" t="s">
        <v>198</v>
      </c>
      <c r="B70" s="251"/>
      <c r="C70" s="251"/>
      <c r="D70" s="251"/>
      <c r="E70" s="251"/>
      <c r="F70" s="251"/>
      <c r="G70" s="251"/>
      <c r="H70" s="252"/>
      <c r="I70" s="1">
        <v>169</v>
      </c>
      <c r="J70" s="129">
        <v>198895183</v>
      </c>
      <c r="K70" s="129">
        <v>82407029</v>
      </c>
      <c r="L70" s="6">
        <v>225186920</v>
      </c>
      <c r="M70" s="6">
        <v>99956373.989999771</v>
      </c>
      <c r="N70" s="113"/>
      <c r="Q70" s="130"/>
      <c r="R70" s="130"/>
      <c r="S70" s="130"/>
      <c r="T70" s="130"/>
    </row>
    <row r="71" spans="1:20" x14ac:dyDescent="0.2">
      <c r="A71" s="243" t="s">
        <v>199</v>
      </c>
      <c r="B71" s="244"/>
      <c r="C71" s="244"/>
      <c r="D71" s="244"/>
      <c r="E71" s="244"/>
      <c r="F71" s="244"/>
      <c r="G71" s="244"/>
      <c r="H71" s="245"/>
      <c r="I71" s="4">
        <v>170</v>
      </c>
      <c r="J71" s="7">
        <v>13408282</v>
      </c>
      <c r="K71" s="7">
        <v>1502381</v>
      </c>
      <c r="L71" s="7">
        <v>132740</v>
      </c>
      <c r="M71" s="7">
        <v>322329</v>
      </c>
      <c r="N71" s="113"/>
      <c r="Q71" s="130"/>
      <c r="R71" s="130"/>
      <c r="S71" s="130"/>
      <c r="T71" s="130"/>
    </row>
    <row r="73" spans="1:20" x14ac:dyDescent="0.2">
      <c r="L73" s="130"/>
    </row>
    <row r="74" spans="1:20" x14ac:dyDescent="0.2">
      <c r="L74" s="130"/>
    </row>
  </sheetData>
  <mergeCells count="73">
    <mergeCell ref="A3:M3"/>
    <mergeCell ref="A4:H4"/>
    <mergeCell ref="A6:H6"/>
    <mergeCell ref="A7:H7"/>
    <mergeCell ref="A8:H8"/>
    <mergeCell ref="A9:H9"/>
    <mergeCell ref="J4:K4"/>
    <mergeCell ref="L4:M4"/>
    <mergeCell ref="A5:H5"/>
    <mergeCell ref="A14:H14"/>
    <mergeCell ref="A15:H15"/>
    <mergeCell ref="A16:H16"/>
    <mergeCell ref="A17:H17"/>
    <mergeCell ref="A10:H10"/>
    <mergeCell ref="A11:H11"/>
    <mergeCell ref="A12:H12"/>
    <mergeCell ref="A13:H13"/>
    <mergeCell ref="A22:H22"/>
    <mergeCell ref="A23:H23"/>
    <mergeCell ref="A24:H24"/>
    <mergeCell ref="A25:H25"/>
    <mergeCell ref="A18:H18"/>
    <mergeCell ref="A19:H19"/>
    <mergeCell ref="A20:H20"/>
    <mergeCell ref="A21:H21"/>
    <mergeCell ref="A30:H30"/>
    <mergeCell ref="A31:H31"/>
    <mergeCell ref="A32:H32"/>
    <mergeCell ref="A33:H33"/>
    <mergeCell ref="A26:H26"/>
    <mergeCell ref="A27:H27"/>
    <mergeCell ref="A28:H28"/>
    <mergeCell ref="A29:H29"/>
    <mergeCell ref="A38:H38"/>
    <mergeCell ref="A39:H39"/>
    <mergeCell ref="A40:H40"/>
    <mergeCell ref="A41:H41"/>
    <mergeCell ref="A34:H34"/>
    <mergeCell ref="A35:H35"/>
    <mergeCell ref="A36:H36"/>
    <mergeCell ref="A37:H37"/>
    <mergeCell ref="A46:H46"/>
    <mergeCell ref="A47:H47"/>
    <mergeCell ref="A48:H48"/>
    <mergeCell ref="A49:H49"/>
    <mergeCell ref="A42:H42"/>
    <mergeCell ref="A43:H43"/>
    <mergeCell ref="A44:H44"/>
    <mergeCell ref="A45:H45"/>
    <mergeCell ref="A54:H54"/>
    <mergeCell ref="A56:H56"/>
    <mergeCell ref="A55:M55"/>
    <mergeCell ref="A57:H57"/>
    <mergeCell ref="A50:H50"/>
    <mergeCell ref="A51:M51"/>
    <mergeCell ref="A52:H52"/>
    <mergeCell ref="A53:H53"/>
    <mergeCell ref="A2:M2"/>
    <mergeCell ref="A1:M1"/>
    <mergeCell ref="A71:H71"/>
    <mergeCell ref="A65:H65"/>
    <mergeCell ref="A66:H66"/>
    <mergeCell ref="A67:H67"/>
    <mergeCell ref="A68:M68"/>
    <mergeCell ref="A69:M69"/>
    <mergeCell ref="A62:H62"/>
    <mergeCell ref="A63:H63"/>
    <mergeCell ref="A64:H64"/>
    <mergeCell ref="A70:H70"/>
    <mergeCell ref="A58:H58"/>
    <mergeCell ref="A59:H59"/>
    <mergeCell ref="A60:H60"/>
    <mergeCell ref="A61:H61"/>
  </mergeCells>
  <phoneticPr fontId="3" type="noConversion"/>
  <dataValidations count="2">
    <dataValidation allowBlank="1" sqref="A1:I1048576 J1:K7 J10:K55 J68:M1048576 J58:M65 K8:K9 L1:M55 N1:XFD1048576"/>
    <dataValidation type="whole" operator="notEqual" allowBlank="1" showInputMessage="1" showErrorMessage="1" errorTitle="Pogrešan unos" error="Mogu se unijeti samo cjelobrojne vrijednosti." sqref="J56:M57 J66:M67">
      <formula1>999999999999</formula1>
    </dataValidation>
  </dataValidations>
  <pageMargins left="0.75" right="0.75" top="1" bottom="1" header="0.5" footer="0.5"/>
  <pageSetup paperSize="9" scale="67" orientation="portrait" horizontalDpi="300" verticalDpi="300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N57"/>
  <sheetViews>
    <sheetView view="pageBreakPreview" topLeftCell="A13" zoomScaleNormal="100" zoomScaleSheetLayoutView="100" workbookViewId="0">
      <selection activeCell="J35" sqref="J35:K52"/>
    </sheetView>
  </sheetViews>
  <sheetFormatPr defaultRowHeight="12.75" x14ac:dyDescent="0.2"/>
  <cols>
    <col min="1" max="9" width="9.140625" style="48"/>
    <col min="10" max="10" width="11.140625" style="48" bestFit="1" customWidth="1"/>
    <col min="11" max="11" width="11.28515625" style="48" bestFit="1" customWidth="1"/>
    <col min="12" max="12" width="11.140625" style="48" bestFit="1" customWidth="1"/>
    <col min="13" max="13" width="11.28515625" style="48" bestFit="1" customWidth="1"/>
    <col min="14" max="16384" width="9.140625" style="48"/>
  </cols>
  <sheetData>
    <row r="1" spans="1:14" ht="12.75" customHeight="1" x14ac:dyDescent="0.2">
      <c r="A1" s="265" t="s">
        <v>135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</row>
    <row r="2" spans="1:14" ht="12.75" customHeight="1" x14ac:dyDescent="0.2">
      <c r="A2" s="266" t="s">
        <v>320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</row>
    <row r="3" spans="1:14" x14ac:dyDescent="0.2">
      <c r="A3" s="262" t="s">
        <v>313</v>
      </c>
      <c r="B3" s="263"/>
      <c r="C3" s="263"/>
      <c r="D3" s="263"/>
      <c r="E3" s="263"/>
      <c r="F3" s="263"/>
      <c r="G3" s="263"/>
      <c r="H3" s="263"/>
      <c r="I3" s="263"/>
      <c r="J3" s="263"/>
      <c r="K3" s="264"/>
    </row>
    <row r="4" spans="1:14" ht="23.25" x14ac:dyDescent="0.2">
      <c r="A4" s="267" t="s">
        <v>50</v>
      </c>
      <c r="B4" s="267"/>
      <c r="C4" s="267"/>
      <c r="D4" s="267"/>
      <c r="E4" s="267"/>
      <c r="F4" s="267"/>
      <c r="G4" s="267"/>
      <c r="H4" s="267"/>
      <c r="I4" s="60" t="s">
        <v>243</v>
      </c>
      <c r="J4" s="61" t="s">
        <v>283</v>
      </c>
      <c r="K4" s="61" t="s">
        <v>284</v>
      </c>
    </row>
    <row r="5" spans="1:14" x14ac:dyDescent="0.2">
      <c r="A5" s="261">
        <v>1</v>
      </c>
      <c r="B5" s="261"/>
      <c r="C5" s="261"/>
      <c r="D5" s="261"/>
      <c r="E5" s="261"/>
      <c r="F5" s="261"/>
      <c r="G5" s="261"/>
      <c r="H5" s="261"/>
      <c r="I5" s="62">
        <v>2</v>
      </c>
      <c r="J5" s="63" t="s">
        <v>247</v>
      </c>
      <c r="K5" s="63" t="s">
        <v>248</v>
      </c>
    </row>
    <row r="6" spans="1:14" x14ac:dyDescent="0.2">
      <c r="A6" s="205" t="s">
        <v>129</v>
      </c>
      <c r="B6" s="206"/>
      <c r="C6" s="206"/>
      <c r="D6" s="206"/>
      <c r="E6" s="206"/>
      <c r="F6" s="206"/>
      <c r="G6" s="206"/>
      <c r="H6" s="206"/>
      <c r="I6" s="259"/>
      <c r="J6" s="259"/>
      <c r="K6" s="260"/>
    </row>
    <row r="7" spans="1:14" x14ac:dyDescent="0.2">
      <c r="A7" s="197" t="s">
        <v>34</v>
      </c>
      <c r="B7" s="198"/>
      <c r="C7" s="198"/>
      <c r="D7" s="198"/>
      <c r="E7" s="198"/>
      <c r="F7" s="198"/>
      <c r="G7" s="198"/>
      <c r="H7" s="198"/>
      <c r="I7" s="1">
        <v>1</v>
      </c>
      <c r="J7" s="129">
        <v>259412936</v>
      </c>
      <c r="K7" s="6">
        <v>265137387</v>
      </c>
      <c r="L7" s="113"/>
      <c r="N7" s="113"/>
    </row>
    <row r="8" spans="1:14" x14ac:dyDescent="0.2">
      <c r="A8" s="197" t="s">
        <v>35</v>
      </c>
      <c r="B8" s="198"/>
      <c r="C8" s="198"/>
      <c r="D8" s="198"/>
      <c r="E8" s="198"/>
      <c r="F8" s="198"/>
      <c r="G8" s="198"/>
      <c r="H8" s="198"/>
      <c r="I8" s="1">
        <v>2</v>
      </c>
      <c r="J8" s="129">
        <v>103231608</v>
      </c>
      <c r="K8" s="6">
        <v>109302075</v>
      </c>
      <c r="L8" s="113"/>
      <c r="N8" s="130"/>
    </row>
    <row r="9" spans="1:14" x14ac:dyDescent="0.2">
      <c r="A9" s="197" t="s">
        <v>36</v>
      </c>
      <c r="B9" s="198"/>
      <c r="C9" s="198"/>
      <c r="D9" s="198"/>
      <c r="E9" s="198"/>
      <c r="F9" s="198"/>
      <c r="G9" s="198"/>
      <c r="H9" s="198"/>
      <c r="I9" s="1">
        <v>3</v>
      </c>
      <c r="J9" s="129">
        <v>140737863</v>
      </c>
      <c r="K9" s="129">
        <v>104149858.99999994</v>
      </c>
      <c r="L9" s="113"/>
      <c r="N9" s="130"/>
    </row>
    <row r="10" spans="1:14" x14ac:dyDescent="0.2">
      <c r="A10" s="197" t="s">
        <v>37</v>
      </c>
      <c r="B10" s="198"/>
      <c r="C10" s="198"/>
      <c r="D10" s="198"/>
      <c r="E10" s="198"/>
      <c r="F10" s="198"/>
      <c r="G10" s="198"/>
      <c r="H10" s="198"/>
      <c r="I10" s="1">
        <v>4</v>
      </c>
      <c r="J10" s="129"/>
      <c r="K10" s="6"/>
      <c r="L10" s="113"/>
      <c r="N10" s="130"/>
    </row>
    <row r="11" spans="1:14" x14ac:dyDescent="0.2">
      <c r="A11" s="197" t="s">
        <v>38</v>
      </c>
      <c r="B11" s="198"/>
      <c r="C11" s="198"/>
      <c r="D11" s="198"/>
      <c r="E11" s="198"/>
      <c r="F11" s="198"/>
      <c r="G11" s="198"/>
      <c r="H11" s="198"/>
      <c r="I11" s="1">
        <v>5</v>
      </c>
      <c r="J11" s="129"/>
      <c r="K11" s="6"/>
      <c r="L11" s="113"/>
      <c r="N11" s="130"/>
    </row>
    <row r="12" spans="1:14" x14ac:dyDescent="0.2">
      <c r="A12" s="197" t="s">
        <v>42</v>
      </c>
      <c r="B12" s="198"/>
      <c r="C12" s="198"/>
      <c r="D12" s="198"/>
      <c r="E12" s="198"/>
      <c r="F12" s="198"/>
      <c r="G12" s="198"/>
      <c r="H12" s="198"/>
      <c r="I12" s="1">
        <v>6</v>
      </c>
      <c r="J12" s="129">
        <v>140726799.873236</v>
      </c>
      <c r="K12" s="6"/>
      <c r="L12" s="113"/>
      <c r="N12" s="130"/>
    </row>
    <row r="13" spans="1:14" x14ac:dyDescent="0.2">
      <c r="A13" s="213" t="s">
        <v>130</v>
      </c>
      <c r="B13" s="214"/>
      <c r="C13" s="214"/>
      <c r="D13" s="214"/>
      <c r="E13" s="214"/>
      <c r="F13" s="214"/>
      <c r="G13" s="214"/>
      <c r="H13" s="214"/>
      <c r="I13" s="1">
        <v>7</v>
      </c>
      <c r="J13" s="49">
        <f>SUM(J7:J12)</f>
        <v>644109206.87323594</v>
      </c>
      <c r="K13" s="49">
        <f>SUM(K7:K12)</f>
        <v>478589320.99999994</v>
      </c>
      <c r="L13" s="113"/>
      <c r="N13" s="130"/>
    </row>
    <row r="14" spans="1:14" x14ac:dyDescent="0.2">
      <c r="A14" s="197" t="s">
        <v>43</v>
      </c>
      <c r="B14" s="198"/>
      <c r="C14" s="198"/>
      <c r="D14" s="198"/>
      <c r="E14" s="198"/>
      <c r="F14" s="198"/>
      <c r="G14" s="198"/>
      <c r="H14" s="198"/>
      <c r="I14" s="1">
        <v>8</v>
      </c>
      <c r="J14" s="129"/>
      <c r="K14" s="6"/>
      <c r="L14" s="113"/>
      <c r="N14" s="130"/>
    </row>
    <row r="15" spans="1:14" x14ac:dyDescent="0.2">
      <c r="A15" s="197" t="s">
        <v>44</v>
      </c>
      <c r="B15" s="198"/>
      <c r="C15" s="198"/>
      <c r="D15" s="198"/>
      <c r="E15" s="198"/>
      <c r="F15" s="198"/>
      <c r="G15" s="198"/>
      <c r="H15" s="198"/>
      <c r="I15" s="1">
        <v>9</v>
      </c>
      <c r="J15" s="129">
        <v>65926222</v>
      </c>
      <c r="K15" s="6">
        <v>55692877</v>
      </c>
      <c r="L15" s="113"/>
      <c r="N15" s="130"/>
    </row>
    <row r="16" spans="1:14" x14ac:dyDescent="0.2">
      <c r="A16" s="197" t="s">
        <v>45</v>
      </c>
      <c r="B16" s="198"/>
      <c r="C16" s="198"/>
      <c r="D16" s="198"/>
      <c r="E16" s="198"/>
      <c r="F16" s="198"/>
      <c r="G16" s="198"/>
      <c r="H16" s="198"/>
      <c r="I16" s="1">
        <v>10</v>
      </c>
      <c r="J16" s="129">
        <v>79332165</v>
      </c>
      <c r="K16" s="6">
        <v>94428588</v>
      </c>
      <c r="L16" s="113"/>
      <c r="N16" s="130"/>
    </row>
    <row r="17" spans="1:14" x14ac:dyDescent="0.2">
      <c r="A17" s="197" t="s">
        <v>46</v>
      </c>
      <c r="B17" s="198"/>
      <c r="C17" s="198"/>
      <c r="D17" s="198"/>
      <c r="E17" s="198"/>
      <c r="F17" s="198"/>
      <c r="G17" s="198"/>
      <c r="H17" s="198"/>
      <c r="I17" s="1">
        <v>11</v>
      </c>
      <c r="J17" s="129">
        <v>172447453.41076899</v>
      </c>
      <c r="K17" s="6">
        <v>30239711.99999994</v>
      </c>
      <c r="L17" s="113"/>
      <c r="N17" s="130"/>
    </row>
    <row r="18" spans="1:14" x14ac:dyDescent="0.2">
      <c r="A18" s="213" t="s">
        <v>131</v>
      </c>
      <c r="B18" s="214"/>
      <c r="C18" s="214"/>
      <c r="D18" s="214"/>
      <c r="E18" s="214"/>
      <c r="F18" s="214"/>
      <c r="G18" s="214"/>
      <c r="H18" s="214"/>
      <c r="I18" s="1">
        <v>12</v>
      </c>
      <c r="J18" s="49">
        <f>SUM(J14:J17)</f>
        <v>317705840.41076899</v>
      </c>
      <c r="K18" s="49">
        <f>SUM(K14:K17)</f>
        <v>180361176.99999994</v>
      </c>
      <c r="L18" s="113"/>
      <c r="M18" s="130"/>
      <c r="N18" s="130"/>
    </row>
    <row r="19" spans="1:14" x14ac:dyDescent="0.2">
      <c r="A19" s="213" t="s">
        <v>30</v>
      </c>
      <c r="B19" s="214"/>
      <c r="C19" s="214"/>
      <c r="D19" s="214"/>
      <c r="E19" s="214"/>
      <c r="F19" s="214"/>
      <c r="G19" s="214"/>
      <c r="H19" s="214"/>
      <c r="I19" s="1">
        <v>13</v>
      </c>
      <c r="J19" s="49">
        <f>IF(J13&gt;J18,J13-J18,0)</f>
        <v>326403366.46246696</v>
      </c>
      <c r="K19" s="49">
        <f>IF(K13&gt;K18,K13-K18,0)</f>
        <v>298228144</v>
      </c>
      <c r="L19" s="113"/>
      <c r="N19" s="130"/>
    </row>
    <row r="20" spans="1:14" x14ac:dyDescent="0.2">
      <c r="A20" s="213" t="s">
        <v>31</v>
      </c>
      <c r="B20" s="214"/>
      <c r="C20" s="214"/>
      <c r="D20" s="214"/>
      <c r="E20" s="214"/>
      <c r="F20" s="214"/>
      <c r="G20" s="214"/>
      <c r="H20" s="214"/>
      <c r="I20" s="1">
        <v>14</v>
      </c>
      <c r="J20" s="49">
        <f>IF(J18&gt;J13,J18-J13,0)</f>
        <v>0</v>
      </c>
      <c r="K20" s="49">
        <f>IF(K18&gt;K13,K18-K13,0)</f>
        <v>0</v>
      </c>
      <c r="L20" s="113"/>
      <c r="N20" s="130"/>
    </row>
    <row r="21" spans="1:14" x14ac:dyDescent="0.2">
      <c r="A21" s="205" t="s">
        <v>132</v>
      </c>
      <c r="B21" s="206"/>
      <c r="C21" s="206"/>
      <c r="D21" s="206"/>
      <c r="E21" s="206"/>
      <c r="F21" s="206"/>
      <c r="G21" s="206"/>
      <c r="H21" s="206"/>
      <c r="I21" s="259"/>
      <c r="J21" s="259"/>
      <c r="K21" s="260"/>
      <c r="L21" s="113"/>
      <c r="N21" s="130"/>
    </row>
    <row r="22" spans="1:14" x14ac:dyDescent="0.2">
      <c r="A22" s="197" t="s">
        <v>146</v>
      </c>
      <c r="B22" s="198"/>
      <c r="C22" s="198"/>
      <c r="D22" s="198"/>
      <c r="E22" s="198"/>
      <c r="F22" s="198"/>
      <c r="G22" s="198"/>
      <c r="H22" s="198"/>
      <c r="I22" s="1">
        <v>15</v>
      </c>
      <c r="J22" s="129">
        <v>2868498</v>
      </c>
      <c r="K22" s="6">
        <v>1864525.9999999998</v>
      </c>
      <c r="L22" s="113"/>
      <c r="N22" s="130"/>
    </row>
    <row r="23" spans="1:14" x14ac:dyDescent="0.2">
      <c r="A23" s="197" t="s">
        <v>147</v>
      </c>
      <c r="B23" s="198"/>
      <c r="C23" s="198"/>
      <c r="D23" s="198"/>
      <c r="E23" s="198"/>
      <c r="F23" s="198"/>
      <c r="G23" s="198"/>
      <c r="H23" s="198"/>
      <c r="I23" s="1">
        <v>16</v>
      </c>
      <c r="J23" s="129"/>
      <c r="K23" s="6">
        <v>3785000</v>
      </c>
      <c r="L23" s="113"/>
      <c r="N23" s="130"/>
    </row>
    <row r="24" spans="1:14" x14ac:dyDescent="0.2">
      <c r="A24" s="197" t="s">
        <v>148</v>
      </c>
      <c r="B24" s="198"/>
      <c r="C24" s="198"/>
      <c r="D24" s="198"/>
      <c r="E24" s="198"/>
      <c r="F24" s="198"/>
      <c r="G24" s="198"/>
      <c r="H24" s="198"/>
      <c r="I24" s="1">
        <v>17</v>
      </c>
      <c r="J24" s="129">
        <v>3206677</v>
      </c>
      <c r="K24" s="6">
        <v>3612401</v>
      </c>
      <c r="L24" s="113"/>
      <c r="N24" s="130"/>
    </row>
    <row r="25" spans="1:14" x14ac:dyDescent="0.2">
      <c r="A25" s="197" t="s">
        <v>149</v>
      </c>
      <c r="B25" s="198"/>
      <c r="C25" s="198"/>
      <c r="D25" s="198"/>
      <c r="E25" s="198"/>
      <c r="F25" s="198"/>
      <c r="G25" s="198"/>
      <c r="H25" s="198"/>
      <c r="I25" s="1">
        <v>18</v>
      </c>
      <c r="J25" s="129"/>
      <c r="K25" s="6"/>
      <c r="L25" s="113"/>
      <c r="N25" s="130"/>
    </row>
    <row r="26" spans="1:14" x14ac:dyDescent="0.2">
      <c r="A26" s="197" t="s">
        <v>150</v>
      </c>
      <c r="B26" s="198"/>
      <c r="C26" s="198"/>
      <c r="D26" s="198"/>
      <c r="E26" s="198"/>
      <c r="F26" s="198"/>
      <c r="G26" s="198"/>
      <c r="H26" s="198"/>
      <c r="I26" s="1">
        <v>19</v>
      </c>
      <c r="J26" s="129"/>
      <c r="K26" s="6">
        <v>3347000</v>
      </c>
      <c r="L26" s="113"/>
      <c r="N26" s="130"/>
    </row>
    <row r="27" spans="1:14" x14ac:dyDescent="0.2">
      <c r="A27" s="213" t="s">
        <v>136</v>
      </c>
      <c r="B27" s="214"/>
      <c r="C27" s="214"/>
      <c r="D27" s="214"/>
      <c r="E27" s="214"/>
      <c r="F27" s="214"/>
      <c r="G27" s="214"/>
      <c r="H27" s="214"/>
      <c r="I27" s="1">
        <v>20</v>
      </c>
      <c r="J27" s="49">
        <f>SUM(J22:J26)</f>
        <v>6075175</v>
      </c>
      <c r="K27" s="49">
        <f>SUM(K22:K26)</f>
        <v>12608927</v>
      </c>
      <c r="L27" s="113"/>
      <c r="N27" s="130"/>
    </row>
    <row r="28" spans="1:14" x14ac:dyDescent="0.2">
      <c r="A28" s="197" t="s">
        <v>101</v>
      </c>
      <c r="B28" s="198"/>
      <c r="C28" s="198"/>
      <c r="D28" s="198"/>
      <c r="E28" s="198"/>
      <c r="F28" s="198"/>
      <c r="G28" s="198"/>
      <c r="H28" s="198"/>
      <c r="I28" s="1">
        <v>21</v>
      </c>
      <c r="J28" s="129">
        <v>104350054</v>
      </c>
      <c r="K28" s="6">
        <v>55541129</v>
      </c>
      <c r="L28" s="113"/>
      <c r="N28" s="130"/>
    </row>
    <row r="29" spans="1:14" x14ac:dyDescent="0.2">
      <c r="A29" s="197" t="s">
        <v>102</v>
      </c>
      <c r="B29" s="198"/>
      <c r="C29" s="198"/>
      <c r="D29" s="198"/>
      <c r="E29" s="198"/>
      <c r="F29" s="198"/>
      <c r="G29" s="198"/>
      <c r="H29" s="198"/>
      <c r="I29" s="1">
        <v>22</v>
      </c>
      <c r="J29" s="129"/>
      <c r="K29" s="6">
        <v>5030000</v>
      </c>
      <c r="L29" s="113"/>
      <c r="N29" s="130"/>
    </row>
    <row r="30" spans="1:14" x14ac:dyDescent="0.2">
      <c r="A30" s="197" t="s">
        <v>10</v>
      </c>
      <c r="B30" s="198"/>
      <c r="C30" s="198"/>
      <c r="D30" s="198"/>
      <c r="E30" s="198"/>
      <c r="F30" s="198"/>
      <c r="G30" s="198"/>
      <c r="H30" s="198"/>
      <c r="I30" s="1">
        <v>23</v>
      </c>
      <c r="J30" s="129">
        <f>1161000+5332000</f>
        <v>6493000</v>
      </c>
      <c r="K30" s="6"/>
      <c r="L30" s="113"/>
      <c r="N30" s="130"/>
    </row>
    <row r="31" spans="1:14" x14ac:dyDescent="0.2">
      <c r="A31" s="213" t="s">
        <v>2</v>
      </c>
      <c r="B31" s="214"/>
      <c r="C31" s="214"/>
      <c r="D31" s="214"/>
      <c r="E31" s="214"/>
      <c r="F31" s="214"/>
      <c r="G31" s="214"/>
      <c r="H31" s="214"/>
      <c r="I31" s="1">
        <v>24</v>
      </c>
      <c r="J31" s="49">
        <f>SUM(J28:J30)</f>
        <v>110843054</v>
      </c>
      <c r="K31" s="49">
        <f>SUM(K28:K30)</f>
        <v>60571129</v>
      </c>
      <c r="L31" s="113"/>
      <c r="N31" s="130"/>
    </row>
    <row r="32" spans="1:14" x14ac:dyDescent="0.2">
      <c r="A32" s="213" t="s">
        <v>32</v>
      </c>
      <c r="B32" s="214"/>
      <c r="C32" s="214"/>
      <c r="D32" s="214"/>
      <c r="E32" s="214"/>
      <c r="F32" s="214"/>
      <c r="G32" s="214"/>
      <c r="H32" s="214"/>
      <c r="I32" s="1">
        <v>25</v>
      </c>
      <c r="J32" s="49">
        <f>IF(J27&gt;J31,J27-J31,0)</f>
        <v>0</v>
      </c>
      <c r="K32" s="49">
        <f>IF(K27&gt;K31,K27-K31,0)</f>
        <v>0</v>
      </c>
      <c r="L32" s="113"/>
      <c r="M32" s="130"/>
      <c r="N32" s="130"/>
    </row>
    <row r="33" spans="1:14" x14ac:dyDescent="0.2">
      <c r="A33" s="213" t="s">
        <v>33</v>
      </c>
      <c r="B33" s="214"/>
      <c r="C33" s="214"/>
      <c r="D33" s="214"/>
      <c r="E33" s="214"/>
      <c r="F33" s="214"/>
      <c r="G33" s="214"/>
      <c r="H33" s="214"/>
      <c r="I33" s="1">
        <v>26</v>
      </c>
      <c r="J33" s="49">
        <f>IF(J31&gt;J27,J31-J27,0)</f>
        <v>104767879</v>
      </c>
      <c r="K33" s="49">
        <f>IF(K31&gt;K27,K31-K27,0)</f>
        <v>47962202</v>
      </c>
      <c r="L33" s="113"/>
      <c r="N33" s="130"/>
    </row>
    <row r="34" spans="1:14" x14ac:dyDescent="0.2">
      <c r="A34" s="205" t="s">
        <v>133</v>
      </c>
      <c r="B34" s="206"/>
      <c r="C34" s="206"/>
      <c r="D34" s="206"/>
      <c r="E34" s="206"/>
      <c r="F34" s="206"/>
      <c r="G34" s="206"/>
      <c r="H34" s="206"/>
      <c r="I34" s="259"/>
      <c r="J34" s="259"/>
      <c r="K34" s="260"/>
      <c r="L34" s="113"/>
      <c r="N34" s="130"/>
    </row>
    <row r="35" spans="1:14" x14ac:dyDescent="0.2">
      <c r="A35" s="197" t="s">
        <v>142</v>
      </c>
      <c r="B35" s="198"/>
      <c r="C35" s="198"/>
      <c r="D35" s="198"/>
      <c r="E35" s="198"/>
      <c r="F35" s="198"/>
      <c r="G35" s="198"/>
      <c r="H35" s="198"/>
      <c r="I35" s="1">
        <v>27</v>
      </c>
      <c r="J35" s="129"/>
      <c r="K35" s="6"/>
      <c r="L35" s="113"/>
      <c r="N35" s="130"/>
    </row>
    <row r="36" spans="1:14" x14ac:dyDescent="0.2">
      <c r="A36" s="197" t="s">
        <v>23</v>
      </c>
      <c r="B36" s="198"/>
      <c r="C36" s="198"/>
      <c r="D36" s="198"/>
      <c r="E36" s="198"/>
      <c r="F36" s="198"/>
      <c r="G36" s="198"/>
      <c r="H36" s="198"/>
      <c r="I36" s="1">
        <v>28</v>
      </c>
      <c r="J36" s="129">
        <v>168529996.918167</v>
      </c>
      <c r="K36" s="6">
        <v>76228000</v>
      </c>
      <c r="L36" s="113"/>
      <c r="N36" s="130"/>
    </row>
    <row r="37" spans="1:14" x14ac:dyDescent="0.2">
      <c r="A37" s="197" t="s">
        <v>24</v>
      </c>
      <c r="B37" s="198"/>
      <c r="C37" s="198"/>
      <c r="D37" s="198"/>
      <c r="E37" s="198"/>
      <c r="F37" s="198"/>
      <c r="G37" s="198"/>
      <c r="H37" s="198"/>
      <c r="I37" s="1">
        <v>29</v>
      </c>
      <c r="J37" s="129"/>
      <c r="K37" s="6"/>
      <c r="L37" s="113"/>
      <c r="N37" s="130"/>
    </row>
    <row r="38" spans="1:14" x14ac:dyDescent="0.2">
      <c r="A38" s="213" t="s">
        <v>59</v>
      </c>
      <c r="B38" s="214"/>
      <c r="C38" s="214"/>
      <c r="D38" s="214"/>
      <c r="E38" s="214"/>
      <c r="F38" s="214"/>
      <c r="G38" s="214"/>
      <c r="H38" s="214"/>
      <c r="I38" s="1">
        <v>30</v>
      </c>
      <c r="J38" s="49">
        <f>SUM(J35:J37)</f>
        <v>168529996.918167</v>
      </c>
      <c r="K38" s="49">
        <f>SUM(K35:K37)</f>
        <v>76228000</v>
      </c>
      <c r="L38" s="113"/>
      <c r="N38" s="130"/>
    </row>
    <row r="39" spans="1:14" x14ac:dyDescent="0.2">
      <c r="A39" s="197" t="s">
        <v>25</v>
      </c>
      <c r="B39" s="198"/>
      <c r="C39" s="198"/>
      <c r="D39" s="198"/>
      <c r="E39" s="198"/>
      <c r="F39" s="198"/>
      <c r="G39" s="198"/>
      <c r="H39" s="198"/>
      <c r="I39" s="1">
        <v>31</v>
      </c>
      <c r="J39" s="129">
        <v>253888167.47897401</v>
      </c>
      <c r="K39" s="6">
        <v>356365000</v>
      </c>
      <c r="L39" s="113"/>
      <c r="N39" s="130"/>
    </row>
    <row r="40" spans="1:14" x14ac:dyDescent="0.2">
      <c r="A40" s="197" t="s">
        <v>26</v>
      </c>
      <c r="B40" s="198"/>
      <c r="C40" s="198"/>
      <c r="D40" s="198"/>
      <c r="E40" s="198"/>
      <c r="F40" s="198"/>
      <c r="G40" s="198"/>
      <c r="H40" s="198"/>
      <c r="I40" s="1">
        <v>32</v>
      </c>
      <c r="J40" s="129">
        <v>34900689</v>
      </c>
      <c r="K40" s="6">
        <v>39889261</v>
      </c>
      <c r="L40" s="113"/>
      <c r="N40" s="130"/>
    </row>
    <row r="41" spans="1:14" x14ac:dyDescent="0.2">
      <c r="A41" s="197" t="s">
        <v>27</v>
      </c>
      <c r="B41" s="198"/>
      <c r="C41" s="198"/>
      <c r="D41" s="198"/>
      <c r="E41" s="198"/>
      <c r="F41" s="198"/>
      <c r="G41" s="198"/>
      <c r="H41" s="198"/>
      <c r="I41" s="1">
        <v>33</v>
      </c>
      <c r="J41" s="129"/>
      <c r="K41" s="6"/>
      <c r="L41" s="113"/>
      <c r="N41" s="130"/>
    </row>
    <row r="42" spans="1:14" x14ac:dyDescent="0.2">
      <c r="A42" s="197" t="s">
        <v>28</v>
      </c>
      <c r="B42" s="198"/>
      <c r="C42" s="198"/>
      <c r="D42" s="198"/>
      <c r="E42" s="198"/>
      <c r="F42" s="198"/>
      <c r="G42" s="198"/>
      <c r="H42" s="198"/>
      <c r="I42" s="1">
        <v>34</v>
      </c>
      <c r="J42" s="129"/>
      <c r="K42" s="6">
        <v>3877288</v>
      </c>
      <c r="L42" s="113"/>
      <c r="N42" s="130"/>
    </row>
    <row r="43" spans="1:14" x14ac:dyDescent="0.2">
      <c r="A43" s="197" t="s">
        <v>29</v>
      </c>
      <c r="B43" s="198"/>
      <c r="C43" s="198"/>
      <c r="D43" s="198"/>
      <c r="E43" s="198"/>
      <c r="F43" s="198"/>
      <c r="G43" s="198"/>
      <c r="H43" s="198"/>
      <c r="I43" s="1">
        <v>35</v>
      </c>
      <c r="J43" s="129">
        <v>93349000</v>
      </c>
      <c r="K43" s="6"/>
      <c r="L43" s="113"/>
      <c r="N43" s="130"/>
    </row>
    <row r="44" spans="1:14" x14ac:dyDescent="0.2">
      <c r="A44" s="213" t="s">
        <v>60</v>
      </c>
      <c r="B44" s="214"/>
      <c r="C44" s="214"/>
      <c r="D44" s="214"/>
      <c r="E44" s="214"/>
      <c r="F44" s="214"/>
      <c r="G44" s="214"/>
      <c r="H44" s="214"/>
      <c r="I44" s="1">
        <v>36</v>
      </c>
      <c r="J44" s="49">
        <f>SUM(J39:J43)</f>
        <v>382137856.47897398</v>
      </c>
      <c r="K44" s="49">
        <f>SUM(K39:K43)</f>
        <v>400131549</v>
      </c>
      <c r="L44" s="113"/>
      <c r="N44" s="130"/>
    </row>
    <row r="45" spans="1:14" x14ac:dyDescent="0.2">
      <c r="A45" s="213" t="s">
        <v>11</v>
      </c>
      <c r="B45" s="214"/>
      <c r="C45" s="214"/>
      <c r="D45" s="214"/>
      <c r="E45" s="214"/>
      <c r="F45" s="214"/>
      <c r="G45" s="214"/>
      <c r="H45" s="214"/>
      <c r="I45" s="1">
        <v>37</v>
      </c>
      <c r="J45" s="49">
        <f>IF(J38&gt;J44,J38-J44,0)</f>
        <v>0</v>
      </c>
      <c r="K45" s="49">
        <f>IF(K38&gt;K44,K38-K44,0)</f>
        <v>0</v>
      </c>
      <c r="L45" s="113"/>
      <c r="N45" s="130"/>
    </row>
    <row r="46" spans="1:14" x14ac:dyDescent="0.2">
      <c r="A46" s="213" t="s">
        <v>12</v>
      </c>
      <c r="B46" s="214"/>
      <c r="C46" s="214"/>
      <c r="D46" s="214"/>
      <c r="E46" s="214"/>
      <c r="F46" s="214"/>
      <c r="G46" s="214"/>
      <c r="H46" s="214"/>
      <c r="I46" s="1">
        <v>38</v>
      </c>
      <c r="J46" s="49">
        <f>IF(J44&gt;J38,J44-J38,0)</f>
        <v>213607859.56080699</v>
      </c>
      <c r="K46" s="49">
        <f>IF(K44&gt;K38,K44-K38,0)</f>
        <v>323903549</v>
      </c>
      <c r="L46" s="113"/>
      <c r="N46" s="130"/>
    </row>
    <row r="47" spans="1:14" x14ac:dyDescent="0.2">
      <c r="A47" s="197" t="s">
        <v>61</v>
      </c>
      <c r="B47" s="198"/>
      <c r="C47" s="198"/>
      <c r="D47" s="198"/>
      <c r="E47" s="198"/>
      <c r="F47" s="198"/>
      <c r="G47" s="198"/>
      <c r="H47" s="198"/>
      <c r="I47" s="1">
        <v>39</v>
      </c>
      <c r="J47" s="49">
        <f>IF(J19-J20+J32-J33+J45-J46&gt;0,J19-J20+J32-J33+J45-J46,0)</f>
        <v>8027627.9016599655</v>
      </c>
      <c r="K47" s="49">
        <f>IF(K19-K20+K32-K33+K45-K46&gt;0,K19-K20+K32-K33+K45-K46,0)</f>
        <v>0</v>
      </c>
      <c r="L47" s="113"/>
      <c r="N47" s="130"/>
    </row>
    <row r="48" spans="1:14" x14ac:dyDescent="0.2">
      <c r="A48" s="197" t="s">
        <v>62</v>
      </c>
      <c r="B48" s="198"/>
      <c r="C48" s="198"/>
      <c r="D48" s="198"/>
      <c r="E48" s="198"/>
      <c r="F48" s="198"/>
      <c r="G48" s="198"/>
      <c r="H48" s="198"/>
      <c r="I48" s="1">
        <v>40</v>
      </c>
      <c r="J48" s="49">
        <f>IF(J20-J19+J33-J32+J46-J45&gt;0,J20-J19+J33-J32+J46-J45,0)</f>
        <v>0</v>
      </c>
      <c r="K48" s="49">
        <f>IF(K20-K19+K33-K32+K46-K45&gt;0,K20-K19+K33-K32+K46-K45,0)</f>
        <v>73637607</v>
      </c>
      <c r="L48" s="113"/>
      <c r="N48" s="130"/>
    </row>
    <row r="49" spans="1:14" x14ac:dyDescent="0.2">
      <c r="A49" s="197" t="s">
        <v>134</v>
      </c>
      <c r="B49" s="198"/>
      <c r="C49" s="198"/>
      <c r="D49" s="198"/>
      <c r="E49" s="198"/>
      <c r="F49" s="198"/>
      <c r="G49" s="198"/>
      <c r="H49" s="198"/>
      <c r="I49" s="1">
        <v>41</v>
      </c>
      <c r="J49" s="129">
        <v>325334249</v>
      </c>
      <c r="K49" s="6">
        <v>417588053</v>
      </c>
      <c r="L49" s="113"/>
      <c r="N49" s="130"/>
    </row>
    <row r="50" spans="1:14" x14ac:dyDescent="0.2">
      <c r="A50" s="197" t="s">
        <v>143</v>
      </c>
      <c r="B50" s="198"/>
      <c r="C50" s="198"/>
      <c r="D50" s="198"/>
      <c r="E50" s="198"/>
      <c r="F50" s="198"/>
      <c r="G50" s="198"/>
      <c r="H50" s="198"/>
      <c r="I50" s="1">
        <v>42</v>
      </c>
      <c r="J50" s="129">
        <f>J47</f>
        <v>8027627.9016599655</v>
      </c>
      <c r="K50" s="129">
        <f>K47</f>
        <v>0</v>
      </c>
      <c r="L50" s="113"/>
      <c r="N50" s="130"/>
    </row>
    <row r="51" spans="1:14" x14ac:dyDescent="0.2">
      <c r="A51" s="197" t="s">
        <v>144</v>
      </c>
      <c r="B51" s="198"/>
      <c r="C51" s="198"/>
      <c r="D51" s="198"/>
      <c r="E51" s="198"/>
      <c r="F51" s="198"/>
      <c r="G51" s="198"/>
      <c r="H51" s="198"/>
      <c r="I51" s="1">
        <v>43</v>
      </c>
      <c r="J51" s="129">
        <f>J48</f>
        <v>0</v>
      </c>
      <c r="K51" s="129">
        <f>K48</f>
        <v>73637607</v>
      </c>
      <c r="L51" s="113"/>
      <c r="N51" s="130"/>
    </row>
    <row r="52" spans="1:14" x14ac:dyDescent="0.2">
      <c r="A52" s="216" t="s">
        <v>145</v>
      </c>
      <c r="B52" s="217"/>
      <c r="C52" s="217"/>
      <c r="D52" s="217"/>
      <c r="E52" s="217"/>
      <c r="F52" s="217"/>
      <c r="G52" s="217"/>
      <c r="H52" s="217"/>
      <c r="I52" s="4">
        <v>44</v>
      </c>
      <c r="J52" s="57">
        <f>J49+J50-J51</f>
        <v>333361876.90165997</v>
      </c>
      <c r="K52" s="57">
        <f>K49+K50-K51</f>
        <v>343950446</v>
      </c>
      <c r="L52" s="113"/>
      <c r="M52" s="113"/>
      <c r="N52" s="130"/>
    </row>
    <row r="53" spans="1:14" x14ac:dyDescent="0.2">
      <c r="K53" s="113"/>
      <c r="L53" s="113"/>
    </row>
    <row r="54" spans="1:14" x14ac:dyDescent="0.2">
      <c r="K54" s="113"/>
    </row>
    <row r="57" spans="1:14" x14ac:dyDescent="0.2">
      <c r="K57" s="113"/>
    </row>
  </sheetData>
  <protectedRanges>
    <protectedRange sqref="K7" name="Range1_10_2_1_2_1"/>
    <protectedRange sqref="K8" name="Range1_10_3_1_2_1"/>
    <protectedRange sqref="K14" name="Range1_11_1_1_2_1"/>
    <protectedRange sqref="K16:K17" name="Range1_11_2_1_2_1"/>
    <protectedRange sqref="K22:K24" name="Range1_12_2_3"/>
    <protectedRange sqref="K26" name="Range1_12_1_1_3"/>
    <protectedRange sqref="K28" name="Range1_13_2_3"/>
    <protectedRange sqref="K30" name="Range1_13_1_1_3"/>
    <protectedRange sqref="K49" name="Range1_15_1_3"/>
    <protectedRange sqref="J14" name="Range1_11_1_1_2_1_1"/>
    <protectedRange sqref="J7" name="Range1_10_2_1_2_1_1"/>
    <protectedRange sqref="J8" name="Range1_10_3_1_2_1_1"/>
    <protectedRange sqref="J16" name="Range1_11_2_1_2_1_1"/>
    <protectedRange sqref="J17" name="Range1_11_2_1_2_1_1_1"/>
    <protectedRange sqref="J22:J24" name="Range1_12_2_3_1_1"/>
    <protectedRange sqref="J26" name="Range1_12_1_1_3_1_1"/>
    <protectedRange sqref="J28" name="Range1_13_2_3_1_1"/>
    <protectedRange sqref="J30" name="Range1_13_1_1_3_1_1_1"/>
    <protectedRange sqref="J49" name="Range1_15_1_3_1_1"/>
  </protectedRanges>
  <mergeCells count="52">
    <mergeCell ref="A3:K3"/>
    <mergeCell ref="A1:K1"/>
    <mergeCell ref="A2:K2"/>
    <mergeCell ref="A4:H4"/>
    <mergeCell ref="A9:H9"/>
    <mergeCell ref="A10:H10"/>
    <mergeCell ref="A11:H11"/>
    <mergeCell ref="A12:H12"/>
    <mergeCell ref="A5:H5"/>
    <mergeCell ref="A6:K6"/>
    <mergeCell ref="A7:H7"/>
    <mergeCell ref="A8:H8"/>
    <mergeCell ref="A17:H17"/>
    <mergeCell ref="A18:H18"/>
    <mergeCell ref="A19:H19"/>
    <mergeCell ref="A20:H20"/>
    <mergeCell ref="A13:H13"/>
    <mergeCell ref="A14:H14"/>
    <mergeCell ref="A15:H15"/>
    <mergeCell ref="A16:H16"/>
    <mergeCell ref="A25:H25"/>
    <mergeCell ref="A26:H26"/>
    <mergeCell ref="A27:H27"/>
    <mergeCell ref="A28:H28"/>
    <mergeCell ref="A21:K21"/>
    <mergeCell ref="A22:H22"/>
    <mergeCell ref="A23:H23"/>
    <mergeCell ref="A24:H24"/>
    <mergeCell ref="A33:H33"/>
    <mergeCell ref="A34:K34"/>
    <mergeCell ref="A35:H35"/>
    <mergeCell ref="A36:H36"/>
    <mergeCell ref="A29:H29"/>
    <mergeCell ref="A30:H30"/>
    <mergeCell ref="A31:H31"/>
    <mergeCell ref="A32:H32"/>
    <mergeCell ref="A41:H41"/>
    <mergeCell ref="A42:H42"/>
    <mergeCell ref="A43:H43"/>
    <mergeCell ref="A44:H44"/>
    <mergeCell ref="A37:H37"/>
    <mergeCell ref="A38:H38"/>
    <mergeCell ref="A39:H39"/>
    <mergeCell ref="A40:H40"/>
    <mergeCell ref="A45:H45"/>
    <mergeCell ref="A46:H46"/>
    <mergeCell ref="A47:H47"/>
    <mergeCell ref="A52:H52"/>
    <mergeCell ref="A48:H48"/>
    <mergeCell ref="A49:H49"/>
    <mergeCell ref="A50:H50"/>
    <mergeCell ref="A51:H51"/>
  </mergeCells>
  <phoneticPr fontId="3" type="noConversion"/>
  <dataValidations count="1">
    <dataValidation allowBlank="1" sqref="A1:XFD1048576"/>
  </dataValidations>
  <pageMargins left="0.75" right="0.75" top="1" bottom="1" header="0.5" footer="0.5"/>
  <pageSetup paperSize="9" scale="83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Q25"/>
  <sheetViews>
    <sheetView view="pageBreakPreview" zoomScaleNormal="100" zoomScaleSheetLayoutView="100" workbookViewId="0">
      <selection activeCell="J23" sqref="J23:K24"/>
    </sheetView>
  </sheetViews>
  <sheetFormatPr defaultRowHeight="12.75" x14ac:dyDescent="0.2"/>
  <cols>
    <col min="1" max="4" width="9.140625" style="65"/>
    <col min="5" max="5" width="10.140625" style="65" bestFit="1" customWidth="1"/>
    <col min="6" max="9" width="9.140625" style="65"/>
    <col min="10" max="10" width="12.28515625" style="65" customWidth="1"/>
    <col min="11" max="11" width="15.85546875" style="65" customWidth="1"/>
    <col min="12" max="13" width="11.42578125" style="65" bestFit="1" customWidth="1"/>
    <col min="14" max="14" width="11.140625" style="65" bestFit="1" customWidth="1"/>
    <col min="15" max="16384" width="9.140625" style="65"/>
  </cols>
  <sheetData>
    <row r="1" spans="1:17" x14ac:dyDescent="0.2">
      <c r="A1" s="283" t="s">
        <v>245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</row>
    <row r="2" spans="1:17" ht="15.75" x14ac:dyDescent="0.2">
      <c r="A2" s="40"/>
      <c r="B2" s="64"/>
      <c r="C2" s="272" t="s">
        <v>246</v>
      </c>
      <c r="D2" s="272"/>
      <c r="E2" s="66">
        <v>42005</v>
      </c>
      <c r="F2" s="41" t="s">
        <v>214</v>
      </c>
      <c r="G2" s="273">
        <v>42277</v>
      </c>
      <c r="H2" s="274"/>
      <c r="I2" s="64"/>
      <c r="J2" s="64"/>
      <c r="K2" s="64"/>
    </row>
    <row r="3" spans="1:17" ht="23.25" x14ac:dyDescent="0.2">
      <c r="A3" s="275" t="s">
        <v>50</v>
      </c>
      <c r="B3" s="275"/>
      <c r="C3" s="275"/>
      <c r="D3" s="275"/>
      <c r="E3" s="275"/>
      <c r="F3" s="275"/>
      <c r="G3" s="275"/>
      <c r="H3" s="275"/>
      <c r="I3" s="67" t="s">
        <v>269</v>
      </c>
      <c r="J3" s="68" t="s">
        <v>124</v>
      </c>
      <c r="K3" s="68" t="s">
        <v>125</v>
      </c>
    </row>
    <row r="4" spans="1:17" x14ac:dyDescent="0.2">
      <c r="A4" s="276">
        <v>1</v>
      </c>
      <c r="B4" s="276"/>
      <c r="C4" s="276"/>
      <c r="D4" s="276"/>
      <c r="E4" s="276"/>
      <c r="F4" s="276"/>
      <c r="G4" s="276"/>
      <c r="H4" s="276"/>
      <c r="I4" s="70">
        <v>2</v>
      </c>
      <c r="J4" s="69" t="s">
        <v>247</v>
      </c>
      <c r="K4" s="69" t="s">
        <v>248</v>
      </c>
    </row>
    <row r="5" spans="1:17" x14ac:dyDescent="0.2">
      <c r="A5" s="268" t="s">
        <v>249</v>
      </c>
      <c r="B5" s="269"/>
      <c r="C5" s="269"/>
      <c r="D5" s="269"/>
      <c r="E5" s="269"/>
      <c r="F5" s="269"/>
      <c r="G5" s="269"/>
      <c r="H5" s="269"/>
      <c r="I5" s="42">
        <v>1</v>
      </c>
      <c r="J5" s="5">
        <v>133372000</v>
      </c>
      <c r="K5" s="5">
        <v>133372000</v>
      </c>
      <c r="L5" s="115"/>
      <c r="M5" s="115"/>
      <c r="N5" s="115"/>
      <c r="P5" s="115"/>
      <c r="Q5" s="115"/>
    </row>
    <row r="6" spans="1:17" x14ac:dyDescent="0.2">
      <c r="A6" s="268" t="s">
        <v>250</v>
      </c>
      <c r="B6" s="269"/>
      <c r="C6" s="269"/>
      <c r="D6" s="269"/>
      <c r="E6" s="269"/>
      <c r="F6" s="269"/>
      <c r="G6" s="269"/>
      <c r="H6" s="269"/>
      <c r="I6" s="42">
        <v>2</v>
      </c>
      <c r="J6" s="6">
        <v>882597123</v>
      </c>
      <c r="K6" s="6">
        <v>881530908</v>
      </c>
      <c r="L6" s="115"/>
      <c r="M6" s="115"/>
      <c r="N6" s="115"/>
      <c r="P6" s="115"/>
      <c r="Q6" s="115"/>
    </row>
    <row r="7" spans="1:17" x14ac:dyDescent="0.2">
      <c r="A7" s="268" t="s">
        <v>251</v>
      </c>
      <c r="B7" s="269"/>
      <c r="C7" s="269"/>
      <c r="D7" s="269"/>
      <c r="E7" s="269"/>
      <c r="F7" s="269"/>
      <c r="G7" s="269"/>
      <c r="H7" s="269"/>
      <c r="I7" s="42">
        <v>3</v>
      </c>
      <c r="J7" s="6">
        <v>-25572521</v>
      </c>
      <c r="K7" s="6">
        <v>-23969704.000000071</v>
      </c>
      <c r="L7" s="115"/>
      <c r="M7" s="115"/>
      <c r="N7" s="115"/>
      <c r="P7" s="115"/>
      <c r="Q7" s="115"/>
    </row>
    <row r="8" spans="1:17" x14ac:dyDescent="0.2">
      <c r="A8" s="268" t="s">
        <v>252</v>
      </c>
      <c r="B8" s="269"/>
      <c r="C8" s="269"/>
      <c r="D8" s="269"/>
      <c r="E8" s="269"/>
      <c r="F8" s="269"/>
      <c r="G8" s="269"/>
      <c r="H8" s="269"/>
      <c r="I8" s="42">
        <v>4</v>
      </c>
      <c r="J8" s="6">
        <v>556354068</v>
      </c>
      <c r="K8" s="6">
        <v>715717101</v>
      </c>
      <c r="L8" s="115"/>
      <c r="M8" s="115"/>
      <c r="N8" s="115"/>
      <c r="P8" s="115"/>
      <c r="Q8" s="115"/>
    </row>
    <row r="9" spans="1:17" x14ac:dyDescent="0.2">
      <c r="A9" s="268" t="s">
        <v>253</v>
      </c>
      <c r="B9" s="269"/>
      <c r="C9" s="269"/>
      <c r="D9" s="269"/>
      <c r="E9" s="269"/>
      <c r="F9" s="269"/>
      <c r="G9" s="269"/>
      <c r="H9" s="269"/>
      <c r="I9" s="42">
        <v>5</v>
      </c>
      <c r="J9" s="6">
        <v>209225281</v>
      </c>
      <c r="K9" s="6">
        <v>228061526</v>
      </c>
      <c r="L9" s="115"/>
      <c r="M9" s="115"/>
      <c r="N9" s="115"/>
      <c r="P9" s="115"/>
      <c r="Q9" s="115"/>
    </row>
    <row r="10" spans="1:17" x14ac:dyDescent="0.2">
      <c r="A10" s="268" t="s">
        <v>254</v>
      </c>
      <c r="B10" s="269"/>
      <c r="C10" s="269"/>
      <c r="D10" s="269"/>
      <c r="E10" s="269"/>
      <c r="F10" s="269"/>
      <c r="G10" s="269"/>
      <c r="H10" s="269"/>
      <c r="I10" s="42">
        <v>6</v>
      </c>
      <c r="J10" s="6"/>
      <c r="K10" s="6"/>
      <c r="L10" s="115"/>
      <c r="M10" s="115"/>
      <c r="N10" s="115"/>
      <c r="P10" s="115"/>
      <c r="Q10" s="115"/>
    </row>
    <row r="11" spans="1:17" x14ac:dyDescent="0.2">
      <c r="A11" s="268" t="s">
        <v>255</v>
      </c>
      <c r="B11" s="269"/>
      <c r="C11" s="269"/>
      <c r="D11" s="269"/>
      <c r="E11" s="269"/>
      <c r="F11" s="269"/>
      <c r="G11" s="269"/>
      <c r="H11" s="269"/>
      <c r="I11" s="42">
        <v>7</v>
      </c>
      <c r="J11" s="6"/>
      <c r="K11" s="6"/>
      <c r="L11" s="115"/>
      <c r="M11" s="115"/>
      <c r="N11" s="115"/>
      <c r="P11" s="115"/>
      <c r="Q11" s="115"/>
    </row>
    <row r="12" spans="1:17" x14ac:dyDescent="0.2">
      <c r="A12" s="268" t="s">
        <v>256</v>
      </c>
      <c r="B12" s="269"/>
      <c r="C12" s="269"/>
      <c r="D12" s="269"/>
      <c r="E12" s="269"/>
      <c r="F12" s="269"/>
      <c r="G12" s="269"/>
      <c r="H12" s="269"/>
      <c r="I12" s="42">
        <v>8</v>
      </c>
      <c r="J12" s="6"/>
      <c r="K12" s="6"/>
      <c r="L12" s="115"/>
      <c r="M12" s="115"/>
      <c r="N12" s="115"/>
      <c r="P12" s="115"/>
      <c r="Q12" s="115"/>
    </row>
    <row r="13" spans="1:17" x14ac:dyDescent="0.2">
      <c r="A13" s="268" t="s">
        <v>257</v>
      </c>
      <c r="B13" s="269"/>
      <c r="C13" s="269"/>
      <c r="D13" s="269"/>
      <c r="E13" s="269"/>
      <c r="F13" s="269"/>
      <c r="G13" s="269"/>
      <c r="H13" s="269"/>
      <c r="I13" s="42">
        <v>9</v>
      </c>
      <c r="J13" s="6">
        <v>130115</v>
      </c>
      <c r="K13" s="6">
        <v>2053244.0000000002</v>
      </c>
      <c r="L13" s="115"/>
      <c r="M13" s="115"/>
      <c r="N13" s="115"/>
      <c r="P13" s="115"/>
      <c r="Q13" s="115"/>
    </row>
    <row r="14" spans="1:17" x14ac:dyDescent="0.2">
      <c r="A14" s="270" t="s">
        <v>258</v>
      </c>
      <c r="B14" s="271"/>
      <c r="C14" s="271"/>
      <c r="D14" s="271"/>
      <c r="E14" s="271"/>
      <c r="F14" s="271"/>
      <c r="G14" s="271"/>
      <c r="H14" s="271"/>
      <c r="I14" s="42">
        <v>10</v>
      </c>
      <c r="J14" s="117">
        <f>SUM(J5:J13)</f>
        <v>1756106066</v>
      </c>
      <c r="K14" s="117">
        <f>SUM(K5:K13)</f>
        <v>1936765075</v>
      </c>
      <c r="L14" s="115"/>
      <c r="M14" s="115"/>
      <c r="N14" s="115"/>
      <c r="P14" s="115"/>
      <c r="Q14" s="115"/>
    </row>
    <row r="15" spans="1:17" x14ac:dyDescent="0.2">
      <c r="A15" s="268" t="s">
        <v>259</v>
      </c>
      <c r="B15" s="269"/>
      <c r="C15" s="269"/>
      <c r="D15" s="269"/>
      <c r="E15" s="269"/>
      <c r="F15" s="269"/>
      <c r="G15" s="269"/>
      <c r="H15" s="269"/>
      <c r="I15" s="42">
        <v>11</v>
      </c>
      <c r="J15" s="6">
        <v>-32855632</v>
      </c>
      <c r="K15" s="6">
        <v>2118735</v>
      </c>
      <c r="L15" s="115"/>
      <c r="M15" s="115"/>
      <c r="N15" s="115"/>
      <c r="P15" s="115"/>
      <c r="Q15" s="115"/>
    </row>
    <row r="16" spans="1:17" x14ac:dyDescent="0.2">
      <c r="A16" s="268" t="s">
        <v>260</v>
      </c>
      <c r="B16" s="269"/>
      <c r="C16" s="269"/>
      <c r="D16" s="269"/>
      <c r="E16" s="269"/>
      <c r="F16" s="269"/>
      <c r="G16" s="269"/>
      <c r="H16" s="269"/>
      <c r="I16" s="42">
        <v>12</v>
      </c>
      <c r="J16" s="6"/>
      <c r="K16" s="6"/>
      <c r="L16" s="115"/>
      <c r="M16" s="115"/>
      <c r="N16" s="115"/>
      <c r="P16" s="115"/>
      <c r="Q16" s="115"/>
    </row>
    <row r="17" spans="1:17" x14ac:dyDescent="0.2">
      <c r="A17" s="268" t="s">
        <v>261</v>
      </c>
      <c r="B17" s="269"/>
      <c r="C17" s="269"/>
      <c r="D17" s="269"/>
      <c r="E17" s="269"/>
      <c r="F17" s="269"/>
      <c r="G17" s="269"/>
      <c r="H17" s="269"/>
      <c r="I17" s="42">
        <v>13</v>
      </c>
      <c r="J17" s="6">
        <v>22525534</v>
      </c>
      <c r="K17" s="6">
        <v>-4992548</v>
      </c>
      <c r="L17" s="115"/>
      <c r="M17" s="115"/>
      <c r="N17" s="115"/>
      <c r="P17" s="115"/>
      <c r="Q17" s="115"/>
    </row>
    <row r="18" spans="1:17" x14ac:dyDescent="0.2">
      <c r="A18" s="268" t="s">
        <v>262</v>
      </c>
      <c r="B18" s="269"/>
      <c r="C18" s="269"/>
      <c r="D18" s="269"/>
      <c r="E18" s="269"/>
      <c r="F18" s="269"/>
      <c r="G18" s="269"/>
      <c r="H18" s="269"/>
      <c r="I18" s="42">
        <v>14</v>
      </c>
      <c r="J18" s="6"/>
      <c r="K18" s="6"/>
      <c r="L18" s="115"/>
      <c r="M18" s="115"/>
      <c r="N18" s="115"/>
      <c r="P18" s="115"/>
      <c r="Q18" s="115"/>
    </row>
    <row r="19" spans="1:17" x14ac:dyDescent="0.2">
      <c r="A19" s="268" t="s">
        <v>263</v>
      </c>
      <c r="B19" s="269"/>
      <c r="C19" s="269"/>
      <c r="D19" s="269"/>
      <c r="E19" s="269"/>
      <c r="F19" s="269"/>
      <c r="G19" s="269"/>
      <c r="H19" s="269"/>
      <c r="I19" s="42">
        <v>15</v>
      </c>
      <c r="J19" s="6"/>
      <c r="K19" s="6"/>
      <c r="L19" s="115"/>
      <c r="M19" s="115"/>
      <c r="N19" s="115"/>
      <c r="P19" s="115"/>
      <c r="Q19" s="115"/>
    </row>
    <row r="20" spans="1:17" x14ac:dyDescent="0.2">
      <c r="A20" s="268" t="s">
        <v>264</v>
      </c>
      <c r="B20" s="269"/>
      <c r="C20" s="269"/>
      <c r="D20" s="269"/>
      <c r="E20" s="269"/>
      <c r="F20" s="269"/>
      <c r="G20" s="269"/>
      <c r="H20" s="269"/>
      <c r="I20" s="42">
        <v>16</v>
      </c>
      <c r="J20" s="6">
        <v>94275466</v>
      </c>
      <c r="K20" s="6">
        <v>187039530</v>
      </c>
      <c r="L20" s="115"/>
      <c r="M20" s="115"/>
      <c r="N20" s="115"/>
      <c r="P20" s="115"/>
      <c r="Q20" s="115"/>
    </row>
    <row r="21" spans="1:17" x14ac:dyDescent="0.2">
      <c r="A21" s="270" t="s">
        <v>265</v>
      </c>
      <c r="B21" s="271"/>
      <c r="C21" s="271"/>
      <c r="D21" s="271"/>
      <c r="E21" s="271"/>
      <c r="F21" s="271"/>
      <c r="G21" s="271"/>
      <c r="H21" s="271"/>
      <c r="I21" s="42">
        <v>17</v>
      </c>
      <c r="J21" s="119">
        <f>SUM(J15:J20)</f>
        <v>83945368</v>
      </c>
      <c r="K21" s="119">
        <f>SUM(K15:K20)</f>
        <v>184165717</v>
      </c>
      <c r="L21" s="115"/>
      <c r="M21" s="115"/>
      <c r="N21" s="115"/>
      <c r="P21" s="115"/>
      <c r="Q21" s="115"/>
    </row>
    <row r="22" spans="1:17" x14ac:dyDescent="0.2">
      <c r="A22" s="285"/>
      <c r="B22" s="286"/>
      <c r="C22" s="286"/>
      <c r="D22" s="286"/>
      <c r="E22" s="286"/>
      <c r="F22" s="286"/>
      <c r="G22" s="286"/>
      <c r="H22" s="286"/>
      <c r="I22" s="287"/>
      <c r="J22" s="287"/>
      <c r="K22" s="288"/>
      <c r="L22" s="115"/>
      <c r="M22" s="115"/>
      <c r="N22" s="115"/>
      <c r="P22" s="115"/>
      <c r="Q22" s="115"/>
    </row>
    <row r="23" spans="1:17" x14ac:dyDescent="0.2">
      <c r="A23" s="277" t="s">
        <v>266</v>
      </c>
      <c r="B23" s="278"/>
      <c r="C23" s="278"/>
      <c r="D23" s="278"/>
      <c r="E23" s="278"/>
      <c r="F23" s="278"/>
      <c r="G23" s="278"/>
      <c r="H23" s="278"/>
      <c r="I23" s="43">
        <v>18</v>
      </c>
      <c r="J23" s="5">
        <v>132903202</v>
      </c>
      <c r="K23" s="5">
        <v>184032977</v>
      </c>
      <c r="L23" s="115"/>
      <c r="M23" s="115"/>
      <c r="N23" s="115"/>
      <c r="P23" s="115"/>
      <c r="Q23" s="115"/>
    </row>
    <row r="24" spans="1:17" ht="17.25" customHeight="1" x14ac:dyDescent="0.2">
      <c r="A24" s="279" t="s">
        <v>267</v>
      </c>
      <c r="B24" s="280"/>
      <c r="C24" s="280"/>
      <c r="D24" s="280"/>
      <c r="E24" s="280"/>
      <c r="F24" s="280"/>
      <c r="G24" s="280"/>
      <c r="H24" s="280"/>
      <c r="I24" s="44">
        <v>19</v>
      </c>
      <c r="J24" s="57">
        <v>-48957834</v>
      </c>
      <c r="K24" s="57">
        <v>132740</v>
      </c>
      <c r="L24" s="115"/>
      <c r="M24" s="115"/>
      <c r="N24" s="115"/>
      <c r="P24" s="115"/>
      <c r="Q24" s="115"/>
    </row>
    <row r="25" spans="1:17" ht="30" customHeight="1" x14ac:dyDescent="0.2">
      <c r="A25" s="281" t="s">
        <v>268</v>
      </c>
      <c r="B25" s="282"/>
      <c r="C25" s="282"/>
      <c r="D25" s="282"/>
      <c r="E25" s="282"/>
      <c r="F25" s="282"/>
      <c r="G25" s="282"/>
      <c r="H25" s="282"/>
      <c r="I25" s="282"/>
      <c r="J25" s="282"/>
      <c r="K25" s="282"/>
    </row>
  </sheetData>
  <protectedRanges>
    <protectedRange sqref="E2" name="Range1_1"/>
    <protectedRange sqref="G2:H2" name="Range1"/>
  </protectedRanges>
  <mergeCells count="26">
    <mergeCell ref="A23:H23"/>
    <mergeCell ref="A24:H24"/>
    <mergeCell ref="A25:K25"/>
    <mergeCell ref="A1:K1"/>
    <mergeCell ref="A19:H19"/>
    <mergeCell ref="A20:H20"/>
    <mergeCell ref="A21:H21"/>
    <mergeCell ref="A22:K22"/>
    <mergeCell ref="A15:H15"/>
    <mergeCell ref="A16:H16"/>
    <mergeCell ref="A7:H7"/>
    <mergeCell ref="A8:H8"/>
    <mergeCell ref="A9:H9"/>
    <mergeCell ref="A10:H10"/>
    <mergeCell ref="A17:H17"/>
    <mergeCell ref="A18:H18"/>
    <mergeCell ref="A11:H11"/>
    <mergeCell ref="A12:H12"/>
    <mergeCell ref="A13:H13"/>
    <mergeCell ref="A14:H14"/>
    <mergeCell ref="C2:D2"/>
    <mergeCell ref="G2:H2"/>
    <mergeCell ref="A3:H3"/>
    <mergeCell ref="A4:H4"/>
    <mergeCell ref="A5:H5"/>
    <mergeCell ref="A6:H6"/>
  </mergeCells>
  <phoneticPr fontId="3" type="noConversion"/>
  <conditionalFormatting sqref="G2">
    <cfRule type="cellIs" dxfId="0" priority="1" stopIfTrue="1" operator="lessThan">
      <formula>#REF!</formula>
    </cfRule>
  </conditionalFormatting>
  <dataValidations count="3">
    <dataValidation allowBlank="1" sqref="A1:I1048576 J10:J14 J1:K4 J21:J22 K9:K1048576 J24:J1048576 L1:XFD1048576"/>
    <dataValidation type="whole" operator="notEqual" allowBlank="1" showInputMessage="1" showErrorMessage="1" errorTitle="Pogrešan unos" error="Mogu se unijeti samo cjelobrojne vrijednosti." sqref="J15:J20 J5:J9 K5:K8">
      <formula1>999999999999</formula1>
    </dataValidation>
    <dataValidation type="whole" operator="notEqual" allowBlank="1" showInputMessage="1" showErrorMessage="1" errorTitle="Pogrešan unos" error="Mogu se unijeti samo cjelobrojne vrijednosti." sqref="J23">
      <formula1>9999999999</formula1>
    </dataValidation>
  </dataValidations>
  <pageMargins left="0.75" right="0.75" top="1" bottom="1" header="0.5" footer="0.5"/>
  <pageSetup paperSize="9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28"/>
  <sheetViews>
    <sheetView view="pageBreakPreview" zoomScale="110" zoomScaleNormal="100" workbookViewId="0"/>
  </sheetViews>
  <sheetFormatPr defaultRowHeight="12.75" x14ac:dyDescent="0.2"/>
  <sheetData>
    <row r="1" spans="1:10" x14ac:dyDescent="0.2">
      <c r="A1" s="37"/>
      <c r="B1" s="37"/>
      <c r="C1" s="37"/>
      <c r="D1" s="37"/>
      <c r="E1" s="37"/>
      <c r="F1" s="37"/>
      <c r="G1" s="37"/>
      <c r="H1" s="37"/>
      <c r="I1" s="37"/>
      <c r="J1" s="37"/>
    </row>
    <row r="2" spans="1:10" ht="15.75" x14ac:dyDescent="0.25">
      <c r="A2" s="289" t="s">
        <v>244</v>
      </c>
      <c r="B2" s="289"/>
      <c r="C2" s="289"/>
      <c r="D2" s="289"/>
      <c r="E2" s="289"/>
      <c r="F2" s="289"/>
      <c r="G2" s="289"/>
      <c r="H2" s="289"/>
      <c r="I2" s="289"/>
      <c r="J2" s="289"/>
    </row>
    <row r="3" spans="1:10" x14ac:dyDescent="0.2">
      <c r="A3" s="37"/>
      <c r="B3" s="37"/>
      <c r="C3" s="37"/>
      <c r="D3" s="37"/>
      <c r="E3" s="37"/>
      <c r="F3" s="37"/>
      <c r="G3" s="37"/>
      <c r="H3" s="37"/>
      <c r="I3" s="37"/>
      <c r="J3" s="37"/>
    </row>
    <row r="4" spans="1:10" ht="12.75" customHeight="1" x14ac:dyDescent="0.2">
      <c r="A4" s="290" t="s">
        <v>280</v>
      </c>
      <c r="B4" s="290"/>
      <c r="C4" s="290"/>
      <c r="D4" s="290"/>
      <c r="E4" s="290"/>
      <c r="F4" s="290"/>
      <c r="G4" s="290"/>
      <c r="H4" s="290"/>
      <c r="I4" s="290"/>
      <c r="J4" s="290"/>
    </row>
    <row r="5" spans="1:10" ht="12.75" customHeight="1" x14ac:dyDescent="0.2">
      <c r="A5" s="290"/>
      <c r="B5" s="290"/>
      <c r="C5" s="290"/>
      <c r="D5" s="290"/>
      <c r="E5" s="290"/>
      <c r="F5" s="290"/>
      <c r="G5" s="290"/>
      <c r="H5" s="290"/>
      <c r="I5" s="290"/>
      <c r="J5" s="290"/>
    </row>
    <row r="6" spans="1:10" ht="12.75" customHeight="1" x14ac:dyDescent="0.2">
      <c r="A6" s="290"/>
      <c r="B6" s="290"/>
      <c r="C6" s="290"/>
      <c r="D6" s="290"/>
      <c r="E6" s="290"/>
      <c r="F6" s="290"/>
      <c r="G6" s="290"/>
      <c r="H6" s="290"/>
      <c r="I6" s="290"/>
      <c r="J6" s="290"/>
    </row>
    <row r="7" spans="1:10" ht="12.75" customHeight="1" x14ac:dyDescent="0.2">
      <c r="A7" s="290"/>
      <c r="B7" s="290"/>
      <c r="C7" s="290"/>
      <c r="D7" s="290"/>
      <c r="E7" s="290"/>
      <c r="F7" s="290"/>
      <c r="G7" s="290"/>
      <c r="H7" s="290"/>
      <c r="I7" s="290"/>
      <c r="J7" s="290"/>
    </row>
    <row r="8" spans="1:10" ht="12.75" customHeight="1" x14ac:dyDescent="0.2">
      <c r="A8" s="290"/>
      <c r="B8" s="290"/>
      <c r="C8" s="290"/>
      <c r="D8" s="290"/>
      <c r="E8" s="290"/>
      <c r="F8" s="290"/>
      <c r="G8" s="290"/>
      <c r="H8" s="290"/>
      <c r="I8" s="290"/>
      <c r="J8" s="290"/>
    </row>
    <row r="9" spans="1:10" ht="12.75" customHeight="1" x14ac:dyDescent="0.2">
      <c r="A9" s="290"/>
      <c r="B9" s="290"/>
      <c r="C9" s="290"/>
      <c r="D9" s="290"/>
      <c r="E9" s="290"/>
      <c r="F9" s="290"/>
      <c r="G9" s="290"/>
      <c r="H9" s="290"/>
      <c r="I9" s="290"/>
      <c r="J9" s="290"/>
    </row>
    <row r="10" spans="1:10" ht="12.75" customHeight="1" x14ac:dyDescent="0.2">
      <c r="A10" s="290"/>
      <c r="B10" s="290"/>
      <c r="C10" s="290"/>
      <c r="D10" s="290"/>
      <c r="E10" s="290"/>
      <c r="F10" s="290"/>
      <c r="G10" s="290"/>
      <c r="H10" s="290"/>
      <c r="I10" s="290"/>
      <c r="J10" s="290"/>
    </row>
    <row r="11" spans="1:10" x14ac:dyDescent="0.2">
      <c r="A11" s="291"/>
      <c r="B11" s="291"/>
      <c r="C11" s="291"/>
      <c r="D11" s="291"/>
      <c r="E11" s="291"/>
      <c r="F11" s="291"/>
      <c r="G11" s="291"/>
      <c r="H11" s="291"/>
      <c r="I11" s="291"/>
      <c r="J11" s="291"/>
    </row>
    <row r="12" spans="1:10" x14ac:dyDescent="0.2">
      <c r="A12" s="38"/>
      <c r="B12" s="38"/>
      <c r="C12" s="38"/>
      <c r="D12" s="38"/>
      <c r="E12" s="38"/>
      <c r="F12" s="38"/>
      <c r="G12" s="38"/>
      <c r="H12" s="38"/>
      <c r="I12" s="38"/>
      <c r="J12" s="38"/>
    </row>
    <row r="13" spans="1:10" x14ac:dyDescent="0.2">
      <c r="A13" s="38"/>
      <c r="B13" s="38"/>
      <c r="C13" s="38"/>
      <c r="D13" s="38"/>
      <c r="E13" s="38"/>
      <c r="F13" s="38"/>
      <c r="G13" s="38"/>
      <c r="H13" s="38"/>
      <c r="I13" s="38"/>
      <c r="J13" s="38"/>
    </row>
    <row r="14" spans="1:10" x14ac:dyDescent="0.2">
      <c r="A14" s="38"/>
      <c r="B14" s="38"/>
      <c r="C14" s="38"/>
      <c r="D14" s="38"/>
      <c r="E14" s="38"/>
      <c r="F14" s="38"/>
      <c r="G14" s="38"/>
      <c r="H14" s="38"/>
      <c r="I14" s="38"/>
      <c r="J14" s="38"/>
    </row>
    <row r="15" spans="1:10" x14ac:dyDescent="0.2">
      <c r="A15" s="38"/>
      <c r="B15" s="38"/>
      <c r="C15" s="38"/>
      <c r="D15" s="38"/>
      <c r="E15" s="38"/>
      <c r="F15" s="38"/>
      <c r="G15" s="38"/>
      <c r="H15" s="38"/>
      <c r="I15" s="38"/>
      <c r="J15" s="38"/>
    </row>
    <row r="16" spans="1:10" x14ac:dyDescent="0.2">
      <c r="A16" s="38"/>
      <c r="B16" s="38"/>
      <c r="C16" s="38"/>
      <c r="D16" s="38"/>
      <c r="E16" s="38"/>
      <c r="F16" s="38"/>
      <c r="G16" s="38"/>
      <c r="H16" s="38"/>
      <c r="I16" s="38"/>
      <c r="J16" s="38"/>
    </row>
    <row r="17" spans="1:10" x14ac:dyDescent="0.2">
      <c r="A17" s="38"/>
      <c r="B17" s="38"/>
      <c r="C17" s="38"/>
      <c r="D17" s="38"/>
      <c r="E17" s="38"/>
      <c r="F17" s="38"/>
      <c r="G17" s="38"/>
      <c r="H17" s="38"/>
      <c r="I17" s="38"/>
      <c r="J17" s="38"/>
    </row>
    <row r="18" spans="1:10" x14ac:dyDescent="0.2">
      <c r="A18" s="38"/>
      <c r="B18" s="38"/>
      <c r="C18" s="38"/>
      <c r="D18" s="38"/>
      <c r="E18" s="38"/>
      <c r="F18" s="38"/>
      <c r="G18" s="38"/>
      <c r="H18" s="38"/>
      <c r="I18" s="38"/>
      <c r="J18" s="38"/>
    </row>
    <row r="19" spans="1:10" x14ac:dyDescent="0.2">
      <c r="A19" s="38"/>
      <c r="B19" s="38"/>
      <c r="C19" s="38"/>
      <c r="D19" s="38"/>
      <c r="E19" s="38"/>
      <c r="F19" s="38"/>
      <c r="G19" s="38"/>
      <c r="H19" s="38"/>
      <c r="I19" s="38"/>
      <c r="J19" s="38"/>
    </row>
    <row r="20" spans="1:10" x14ac:dyDescent="0.2">
      <c r="A20" s="38"/>
      <c r="B20" s="38"/>
      <c r="C20" s="38"/>
      <c r="D20" s="38"/>
      <c r="E20" s="38"/>
      <c r="F20" s="38"/>
      <c r="G20" s="38"/>
      <c r="H20" s="38"/>
      <c r="I20" s="38"/>
      <c r="J20" s="38"/>
    </row>
    <row r="21" spans="1:10" x14ac:dyDescent="0.2">
      <c r="A21" s="38"/>
      <c r="B21" s="38"/>
      <c r="C21" s="38"/>
      <c r="D21" s="38"/>
      <c r="E21" s="38"/>
      <c r="F21" s="38"/>
      <c r="G21" s="38"/>
      <c r="H21" s="38"/>
      <c r="I21" s="38"/>
      <c r="J21" s="38"/>
    </row>
    <row r="22" spans="1:10" x14ac:dyDescent="0.2">
      <c r="A22" s="38"/>
      <c r="B22" s="38"/>
      <c r="C22" s="38"/>
      <c r="D22" s="38"/>
      <c r="E22" s="38"/>
      <c r="F22" s="38"/>
      <c r="G22" s="38"/>
      <c r="H22" s="38"/>
      <c r="I22" s="38"/>
      <c r="J22" s="38"/>
    </row>
    <row r="23" spans="1:10" x14ac:dyDescent="0.2">
      <c r="A23" s="38"/>
      <c r="B23" s="38"/>
      <c r="C23" s="38"/>
      <c r="D23" s="38"/>
      <c r="E23" s="38"/>
      <c r="F23" s="38"/>
      <c r="G23" s="38"/>
      <c r="H23" s="38"/>
      <c r="I23" s="38"/>
      <c r="J23" s="38"/>
    </row>
    <row r="24" spans="1:10" x14ac:dyDescent="0.2">
      <c r="A24" s="38"/>
      <c r="B24" s="38"/>
      <c r="C24" s="38"/>
      <c r="D24" s="38"/>
      <c r="E24" s="38"/>
      <c r="F24" s="38"/>
      <c r="G24" s="38"/>
      <c r="H24" s="38"/>
      <c r="I24" s="38"/>
      <c r="J24" s="38"/>
    </row>
    <row r="25" spans="1:10" x14ac:dyDescent="0.2">
      <c r="A25" s="38"/>
      <c r="B25" s="38"/>
      <c r="C25" s="38"/>
      <c r="D25" s="38"/>
      <c r="E25" s="38"/>
      <c r="F25" s="38"/>
      <c r="G25" s="38"/>
      <c r="H25" s="38"/>
      <c r="I25" s="38"/>
      <c r="J25" s="38"/>
    </row>
    <row r="26" spans="1:10" ht="15" x14ac:dyDescent="0.2">
      <c r="A26" s="38"/>
      <c r="B26" s="38"/>
      <c r="C26" s="38"/>
      <c r="D26" s="38"/>
      <c r="E26" s="38"/>
      <c r="F26" s="38"/>
      <c r="G26" s="38"/>
      <c r="H26" s="38"/>
      <c r="I26" s="39"/>
      <c r="J26" s="38"/>
    </row>
    <row r="27" spans="1:10" x14ac:dyDescent="0.2">
      <c r="A27" s="38"/>
      <c r="B27" s="38"/>
      <c r="C27" s="38"/>
      <c r="D27" s="38"/>
      <c r="E27" s="38"/>
      <c r="F27" s="38"/>
      <c r="G27" s="38"/>
      <c r="H27" s="38"/>
      <c r="I27" s="38"/>
      <c r="J27" s="38"/>
    </row>
    <row r="28" spans="1:10" x14ac:dyDescent="0.2">
      <c r="A28" s="38"/>
      <c r="B28" s="38"/>
      <c r="C28" s="38"/>
      <c r="D28" s="38"/>
      <c r="E28" s="38"/>
      <c r="F28" s="38"/>
      <c r="G28" s="38"/>
      <c r="H28" s="38"/>
      <c r="I28" s="38"/>
      <c r="J28" s="38"/>
    </row>
  </sheetData>
  <mergeCells count="3">
    <mergeCell ref="A2:J2"/>
    <mergeCell ref="A4:J10"/>
    <mergeCell ref="A11:J11"/>
  </mergeCells>
  <phoneticPr fontId="3" type="noConversion"/>
  <pageMargins left="0.75" right="0.75" top="1" bottom="1" header="0.5" footer="0.5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OPĆI PODACI</vt:lpstr>
      <vt:lpstr>Bilanca</vt:lpstr>
      <vt:lpstr>RDG</vt:lpstr>
      <vt:lpstr>NT_I</vt:lpstr>
      <vt:lpstr>PK</vt:lpstr>
      <vt:lpstr>Bilješke</vt:lpstr>
      <vt:lpstr>Bilješke!Print_Area</vt:lpstr>
      <vt:lpstr>'OPĆI PODACI'!Print_Area</vt:lpstr>
      <vt:lpstr>PK!Print_Area</vt:lpstr>
    </vt:vector>
  </TitlesOfParts>
  <Company>HANFA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TFI-POD</dc:title>
  <dc:creator>Mijo Jozić</dc:creator>
  <cp:lastModifiedBy>Tatjana Ilinčić</cp:lastModifiedBy>
  <cp:lastPrinted>2015-10-26T08:57:08Z</cp:lastPrinted>
  <dcterms:created xsi:type="dcterms:W3CDTF">2008-10-17T11:51:54Z</dcterms:created>
  <dcterms:modified xsi:type="dcterms:W3CDTF">2015-10-27T16:06:33Z</dcterms:modified>
</cp:coreProperties>
</file>