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rfs-grupa01\ag financije\External Reporting\2016\Objave rezultata\Q1 2016\"/>
    </mc:Choice>
  </mc:AlternateContent>
  <bookViews>
    <workbookView xWindow="0" yWindow="15" windowWidth="12165" windowHeight="8175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  <sheet name="Bilješke" sheetId="16" r:id="rId6"/>
  </sheets>
  <definedNames>
    <definedName name="_xlnm.Print_Area" localSheetId="1">Bilanca!$A$1:$K$121</definedName>
    <definedName name="_xlnm.Print_Area" localSheetId="5">Bilješke!$A$1:$J$53</definedName>
    <definedName name="_xlnm.Print_Area" localSheetId="3">NT_I!$A$1:$K$52</definedName>
    <definedName name="_xlnm.Print_Area" localSheetId="0">'OPĆI PODACI'!$A$1:$I$63</definedName>
    <definedName name="_xlnm.Print_Area" localSheetId="4">PK!$A$1:$P$29</definedName>
    <definedName name="_xlnm.Print_Area" localSheetId="2">RDG!$A$1:$M$71</definedName>
  </definedNames>
  <calcPr calcId="152511"/>
</workbook>
</file>

<file path=xl/calcChain.xml><?xml version="1.0" encoding="utf-8"?>
<calcChain xmlns="http://schemas.openxmlformats.org/spreadsheetml/2006/main">
  <c r="J21" i="17" l="1"/>
  <c r="J14" i="17"/>
  <c r="J46" i="20"/>
  <c r="J44" i="20"/>
  <c r="J38" i="20"/>
  <c r="J45" i="20" s="1"/>
  <c r="J31" i="20"/>
  <c r="J33" i="20" s="1"/>
  <c r="J27" i="20"/>
  <c r="J32" i="20" s="1"/>
  <c r="J18" i="20"/>
  <c r="J13" i="20"/>
  <c r="K66" i="18"/>
  <c r="J66" i="18"/>
  <c r="K57" i="18"/>
  <c r="J57" i="18"/>
  <c r="K33" i="18"/>
  <c r="J33" i="18"/>
  <c r="K27" i="18"/>
  <c r="K42" i="18" s="1"/>
  <c r="J27" i="18"/>
  <c r="J42" i="18" s="1"/>
  <c r="K22" i="18"/>
  <c r="K10" i="18" s="1"/>
  <c r="K43" i="18" s="1"/>
  <c r="K46" i="18" s="1"/>
  <c r="J22" i="18"/>
  <c r="K16" i="18"/>
  <c r="J16" i="18"/>
  <c r="K12" i="18"/>
  <c r="J12" i="18"/>
  <c r="J10" i="18"/>
  <c r="J43" i="18" s="1"/>
  <c r="J46" i="18" s="1"/>
  <c r="K7" i="18"/>
  <c r="J7" i="18"/>
  <c r="J20" i="20" l="1"/>
  <c r="J19" i="20"/>
  <c r="J45" i="18"/>
  <c r="J44" i="18"/>
  <c r="J48" i="18" s="1"/>
  <c r="J56" i="18" s="1"/>
  <c r="J67" i="18" s="1"/>
  <c r="K45" i="18"/>
  <c r="K44" i="18"/>
  <c r="K48" i="18" s="1"/>
  <c r="K56" i="18" s="1"/>
  <c r="K67" i="18" s="1"/>
  <c r="J48" i="20" l="1"/>
  <c r="J51" i="20" s="1"/>
  <c r="J47" i="20"/>
  <c r="J50" i="20" s="1"/>
  <c r="J52" i="20" s="1"/>
  <c r="K50" i="18"/>
  <c r="K49" i="18"/>
  <c r="J50" i="18"/>
  <c r="J49" i="18"/>
  <c r="J100" i="19" l="1"/>
  <c r="J90" i="19"/>
  <c r="J86" i="19"/>
  <c r="J82" i="19"/>
  <c r="J69" i="19" s="1"/>
  <c r="J114" i="19" s="1"/>
  <c r="J79" i="19"/>
  <c r="J72" i="19"/>
  <c r="J56" i="19"/>
  <c r="J49" i="19"/>
  <c r="J41" i="19"/>
  <c r="J40" i="19" s="1"/>
  <c r="J35" i="19"/>
  <c r="J26" i="19"/>
  <c r="J16" i="19"/>
  <c r="J9" i="19"/>
  <c r="J8" i="19" l="1"/>
  <c r="J66" i="19"/>
  <c r="K16" i="19" l="1"/>
  <c r="K21" i="17" l="1"/>
  <c r="K26" i="19" l="1"/>
  <c r="K31" i="20" l="1"/>
  <c r="K44" i="20" l="1"/>
  <c r="K38" i="20" l="1"/>
  <c r="K46" i="20" s="1"/>
  <c r="K14" i="17" l="1"/>
  <c r="K45" i="20"/>
  <c r="K27" i="20"/>
  <c r="K18" i="20"/>
  <c r="K13" i="20"/>
  <c r="M57" i="18"/>
  <c r="M66" i="18" s="1"/>
  <c r="L57" i="18"/>
  <c r="L66" i="18" s="1"/>
  <c r="M33" i="18"/>
  <c r="L33" i="18"/>
  <c r="M27" i="18"/>
  <c r="L27" i="18"/>
  <c r="M22" i="18"/>
  <c r="L22" i="18"/>
  <c r="M16" i="18"/>
  <c r="L16" i="18"/>
  <c r="M12" i="18"/>
  <c r="L12" i="18"/>
  <c r="M7" i="18"/>
  <c r="M42" i="18" s="1"/>
  <c r="L7" i="18"/>
  <c r="L42" i="18" s="1"/>
  <c r="K100" i="19"/>
  <c r="K90" i="19"/>
  <c r="K86" i="19"/>
  <c r="K82" i="19"/>
  <c r="K79" i="19"/>
  <c r="K72" i="19"/>
  <c r="K56" i="19"/>
  <c r="K49" i="19"/>
  <c r="K35" i="19"/>
  <c r="K9" i="19"/>
  <c r="M10" i="18" l="1"/>
  <c r="M43" i="18" s="1"/>
  <c r="L10" i="18"/>
  <c r="L43" i="18" s="1"/>
  <c r="L44" i="18" s="1"/>
  <c r="L48" i="18" s="1"/>
  <c r="K19" i="20"/>
  <c r="K69" i="19"/>
  <c r="K8" i="19"/>
  <c r="M46" i="18" l="1"/>
  <c r="M45" i="18"/>
  <c r="M44" i="18"/>
  <c r="M48" i="18" s="1"/>
  <c r="L45" i="18"/>
  <c r="L46" i="18"/>
  <c r="K114" i="19"/>
  <c r="K20" i="20"/>
  <c r="K41" i="19"/>
  <c r="K40" i="19" l="1"/>
  <c r="K66" i="19" s="1"/>
  <c r="L50" i="18" l="1"/>
  <c r="M50" i="18"/>
  <c r="M49" i="18"/>
  <c r="M56" i="18"/>
  <c r="M67" i="18" s="1"/>
  <c r="L49" i="18" l="1"/>
  <c r="L56" i="18"/>
  <c r="L67" i="18" l="1"/>
  <c r="K32" i="20" l="1"/>
  <c r="K33" i="20"/>
  <c r="K48" i="20" l="1"/>
  <c r="K51" i="20" s="1"/>
  <c r="K47" i="20"/>
  <c r="K50" i="20" s="1"/>
  <c r="K52" i="20" l="1"/>
</calcChain>
</file>

<file path=xl/sharedStrings.xml><?xml version="1.0" encoding="utf-8"?>
<sst xmlns="http://schemas.openxmlformats.org/spreadsheetml/2006/main" count="336" uniqueCount="307">
  <si>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</si>
  <si>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</si>
  <si>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</si>
  <si>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</si>
  <si>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</si>
  <si>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</si>
  <si>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</si>
  <si>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</si>
  <si>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</si>
  <si>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</si>
  <si>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</si>
  <si>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</si>
  <si>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</si>
  <si>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</si>
  <si>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</si>
  <si>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</si>
  <si>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</si>
  <si>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</si>
  <si>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</si>
  <si>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</si>
  <si>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</si>
  <si>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</si>
  <si>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</si>
  <si>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</si>
  <si>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</si>
  <si>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</si>
  <si>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</si>
  <si>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</si>
  <si>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</si>
  <si>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</si>
  <si>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</si>
  <si>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</si>
  <si>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</si>
  <si>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</si>
  <si>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</si>
  <si>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</si>
  <si>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</si>
  <si>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</si>
  <si>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</si>
  <si>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</si>
  <si>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</si>
  <si>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</si>
  <si>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</si>
  <si>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</si>
  <si>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</si>
  <si>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</si>
  <si>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</si>
  <si>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</si>
  <si>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</si>
  <si>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</si>
  <si>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</si>
  <si>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</si>
  <si>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</si>
  <si>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</si>
  <si>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</si>
  <si>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</si>
  <si>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</si>
  <si>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</si>
  <si>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</si>
  <si>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</si>
  <si>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</si>
  <si>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</si>
  <si>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</si>
  <si>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</si>
  <si>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</si>
  <si>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</si>
  <si>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</si>
  <si>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</si>
  <si>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</si>
  <si>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</si>
  <si>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</si>
  <si>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</si>
  <si>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</si>
  <si>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</si>
  <si>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</si>
  <si>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</si>
  <si>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</si>
  <si>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</si>
  <si>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</si>
  <si>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</si>
  <si>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</si>
  <si>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</si>
  <si>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</si>
  <si>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</si>
  <si>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</si>
  <si>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</si>
  <si>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</si>
  <si>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</si>
  <si>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</si>
  <si>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</si>
  <si>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</si>
  <si>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</si>
  <si>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</si>
  <si>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</si>
  <si>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</si>
  <si>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</si>
  <si>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</si>
  <si>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</si>
  <si>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</si>
  <si>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</si>
  <si>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</si>
  <si>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</si>
  <si>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</si>
  <si>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</si>
  <si>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</si>
  <si>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</si>
  <si>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</si>
  <si>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</si>
  <si>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</si>
  <si>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</si>
  <si>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</si>
  <si>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</si>
  <si>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</si>
  <si>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</si>
  <si>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</si>
  <si>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</si>
  <si>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</si>
  <si>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</si>
  <si>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</si>
  <si>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</si>
  <si>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</si>
  <si>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</si>
  <si>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</si>
  <si>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</si>
  <si>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</si>
  <si>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</si>
  <si>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</si>
  <si>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</si>
  <si>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</si>
  <si>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</si>
  <si>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</si>
  <si>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</si>
  <si>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</si>
  <si>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</si>
  <si>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</si>
  <si>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</si>
  <si>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</si>
  <si>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</si>
  <si>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</si>
  <si>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</si>
  <si>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</si>
  <si>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</si>
  <si>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</si>
  <si>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</si>
  <si>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</si>
  <si>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</si>
  <si>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</si>
  <si>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</si>
  <si>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</si>
  <si>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</si>
  <si>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</si>
  <si>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</si>
  <si>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</si>
  <si>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</si>
  <si>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</si>
  <si>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</si>
  <si>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</si>
  <si>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</si>
  <si>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</si>
  <si>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</si>
  <si>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</si>
  <si>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</si>
  <si>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</si>
  <si>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</si>
  <si>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</si>
  <si>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</si>
  <si>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</si>
  <si>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</si>
  <si>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</si>
  <si>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</si>
  <si>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</si>
  <si>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</si>
  <si>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</si>
  <si>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</si>
  <si>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</si>
  <si>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</si>
  <si>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</si>
  <si>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</si>
  <si>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</si>
  <si>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</si>
  <si>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</si>
  <si>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</si>
  <si>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</si>
  <si>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</si>
  <si>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</si>
  <si>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</si>
  <si>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</si>
  <si>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</si>
  <si>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</si>
  <si>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</si>
  <si>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</si>
  <si>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</si>
  <si>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</si>
  <si>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</si>
  <si>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</si>
  <si>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</si>
  <si>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</si>
  <si>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</si>
  <si>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</si>
  <si>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</si>
  <si>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</si>
  <si>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</si>
  <si>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</si>
  <si>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</si>
  <si>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</si>
  <si>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</si>
  <si>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</si>
  <si>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</si>
  <si>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</si>
  <si>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</si>
  <si>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</si>
  <si>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</si>
  <si>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</si>
  <si>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</si>
  <si>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</si>
  <si>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</si>
  <si>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</si>
  <si>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</si>
  <si>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</si>
  <si>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</si>
  <si>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</si>
  <si>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</si>
  <si>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</si>
  <si>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</si>
  <si>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</si>
  <si>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</si>
  <si>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</si>
  <si>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</si>
  <si>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</si>
  <si>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</si>
  <si>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</si>
  <si>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</si>
  <si>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</si>
  <si>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</si>
  <si>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</si>
  <si>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</si>
  <si>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</si>
  <si>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</si>
  <si>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</si>
  <si>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</si>
  <si>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</si>
  <si>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</si>
  <si>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</si>
  <si>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</si>
  <si>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</si>
  <si>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</si>
  <si>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</si>
  <si>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</si>
  <si>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</si>
  <si>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</si>
  <si>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</si>
  <si>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</si>
  <si>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</si>
  <si>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</si>
  <si>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</si>
  <si>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</si>
  <si>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</si>
  <si>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</si>
  <si>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</si>
  <si>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</si>
  <si>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</si>
  <si>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</si>
  <si>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</si>
  <si>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</si>
  <si>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</si>
  <si>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</si>
  <si>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</si>
  <si>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</si>
  <si>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</si>
  <si>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</si>
  <si>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</si>
  <si>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</si>
  <si>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</si>
  <si>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</si>
  <si>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</si>
  <si>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</si>
  <si>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</si>
  <si>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</si>
  <si>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</si>
  <si>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</si>
  <si>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</si>
  <si>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</si>
  <si>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</si>
  <si>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</si>
  <si>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</si>
  <si>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>01671910</t>
  </si>
  <si>
    <t>080245039</t>
  </si>
  <si>
    <t>71149912416</t>
  </si>
  <si>
    <t>ATLANTIC GRUPA d.d.</t>
  </si>
  <si>
    <t>ZAGREB</t>
  </si>
  <si>
    <t>MIRAMARSKA 23</t>
  </si>
  <si>
    <t>atlantic@atlantic.hr</t>
  </si>
  <si>
    <t>www.atlantic.hr</t>
  </si>
  <si>
    <t>NE</t>
  </si>
  <si>
    <t>Ilinčić Tatjana</t>
  </si>
  <si>
    <t>012413927</t>
  </si>
  <si>
    <t>012413002</t>
  </si>
  <si>
    <t>tatjana.ilincic@atlanticgrupa.com</t>
  </si>
  <si>
    <t>Stanković Zoran</t>
  </si>
  <si>
    <t>Obveznik: Atlantic grupa d.d.</t>
  </si>
  <si>
    <t>Obveznik: Atlantic Grupa d.d.</t>
  </si>
  <si>
    <t>Obveznik: _Atlantic Grupa d.d.</t>
  </si>
  <si>
    <t xml:space="preserve">     1. Kamate, tečajne razlike, dividende i slični prihodi iz odnosa s povezanim poduzetnicima
         povezanim poduzetnicima</t>
  </si>
  <si>
    <t xml:space="preserve">     2. Kamate, tečajne razlike, dividende, slični prihodi iz odnosa s nepovezanim
          nepovezanim poduzetnicima i drugim osobama</t>
  </si>
  <si>
    <t>stanje na dan 31.03.2016.</t>
  </si>
  <si>
    <t>7010</t>
  </si>
  <si>
    <t>u razdoblju 1.1.2016. do 31.03.2016.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</si>
</sst>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* #,##0.00\ _K_M_-;\-* #,##0.00\ _K_M_-;_-* &quot;-&quot;??\ _K_M_-;_-@_-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9" fontId="2" fillId="0" borderId="0" applyFont="0" applyFill="0" applyBorder="0" applyAlignment="0" applyProtection="0"/>
    <xf numFmtId="0" fontId="30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</cellStyleXfs>
  <cellXfs count="330">
    <xf numFmtId="0" fontId="0" fillId="0" borderId="0" xfId="0"/>
    <xf numFmtId="0" fontId="13" fillId="0" borderId="0" xfId="5">
      <alignment vertical="top"/>
    </xf>
    <xf numFmtId="0" fontId="13" fillId="0" borderId="0" xfId="5" applyAlignment="1"/>
    <xf numFmtId="0" fontId="22" fillId="0" borderId="0" xfId="5" applyFont="1" applyAlignment="1"/>
    <xf numFmtId="0" fontId="0" fillId="0" borderId="0" xfId="0" applyFill="1"/>
    <xf numFmtId="0" fontId="3" fillId="0" borderId="0" xfId="5" applyFont="1" applyFill="1" applyAlignment="1">
      <alignment wrapText="1"/>
    </xf>
    <xf numFmtId="0" fontId="3" fillId="0" borderId="0" xfId="0" applyFont="1" applyFill="1"/>
    <xf numFmtId="0" fontId="3" fillId="0" borderId="0" xfId="5" applyFont="1" applyFill="1" applyBorder="1" applyAlignment="1">
      <alignment wrapText="1"/>
    </xf>
    <xf numFmtId="3" fontId="0" fillId="0" borderId="0" xfId="0" applyNumberFormat="1" applyFill="1"/>
    <xf numFmtId="3" fontId="3" fillId="0" borderId="0" xfId="0" applyNumberFormat="1" applyFont="1" applyFill="1"/>
    <xf numFmtId="0" fontId="26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 applyProtection="1">
      <alignment vertical="center"/>
      <protection locked="0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3" fontId="5" fillId="2" borderId="4" xfId="0" applyNumberFormat="1" applyFont="1" applyFill="1" applyBorder="1" applyAlignment="1" applyProtection="1">
      <alignment vertical="center"/>
      <protection hidden="1"/>
    </xf>
    <xf numFmtId="164" fontId="25" fillId="2" borderId="5" xfId="0" applyNumberFormat="1" applyFont="1" applyFill="1" applyBorder="1" applyAlignment="1">
      <alignment horizontal="center" vertical="center"/>
    </xf>
    <xf numFmtId="164" fontId="25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 applyProtection="1">
      <alignment vertical="center"/>
      <protection hidden="1"/>
    </xf>
    <xf numFmtId="3" fontId="0" fillId="2" borderId="0" xfId="0" applyNumberFormat="1" applyFill="1"/>
    <xf numFmtId="164" fontId="6" fillId="2" borderId="4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 applyProtection="1">
      <alignment vertical="center"/>
      <protection locked="0"/>
    </xf>
    <xf numFmtId="164" fontId="6" fillId="2" borderId="2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3" fontId="10" fillId="2" borderId="5" xfId="0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1" xfId="0" applyNumberFormat="1" applyFont="1" applyFill="1" applyBorder="1" applyAlignment="1" applyProtection="1">
      <alignment vertical="center"/>
      <protection locked="0"/>
    </xf>
    <xf numFmtId="3" fontId="4" fillId="2" borderId="4" xfId="0" applyNumberFormat="1" applyFont="1" applyFill="1" applyBorder="1" applyAlignment="1" applyProtection="1">
      <alignment vertical="center"/>
      <protection hidden="1"/>
    </xf>
    <xf numFmtId="164" fontId="6" fillId="2" borderId="5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 wrapText="1"/>
    </xf>
    <xf numFmtId="0" fontId="9" fillId="2" borderId="7" xfId="3" applyFont="1" applyFill="1" applyBorder="1" applyAlignment="1"/>
    <xf numFmtId="0" fontId="9" fillId="2" borderId="13" xfId="3" applyFont="1" applyFill="1" applyBorder="1" applyAlignment="1"/>
    <xf numFmtId="0" fontId="9" fillId="2" borderId="0" xfId="3" applyFont="1" applyFill="1" applyAlignment="1"/>
    <xf numFmtId="0" fontId="3" fillId="2" borderId="0" xfId="3" applyFont="1" applyFill="1" applyAlignment="1"/>
    <xf numFmtId="14" fontId="6" fillId="2" borderId="11" xfId="3" applyNumberFormat="1" applyFont="1" applyFill="1" applyBorder="1" applyAlignment="1" applyProtection="1">
      <alignment horizontal="center" vertical="center"/>
      <protection locked="0" hidden="1"/>
    </xf>
    <xf numFmtId="0" fontId="9" fillId="2" borderId="6" xfId="3" applyFont="1" applyFill="1" applyBorder="1" applyAlignment="1" applyProtection="1">
      <alignment horizontal="center" vertical="center"/>
      <protection locked="0" hidden="1"/>
    </xf>
    <xf numFmtId="0" fontId="6" fillId="2" borderId="0" xfId="3" applyFont="1" applyFill="1" applyBorder="1" applyAlignment="1" applyProtection="1">
      <alignment horizontal="left" vertical="center"/>
      <protection hidden="1"/>
    </xf>
    <xf numFmtId="0" fontId="7" fillId="2" borderId="14" xfId="3" applyFont="1" applyFill="1" applyBorder="1" applyAlignment="1" applyProtection="1">
      <alignment horizontal="left" vertical="center" wrapText="1"/>
      <protection hidden="1"/>
    </xf>
    <xf numFmtId="0" fontId="7" fillId="2" borderId="6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vertical="center"/>
      <protection hidden="1"/>
    </xf>
    <xf numFmtId="0" fontId="7" fillId="2" borderId="0" xfId="3" applyFont="1" applyFill="1" applyBorder="1" applyAlignment="1" applyProtection="1">
      <alignment horizontal="center" vertical="center" wrapText="1"/>
      <protection hidden="1"/>
    </xf>
    <xf numFmtId="0" fontId="9" fillId="2" borderId="14" xfId="3" applyFont="1" applyFill="1" applyBorder="1" applyAlignment="1" applyProtection="1">
      <alignment horizontal="left" vertical="center" wrapText="1"/>
      <protection hidden="1"/>
    </xf>
    <xf numFmtId="0" fontId="9" fillId="2" borderId="6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protection hidden="1"/>
    </xf>
    <xf numFmtId="0" fontId="16" fillId="2" borderId="0" xfId="3" applyFont="1" applyFill="1" applyBorder="1" applyAlignment="1" applyProtection="1">
      <alignment horizontal="right" vertical="center" wrapText="1"/>
      <protection hidden="1"/>
    </xf>
    <xf numFmtId="0" fontId="16" fillId="2" borderId="0" xfId="3" applyFont="1" applyFill="1" applyBorder="1" applyAlignment="1" applyProtection="1">
      <alignment horizontal="right"/>
      <protection hidden="1"/>
    </xf>
    <xf numFmtId="0" fontId="16" fillId="2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6" fillId="2" borderId="0" xfId="3" applyFont="1" applyFill="1" applyBorder="1" applyAlignment="1" applyProtection="1">
      <alignment horizontal="left" vertical="center"/>
      <protection hidden="1"/>
    </xf>
    <xf numFmtId="0" fontId="9" fillId="2" borderId="14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alignment wrapText="1"/>
      <protection hidden="1"/>
    </xf>
    <xf numFmtId="0" fontId="9" fillId="2" borderId="14" xfId="3" applyFont="1" applyFill="1" applyBorder="1" applyAlignment="1" applyProtection="1">
      <alignment wrapText="1"/>
      <protection hidden="1"/>
    </xf>
    <xf numFmtId="0" fontId="9" fillId="2" borderId="6" xfId="3" applyFont="1" applyFill="1" applyBorder="1" applyAlignment="1" applyProtection="1">
      <alignment horizontal="right"/>
      <protection hidden="1"/>
    </xf>
    <xf numFmtId="0" fontId="9" fillId="2" borderId="0" xfId="3" applyFont="1" applyFill="1" applyBorder="1" applyAlignment="1" applyProtection="1">
      <alignment horizontal="right"/>
      <protection hidden="1"/>
    </xf>
    <xf numFmtId="0" fontId="9" fillId="2" borderId="6" xfId="3" applyFont="1" applyFill="1" applyBorder="1" applyAlignment="1" applyProtection="1">
      <alignment horizontal="right" wrapText="1"/>
      <protection hidden="1"/>
    </xf>
    <xf numFmtId="0" fontId="9" fillId="2" borderId="0" xfId="3" applyFont="1" applyFill="1" applyBorder="1" applyAlignment="1" applyProtection="1">
      <alignment horizontal="right" wrapText="1"/>
      <protection hidden="1"/>
    </xf>
    <xf numFmtId="0" fontId="9" fillId="2" borderId="0" xfId="3" applyFont="1" applyFill="1" applyBorder="1" applyAlignment="1" applyProtection="1">
      <alignment horizontal="left"/>
      <protection hidden="1"/>
    </xf>
    <xf numFmtId="0" fontId="9" fillId="2" borderId="0" xfId="3" applyFont="1" applyFill="1" applyBorder="1" applyAlignment="1" applyProtection="1">
      <alignment vertical="top"/>
      <protection hidden="1"/>
    </xf>
    <xf numFmtId="1" fontId="6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6" fillId="2" borderId="14" xfId="3" applyFont="1" applyFill="1" applyBorder="1" applyAlignment="1" applyProtection="1">
      <alignment horizontal="right" vertical="center"/>
      <protection locked="0" hidden="1"/>
    </xf>
    <xf numFmtId="0" fontId="7" fillId="2" borderId="0" xfId="3" applyFont="1" applyFill="1" applyBorder="1" applyAlignment="1" applyProtection="1">
      <protection hidden="1"/>
    </xf>
    <xf numFmtId="0" fontId="9" fillId="2" borderId="0" xfId="3" applyFont="1" applyFill="1" applyBorder="1" applyAlignment="1" applyProtection="1">
      <alignment horizontal="right" vertical="center"/>
      <protection hidden="1"/>
    </xf>
    <xf numFmtId="0" fontId="9" fillId="2" borderId="14" xfId="3" applyFont="1" applyFill="1" applyBorder="1" applyAlignment="1" applyProtection="1">
      <alignment vertical="top"/>
      <protection hidden="1"/>
    </xf>
    <xf numFmtId="0" fontId="6" fillId="2" borderId="10" xfId="3" applyFont="1" applyFill="1" applyBorder="1" applyAlignment="1" applyProtection="1">
      <alignment horizontal="center" vertical="center"/>
      <protection locked="0" hidden="1"/>
    </xf>
    <xf numFmtId="0" fontId="6" fillId="2" borderId="0" xfId="3" applyFont="1" applyFill="1" applyBorder="1" applyAlignment="1" applyProtection="1">
      <alignment vertical="top"/>
      <protection hidden="1"/>
    </xf>
    <xf numFmtId="0" fontId="9" fillId="2" borderId="0" xfId="3" applyFont="1" applyFill="1" applyBorder="1" applyAlignment="1"/>
    <xf numFmtId="49" fontId="6" fillId="2" borderId="10" xfId="3" applyNumberFormat="1" applyFont="1" applyFill="1" applyBorder="1" applyAlignment="1" applyProtection="1">
      <alignment horizontal="right" vertical="center"/>
      <protection locked="0" hidden="1"/>
    </xf>
    <xf numFmtId="0" fontId="9" fillId="2" borderId="14" xfId="3" applyFont="1" applyFill="1" applyBorder="1" applyAlignment="1" applyProtection="1">
      <alignment horizontal="left" vertical="top" wrapText="1"/>
      <protection hidden="1"/>
    </xf>
    <xf numFmtId="0" fontId="9" fillId="2" borderId="6" xfId="3" applyFont="1" applyFill="1" applyBorder="1" applyAlignment="1"/>
    <xf numFmtId="0" fontId="9" fillId="2" borderId="0" xfId="3" applyFont="1" applyFill="1" applyBorder="1" applyAlignment="1" applyProtection="1">
      <alignment horizontal="center" vertical="center"/>
      <protection locked="0" hidden="1"/>
    </xf>
    <xf numFmtId="0" fontId="7" fillId="2" borderId="6" xfId="3" applyFont="1" applyFill="1" applyBorder="1" applyAlignment="1" applyProtection="1">
      <alignment horizontal="right"/>
      <protection hidden="1"/>
    </xf>
    <xf numFmtId="0" fontId="7" fillId="2" borderId="0" xfId="3" applyFont="1" applyFill="1" applyBorder="1" applyAlignment="1" applyProtection="1">
      <alignment horizontal="right"/>
      <protection hidden="1"/>
    </xf>
    <xf numFmtId="0" fontId="7" fillId="2" borderId="0" xfId="3" applyFont="1" applyFill="1" applyBorder="1" applyAlignment="1" applyProtection="1">
      <alignment vertical="top"/>
      <protection hidden="1"/>
    </xf>
    <xf numFmtId="0" fontId="7" fillId="2" borderId="14" xfId="3" applyFont="1" applyFill="1" applyBorder="1" applyAlignment="1" applyProtection="1">
      <alignment horizontal="left" vertical="top" indent="2"/>
      <protection hidden="1"/>
    </xf>
    <xf numFmtId="0" fontId="7" fillId="2" borderId="0" xfId="3" applyFont="1" applyFill="1" applyBorder="1" applyAlignment="1" applyProtection="1">
      <alignment vertical="top" wrapText="1"/>
      <protection hidden="1"/>
    </xf>
    <xf numFmtId="0" fontId="7" fillId="2" borderId="0" xfId="3" applyFont="1" applyFill="1" applyBorder="1" applyAlignment="1" applyProtection="1">
      <alignment wrapText="1"/>
      <protection hidden="1"/>
    </xf>
    <xf numFmtId="0" fontId="7" fillId="2" borderId="14" xfId="3" applyFont="1" applyFill="1" applyBorder="1" applyAlignment="1" applyProtection="1">
      <alignment horizontal="left" vertical="top" wrapText="1" indent="2"/>
      <protection hidden="1"/>
    </xf>
    <xf numFmtId="0" fontId="7" fillId="2" borderId="6" xfId="3" applyFont="1" applyFill="1" applyBorder="1" applyAlignment="1" applyProtection="1">
      <alignment horizontal="right" vertical="top"/>
      <protection hidden="1"/>
    </xf>
    <xf numFmtId="0" fontId="7" fillId="2" borderId="0" xfId="3" applyFont="1" applyFill="1" applyBorder="1" applyAlignment="1" applyProtection="1">
      <alignment horizontal="right" vertical="top"/>
      <protection hidden="1"/>
    </xf>
    <xf numFmtId="0" fontId="7" fillId="2" borderId="14" xfId="3" applyFont="1" applyFill="1" applyBorder="1" applyAlignment="1" applyProtection="1">
      <protection hidden="1"/>
    </xf>
    <xf numFmtId="0" fontId="7" fillId="2" borderId="0" xfId="3" applyFont="1" applyFill="1" applyBorder="1" applyAlignment="1" applyProtection="1">
      <alignment horizontal="center" vertical="top"/>
      <protection hidden="1"/>
    </xf>
    <xf numFmtId="0" fontId="7" fillId="2" borderId="0" xfId="3" applyFont="1" applyFill="1" applyBorder="1" applyAlignment="1" applyProtection="1">
      <alignment horizontal="center"/>
      <protection hidden="1"/>
    </xf>
    <xf numFmtId="0" fontId="6" fillId="2" borderId="6" xfId="3" applyFont="1" applyFill="1" applyBorder="1" applyAlignment="1" applyProtection="1">
      <alignment horizontal="right" vertical="center"/>
      <protection locked="0" hidden="1"/>
    </xf>
    <xf numFmtId="0" fontId="6" fillId="2" borderId="0" xfId="3" applyFont="1" applyFill="1" applyBorder="1" applyAlignment="1" applyProtection="1">
      <alignment horizontal="right" vertical="center"/>
      <protection locked="0" hidden="1"/>
    </xf>
    <xf numFmtId="49" fontId="6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6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9" fillId="2" borderId="6" xfId="3" applyFont="1" applyFill="1" applyBorder="1" applyAlignment="1" applyProtection="1">
      <alignment horizontal="right" vertical="top"/>
      <protection hidden="1"/>
    </xf>
    <xf numFmtId="0" fontId="9" fillId="2" borderId="0" xfId="3" applyFont="1" applyFill="1" applyBorder="1" applyAlignment="1" applyProtection="1">
      <alignment horizontal="right" vertical="top"/>
      <protection hidden="1"/>
    </xf>
    <xf numFmtId="0" fontId="9" fillId="2" borderId="0" xfId="3" applyFont="1" applyFill="1" applyBorder="1" applyAlignment="1" applyProtection="1">
      <alignment horizontal="center" vertical="top"/>
      <protection hidden="1"/>
    </xf>
    <xf numFmtId="0" fontId="9" fillId="2" borderId="0" xfId="3" applyFont="1" applyFill="1" applyBorder="1" applyAlignment="1" applyProtection="1">
      <alignment horizontal="center"/>
      <protection hidden="1"/>
    </xf>
    <xf numFmtId="0" fontId="9" fillId="2" borderId="6" xfId="3" applyFont="1" applyFill="1" applyBorder="1" applyAlignment="1" applyProtection="1">
      <alignment horizontal="left" vertical="top"/>
      <protection hidden="1"/>
    </xf>
    <xf numFmtId="0" fontId="9" fillId="2" borderId="0" xfId="3" applyFont="1" applyFill="1" applyBorder="1" applyAlignment="1" applyProtection="1">
      <alignment horizontal="left" vertical="top"/>
      <protection hidden="1"/>
    </xf>
    <xf numFmtId="0" fontId="9" fillId="2" borderId="14" xfId="3" applyFont="1" applyFill="1" applyBorder="1" applyAlignment="1" applyProtection="1">
      <alignment horizontal="left"/>
      <protection hidden="1"/>
    </xf>
    <xf numFmtId="0" fontId="9" fillId="2" borderId="7" xfId="3" applyFont="1" applyFill="1" applyBorder="1" applyAlignment="1" applyProtection="1">
      <protection hidden="1"/>
    </xf>
    <xf numFmtId="0" fontId="9" fillId="2" borderId="13" xfId="3" applyFont="1" applyFill="1" applyBorder="1" applyAlignment="1" applyProtection="1">
      <protection hidden="1"/>
    </xf>
    <xf numFmtId="0" fontId="9" fillId="2" borderId="6" xfId="3" applyFont="1" applyFill="1" applyBorder="1" applyAlignment="1" applyProtection="1">
      <alignment horizontal="left"/>
      <protection hidden="1"/>
    </xf>
    <xf numFmtId="0" fontId="9" fillId="2" borderId="14" xfId="3" applyFont="1" applyFill="1" applyBorder="1" applyAlignment="1" applyProtection="1">
      <alignment vertical="center"/>
      <protection hidden="1"/>
    </xf>
    <xf numFmtId="0" fontId="9" fillId="2" borderId="0" xfId="3" applyFont="1" applyFill="1" applyBorder="1" applyAlignment="1" applyProtection="1">
      <alignment vertical="center"/>
      <protection hidden="1"/>
    </xf>
    <xf numFmtId="0" fontId="18" fillId="2" borderId="0" xfId="5" applyFont="1" applyFill="1" applyBorder="1" applyAlignment="1" applyProtection="1">
      <alignment vertical="center"/>
      <protection hidden="1"/>
    </xf>
    <xf numFmtId="0" fontId="18" fillId="2" borderId="14" xfId="5" applyFont="1" applyFill="1" applyBorder="1" applyAlignment="1" applyProtection="1">
      <alignment vertical="center"/>
      <protection hidden="1"/>
    </xf>
    <xf numFmtId="0" fontId="18" fillId="2" borderId="0" xfId="5" applyFont="1" applyFill="1" applyBorder="1" applyAlignment="1" applyProtection="1">
      <alignment horizontal="left"/>
      <protection hidden="1"/>
    </xf>
    <xf numFmtId="0" fontId="13" fillId="2" borderId="0" xfId="5" applyFill="1" applyBorder="1" applyAlignment="1"/>
    <xf numFmtId="0" fontId="13" fillId="2" borderId="14" xfId="5" applyFill="1" applyBorder="1" applyAlignment="1"/>
    <xf numFmtId="0" fontId="6" fillId="2" borderId="6" xfId="3" applyFont="1" applyFill="1" applyBorder="1" applyAlignment="1" applyProtection="1">
      <alignment vertical="center"/>
      <protection hidden="1"/>
    </xf>
    <xf numFmtId="0" fontId="9" fillId="2" borderId="8" xfId="3" applyFont="1" applyFill="1" applyBorder="1" applyAlignment="1" applyProtection="1">
      <protection hidden="1"/>
    </xf>
    <xf numFmtId="0" fontId="9" fillId="2" borderId="8" xfId="3" applyFont="1" applyFill="1" applyBorder="1" applyAlignment="1"/>
    <xf numFmtId="0" fontId="9" fillId="2" borderId="15" xfId="3" applyFont="1" applyFill="1" applyBorder="1" applyAlignment="1" applyProtection="1">
      <protection hidden="1"/>
    </xf>
    <xf numFmtId="0" fontId="9" fillId="2" borderId="16" xfId="3" applyFont="1" applyFill="1" applyBorder="1" applyAlignment="1" applyProtection="1">
      <alignment horizontal="right" vertical="top" wrapText="1"/>
      <protection hidden="1"/>
    </xf>
    <xf numFmtId="0" fontId="9" fillId="2" borderId="17" xfId="3" applyFont="1" applyFill="1" applyBorder="1" applyAlignment="1" applyProtection="1">
      <alignment horizontal="right" vertical="top" wrapText="1"/>
      <protection hidden="1"/>
    </xf>
    <xf numFmtId="0" fontId="9" fillId="2" borderId="17" xfId="3" applyFont="1" applyFill="1" applyBorder="1" applyAlignment="1" applyProtection="1">
      <protection hidden="1"/>
    </xf>
    <xf numFmtId="0" fontId="9" fillId="2" borderId="18" xfId="3" applyFont="1" applyFill="1" applyBorder="1" applyAlignment="1" applyProtection="1">
      <protection hidden="1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3" fontId="0" fillId="0" borderId="0" xfId="0" applyNumberFormat="1"/>
    <xf numFmtId="3" fontId="3" fillId="0" borderId="0" xfId="0" applyNumberFormat="1" applyFont="1" applyAlignment="1">
      <alignment vertical="top"/>
    </xf>
    <xf numFmtId="3" fontId="10" fillId="0" borderId="1" xfId="0" applyNumberFormat="1" applyFont="1" applyFill="1" applyBorder="1" applyAlignment="1" applyProtection="1">
      <alignment vertical="center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19" fillId="2" borderId="9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4" fillId="2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25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 applyProtection="1">
      <alignment vertical="center"/>
      <protection hidden="1"/>
    </xf>
    <xf numFmtId="0" fontId="0" fillId="0" borderId="37" xfId="0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3" fillId="2" borderId="6" xfId="5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28" xfId="0" applyFill="1" applyBorder="1"/>
    <xf numFmtId="0" fontId="0" fillId="0" borderId="0" xfId="0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0" fillId="2" borderId="0" xfId="0" applyNumberFormat="1" applyFill="1" applyBorder="1"/>
    <xf numFmtId="3" fontId="3" fillId="2" borderId="0" xfId="0" applyNumberFormat="1" applyFont="1" applyFill="1" applyBorder="1" applyAlignment="1">
      <alignment vertical="top"/>
    </xf>
    <xf numFmtId="1" fontId="0" fillId="0" borderId="0" xfId="0" applyNumberFormat="1" applyFill="1"/>
    <xf numFmtId="3" fontId="6" fillId="0" borderId="10" xfId="3" applyNumberFormat="1" applyFont="1" applyFill="1" applyBorder="1" applyAlignment="1" applyProtection="1">
      <alignment horizontal="right" vertical="center"/>
      <protection locked="0" hidden="1"/>
    </xf>
    <xf numFmtId="0" fontId="9" fillId="2" borderId="6" xfId="3" applyFont="1" applyFill="1" applyBorder="1" applyAlignment="1" applyProtection="1">
      <alignment horizontal="right" vertical="center" wrapText="1"/>
      <protection hidden="1"/>
    </xf>
    <xf numFmtId="0" fontId="9" fillId="2" borderId="0" xfId="3" applyFont="1" applyFill="1" applyBorder="1" applyAlignment="1" applyProtection="1">
      <alignment horizontal="right" wrapText="1"/>
      <protection hidden="1"/>
    </xf>
    <xf numFmtId="0" fontId="9" fillId="2" borderId="6" xfId="3" applyFont="1" applyFill="1" applyBorder="1" applyAlignment="1" applyProtection="1">
      <alignment horizontal="right" wrapText="1"/>
      <protection hidden="1"/>
    </xf>
    <xf numFmtId="49" fontId="6" fillId="2" borderId="16" xfId="3" applyNumberFormat="1" applyFont="1" applyFill="1" applyBorder="1" applyAlignment="1" applyProtection="1">
      <alignment horizontal="center" vertical="center"/>
      <protection locked="0" hidden="1"/>
    </xf>
    <xf numFmtId="49" fontId="6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3" applyFont="1" applyFill="1" applyBorder="1" applyAlignment="1" applyProtection="1">
      <alignment horizontal="left" vertical="center" wrapText="1"/>
      <protection hidden="1"/>
    </xf>
    <xf numFmtId="0" fontId="6" fillId="2" borderId="0" xfId="3" applyFont="1" applyFill="1" applyBorder="1" applyAlignment="1" applyProtection="1">
      <alignment horizontal="left" vertical="center" wrapText="1"/>
      <protection hidden="1"/>
    </xf>
    <xf numFmtId="0" fontId="6" fillId="2" borderId="14" xfId="3" applyFont="1" applyFill="1" applyBorder="1" applyAlignment="1" applyProtection="1">
      <alignment horizontal="left" vertical="center" wrapText="1"/>
      <protection hidden="1"/>
    </xf>
    <xf numFmtId="0" fontId="15" fillId="2" borderId="6" xfId="3" applyFont="1" applyFill="1" applyBorder="1" applyAlignment="1" applyProtection="1">
      <alignment horizontal="center" vertical="center" wrapText="1"/>
      <protection hidden="1"/>
    </xf>
    <xf numFmtId="0" fontId="15" fillId="2" borderId="0" xfId="3" applyFont="1" applyFill="1" applyBorder="1" applyAlignment="1" applyProtection="1">
      <alignment horizontal="center" vertical="center" wrapText="1"/>
      <protection hidden="1"/>
    </xf>
    <xf numFmtId="0" fontId="15" fillId="2" borderId="14" xfId="3" applyFont="1" applyFill="1" applyBorder="1" applyAlignment="1" applyProtection="1">
      <alignment horizontal="center" vertical="center" wrapText="1"/>
      <protection hidden="1"/>
    </xf>
    <xf numFmtId="0" fontId="9" fillId="2" borderId="6" xfId="3" applyFont="1" applyFill="1" applyBorder="1" applyAlignment="1" applyProtection="1">
      <alignment horizontal="right" vertical="center"/>
      <protection hidden="1"/>
    </xf>
    <xf numFmtId="0" fontId="9" fillId="2" borderId="14" xfId="3" applyFont="1" applyFill="1" applyBorder="1" applyAlignment="1" applyProtection="1">
      <alignment horizontal="right"/>
      <protection hidden="1"/>
    </xf>
    <xf numFmtId="0" fontId="5" fillId="2" borderId="6" xfId="3" applyFont="1" applyFill="1" applyBorder="1" applyAlignment="1" applyProtection="1">
      <alignment horizontal="right" vertical="center" wrapText="1"/>
      <protection hidden="1"/>
    </xf>
    <xf numFmtId="0" fontId="5" fillId="2" borderId="14" xfId="3" applyFont="1" applyFill="1" applyBorder="1" applyAlignment="1" applyProtection="1">
      <alignment horizontal="right" wrapText="1"/>
      <protection hidden="1"/>
    </xf>
    <xf numFmtId="0" fontId="6" fillId="2" borderId="16" xfId="3" applyFont="1" applyFill="1" applyBorder="1" applyAlignment="1" applyProtection="1">
      <alignment horizontal="left" vertical="center"/>
      <protection locked="0" hidden="1"/>
    </xf>
    <xf numFmtId="0" fontId="9" fillId="2" borderId="17" xfId="3" applyFont="1" applyFill="1" applyBorder="1" applyAlignment="1">
      <alignment horizontal="left" vertical="center"/>
    </xf>
    <xf numFmtId="0" fontId="9" fillId="2" borderId="18" xfId="3" applyFont="1" applyFill="1" applyBorder="1" applyAlignment="1">
      <alignment horizontal="left" vertical="center"/>
    </xf>
    <xf numFmtId="1" fontId="6" fillId="2" borderId="16" xfId="3" applyNumberFormat="1" applyFont="1" applyFill="1" applyBorder="1" applyAlignment="1" applyProtection="1">
      <alignment horizontal="center" vertical="center"/>
      <protection locked="0" hidden="1"/>
    </xf>
    <xf numFmtId="1" fontId="6" fillId="2" borderId="18" xfId="3" applyNumberFormat="1" applyFont="1" applyFill="1" applyBorder="1" applyAlignment="1" applyProtection="1">
      <alignment horizontal="center" vertical="center"/>
      <protection locked="0" hidden="1"/>
    </xf>
    <xf numFmtId="0" fontId="17" fillId="2" borderId="16" xfId="1" applyFont="1" applyFill="1" applyBorder="1" applyAlignment="1" applyProtection="1">
      <protection locked="0" hidden="1"/>
    </xf>
    <xf numFmtId="0" fontId="6" fillId="2" borderId="17" xfId="3" applyFont="1" applyFill="1" applyBorder="1" applyAlignment="1" applyProtection="1">
      <protection locked="0" hidden="1"/>
    </xf>
    <xf numFmtId="0" fontId="6" fillId="2" borderId="18" xfId="3" applyFont="1" applyFill="1" applyBorder="1" applyAlignment="1" applyProtection="1">
      <protection locked="0" hidden="1"/>
    </xf>
    <xf numFmtId="0" fontId="17" fillId="0" borderId="16" xfId="1" applyFont="1" applyFill="1" applyBorder="1" applyAlignment="1" applyProtection="1">
      <protection locked="0" hidden="1"/>
    </xf>
    <xf numFmtId="0" fontId="6" fillId="0" borderId="17" xfId="3" applyFont="1" applyFill="1" applyBorder="1" applyAlignment="1" applyProtection="1">
      <protection locked="0" hidden="1"/>
    </xf>
    <xf numFmtId="0" fontId="6" fillId="0" borderId="18" xfId="3" applyFont="1" applyFill="1" applyBorder="1" applyAlignment="1" applyProtection="1">
      <protection locked="0" hidden="1"/>
    </xf>
    <xf numFmtId="0" fontId="9" fillId="2" borderId="17" xfId="3" applyFont="1" applyFill="1" applyBorder="1" applyAlignment="1">
      <alignment horizontal="left"/>
    </xf>
    <xf numFmtId="0" fontId="9" fillId="2" borderId="18" xfId="3" applyFont="1" applyFill="1" applyBorder="1" applyAlignment="1">
      <alignment horizontal="left"/>
    </xf>
    <xf numFmtId="0" fontId="9" fillId="2" borderId="0" xfId="3" applyFont="1" applyFill="1" applyBorder="1" applyAlignment="1" applyProtection="1">
      <alignment horizontal="right"/>
      <protection hidden="1"/>
    </xf>
    <xf numFmtId="0" fontId="9" fillId="2" borderId="0" xfId="3" applyFont="1" applyFill="1" applyBorder="1" applyAlignment="1" applyProtection="1">
      <alignment horizontal="right" vertical="center"/>
      <protection hidden="1"/>
    </xf>
    <xf numFmtId="0" fontId="7" fillId="2" borderId="6" xfId="3" applyFont="1" applyFill="1" applyBorder="1" applyAlignment="1" applyProtection="1">
      <alignment horizontal="center" vertical="center"/>
      <protection hidden="1"/>
    </xf>
    <xf numFmtId="0" fontId="7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>
      <alignment horizontal="center"/>
    </xf>
    <xf numFmtId="0" fontId="9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horizontal="center"/>
    </xf>
    <xf numFmtId="0" fontId="9" fillId="2" borderId="14" xfId="3" applyFont="1" applyFill="1" applyBorder="1" applyAlignment="1">
      <alignment horizontal="center"/>
    </xf>
    <xf numFmtId="0" fontId="7" fillId="2" borderId="17" xfId="3" applyFont="1" applyFill="1" applyBorder="1" applyAlignment="1">
      <alignment horizontal="left"/>
    </xf>
    <xf numFmtId="0" fontId="7" fillId="2" borderId="18" xfId="3" applyFont="1" applyFill="1" applyBorder="1" applyAlignment="1">
      <alignment horizontal="left"/>
    </xf>
    <xf numFmtId="0" fontId="7" fillId="2" borderId="0" xfId="3" applyFont="1" applyFill="1" applyBorder="1" applyAlignment="1" applyProtection="1">
      <alignment vertical="top" wrapText="1"/>
      <protection hidden="1"/>
    </xf>
    <xf numFmtId="0" fontId="7" fillId="2" borderId="0" xfId="3" applyFont="1" applyFill="1" applyBorder="1" applyAlignment="1" applyProtection="1">
      <alignment wrapText="1"/>
      <protection hidden="1"/>
    </xf>
    <xf numFmtId="0" fontId="14" fillId="2" borderId="19" xfId="3" applyFont="1" applyFill="1" applyBorder="1" applyAlignment="1"/>
    <xf numFmtId="0" fontId="14" fillId="2" borderId="7" xfId="3" applyFont="1" applyFill="1" applyBorder="1" applyAlignment="1"/>
    <xf numFmtId="0" fontId="9" fillId="2" borderId="0" xfId="3" applyFont="1" applyFill="1" applyBorder="1" applyAlignment="1" applyProtection="1">
      <alignment vertical="center"/>
      <protection hidden="1"/>
    </xf>
    <xf numFmtId="0" fontId="9" fillId="2" borderId="0" xfId="3" applyFont="1" applyFill="1" applyBorder="1" applyAlignment="1" applyProtection="1">
      <alignment horizontal="center" vertical="top"/>
      <protection hidden="1"/>
    </xf>
    <xf numFmtId="0" fontId="9" fillId="2" borderId="0" xfId="3" applyFont="1" applyFill="1" applyBorder="1" applyAlignment="1" applyProtection="1">
      <alignment horizontal="center"/>
      <protection hidden="1"/>
    </xf>
    <xf numFmtId="0" fontId="9" fillId="2" borderId="7" xfId="3" applyFont="1" applyFill="1" applyBorder="1" applyAlignment="1" applyProtection="1">
      <alignment horizontal="center"/>
      <protection hidden="1"/>
    </xf>
    <xf numFmtId="0" fontId="6" fillId="2" borderId="17" xfId="3" applyFont="1" applyFill="1" applyBorder="1" applyAlignment="1" applyProtection="1">
      <alignment horizontal="left" vertical="center"/>
      <protection locked="0" hidden="1"/>
    </xf>
    <xf numFmtId="0" fontId="6" fillId="2" borderId="18" xfId="3" applyFont="1" applyFill="1" applyBorder="1" applyAlignment="1" applyProtection="1">
      <alignment horizontal="left" vertical="center"/>
      <protection locked="0" hidden="1"/>
    </xf>
    <xf numFmtId="0" fontId="7" fillId="2" borderId="0" xfId="3" applyFont="1" applyFill="1" applyBorder="1" applyAlignment="1" applyProtection="1">
      <alignment horizontal="center" vertical="top"/>
      <protection hidden="1"/>
    </xf>
    <xf numFmtId="0" fontId="7" fillId="2" borderId="0" xfId="3" applyFont="1" applyFill="1" applyBorder="1" applyAlignment="1" applyProtection="1">
      <alignment horizontal="center"/>
      <protection hidden="1"/>
    </xf>
    <xf numFmtId="0" fontId="9" fillId="2" borderId="14" xfId="3" applyFont="1" applyFill="1" applyBorder="1" applyAlignment="1" applyProtection="1">
      <alignment horizontal="right" wrapText="1"/>
      <protection hidden="1"/>
    </xf>
    <xf numFmtId="0" fontId="9" fillId="2" borderId="17" xfId="3" applyFont="1" applyFill="1" applyBorder="1" applyAlignment="1"/>
    <xf numFmtId="0" fontId="9" fillId="2" borderId="18" xfId="3" applyFont="1" applyFill="1" applyBorder="1" applyAlignment="1"/>
    <xf numFmtId="49" fontId="6" fillId="2" borderId="16" xfId="3" applyNumberFormat="1" applyFont="1" applyFill="1" applyBorder="1" applyAlignment="1" applyProtection="1">
      <alignment horizontal="left" vertical="center"/>
      <protection locked="0" hidden="1"/>
    </xf>
    <xf numFmtId="49" fontId="6" fillId="2" borderId="17" xfId="3" applyNumberFormat="1" applyFont="1" applyFill="1" applyBorder="1" applyAlignment="1" applyProtection="1">
      <alignment horizontal="left" vertical="center"/>
      <protection locked="0" hidden="1"/>
    </xf>
    <xf numFmtId="49" fontId="6" fillId="2" borderId="18" xfId="3" applyNumberFormat="1" applyFont="1" applyFill="1" applyBorder="1" applyAlignment="1" applyProtection="1">
      <alignment horizontal="left" vertical="center"/>
      <protection locked="0" hidden="1"/>
    </xf>
    <xf numFmtId="0" fontId="9" fillId="2" borderId="17" xfId="3" applyFont="1" applyFill="1" applyBorder="1" applyAlignment="1" applyProtection="1">
      <alignment horizontal="center" vertical="top"/>
      <protection hidden="1"/>
    </xf>
    <xf numFmtId="0" fontId="9" fillId="2" borderId="17" xfId="3" applyFont="1" applyFill="1" applyBorder="1" applyAlignment="1" applyProtection="1">
      <alignment horizontal="center"/>
      <protection hidden="1"/>
    </xf>
    <xf numFmtId="49" fontId="17" fillId="2" borderId="16" xfId="1" applyNumberFormat="1" applyFont="1" applyFill="1" applyBorder="1" applyAlignment="1" applyProtection="1">
      <alignment horizontal="left" vertical="center"/>
      <protection locked="0" hidden="1"/>
    </xf>
    <xf numFmtId="0" fontId="27" fillId="2" borderId="0" xfId="5" applyFont="1" applyFill="1" applyBorder="1" applyAlignment="1" applyProtection="1">
      <alignment horizontal="left"/>
      <protection hidden="1"/>
    </xf>
    <xf numFmtId="0" fontId="28" fillId="2" borderId="0" xfId="5" applyFont="1" applyFill="1" applyBorder="1" applyAlignment="1"/>
    <xf numFmtId="0" fontId="18" fillId="2" borderId="0" xfId="5" applyFont="1" applyFill="1" applyBorder="1" applyAlignment="1" applyProtection="1">
      <alignment horizontal="left"/>
      <protection hidden="1"/>
    </xf>
    <xf numFmtId="0" fontId="13" fillId="2" borderId="0" xfId="5" applyFill="1" applyBorder="1" applyAlignment="1"/>
    <xf numFmtId="0" fontId="13" fillId="2" borderId="14" xfId="5" applyFill="1" applyBorder="1" applyAlignment="1"/>
    <xf numFmtId="0" fontId="9" fillId="2" borderId="20" xfId="3" applyFont="1" applyFill="1" applyBorder="1" applyAlignment="1" applyProtection="1">
      <alignment horizontal="center" vertical="top"/>
      <protection hidden="1"/>
    </xf>
    <xf numFmtId="0" fontId="9" fillId="2" borderId="20" xfId="3" applyFont="1" applyFill="1" applyBorder="1" applyAlignment="1">
      <alignment horizontal="center"/>
    </xf>
    <xf numFmtId="0" fontId="9" fillId="2" borderId="21" xfId="3" applyFont="1" applyFill="1" applyBorder="1" applyAlignment="1"/>
    <xf numFmtId="0" fontId="12" fillId="2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/>
    </xf>
    <xf numFmtId="0" fontId="12" fillId="2" borderId="18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vertical="center" wrapText="1"/>
    </xf>
    <xf numFmtId="0" fontId="19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vertical="center"/>
    </xf>
    <xf numFmtId="0" fontId="19" fillId="2" borderId="28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center"/>
    </xf>
    <xf numFmtId="0" fontId="29" fillId="2" borderId="14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left" vertical="center" wrapText="1" indent="1"/>
    </xf>
    <xf numFmtId="0" fontId="7" fillId="2" borderId="30" xfId="0" applyFont="1" applyFill="1" applyBorder="1" applyAlignment="1">
      <alignment horizontal="left" vertical="center" wrapText="1" indent="1"/>
    </xf>
    <xf numFmtId="0" fontId="7" fillId="2" borderId="31" xfId="0" applyFont="1" applyFill="1" applyBorder="1" applyAlignment="1">
      <alignment horizontal="left" vertical="center" wrapText="1" indent="1"/>
    </xf>
    <xf numFmtId="0" fontId="6" fillId="2" borderId="28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vertical="center"/>
    </xf>
    <xf numFmtId="0" fontId="19" fillId="2" borderId="26" xfId="0" applyFont="1" applyFill="1" applyBorder="1" applyAlignment="1">
      <alignment vertical="center"/>
    </xf>
    <xf numFmtId="0" fontId="14" fillId="2" borderId="19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 applyProtection="1">
      <alignment horizontal="center" vertical="top" wrapText="1"/>
      <protection hidden="1"/>
    </xf>
    <xf numFmtId="0" fontId="11" fillId="2" borderId="17" xfId="0" applyFont="1" applyFill="1" applyBorder="1" applyAlignment="1" applyProtection="1">
      <alignment horizontal="center" vertical="top" wrapText="1"/>
      <protection hidden="1"/>
    </xf>
    <xf numFmtId="0" fontId="11" fillId="2" borderId="18" xfId="0" applyFont="1" applyFill="1" applyBorder="1" applyAlignment="1" applyProtection="1">
      <alignment horizontal="center" vertical="top" wrapText="1"/>
      <protection hidden="1"/>
    </xf>
    <xf numFmtId="0" fontId="11" fillId="2" borderId="12" xfId="0" applyFont="1" applyFill="1" applyBorder="1" applyAlignment="1" applyProtection="1">
      <alignment vertical="center" wrapText="1"/>
      <protection hidden="1"/>
    </xf>
    <xf numFmtId="0" fontId="11" fillId="2" borderId="25" xfId="0" applyFont="1" applyFill="1" applyBorder="1" applyAlignment="1" applyProtection="1">
      <alignment vertical="center" wrapText="1"/>
      <protection hidden="1"/>
    </xf>
    <xf numFmtId="0" fontId="11" fillId="2" borderId="26" xfId="0" applyFont="1" applyFill="1" applyBorder="1" applyAlignment="1" applyProtection="1">
      <alignment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hidden="1"/>
    </xf>
    <xf numFmtId="0" fontId="6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10" xfId="0" applyFont="1" applyFill="1" applyBorder="1" applyAlignment="1" applyProtection="1">
      <alignment horizontal="center" vertical="center" wrapText="1"/>
      <protection hidden="1"/>
    </xf>
    <xf numFmtId="0" fontId="6" fillId="2" borderId="16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center" vertical="top" wrapText="1"/>
      <protection hidden="1"/>
    </xf>
    <xf numFmtId="0" fontId="11" fillId="2" borderId="0" xfId="0" applyFont="1" applyFill="1" applyBorder="1" applyAlignment="1" applyProtection="1">
      <alignment horizontal="center" vertical="top" wrapText="1"/>
      <protection hidden="1"/>
    </xf>
    <xf numFmtId="0" fontId="11" fillId="2" borderId="14" xfId="0" applyFont="1" applyFill="1" applyBorder="1" applyAlignment="1" applyProtection="1">
      <alignment horizontal="center" vertical="top" wrapText="1"/>
      <protection hidden="1"/>
    </xf>
    <xf numFmtId="0" fontId="6" fillId="2" borderId="32" xfId="0" applyFont="1" applyFill="1" applyBorder="1" applyAlignment="1">
      <alignment horizontal="left" vertical="center" wrapText="1" indent="1"/>
    </xf>
    <xf numFmtId="0" fontId="6" fillId="2" borderId="33" xfId="0" applyFont="1" applyFill="1" applyBorder="1" applyAlignment="1">
      <alignment horizontal="left" vertical="center" wrapText="1" indent="1"/>
    </xf>
    <xf numFmtId="0" fontId="6" fillId="2" borderId="34" xfId="0" applyFont="1" applyFill="1" applyBorder="1" applyAlignment="1">
      <alignment horizontal="left" vertical="center" wrapText="1" indent="1"/>
    </xf>
    <xf numFmtId="0" fontId="6" fillId="2" borderId="19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0" fontId="6" fillId="2" borderId="31" xfId="0" applyFont="1" applyFill="1" applyBorder="1" applyAlignment="1">
      <alignment horizontal="left" vertical="center" wrapText="1" indent="1"/>
    </xf>
    <xf numFmtId="0" fontId="6" fillId="2" borderId="26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 indent="1"/>
    </xf>
    <xf numFmtId="0" fontId="7" fillId="2" borderId="23" xfId="0" applyFont="1" applyFill="1" applyBorder="1" applyAlignment="1">
      <alignment horizontal="left" vertical="center" wrapText="1" indent="1"/>
    </xf>
    <xf numFmtId="0" fontId="7" fillId="2" borderId="24" xfId="0" applyFont="1" applyFill="1" applyBorder="1" applyAlignment="1">
      <alignment horizontal="left" vertical="center" wrapText="1" indent="1"/>
    </xf>
    <xf numFmtId="0" fontId="10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11" fillId="2" borderId="16" xfId="0" applyFont="1" applyFill="1" applyBorder="1" applyAlignment="1" applyProtection="1">
      <alignment horizontal="left" vertical="center" wrapText="1"/>
      <protection hidden="1"/>
    </xf>
    <xf numFmtId="0" fontId="11" fillId="2" borderId="17" xfId="0" applyFont="1" applyFill="1" applyBorder="1" applyAlignment="1" applyProtection="1">
      <alignment horizontal="left" vertical="center" wrapText="1"/>
      <protection hidden="1"/>
    </xf>
    <xf numFmtId="0" fontId="11" fillId="2" borderId="18" xfId="0" applyFont="1" applyFill="1" applyBorder="1" applyAlignment="1" applyProtection="1">
      <alignment horizontal="left" vertical="center" wrapText="1"/>
      <protection hidden="1"/>
    </xf>
    <xf numFmtId="0" fontId="19" fillId="2" borderId="25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vertical="center" wrapText="1"/>
      <protection hidden="1"/>
    </xf>
    <xf numFmtId="0" fontId="10" fillId="2" borderId="25" xfId="0" applyFont="1" applyFill="1" applyBorder="1" applyAlignment="1" applyProtection="1">
      <alignment vertical="center" wrapText="1"/>
      <protection hidden="1"/>
    </xf>
    <xf numFmtId="0" fontId="10" fillId="2" borderId="26" xfId="0" applyFont="1" applyFill="1" applyBorder="1" applyAlignment="1" applyProtection="1">
      <alignment vertical="center" wrapText="1"/>
      <protection hidden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24" fillId="2" borderId="0" xfId="5" applyFont="1" applyFill="1" applyBorder="1" applyAlignment="1" applyProtection="1">
      <alignment horizontal="center" vertical="center"/>
      <protection hidden="1"/>
    </xf>
    <xf numFmtId="14" fontId="24" fillId="2" borderId="0" xfId="5" applyNumberFormat="1" applyFont="1" applyFill="1" applyBorder="1" applyAlignment="1" applyProtection="1">
      <alignment horizontal="center" vertical="center"/>
      <protection locked="0" hidden="1"/>
    </xf>
    <xf numFmtId="0" fontId="3" fillId="2" borderId="0" xfId="5" applyFont="1" applyFill="1" applyBorder="1" applyAlignment="1">
      <alignment vertical="center"/>
    </xf>
    <xf numFmtId="0" fontId="25" fillId="2" borderId="11" xfId="0" applyFont="1" applyFill="1" applyBorder="1" applyAlignment="1">
      <alignment horizontal="center" vertical="center" wrapText="1"/>
    </xf>
    <xf numFmtId="49" fontId="26" fillId="2" borderId="11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23" fillId="2" borderId="19" xfId="5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left" vertical="center" wrapText="1"/>
    </xf>
    <xf numFmtId="0" fontId="25" fillId="2" borderId="30" xfId="0" applyFont="1" applyFill="1" applyBorder="1" applyAlignment="1">
      <alignment horizontal="left" vertical="center" wrapText="1"/>
    </xf>
    <xf numFmtId="0" fontId="25" fillId="2" borderId="12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14" fillId="0" borderId="0" xfId="5" applyFont="1" applyAlignment="1"/>
    <xf numFmtId="0" fontId="21" fillId="0" borderId="0" xfId="5" applyFont="1" applyBorder="1" applyAlignment="1">
      <alignment horizontal="justify" vertical="top" wrapText="1"/>
    </xf>
    <xf numFmtId="0" fontId="13" fillId="0" borderId="0" xfId="5" applyAlignment="1"/>
  </cellXfs>
  <cellStyles count="21">
    <cellStyle name="Comma 2" xfId="11"/>
    <cellStyle name="Comma 3" xfId="19"/>
    <cellStyle name="Comma 4" xfId="16"/>
    <cellStyle name="Hyperlink" xfId="1" builtinId="8"/>
    <cellStyle name="Hyperlink 2" xfId="18"/>
    <cellStyle name="Normal" xfId="0" builtinId="0"/>
    <cellStyle name="Normal 2" xfId="2"/>
    <cellStyle name="Normal 2 2" xfId="10"/>
    <cellStyle name="Normal 2 3" xfId="20"/>
    <cellStyle name="Normal 27" xfId="12"/>
    <cellStyle name="Normal 3" xfId="6"/>
    <cellStyle name="Normal 4" xfId="15"/>
    <cellStyle name="Normal_TFI-POD" xfId="3"/>
    <cellStyle name="Normalny_Farm IAS A 00" xfId="8"/>
    <cellStyle name="Obično_Knjiga2" xfId="4"/>
    <cellStyle name="Percent 2" xfId="13"/>
    <cellStyle name="Percent 3" xfId="7"/>
    <cellStyle name="Percent 4" xfId="17"/>
    <cellStyle name="Style 1" xfId="5"/>
    <cellStyle name="Style 1 2" xfId="9"/>
    <cellStyle name="Style 1 2 2" xfId="1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tabSelected="1" zoomScaleNormal="100" zoomScaleSheetLayoutView="110" workbookViewId="0">
      <selection activeCell="I25" sqref="I25"/>
    </sheetView>
  </sheetViews>
  <sheetFormatPr defaultRowHeight="12.75" x14ac:dyDescent="0.2"/>
  <cols>
    <col min="1" max="1" width="9.140625" style="39"/>
    <col min="2" max="2" width="13" style="39" customWidth="1"/>
    <col min="3" max="4" width="9.140625" style="39"/>
    <col min="5" max="5" width="9.85546875" style="39" bestFit="1" customWidth="1"/>
    <col min="6" max="6" width="9.140625" style="39"/>
    <col min="7" max="7" width="15.140625" style="39" customWidth="1"/>
    <col min="8" max="8" width="19.28515625" style="39" customWidth="1"/>
    <col min="9" max="9" width="14.42578125" style="39" customWidth="1"/>
    <col min="10" max="16384" width="9.140625" style="39"/>
  </cols>
  <sheetData>
    <row r="1" spans="1:12" ht="15.75" x14ac:dyDescent="0.25">
      <c r="A1" s="189" t="s">
        <v>212</v>
      </c>
      <c r="B1" s="190"/>
      <c r="C1" s="190"/>
      <c r="D1" s="36"/>
      <c r="E1" s="36"/>
      <c r="F1" s="36"/>
      <c r="G1" s="36"/>
      <c r="H1" s="36"/>
      <c r="I1" s="37"/>
      <c r="J1" s="38"/>
      <c r="K1" s="38"/>
      <c r="L1" s="38"/>
    </row>
    <row r="2" spans="1:12" x14ac:dyDescent="0.2">
      <c r="A2" s="153" t="s">
        <v>213</v>
      </c>
      <c r="B2" s="154"/>
      <c r="C2" s="154"/>
      <c r="D2" s="155"/>
      <c r="E2" s="40">
        <v>42370</v>
      </c>
      <c r="F2" s="41"/>
      <c r="G2" s="42" t="s">
        <v>214</v>
      </c>
      <c r="H2" s="40">
        <v>42460</v>
      </c>
      <c r="I2" s="43"/>
      <c r="J2" s="38"/>
      <c r="K2" s="38"/>
      <c r="L2" s="38"/>
    </row>
    <row r="3" spans="1:12" x14ac:dyDescent="0.2">
      <c r="A3" s="44"/>
      <c r="B3" s="45"/>
      <c r="C3" s="45"/>
      <c r="D3" s="45"/>
      <c r="E3" s="46"/>
      <c r="F3" s="46"/>
      <c r="G3" s="45"/>
      <c r="H3" s="45"/>
      <c r="I3" s="47"/>
      <c r="J3" s="38"/>
      <c r="K3" s="38"/>
      <c r="L3" s="38"/>
    </row>
    <row r="4" spans="1:12" ht="15" x14ac:dyDescent="0.2">
      <c r="A4" s="156" t="s">
        <v>281</v>
      </c>
      <c r="B4" s="157"/>
      <c r="C4" s="157"/>
      <c r="D4" s="157"/>
      <c r="E4" s="157"/>
      <c r="F4" s="157"/>
      <c r="G4" s="157"/>
      <c r="H4" s="157"/>
      <c r="I4" s="158"/>
      <c r="J4" s="38"/>
      <c r="K4" s="38"/>
      <c r="L4" s="38"/>
    </row>
    <row r="5" spans="1:12" x14ac:dyDescent="0.2">
      <c r="A5" s="48"/>
      <c r="B5" s="49"/>
      <c r="C5" s="49"/>
      <c r="D5" s="49"/>
      <c r="E5" s="50"/>
      <c r="F5" s="51"/>
      <c r="G5" s="52"/>
      <c r="H5" s="53"/>
      <c r="I5" s="54"/>
      <c r="J5" s="38"/>
      <c r="K5" s="38"/>
      <c r="L5" s="38"/>
    </row>
    <row r="6" spans="1:12" x14ac:dyDescent="0.2">
      <c r="A6" s="159" t="s">
        <v>215</v>
      </c>
      <c r="B6" s="160"/>
      <c r="C6" s="151" t="s">
        <v>285</v>
      </c>
      <c r="D6" s="152"/>
      <c r="E6" s="55"/>
      <c r="F6" s="55"/>
      <c r="G6" s="55"/>
      <c r="H6" s="55"/>
      <c r="I6" s="56"/>
      <c r="J6" s="38"/>
      <c r="K6" s="38"/>
      <c r="L6" s="38"/>
    </row>
    <row r="7" spans="1:12" x14ac:dyDescent="0.2">
      <c r="A7" s="57"/>
      <c r="B7" s="58"/>
      <c r="C7" s="49"/>
      <c r="D7" s="49"/>
      <c r="E7" s="55"/>
      <c r="F7" s="55"/>
      <c r="G7" s="55"/>
      <c r="H7" s="55"/>
      <c r="I7" s="56"/>
      <c r="J7" s="38"/>
      <c r="K7" s="38"/>
      <c r="L7" s="38"/>
    </row>
    <row r="8" spans="1:12" x14ac:dyDescent="0.2">
      <c r="A8" s="161" t="s">
        <v>216</v>
      </c>
      <c r="B8" s="162"/>
      <c r="C8" s="151" t="s">
        <v>286</v>
      </c>
      <c r="D8" s="152"/>
      <c r="E8" s="55"/>
      <c r="F8" s="55"/>
      <c r="G8" s="55"/>
      <c r="H8" s="55"/>
      <c r="I8" s="54"/>
      <c r="J8" s="38"/>
      <c r="K8" s="38"/>
      <c r="L8" s="38"/>
    </row>
    <row r="9" spans="1:12" x14ac:dyDescent="0.2">
      <c r="A9" s="59"/>
      <c r="B9" s="60"/>
      <c r="C9" s="61"/>
      <c r="D9" s="49"/>
      <c r="E9" s="49"/>
      <c r="F9" s="49"/>
      <c r="G9" s="49"/>
      <c r="H9" s="49"/>
      <c r="I9" s="54"/>
      <c r="J9" s="38"/>
      <c r="K9" s="38"/>
      <c r="L9" s="38"/>
    </row>
    <row r="10" spans="1:12" x14ac:dyDescent="0.2">
      <c r="A10" s="148" t="s">
        <v>217</v>
      </c>
      <c r="B10" s="149"/>
      <c r="C10" s="151" t="s">
        <v>287</v>
      </c>
      <c r="D10" s="152"/>
      <c r="E10" s="49"/>
      <c r="F10" s="49"/>
      <c r="G10" s="49"/>
      <c r="H10" s="49"/>
      <c r="I10" s="54"/>
      <c r="J10" s="38"/>
      <c r="K10" s="38"/>
      <c r="L10" s="38"/>
    </row>
    <row r="11" spans="1:12" x14ac:dyDescent="0.2">
      <c r="A11" s="150"/>
      <c r="B11" s="149"/>
      <c r="C11" s="49"/>
      <c r="D11" s="49"/>
      <c r="E11" s="49"/>
      <c r="F11" s="49"/>
      <c r="G11" s="49"/>
      <c r="H11" s="49"/>
      <c r="I11" s="54"/>
      <c r="J11" s="38"/>
      <c r="K11" s="38"/>
      <c r="L11" s="38"/>
    </row>
    <row r="12" spans="1:12" x14ac:dyDescent="0.2">
      <c r="A12" s="159" t="s">
        <v>218</v>
      </c>
      <c r="B12" s="160"/>
      <c r="C12" s="163" t="s">
        <v>288</v>
      </c>
      <c r="D12" s="164"/>
      <c r="E12" s="164"/>
      <c r="F12" s="164"/>
      <c r="G12" s="164"/>
      <c r="H12" s="164"/>
      <c r="I12" s="165"/>
      <c r="J12" s="38"/>
      <c r="K12" s="38"/>
      <c r="L12" s="38"/>
    </row>
    <row r="13" spans="1:12" x14ac:dyDescent="0.2">
      <c r="A13" s="57"/>
      <c r="B13" s="58"/>
      <c r="C13" s="62"/>
      <c r="D13" s="49"/>
      <c r="E13" s="49"/>
      <c r="F13" s="49"/>
      <c r="G13" s="49"/>
      <c r="H13" s="49"/>
      <c r="I13" s="54"/>
      <c r="J13" s="38"/>
      <c r="K13" s="38"/>
      <c r="L13" s="38"/>
    </row>
    <row r="14" spans="1:12" x14ac:dyDescent="0.2">
      <c r="A14" s="159" t="s">
        <v>219</v>
      </c>
      <c r="B14" s="160"/>
      <c r="C14" s="166">
        <v>10000</v>
      </c>
      <c r="D14" s="167"/>
      <c r="E14" s="49"/>
      <c r="F14" s="163" t="s">
        <v>289</v>
      </c>
      <c r="G14" s="164"/>
      <c r="H14" s="164"/>
      <c r="I14" s="165"/>
      <c r="J14" s="38"/>
      <c r="K14" s="38"/>
      <c r="L14" s="38"/>
    </row>
    <row r="15" spans="1:12" x14ac:dyDescent="0.2">
      <c r="A15" s="57"/>
      <c r="B15" s="58"/>
      <c r="C15" s="49"/>
      <c r="D15" s="49"/>
      <c r="E15" s="49"/>
      <c r="F15" s="49"/>
      <c r="G15" s="49"/>
      <c r="H15" s="49"/>
      <c r="I15" s="54"/>
      <c r="J15" s="38"/>
      <c r="K15" s="38"/>
      <c r="L15" s="38"/>
    </row>
    <row r="16" spans="1:12" x14ac:dyDescent="0.2">
      <c r="A16" s="159" t="s">
        <v>220</v>
      </c>
      <c r="B16" s="160"/>
      <c r="C16" s="163" t="s">
        <v>290</v>
      </c>
      <c r="D16" s="164"/>
      <c r="E16" s="164"/>
      <c r="F16" s="164"/>
      <c r="G16" s="164"/>
      <c r="H16" s="164"/>
      <c r="I16" s="165"/>
      <c r="J16" s="38"/>
      <c r="K16" s="38"/>
      <c r="L16" s="38"/>
    </row>
    <row r="17" spans="1:12" x14ac:dyDescent="0.2">
      <c r="A17" s="57"/>
      <c r="B17" s="58"/>
      <c r="C17" s="49"/>
      <c r="D17" s="49"/>
      <c r="E17" s="49"/>
      <c r="F17" s="49"/>
      <c r="G17" s="49"/>
      <c r="H17" s="49"/>
      <c r="I17" s="54"/>
      <c r="J17" s="38"/>
      <c r="K17" s="38"/>
      <c r="L17" s="38"/>
    </row>
    <row r="18" spans="1:12" x14ac:dyDescent="0.2">
      <c r="A18" s="159" t="s">
        <v>221</v>
      </c>
      <c r="B18" s="160"/>
      <c r="C18" s="168" t="s">
        <v>291</v>
      </c>
      <c r="D18" s="169"/>
      <c r="E18" s="169"/>
      <c r="F18" s="169"/>
      <c r="G18" s="169"/>
      <c r="H18" s="169"/>
      <c r="I18" s="170"/>
      <c r="J18" s="38"/>
      <c r="K18" s="38"/>
      <c r="L18" s="38"/>
    </row>
    <row r="19" spans="1:12" x14ac:dyDescent="0.2">
      <c r="A19" s="57"/>
      <c r="B19" s="58"/>
      <c r="C19" s="62"/>
      <c r="D19" s="49"/>
      <c r="E19" s="49"/>
      <c r="F19" s="49"/>
      <c r="G19" s="49"/>
      <c r="H19" s="49"/>
      <c r="I19" s="54"/>
      <c r="J19" s="38"/>
      <c r="K19" s="38"/>
      <c r="L19" s="38"/>
    </row>
    <row r="20" spans="1:12" x14ac:dyDescent="0.2">
      <c r="A20" s="159" t="s">
        <v>222</v>
      </c>
      <c r="B20" s="160"/>
      <c r="C20" s="171" t="s">
        <v>292</v>
      </c>
      <c r="D20" s="172"/>
      <c r="E20" s="172"/>
      <c r="F20" s="172"/>
      <c r="G20" s="172"/>
      <c r="H20" s="172"/>
      <c r="I20" s="173"/>
      <c r="J20" s="38"/>
      <c r="K20" s="38"/>
      <c r="L20" s="38"/>
    </row>
    <row r="21" spans="1:12" x14ac:dyDescent="0.2">
      <c r="A21" s="57"/>
      <c r="B21" s="58"/>
      <c r="C21" s="62"/>
      <c r="D21" s="49"/>
      <c r="E21" s="49"/>
      <c r="F21" s="49"/>
      <c r="G21" s="49"/>
      <c r="H21" s="49"/>
      <c r="I21" s="54"/>
      <c r="J21" s="38"/>
      <c r="K21" s="38"/>
      <c r="L21" s="38"/>
    </row>
    <row r="22" spans="1:12" x14ac:dyDescent="0.2">
      <c r="A22" s="159" t="s">
        <v>223</v>
      </c>
      <c r="B22" s="160"/>
      <c r="C22" s="63"/>
      <c r="D22" s="163"/>
      <c r="E22" s="174"/>
      <c r="F22" s="175"/>
      <c r="G22" s="159"/>
      <c r="H22" s="176"/>
      <c r="I22" s="64"/>
      <c r="J22" s="38"/>
      <c r="K22" s="38"/>
      <c r="L22" s="38"/>
    </row>
    <row r="23" spans="1:12" x14ac:dyDescent="0.2">
      <c r="A23" s="57"/>
      <c r="B23" s="58"/>
      <c r="C23" s="49"/>
      <c r="D23" s="65"/>
      <c r="E23" s="65"/>
      <c r="F23" s="65"/>
      <c r="G23" s="65"/>
      <c r="H23" s="49"/>
      <c r="I23" s="54"/>
      <c r="J23" s="38"/>
      <c r="K23" s="38"/>
      <c r="L23" s="38"/>
    </row>
    <row r="24" spans="1:12" x14ac:dyDescent="0.2">
      <c r="A24" s="159" t="s">
        <v>224</v>
      </c>
      <c r="B24" s="160"/>
      <c r="C24" s="63"/>
      <c r="D24" s="163"/>
      <c r="E24" s="174"/>
      <c r="F24" s="174"/>
      <c r="G24" s="175"/>
      <c r="H24" s="66" t="s">
        <v>225</v>
      </c>
      <c r="I24" s="147">
        <v>112</v>
      </c>
      <c r="J24" s="38"/>
      <c r="K24" s="38"/>
      <c r="L24" s="38"/>
    </row>
    <row r="25" spans="1:12" x14ac:dyDescent="0.2">
      <c r="A25" s="57"/>
      <c r="B25" s="58"/>
      <c r="C25" s="49"/>
      <c r="D25" s="65"/>
      <c r="E25" s="65"/>
      <c r="F25" s="65"/>
      <c r="G25" s="58"/>
      <c r="H25" s="58" t="s">
        <v>282</v>
      </c>
      <c r="I25" s="67"/>
      <c r="J25" s="38"/>
      <c r="K25" s="38"/>
      <c r="L25" s="38"/>
    </row>
    <row r="26" spans="1:12" x14ac:dyDescent="0.2">
      <c r="A26" s="159" t="s">
        <v>226</v>
      </c>
      <c r="B26" s="160"/>
      <c r="C26" s="68" t="s">
        <v>293</v>
      </c>
      <c r="D26" s="69"/>
      <c r="E26" s="70"/>
      <c r="F26" s="65"/>
      <c r="G26" s="177" t="s">
        <v>227</v>
      </c>
      <c r="H26" s="160"/>
      <c r="I26" s="71" t="s">
        <v>305</v>
      </c>
      <c r="J26" s="38"/>
      <c r="K26" s="38"/>
      <c r="L26" s="38"/>
    </row>
    <row r="27" spans="1:12" x14ac:dyDescent="0.2">
      <c r="A27" s="57"/>
      <c r="B27" s="58"/>
      <c r="C27" s="49"/>
      <c r="D27" s="65"/>
      <c r="E27" s="65"/>
      <c r="F27" s="65"/>
      <c r="G27" s="65"/>
      <c r="H27" s="49"/>
      <c r="I27" s="72"/>
      <c r="J27" s="38"/>
      <c r="K27" s="38"/>
      <c r="L27" s="38"/>
    </row>
    <row r="28" spans="1:12" x14ac:dyDescent="0.2">
      <c r="A28" s="178" t="s">
        <v>228</v>
      </c>
      <c r="B28" s="179"/>
      <c r="C28" s="180"/>
      <c r="D28" s="180"/>
      <c r="E28" s="181" t="s">
        <v>229</v>
      </c>
      <c r="F28" s="182"/>
      <c r="G28" s="182"/>
      <c r="H28" s="183" t="s">
        <v>230</v>
      </c>
      <c r="I28" s="184"/>
      <c r="J28" s="38"/>
      <c r="K28" s="38"/>
      <c r="L28" s="38"/>
    </row>
    <row r="29" spans="1:12" x14ac:dyDescent="0.2">
      <c r="A29" s="73"/>
      <c r="B29" s="70"/>
      <c r="C29" s="70"/>
      <c r="D29" s="49"/>
      <c r="E29" s="49"/>
      <c r="F29" s="49"/>
      <c r="G29" s="49"/>
      <c r="H29" s="74"/>
      <c r="I29" s="72"/>
      <c r="J29" s="38"/>
      <c r="K29" s="38"/>
      <c r="L29" s="38"/>
    </row>
    <row r="30" spans="1:12" x14ac:dyDescent="0.2">
      <c r="A30" s="163"/>
      <c r="B30" s="185"/>
      <c r="C30" s="185"/>
      <c r="D30" s="186"/>
      <c r="E30" s="163"/>
      <c r="F30" s="185"/>
      <c r="G30" s="186"/>
      <c r="H30" s="151"/>
      <c r="I30" s="152"/>
      <c r="J30" s="38"/>
      <c r="K30" s="38"/>
      <c r="L30" s="38"/>
    </row>
    <row r="31" spans="1:12" x14ac:dyDescent="0.2">
      <c r="A31" s="75"/>
      <c r="B31" s="76"/>
      <c r="C31" s="77"/>
      <c r="D31" s="187"/>
      <c r="E31" s="187"/>
      <c r="F31" s="187"/>
      <c r="G31" s="188"/>
      <c r="H31" s="65"/>
      <c r="I31" s="78"/>
      <c r="J31" s="38"/>
      <c r="K31" s="38"/>
      <c r="L31" s="38"/>
    </row>
    <row r="32" spans="1:12" x14ac:dyDescent="0.2">
      <c r="A32" s="163"/>
      <c r="B32" s="185"/>
      <c r="C32" s="185"/>
      <c r="D32" s="186"/>
      <c r="E32" s="163"/>
      <c r="F32" s="185"/>
      <c r="G32" s="186"/>
      <c r="H32" s="151"/>
      <c r="I32" s="152"/>
      <c r="J32" s="38"/>
      <c r="K32" s="38"/>
      <c r="L32" s="38"/>
    </row>
    <row r="33" spans="1:12" x14ac:dyDescent="0.2">
      <c r="A33" s="75"/>
      <c r="B33" s="76"/>
      <c r="C33" s="77"/>
      <c r="D33" s="79"/>
      <c r="E33" s="79"/>
      <c r="F33" s="79"/>
      <c r="G33" s="80"/>
      <c r="H33" s="65"/>
      <c r="I33" s="81"/>
      <c r="J33" s="38"/>
      <c r="K33" s="38"/>
      <c r="L33" s="38"/>
    </row>
    <row r="34" spans="1:12" x14ac:dyDescent="0.2">
      <c r="A34" s="163"/>
      <c r="B34" s="185"/>
      <c r="C34" s="185"/>
      <c r="D34" s="186"/>
      <c r="E34" s="163"/>
      <c r="F34" s="185"/>
      <c r="G34" s="186"/>
      <c r="H34" s="151"/>
      <c r="I34" s="152"/>
      <c r="J34" s="38"/>
      <c r="K34" s="38"/>
      <c r="L34" s="38"/>
    </row>
    <row r="35" spans="1:12" x14ac:dyDescent="0.2">
      <c r="A35" s="75"/>
      <c r="B35" s="76"/>
      <c r="C35" s="77"/>
      <c r="D35" s="79"/>
      <c r="E35" s="79"/>
      <c r="F35" s="79"/>
      <c r="G35" s="80"/>
      <c r="H35" s="65"/>
      <c r="I35" s="81"/>
      <c r="J35" s="38"/>
      <c r="K35" s="38"/>
      <c r="L35" s="38"/>
    </row>
    <row r="36" spans="1:12" x14ac:dyDescent="0.2">
      <c r="A36" s="163"/>
      <c r="B36" s="185"/>
      <c r="C36" s="185"/>
      <c r="D36" s="186"/>
      <c r="E36" s="163"/>
      <c r="F36" s="185"/>
      <c r="G36" s="186"/>
      <c r="H36" s="151"/>
      <c r="I36" s="152"/>
      <c r="J36" s="38"/>
      <c r="K36" s="38"/>
      <c r="L36" s="38"/>
    </row>
    <row r="37" spans="1:12" x14ac:dyDescent="0.2">
      <c r="A37" s="82"/>
      <c r="B37" s="83"/>
      <c r="C37" s="197"/>
      <c r="D37" s="198"/>
      <c r="E37" s="65"/>
      <c r="F37" s="197"/>
      <c r="G37" s="198"/>
      <c r="H37" s="65"/>
      <c r="I37" s="84"/>
      <c r="J37" s="38"/>
      <c r="K37" s="38"/>
      <c r="L37" s="38"/>
    </row>
    <row r="38" spans="1:12" x14ac:dyDescent="0.2">
      <c r="A38" s="163"/>
      <c r="B38" s="185"/>
      <c r="C38" s="185"/>
      <c r="D38" s="186"/>
      <c r="E38" s="163"/>
      <c r="F38" s="185"/>
      <c r="G38" s="186"/>
      <c r="H38" s="151"/>
      <c r="I38" s="152"/>
      <c r="J38" s="38"/>
      <c r="K38" s="38"/>
      <c r="L38" s="38"/>
    </row>
    <row r="39" spans="1:12" x14ac:dyDescent="0.2">
      <c r="A39" s="82"/>
      <c r="B39" s="83"/>
      <c r="C39" s="85"/>
      <c r="D39" s="86"/>
      <c r="E39" s="65"/>
      <c r="F39" s="85"/>
      <c r="G39" s="86"/>
      <c r="H39" s="65"/>
      <c r="I39" s="84"/>
      <c r="J39" s="38"/>
      <c r="K39" s="38"/>
      <c r="L39" s="38"/>
    </row>
    <row r="40" spans="1:12" x14ac:dyDescent="0.2">
      <c r="A40" s="163"/>
      <c r="B40" s="185"/>
      <c r="C40" s="185"/>
      <c r="D40" s="186"/>
      <c r="E40" s="163"/>
      <c r="F40" s="185"/>
      <c r="G40" s="186"/>
      <c r="H40" s="151"/>
      <c r="I40" s="152"/>
      <c r="J40" s="38"/>
      <c r="K40" s="38"/>
      <c r="L40" s="38"/>
    </row>
    <row r="41" spans="1:12" x14ac:dyDescent="0.2">
      <c r="A41" s="87"/>
      <c r="B41" s="70"/>
      <c r="C41" s="70"/>
      <c r="D41" s="70"/>
      <c r="E41" s="88"/>
      <c r="F41" s="70"/>
      <c r="G41" s="70"/>
      <c r="H41" s="89"/>
      <c r="I41" s="90"/>
      <c r="J41" s="38"/>
      <c r="K41" s="38"/>
      <c r="L41" s="38"/>
    </row>
    <row r="42" spans="1:12" x14ac:dyDescent="0.2">
      <c r="A42" s="91"/>
      <c r="B42" s="92"/>
      <c r="C42" s="93"/>
      <c r="D42" s="94"/>
      <c r="E42" s="49"/>
      <c r="F42" s="93"/>
      <c r="G42" s="94"/>
      <c r="H42" s="49"/>
      <c r="I42" s="54"/>
      <c r="J42" s="38"/>
      <c r="K42" s="38"/>
      <c r="L42" s="38"/>
    </row>
    <row r="43" spans="1:12" x14ac:dyDescent="0.2">
      <c r="A43" s="95"/>
      <c r="B43" s="96"/>
      <c r="C43" s="96"/>
      <c r="D43" s="61"/>
      <c r="E43" s="61"/>
      <c r="F43" s="96"/>
      <c r="G43" s="61"/>
      <c r="H43" s="61"/>
      <c r="I43" s="97"/>
      <c r="J43" s="38"/>
      <c r="K43" s="38"/>
      <c r="L43" s="38"/>
    </row>
    <row r="44" spans="1:12" x14ac:dyDescent="0.2">
      <c r="A44" s="148" t="s">
        <v>231</v>
      </c>
      <c r="B44" s="199"/>
      <c r="C44" s="151"/>
      <c r="D44" s="152"/>
      <c r="E44" s="49"/>
      <c r="F44" s="163"/>
      <c r="G44" s="200"/>
      <c r="H44" s="200"/>
      <c r="I44" s="201"/>
      <c r="J44" s="38"/>
      <c r="K44" s="38"/>
      <c r="L44" s="38"/>
    </row>
    <row r="45" spans="1:12" x14ac:dyDescent="0.2">
      <c r="A45" s="91"/>
      <c r="B45" s="92"/>
      <c r="C45" s="192"/>
      <c r="D45" s="193"/>
      <c r="E45" s="49"/>
      <c r="F45" s="192"/>
      <c r="G45" s="194"/>
      <c r="H45" s="98"/>
      <c r="I45" s="99"/>
      <c r="J45" s="38"/>
      <c r="K45" s="38"/>
      <c r="L45" s="38"/>
    </row>
    <row r="46" spans="1:12" x14ac:dyDescent="0.2">
      <c r="A46" s="148" t="s">
        <v>232</v>
      </c>
      <c r="B46" s="199"/>
      <c r="C46" s="163" t="s">
        <v>294</v>
      </c>
      <c r="D46" s="195"/>
      <c r="E46" s="195"/>
      <c r="F46" s="195"/>
      <c r="G46" s="195"/>
      <c r="H46" s="195"/>
      <c r="I46" s="196"/>
      <c r="J46" s="38"/>
      <c r="K46" s="38"/>
      <c r="L46" s="38"/>
    </row>
    <row r="47" spans="1:12" x14ac:dyDescent="0.2">
      <c r="A47" s="57"/>
      <c r="B47" s="58"/>
      <c r="C47" s="62" t="s">
        <v>233</v>
      </c>
      <c r="D47" s="49"/>
      <c r="E47" s="49"/>
      <c r="F47" s="49"/>
      <c r="G47" s="49"/>
      <c r="H47" s="49"/>
      <c r="I47" s="54"/>
      <c r="J47" s="38"/>
      <c r="K47" s="38"/>
      <c r="L47" s="38"/>
    </row>
    <row r="48" spans="1:12" x14ac:dyDescent="0.2">
      <c r="A48" s="148" t="s">
        <v>234</v>
      </c>
      <c r="B48" s="199"/>
      <c r="C48" s="202" t="s">
        <v>295</v>
      </c>
      <c r="D48" s="203"/>
      <c r="E48" s="204"/>
      <c r="F48" s="49"/>
      <c r="G48" s="66" t="s">
        <v>235</v>
      </c>
      <c r="H48" s="202" t="s">
        <v>296</v>
      </c>
      <c r="I48" s="204"/>
      <c r="J48" s="38"/>
      <c r="K48" s="38"/>
      <c r="L48" s="38"/>
    </row>
    <row r="49" spans="1:12" x14ac:dyDescent="0.2">
      <c r="A49" s="57"/>
      <c r="B49" s="58"/>
      <c r="C49" s="62"/>
      <c r="D49" s="49"/>
      <c r="E49" s="49"/>
      <c r="F49" s="49"/>
      <c r="G49" s="49"/>
      <c r="H49" s="49"/>
      <c r="I49" s="54"/>
      <c r="J49" s="38"/>
      <c r="K49" s="38"/>
      <c r="L49" s="38"/>
    </row>
    <row r="50" spans="1:12" x14ac:dyDescent="0.2">
      <c r="A50" s="148" t="s">
        <v>221</v>
      </c>
      <c r="B50" s="199"/>
      <c r="C50" s="207" t="s">
        <v>297</v>
      </c>
      <c r="D50" s="203"/>
      <c r="E50" s="203"/>
      <c r="F50" s="203"/>
      <c r="G50" s="203"/>
      <c r="H50" s="203"/>
      <c r="I50" s="204"/>
      <c r="J50" s="38"/>
      <c r="K50" s="38"/>
      <c r="L50" s="38"/>
    </row>
    <row r="51" spans="1:12" x14ac:dyDescent="0.2">
      <c r="A51" s="57"/>
      <c r="B51" s="58"/>
      <c r="C51" s="49"/>
      <c r="D51" s="49"/>
      <c r="E51" s="49"/>
      <c r="F51" s="49"/>
      <c r="G51" s="49"/>
      <c r="H51" s="49"/>
      <c r="I51" s="54"/>
      <c r="J51" s="38"/>
      <c r="K51" s="38"/>
      <c r="L51" s="38"/>
    </row>
    <row r="52" spans="1:12" x14ac:dyDescent="0.2">
      <c r="A52" s="159" t="s">
        <v>236</v>
      </c>
      <c r="B52" s="160"/>
      <c r="C52" s="202" t="s">
        <v>298</v>
      </c>
      <c r="D52" s="203"/>
      <c r="E52" s="203"/>
      <c r="F52" s="203"/>
      <c r="G52" s="203"/>
      <c r="H52" s="203"/>
      <c r="I52" s="165"/>
      <c r="J52" s="38"/>
      <c r="K52" s="38"/>
      <c r="L52" s="38"/>
    </row>
    <row r="53" spans="1:12" x14ac:dyDescent="0.2">
      <c r="A53" s="100"/>
      <c r="B53" s="61"/>
      <c r="C53" s="191" t="s">
        <v>237</v>
      </c>
      <c r="D53" s="191"/>
      <c r="E53" s="191"/>
      <c r="F53" s="191"/>
      <c r="G53" s="191"/>
      <c r="H53" s="191"/>
      <c r="I53" s="101"/>
      <c r="J53" s="38"/>
      <c r="K53" s="38"/>
      <c r="L53" s="38"/>
    </row>
    <row r="54" spans="1:12" x14ac:dyDescent="0.2">
      <c r="A54" s="100"/>
      <c r="B54" s="61"/>
      <c r="C54" s="102"/>
      <c r="D54" s="102"/>
      <c r="E54" s="102"/>
      <c r="F54" s="102"/>
      <c r="G54" s="102"/>
      <c r="H54" s="102"/>
      <c r="I54" s="101"/>
      <c r="J54" s="38"/>
      <c r="K54" s="38"/>
      <c r="L54" s="38"/>
    </row>
    <row r="55" spans="1:12" x14ac:dyDescent="0.2">
      <c r="A55" s="100"/>
      <c r="B55" s="208" t="s">
        <v>238</v>
      </c>
      <c r="C55" s="209"/>
      <c r="D55" s="209"/>
      <c r="E55" s="209"/>
      <c r="F55" s="103"/>
      <c r="G55" s="103"/>
      <c r="H55" s="103"/>
      <c r="I55" s="104"/>
      <c r="J55" s="38"/>
      <c r="K55" s="38"/>
      <c r="L55" s="38"/>
    </row>
    <row r="56" spans="1:12" x14ac:dyDescent="0.2">
      <c r="A56" s="100"/>
      <c r="B56" s="210" t="s">
        <v>270</v>
      </c>
      <c r="C56" s="211"/>
      <c r="D56" s="211"/>
      <c r="E56" s="211"/>
      <c r="F56" s="211"/>
      <c r="G56" s="211"/>
      <c r="H56" s="211"/>
      <c r="I56" s="212"/>
      <c r="J56" s="38"/>
      <c r="K56" s="38"/>
      <c r="L56" s="38"/>
    </row>
    <row r="57" spans="1:12" x14ac:dyDescent="0.2">
      <c r="A57" s="100"/>
      <c r="B57" s="210" t="s">
        <v>271</v>
      </c>
      <c r="C57" s="211"/>
      <c r="D57" s="211"/>
      <c r="E57" s="211"/>
      <c r="F57" s="211"/>
      <c r="G57" s="211"/>
      <c r="H57" s="211"/>
      <c r="I57" s="104"/>
      <c r="J57" s="38"/>
      <c r="K57" s="38"/>
      <c r="L57" s="38"/>
    </row>
    <row r="58" spans="1:12" x14ac:dyDescent="0.2">
      <c r="A58" s="100"/>
      <c r="B58" s="210" t="s">
        <v>272</v>
      </c>
      <c r="C58" s="211"/>
      <c r="D58" s="211"/>
      <c r="E58" s="211"/>
      <c r="F58" s="211"/>
      <c r="G58" s="211"/>
      <c r="H58" s="211"/>
      <c r="I58" s="212"/>
      <c r="J58" s="38"/>
      <c r="K58" s="38"/>
      <c r="L58" s="38"/>
    </row>
    <row r="59" spans="1:12" x14ac:dyDescent="0.2">
      <c r="A59" s="100"/>
      <c r="B59" s="210" t="s">
        <v>273</v>
      </c>
      <c r="C59" s="211"/>
      <c r="D59" s="211"/>
      <c r="E59" s="211"/>
      <c r="F59" s="211"/>
      <c r="G59" s="211"/>
      <c r="H59" s="211"/>
      <c r="I59" s="212"/>
      <c r="J59" s="38"/>
      <c r="K59" s="38"/>
      <c r="L59" s="38"/>
    </row>
    <row r="60" spans="1:12" x14ac:dyDescent="0.2">
      <c r="A60" s="100"/>
      <c r="B60" s="105"/>
      <c r="C60" s="106"/>
      <c r="D60" s="106"/>
      <c r="E60" s="106"/>
      <c r="F60" s="106"/>
      <c r="G60" s="106"/>
      <c r="H60" s="106"/>
      <c r="I60" s="107"/>
      <c r="J60" s="38"/>
      <c r="K60" s="38"/>
      <c r="L60" s="38"/>
    </row>
    <row r="61" spans="1:12" ht="13.5" thickBot="1" x14ac:dyDescent="0.25">
      <c r="A61" s="108" t="s">
        <v>239</v>
      </c>
      <c r="B61" s="49"/>
      <c r="C61" s="49"/>
      <c r="D61" s="49"/>
      <c r="E61" s="49"/>
      <c r="F61" s="49"/>
      <c r="G61" s="109"/>
      <c r="H61" s="110"/>
      <c r="I61" s="111"/>
      <c r="J61" s="38"/>
      <c r="K61" s="38"/>
      <c r="L61" s="38"/>
    </row>
    <row r="62" spans="1:12" x14ac:dyDescent="0.2">
      <c r="A62" s="48"/>
      <c r="B62" s="49"/>
      <c r="C62" s="49"/>
      <c r="D62" s="49"/>
      <c r="E62" s="61" t="s">
        <v>240</v>
      </c>
      <c r="F62" s="70"/>
      <c r="G62" s="213" t="s">
        <v>241</v>
      </c>
      <c r="H62" s="214"/>
      <c r="I62" s="215"/>
      <c r="J62" s="38"/>
      <c r="K62" s="38"/>
      <c r="L62" s="38"/>
    </row>
    <row r="63" spans="1:12" x14ac:dyDescent="0.2">
      <c r="A63" s="112"/>
      <c r="B63" s="113"/>
      <c r="C63" s="114"/>
      <c r="D63" s="114"/>
      <c r="E63" s="114"/>
      <c r="F63" s="114"/>
      <c r="G63" s="205"/>
      <c r="H63" s="206"/>
      <c r="I63" s="115"/>
      <c r="J63" s="38"/>
      <c r="K63" s="38"/>
      <c r="L63" s="38"/>
    </row>
  </sheetData>
  <protectedRanges>
    <protectedRange sqref="E2 H2 C6:D6 C8:D8 C10:D10 C12:I12 C14:D14 F14:I14 C16:I16 C18:I18 C20:I20 C24:G24 C22:F22 C26" name="Range1"/>
    <protectedRange sqref="I26" name="Range1_7"/>
    <protectedRange sqref="A30:I30 A32:I32 A34:G34" name="Range1_8"/>
    <protectedRange sqref="I24" name="Range1_14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6:B46"/>
    <mergeCell ref="A44:B44"/>
    <mergeCell ref="C44:D44"/>
    <mergeCell ref="F44:I44"/>
    <mergeCell ref="A48:B48"/>
    <mergeCell ref="C48:E48"/>
    <mergeCell ref="H48:I4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6:B26"/>
    <mergeCell ref="G26:H26"/>
    <mergeCell ref="A28:D28"/>
    <mergeCell ref="E28:G28"/>
    <mergeCell ref="H28:I28"/>
    <mergeCell ref="A22:B22"/>
    <mergeCell ref="D22:F22"/>
    <mergeCell ref="G22:H22"/>
    <mergeCell ref="A24:B24"/>
    <mergeCell ref="D24:G24"/>
    <mergeCell ref="A16:B16"/>
    <mergeCell ref="C16:I16"/>
    <mergeCell ref="A18:B18"/>
    <mergeCell ref="C18:I18"/>
    <mergeCell ref="A20:B20"/>
    <mergeCell ref="C20:I20"/>
    <mergeCell ref="A12:B12"/>
    <mergeCell ref="C12:I12"/>
    <mergeCell ref="A14:B14"/>
    <mergeCell ref="C14:D14"/>
    <mergeCell ref="F14:I14"/>
    <mergeCell ref="A10:B11"/>
    <mergeCell ref="C10:D10"/>
    <mergeCell ref="A2:D2"/>
    <mergeCell ref="A4:I4"/>
    <mergeCell ref="A6:B6"/>
    <mergeCell ref="C6:D6"/>
    <mergeCell ref="A8:B8"/>
    <mergeCell ref="C8:D8"/>
  </mergeCells>
  <phoneticPr fontId="5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pageMargins left="0.75" right="0.75" top="1" bottom="1" header="0.5" footer="0.5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25"/>
  <sheetViews>
    <sheetView topLeftCell="A85" zoomScaleNormal="100" zoomScaleSheetLayoutView="110" workbookViewId="0">
      <selection activeCell="J69" sqref="J69:K115"/>
    </sheetView>
  </sheetViews>
  <sheetFormatPr defaultRowHeight="12.75" x14ac:dyDescent="0.2"/>
  <cols>
    <col min="1" max="9" width="9.140625" style="18"/>
    <col min="10" max="10" width="11.140625" style="18" bestFit="1" customWidth="1"/>
    <col min="11" max="11" width="13.7109375" style="18" bestFit="1" customWidth="1"/>
    <col min="12" max="12" width="11.28515625" style="18" bestFit="1" customWidth="1"/>
    <col min="13" max="13" width="11.140625" style="18" bestFit="1" customWidth="1"/>
    <col min="14" max="14" width="10.7109375" style="18" bestFit="1" customWidth="1"/>
    <col min="15" max="16384" width="9.140625" style="18"/>
  </cols>
  <sheetData>
    <row r="1" spans="1:12" ht="21" customHeight="1" x14ac:dyDescent="0.2">
      <c r="A1" s="251" t="s">
        <v>127</v>
      </c>
      <c r="B1" s="252"/>
      <c r="C1" s="252"/>
      <c r="D1" s="252"/>
      <c r="E1" s="252"/>
      <c r="F1" s="252"/>
      <c r="G1" s="252"/>
      <c r="H1" s="252"/>
      <c r="I1" s="252"/>
      <c r="J1" s="252"/>
      <c r="K1" s="253"/>
    </row>
    <row r="2" spans="1:12" ht="12.75" customHeight="1" x14ac:dyDescent="0.2">
      <c r="A2" s="254" t="s">
        <v>304</v>
      </c>
      <c r="B2" s="255"/>
      <c r="C2" s="255"/>
      <c r="D2" s="255"/>
      <c r="E2" s="255"/>
      <c r="F2" s="255"/>
      <c r="G2" s="255"/>
      <c r="H2" s="255"/>
      <c r="I2" s="255"/>
      <c r="J2" s="255"/>
      <c r="K2" s="256"/>
    </row>
    <row r="3" spans="1:12" x14ac:dyDescent="0.2">
      <c r="A3" s="257" t="s">
        <v>299</v>
      </c>
      <c r="B3" s="258"/>
      <c r="C3" s="258"/>
      <c r="D3" s="258"/>
      <c r="E3" s="258"/>
      <c r="F3" s="258"/>
      <c r="G3" s="258"/>
      <c r="H3" s="258"/>
      <c r="I3" s="258"/>
      <c r="J3" s="258"/>
      <c r="K3" s="259"/>
    </row>
    <row r="4" spans="1:12" ht="22.5" x14ac:dyDescent="0.2">
      <c r="A4" s="260" t="s">
        <v>50</v>
      </c>
      <c r="B4" s="261"/>
      <c r="C4" s="261"/>
      <c r="D4" s="261"/>
      <c r="E4" s="261"/>
      <c r="F4" s="261"/>
      <c r="G4" s="261"/>
      <c r="H4" s="262"/>
      <c r="I4" s="125" t="s">
        <v>242</v>
      </c>
      <c r="J4" s="19" t="s">
        <v>283</v>
      </c>
      <c r="K4" s="124" t="s">
        <v>284</v>
      </c>
    </row>
    <row r="5" spans="1:12" x14ac:dyDescent="0.2">
      <c r="A5" s="263">
        <v>1</v>
      </c>
      <c r="B5" s="263"/>
      <c r="C5" s="263"/>
      <c r="D5" s="263"/>
      <c r="E5" s="263"/>
      <c r="F5" s="263"/>
      <c r="G5" s="263"/>
      <c r="H5" s="263"/>
      <c r="I5" s="20">
        <v>2</v>
      </c>
      <c r="J5" s="123">
        <v>3</v>
      </c>
      <c r="K5" s="123">
        <v>4</v>
      </c>
    </row>
    <row r="6" spans="1:12" x14ac:dyDescent="0.2">
      <c r="A6" s="264"/>
      <c r="B6" s="265"/>
      <c r="C6" s="265"/>
      <c r="D6" s="265"/>
      <c r="E6" s="265"/>
      <c r="F6" s="265"/>
      <c r="G6" s="265"/>
      <c r="H6" s="265"/>
      <c r="I6" s="265"/>
      <c r="J6" s="265"/>
      <c r="K6" s="266"/>
    </row>
    <row r="7" spans="1:12" x14ac:dyDescent="0.2">
      <c r="A7" s="226" t="s">
        <v>51</v>
      </c>
      <c r="B7" s="227"/>
      <c r="C7" s="227"/>
      <c r="D7" s="227"/>
      <c r="E7" s="227"/>
      <c r="F7" s="227"/>
      <c r="G7" s="227"/>
      <c r="H7" s="245"/>
      <c r="I7" s="21">
        <v>1</v>
      </c>
      <c r="J7" s="13"/>
      <c r="K7" s="13"/>
    </row>
    <row r="8" spans="1:12" x14ac:dyDescent="0.2">
      <c r="A8" s="233" t="s">
        <v>8</v>
      </c>
      <c r="B8" s="234"/>
      <c r="C8" s="234"/>
      <c r="D8" s="234"/>
      <c r="E8" s="234"/>
      <c r="F8" s="234"/>
      <c r="G8" s="234"/>
      <c r="H8" s="235"/>
      <c r="I8" s="22">
        <v>2</v>
      </c>
      <c r="J8" s="30">
        <f>J9+J16+J26+J35+J39</f>
        <v>1588204533</v>
      </c>
      <c r="K8" s="30">
        <f>K9+K16+K26+K35+K39</f>
        <v>1595088941</v>
      </c>
      <c r="L8" s="24"/>
    </row>
    <row r="9" spans="1:12" x14ac:dyDescent="0.2">
      <c r="A9" s="230" t="s">
        <v>170</v>
      </c>
      <c r="B9" s="231"/>
      <c r="C9" s="231"/>
      <c r="D9" s="231"/>
      <c r="E9" s="231"/>
      <c r="F9" s="231"/>
      <c r="G9" s="231"/>
      <c r="H9" s="232"/>
      <c r="I9" s="22">
        <v>3</v>
      </c>
      <c r="J9" s="30">
        <f>SUM(J10:J15)</f>
        <v>11563168</v>
      </c>
      <c r="K9" s="30">
        <f>SUM(K10:K15)</f>
        <v>12385843</v>
      </c>
      <c r="L9" s="24"/>
    </row>
    <row r="10" spans="1:12" x14ac:dyDescent="0.2">
      <c r="A10" s="230" t="s">
        <v>99</v>
      </c>
      <c r="B10" s="231"/>
      <c r="C10" s="231"/>
      <c r="D10" s="231"/>
      <c r="E10" s="231"/>
      <c r="F10" s="231"/>
      <c r="G10" s="231"/>
      <c r="H10" s="232"/>
      <c r="I10" s="22">
        <v>4</v>
      </c>
      <c r="J10" s="116"/>
      <c r="K10" s="116"/>
      <c r="L10" s="24"/>
    </row>
    <row r="11" spans="1:12" x14ac:dyDescent="0.2">
      <c r="A11" s="230" t="s">
        <v>9</v>
      </c>
      <c r="B11" s="231"/>
      <c r="C11" s="231"/>
      <c r="D11" s="231"/>
      <c r="E11" s="231"/>
      <c r="F11" s="231"/>
      <c r="G11" s="231"/>
      <c r="H11" s="232"/>
      <c r="I11" s="22">
        <v>5</v>
      </c>
      <c r="J11" s="116">
        <v>6851304</v>
      </c>
      <c r="K11" s="116">
        <v>6504894</v>
      </c>
      <c r="L11" s="24"/>
    </row>
    <row r="12" spans="1:12" x14ac:dyDescent="0.2">
      <c r="A12" s="230" t="s">
        <v>100</v>
      </c>
      <c r="B12" s="231"/>
      <c r="C12" s="231"/>
      <c r="D12" s="231"/>
      <c r="E12" s="231"/>
      <c r="F12" s="231"/>
      <c r="G12" s="231"/>
      <c r="H12" s="232"/>
      <c r="I12" s="22">
        <v>6</v>
      </c>
      <c r="J12" s="116"/>
      <c r="K12" s="116"/>
      <c r="L12" s="24"/>
    </row>
    <row r="13" spans="1:12" x14ac:dyDescent="0.2">
      <c r="A13" s="230" t="s">
        <v>173</v>
      </c>
      <c r="B13" s="231"/>
      <c r="C13" s="231"/>
      <c r="D13" s="231"/>
      <c r="E13" s="231"/>
      <c r="F13" s="231"/>
      <c r="G13" s="231"/>
      <c r="H13" s="232"/>
      <c r="I13" s="22">
        <v>7</v>
      </c>
      <c r="J13" s="116"/>
      <c r="K13" s="116"/>
      <c r="L13" s="24"/>
    </row>
    <row r="14" spans="1:12" x14ac:dyDescent="0.2">
      <c r="A14" s="230" t="s">
        <v>174</v>
      </c>
      <c r="B14" s="231"/>
      <c r="C14" s="231"/>
      <c r="D14" s="231"/>
      <c r="E14" s="231"/>
      <c r="F14" s="231"/>
      <c r="G14" s="231"/>
      <c r="H14" s="232"/>
      <c r="I14" s="22">
        <v>8</v>
      </c>
      <c r="J14" s="116">
        <v>4711864</v>
      </c>
      <c r="K14" s="116">
        <v>5880949</v>
      </c>
      <c r="L14" s="24"/>
    </row>
    <row r="15" spans="1:12" x14ac:dyDescent="0.2">
      <c r="A15" s="230" t="s">
        <v>175</v>
      </c>
      <c r="B15" s="231"/>
      <c r="C15" s="231"/>
      <c r="D15" s="231"/>
      <c r="E15" s="231"/>
      <c r="F15" s="231"/>
      <c r="G15" s="231"/>
      <c r="H15" s="232"/>
      <c r="I15" s="22">
        <v>9</v>
      </c>
      <c r="J15" s="116"/>
      <c r="K15" s="116"/>
      <c r="L15" s="24"/>
    </row>
    <row r="16" spans="1:12" x14ac:dyDescent="0.2">
      <c r="A16" s="230" t="s">
        <v>171</v>
      </c>
      <c r="B16" s="231"/>
      <c r="C16" s="231"/>
      <c r="D16" s="231"/>
      <c r="E16" s="231"/>
      <c r="F16" s="231"/>
      <c r="G16" s="231"/>
      <c r="H16" s="232"/>
      <c r="I16" s="22">
        <v>10</v>
      </c>
      <c r="J16" s="23">
        <f>SUM(J17:J25)</f>
        <v>16410671</v>
      </c>
      <c r="K16" s="23">
        <f>SUM(K17:K25)</f>
        <v>16111060</v>
      </c>
      <c r="L16" s="24"/>
    </row>
    <row r="17" spans="1:12" x14ac:dyDescent="0.2">
      <c r="A17" s="230" t="s">
        <v>176</v>
      </c>
      <c r="B17" s="231"/>
      <c r="C17" s="231"/>
      <c r="D17" s="231"/>
      <c r="E17" s="231"/>
      <c r="F17" s="231"/>
      <c r="G17" s="231"/>
      <c r="H17" s="232"/>
      <c r="I17" s="22">
        <v>11</v>
      </c>
      <c r="J17" s="116"/>
      <c r="K17" s="116"/>
      <c r="L17" s="24"/>
    </row>
    <row r="18" spans="1:12" x14ac:dyDescent="0.2">
      <c r="A18" s="230" t="s">
        <v>211</v>
      </c>
      <c r="B18" s="231"/>
      <c r="C18" s="231"/>
      <c r="D18" s="231"/>
      <c r="E18" s="231"/>
      <c r="F18" s="231"/>
      <c r="G18" s="231"/>
      <c r="H18" s="232"/>
      <c r="I18" s="22">
        <v>12</v>
      </c>
      <c r="J18" s="116">
        <v>9676077</v>
      </c>
      <c r="K18" s="116">
        <v>9323466</v>
      </c>
      <c r="L18" s="24"/>
    </row>
    <row r="19" spans="1:12" x14ac:dyDescent="0.2">
      <c r="A19" s="230" t="s">
        <v>177</v>
      </c>
      <c r="B19" s="231"/>
      <c r="C19" s="231"/>
      <c r="D19" s="231"/>
      <c r="E19" s="231"/>
      <c r="F19" s="231"/>
      <c r="G19" s="231"/>
      <c r="H19" s="232"/>
      <c r="I19" s="22">
        <v>13</v>
      </c>
      <c r="J19" s="116"/>
      <c r="K19" s="116"/>
      <c r="L19" s="24"/>
    </row>
    <row r="20" spans="1:12" x14ac:dyDescent="0.2">
      <c r="A20" s="230" t="s">
        <v>21</v>
      </c>
      <c r="B20" s="231"/>
      <c r="C20" s="231"/>
      <c r="D20" s="231"/>
      <c r="E20" s="231"/>
      <c r="F20" s="231"/>
      <c r="G20" s="231"/>
      <c r="H20" s="232"/>
      <c r="I20" s="22">
        <v>14</v>
      </c>
      <c r="J20" s="116">
        <v>3902843</v>
      </c>
      <c r="K20" s="116">
        <v>3604749</v>
      </c>
      <c r="L20" s="24"/>
    </row>
    <row r="21" spans="1:12" x14ac:dyDescent="0.2">
      <c r="A21" s="230" t="s">
        <v>22</v>
      </c>
      <c r="B21" s="231"/>
      <c r="C21" s="231"/>
      <c r="D21" s="231"/>
      <c r="E21" s="231"/>
      <c r="F21" s="231"/>
      <c r="G21" s="231"/>
      <c r="H21" s="232"/>
      <c r="I21" s="22">
        <v>15</v>
      </c>
      <c r="J21" s="118"/>
      <c r="K21" s="118"/>
      <c r="L21" s="24"/>
    </row>
    <row r="22" spans="1:12" x14ac:dyDescent="0.2">
      <c r="A22" s="230" t="s">
        <v>63</v>
      </c>
      <c r="B22" s="231"/>
      <c r="C22" s="231"/>
      <c r="D22" s="231"/>
      <c r="E22" s="231"/>
      <c r="F22" s="231"/>
      <c r="G22" s="231"/>
      <c r="H22" s="232"/>
      <c r="I22" s="22">
        <v>16</v>
      </c>
      <c r="J22" s="118"/>
      <c r="K22" s="118">
        <v>14623</v>
      </c>
      <c r="L22" s="24"/>
    </row>
    <row r="23" spans="1:12" x14ac:dyDescent="0.2">
      <c r="A23" s="230" t="s">
        <v>64</v>
      </c>
      <c r="B23" s="231"/>
      <c r="C23" s="231"/>
      <c r="D23" s="231"/>
      <c r="E23" s="231"/>
      <c r="F23" s="231"/>
      <c r="G23" s="231"/>
      <c r="H23" s="232"/>
      <c r="I23" s="22">
        <v>17</v>
      </c>
      <c r="J23" s="118">
        <v>1637282</v>
      </c>
      <c r="K23" s="118">
        <v>1973753</v>
      </c>
      <c r="L23" s="24"/>
    </row>
    <row r="24" spans="1:12" x14ac:dyDescent="0.2">
      <c r="A24" s="230" t="s">
        <v>65</v>
      </c>
      <c r="B24" s="231"/>
      <c r="C24" s="231"/>
      <c r="D24" s="231"/>
      <c r="E24" s="231"/>
      <c r="F24" s="231"/>
      <c r="G24" s="231"/>
      <c r="H24" s="232"/>
      <c r="I24" s="22">
        <v>18</v>
      </c>
      <c r="J24" s="118">
        <v>1194469</v>
      </c>
      <c r="K24" s="118">
        <v>1194469</v>
      </c>
      <c r="L24" s="24"/>
    </row>
    <row r="25" spans="1:12" x14ac:dyDescent="0.2">
      <c r="A25" s="230" t="s">
        <v>66</v>
      </c>
      <c r="B25" s="231"/>
      <c r="C25" s="231"/>
      <c r="D25" s="231"/>
      <c r="E25" s="231"/>
      <c r="F25" s="231"/>
      <c r="G25" s="231"/>
      <c r="H25" s="232"/>
      <c r="I25" s="22">
        <v>19</v>
      </c>
      <c r="J25" s="116"/>
      <c r="K25" s="116"/>
      <c r="L25" s="24"/>
    </row>
    <row r="26" spans="1:12" x14ac:dyDescent="0.2">
      <c r="A26" s="230" t="s">
        <v>158</v>
      </c>
      <c r="B26" s="231"/>
      <c r="C26" s="231"/>
      <c r="D26" s="231"/>
      <c r="E26" s="231"/>
      <c r="F26" s="231"/>
      <c r="G26" s="231"/>
      <c r="H26" s="232"/>
      <c r="I26" s="22">
        <v>20</v>
      </c>
      <c r="J26" s="118">
        <f>SUM(J27:J34)</f>
        <v>1557316003</v>
      </c>
      <c r="K26" s="118">
        <f>SUM(K27:K34)</f>
        <v>1563194395</v>
      </c>
      <c r="L26" s="24"/>
    </row>
    <row r="27" spans="1:12" x14ac:dyDescent="0.2">
      <c r="A27" s="230" t="s">
        <v>67</v>
      </c>
      <c r="B27" s="231"/>
      <c r="C27" s="231"/>
      <c r="D27" s="231"/>
      <c r="E27" s="231"/>
      <c r="F27" s="231"/>
      <c r="G27" s="231"/>
      <c r="H27" s="232"/>
      <c r="I27" s="22">
        <v>21</v>
      </c>
      <c r="J27" s="116">
        <v>1556028135</v>
      </c>
      <c r="K27" s="116">
        <v>1561925303</v>
      </c>
      <c r="L27" s="24"/>
    </row>
    <row r="28" spans="1:12" x14ac:dyDescent="0.2">
      <c r="A28" s="230" t="s">
        <v>68</v>
      </c>
      <c r="B28" s="231"/>
      <c r="C28" s="231"/>
      <c r="D28" s="231"/>
      <c r="E28" s="231"/>
      <c r="F28" s="231"/>
      <c r="G28" s="231"/>
      <c r="H28" s="232"/>
      <c r="I28" s="22">
        <v>22</v>
      </c>
      <c r="J28" s="116"/>
      <c r="K28" s="116"/>
      <c r="L28" s="24"/>
    </row>
    <row r="29" spans="1:12" x14ac:dyDescent="0.2">
      <c r="A29" s="230" t="s">
        <v>69</v>
      </c>
      <c r="B29" s="231"/>
      <c r="C29" s="231"/>
      <c r="D29" s="231"/>
      <c r="E29" s="231"/>
      <c r="F29" s="231"/>
      <c r="G29" s="231"/>
      <c r="H29" s="232"/>
      <c r="I29" s="22">
        <v>23</v>
      </c>
      <c r="J29" s="116"/>
      <c r="K29" s="116"/>
      <c r="L29" s="121"/>
    </row>
    <row r="30" spans="1:12" x14ac:dyDescent="0.2">
      <c r="A30" s="230" t="s">
        <v>74</v>
      </c>
      <c r="B30" s="231"/>
      <c r="C30" s="231"/>
      <c r="D30" s="231"/>
      <c r="E30" s="231"/>
      <c r="F30" s="231"/>
      <c r="G30" s="231"/>
      <c r="H30" s="232"/>
      <c r="I30" s="22">
        <v>24</v>
      </c>
      <c r="J30" s="116"/>
      <c r="K30" s="116"/>
      <c r="L30" s="24"/>
    </row>
    <row r="31" spans="1:12" x14ac:dyDescent="0.2">
      <c r="A31" s="230" t="s">
        <v>75</v>
      </c>
      <c r="B31" s="231"/>
      <c r="C31" s="231"/>
      <c r="D31" s="231"/>
      <c r="E31" s="231"/>
      <c r="F31" s="231"/>
      <c r="G31" s="231"/>
      <c r="H31" s="232"/>
      <c r="I31" s="22">
        <v>25</v>
      </c>
      <c r="J31" s="116">
        <v>370</v>
      </c>
      <c r="K31" s="116">
        <v>370</v>
      </c>
      <c r="L31" s="121"/>
    </row>
    <row r="32" spans="1:12" x14ac:dyDescent="0.2">
      <c r="A32" s="230" t="s">
        <v>76</v>
      </c>
      <c r="B32" s="231"/>
      <c r="C32" s="231"/>
      <c r="D32" s="231"/>
      <c r="E32" s="231"/>
      <c r="F32" s="231"/>
      <c r="G32" s="231"/>
      <c r="H32" s="232"/>
      <c r="I32" s="22">
        <v>26</v>
      </c>
      <c r="J32" s="116">
        <v>1287498</v>
      </c>
      <c r="K32" s="116">
        <v>1268722</v>
      </c>
      <c r="L32" s="24"/>
    </row>
    <row r="33" spans="1:13" x14ac:dyDescent="0.2">
      <c r="A33" s="230" t="s">
        <v>70</v>
      </c>
      <c r="B33" s="231"/>
      <c r="C33" s="231"/>
      <c r="D33" s="231"/>
      <c r="E33" s="231"/>
      <c r="F33" s="231"/>
      <c r="G33" s="231"/>
      <c r="H33" s="232"/>
      <c r="I33" s="22">
        <v>27</v>
      </c>
      <c r="J33" s="116"/>
      <c r="K33" s="116"/>
      <c r="L33" s="24"/>
    </row>
    <row r="34" spans="1:13" x14ac:dyDescent="0.2">
      <c r="A34" s="230" t="s">
        <v>151</v>
      </c>
      <c r="B34" s="231"/>
      <c r="C34" s="231"/>
      <c r="D34" s="231"/>
      <c r="E34" s="231"/>
      <c r="F34" s="231"/>
      <c r="G34" s="231"/>
      <c r="H34" s="232"/>
      <c r="I34" s="22">
        <v>28</v>
      </c>
      <c r="J34" s="116"/>
      <c r="K34" s="116"/>
      <c r="L34" s="24"/>
    </row>
    <row r="35" spans="1:13" x14ac:dyDescent="0.2">
      <c r="A35" s="230" t="s">
        <v>152</v>
      </c>
      <c r="B35" s="231"/>
      <c r="C35" s="231"/>
      <c r="D35" s="231"/>
      <c r="E35" s="231"/>
      <c r="F35" s="231"/>
      <c r="G35" s="231"/>
      <c r="H35" s="232"/>
      <c r="I35" s="22">
        <v>29</v>
      </c>
      <c r="J35" s="118">
        <f>SUM(J36:J38)</f>
        <v>0</v>
      </c>
      <c r="K35" s="118">
        <f>SUM(K36:K38)</f>
        <v>0</v>
      </c>
      <c r="L35" s="24"/>
    </row>
    <row r="36" spans="1:13" x14ac:dyDescent="0.2">
      <c r="A36" s="230" t="s">
        <v>71</v>
      </c>
      <c r="B36" s="231"/>
      <c r="C36" s="231"/>
      <c r="D36" s="231"/>
      <c r="E36" s="231"/>
      <c r="F36" s="231"/>
      <c r="G36" s="231"/>
      <c r="H36" s="232"/>
      <c r="I36" s="22">
        <v>30</v>
      </c>
      <c r="J36" s="116"/>
      <c r="K36" s="116"/>
      <c r="L36" s="24"/>
    </row>
    <row r="37" spans="1:13" x14ac:dyDescent="0.2">
      <c r="A37" s="230" t="s">
        <v>72</v>
      </c>
      <c r="B37" s="231"/>
      <c r="C37" s="231"/>
      <c r="D37" s="231"/>
      <c r="E37" s="231"/>
      <c r="F37" s="231"/>
      <c r="G37" s="231"/>
      <c r="H37" s="232"/>
      <c r="I37" s="22">
        <v>31</v>
      </c>
      <c r="J37" s="116"/>
      <c r="K37" s="116"/>
      <c r="L37" s="24"/>
    </row>
    <row r="38" spans="1:13" x14ac:dyDescent="0.2">
      <c r="A38" s="230" t="s">
        <v>73</v>
      </c>
      <c r="B38" s="231"/>
      <c r="C38" s="231"/>
      <c r="D38" s="231"/>
      <c r="E38" s="231"/>
      <c r="F38" s="231"/>
      <c r="G38" s="231"/>
      <c r="H38" s="232"/>
      <c r="I38" s="22">
        <v>32</v>
      </c>
      <c r="J38" s="116"/>
      <c r="K38" s="116"/>
      <c r="L38" s="24"/>
    </row>
    <row r="39" spans="1:13" x14ac:dyDescent="0.2">
      <c r="A39" s="230" t="s">
        <v>153</v>
      </c>
      <c r="B39" s="231"/>
      <c r="C39" s="231"/>
      <c r="D39" s="231"/>
      <c r="E39" s="231"/>
      <c r="F39" s="231"/>
      <c r="G39" s="231"/>
      <c r="H39" s="232"/>
      <c r="I39" s="22">
        <v>33</v>
      </c>
      <c r="J39" s="116">
        <v>2914691</v>
      </c>
      <c r="K39" s="116">
        <v>3397643</v>
      </c>
      <c r="L39" s="24"/>
      <c r="M39" s="24"/>
    </row>
    <row r="40" spans="1:13" x14ac:dyDescent="0.2">
      <c r="A40" s="233" t="s">
        <v>204</v>
      </c>
      <c r="B40" s="234"/>
      <c r="C40" s="234"/>
      <c r="D40" s="234"/>
      <c r="E40" s="234"/>
      <c r="F40" s="234"/>
      <c r="G40" s="234"/>
      <c r="H40" s="235"/>
      <c r="I40" s="22">
        <v>34</v>
      </c>
      <c r="J40" s="122">
        <f>J41+J49+J56+J64</f>
        <v>71298491</v>
      </c>
      <c r="K40" s="122">
        <f>K41+K49+K56+K64</f>
        <v>63211873</v>
      </c>
      <c r="L40" s="24"/>
    </row>
    <row r="41" spans="1:13" x14ac:dyDescent="0.2">
      <c r="A41" s="230" t="s">
        <v>91</v>
      </c>
      <c r="B41" s="231"/>
      <c r="C41" s="231"/>
      <c r="D41" s="231"/>
      <c r="E41" s="231"/>
      <c r="F41" s="231"/>
      <c r="G41" s="231"/>
      <c r="H41" s="232"/>
      <c r="I41" s="22">
        <v>35</v>
      </c>
      <c r="J41" s="23">
        <f>SUM(J42:J48)</f>
        <v>0</v>
      </c>
      <c r="K41" s="23">
        <f>SUM(K42:K48)</f>
        <v>21995</v>
      </c>
      <c r="L41" s="24"/>
    </row>
    <row r="42" spans="1:13" x14ac:dyDescent="0.2">
      <c r="A42" s="230" t="s">
        <v>103</v>
      </c>
      <c r="B42" s="231"/>
      <c r="C42" s="231"/>
      <c r="D42" s="231"/>
      <c r="E42" s="231"/>
      <c r="F42" s="231"/>
      <c r="G42" s="231"/>
      <c r="H42" s="232"/>
      <c r="I42" s="22">
        <v>36</v>
      </c>
      <c r="J42" s="14"/>
      <c r="K42" s="14">
        <v>21995</v>
      </c>
      <c r="L42" s="24"/>
    </row>
    <row r="43" spans="1:13" x14ac:dyDescent="0.2">
      <c r="A43" s="230" t="s">
        <v>104</v>
      </c>
      <c r="B43" s="231"/>
      <c r="C43" s="231"/>
      <c r="D43" s="231"/>
      <c r="E43" s="231"/>
      <c r="F43" s="231"/>
      <c r="G43" s="231"/>
      <c r="H43" s="232"/>
      <c r="I43" s="22">
        <v>37</v>
      </c>
      <c r="J43" s="14"/>
      <c r="K43" s="14"/>
      <c r="L43" s="24"/>
    </row>
    <row r="44" spans="1:13" x14ac:dyDescent="0.2">
      <c r="A44" s="230" t="s">
        <v>77</v>
      </c>
      <c r="B44" s="231"/>
      <c r="C44" s="231"/>
      <c r="D44" s="231"/>
      <c r="E44" s="231"/>
      <c r="F44" s="231"/>
      <c r="G44" s="231"/>
      <c r="H44" s="232"/>
      <c r="I44" s="22">
        <v>38</v>
      </c>
      <c r="J44" s="14"/>
      <c r="K44" s="14"/>
      <c r="L44" s="24"/>
    </row>
    <row r="45" spans="1:13" x14ac:dyDescent="0.2">
      <c r="A45" s="230" t="s">
        <v>78</v>
      </c>
      <c r="B45" s="231"/>
      <c r="C45" s="231"/>
      <c r="D45" s="231"/>
      <c r="E45" s="231"/>
      <c r="F45" s="231"/>
      <c r="G45" s="231"/>
      <c r="H45" s="232"/>
      <c r="I45" s="22">
        <v>39</v>
      </c>
      <c r="J45" s="14"/>
      <c r="K45" s="14"/>
      <c r="L45" s="24"/>
    </row>
    <row r="46" spans="1:13" x14ac:dyDescent="0.2">
      <c r="A46" s="230" t="s">
        <v>79</v>
      </c>
      <c r="B46" s="231"/>
      <c r="C46" s="231"/>
      <c r="D46" s="231"/>
      <c r="E46" s="231"/>
      <c r="F46" s="231"/>
      <c r="G46" s="231"/>
      <c r="H46" s="232"/>
      <c r="I46" s="22">
        <v>40</v>
      </c>
      <c r="J46" s="14"/>
      <c r="K46" s="14"/>
      <c r="L46" s="24"/>
    </row>
    <row r="47" spans="1:13" x14ac:dyDescent="0.2">
      <c r="A47" s="230" t="s">
        <v>80</v>
      </c>
      <c r="B47" s="231"/>
      <c r="C47" s="231"/>
      <c r="D47" s="231"/>
      <c r="E47" s="231"/>
      <c r="F47" s="231"/>
      <c r="G47" s="231"/>
      <c r="H47" s="232"/>
      <c r="I47" s="22">
        <v>41</v>
      </c>
      <c r="J47" s="14"/>
      <c r="K47" s="14"/>
      <c r="L47" s="24"/>
    </row>
    <row r="48" spans="1:13" x14ac:dyDescent="0.2">
      <c r="A48" s="230" t="s">
        <v>81</v>
      </c>
      <c r="B48" s="231"/>
      <c r="C48" s="231"/>
      <c r="D48" s="231"/>
      <c r="E48" s="231"/>
      <c r="F48" s="231"/>
      <c r="G48" s="231"/>
      <c r="H48" s="232"/>
      <c r="I48" s="22">
        <v>42</v>
      </c>
      <c r="J48" s="14"/>
      <c r="K48" s="14"/>
      <c r="L48" s="24"/>
    </row>
    <row r="49" spans="1:13" x14ac:dyDescent="0.2">
      <c r="A49" s="230" t="s">
        <v>92</v>
      </c>
      <c r="B49" s="231"/>
      <c r="C49" s="231"/>
      <c r="D49" s="231"/>
      <c r="E49" s="231"/>
      <c r="F49" s="231"/>
      <c r="G49" s="231"/>
      <c r="H49" s="232"/>
      <c r="I49" s="22">
        <v>43</v>
      </c>
      <c r="J49" s="118">
        <f>SUM(J50:J55)</f>
        <v>65781680</v>
      </c>
      <c r="K49" s="118">
        <f>SUM(K50:K55)</f>
        <v>47888524</v>
      </c>
      <c r="L49" s="24"/>
      <c r="M49" s="24"/>
    </row>
    <row r="50" spans="1:13" x14ac:dyDescent="0.2">
      <c r="A50" s="230" t="s">
        <v>165</v>
      </c>
      <c r="B50" s="231"/>
      <c r="C50" s="231"/>
      <c r="D50" s="231"/>
      <c r="E50" s="231"/>
      <c r="F50" s="231"/>
      <c r="G50" s="231"/>
      <c r="H50" s="232"/>
      <c r="I50" s="22">
        <v>44</v>
      </c>
      <c r="J50" s="116">
        <v>57529598</v>
      </c>
      <c r="K50" s="116">
        <v>38075726</v>
      </c>
      <c r="L50" s="24"/>
    </row>
    <row r="51" spans="1:13" x14ac:dyDescent="0.2">
      <c r="A51" s="230" t="s">
        <v>166</v>
      </c>
      <c r="B51" s="231"/>
      <c r="C51" s="231"/>
      <c r="D51" s="231"/>
      <c r="E51" s="231"/>
      <c r="F51" s="231"/>
      <c r="G51" s="231"/>
      <c r="H51" s="232"/>
      <c r="I51" s="22">
        <v>45</v>
      </c>
      <c r="J51" s="116">
        <v>1474976</v>
      </c>
      <c r="K51" s="116">
        <v>1991108</v>
      </c>
      <c r="L51" s="24"/>
    </row>
    <row r="52" spans="1:13" x14ac:dyDescent="0.2">
      <c r="A52" s="230" t="s">
        <v>167</v>
      </c>
      <c r="B52" s="231"/>
      <c r="C52" s="231"/>
      <c r="D52" s="231"/>
      <c r="E52" s="231"/>
      <c r="F52" s="231"/>
      <c r="G52" s="231"/>
      <c r="H52" s="232"/>
      <c r="I52" s="22">
        <v>46</v>
      </c>
      <c r="J52" s="116"/>
      <c r="K52" s="116"/>
      <c r="L52" s="24"/>
    </row>
    <row r="53" spans="1:13" x14ac:dyDescent="0.2">
      <c r="A53" s="230" t="s">
        <v>168</v>
      </c>
      <c r="B53" s="231"/>
      <c r="C53" s="231"/>
      <c r="D53" s="231"/>
      <c r="E53" s="231"/>
      <c r="F53" s="231"/>
      <c r="G53" s="231"/>
      <c r="H53" s="232"/>
      <c r="I53" s="22">
        <v>47</v>
      </c>
      <c r="J53" s="116">
        <v>33545</v>
      </c>
      <c r="K53" s="116">
        <v>482655.22</v>
      </c>
      <c r="L53" s="145"/>
    </row>
    <row r="54" spans="1:13" x14ac:dyDescent="0.2">
      <c r="A54" s="230" t="s">
        <v>5</v>
      </c>
      <c r="B54" s="231"/>
      <c r="C54" s="231"/>
      <c r="D54" s="231"/>
      <c r="E54" s="231"/>
      <c r="F54" s="231"/>
      <c r="G54" s="231"/>
      <c r="H54" s="232"/>
      <c r="I54" s="22">
        <v>48</v>
      </c>
      <c r="J54" s="116">
        <v>2262293</v>
      </c>
      <c r="K54" s="116">
        <v>2562012</v>
      </c>
      <c r="L54" s="145"/>
    </row>
    <row r="55" spans="1:13" x14ac:dyDescent="0.2">
      <c r="A55" s="230" t="s">
        <v>6</v>
      </c>
      <c r="B55" s="231"/>
      <c r="C55" s="231"/>
      <c r="D55" s="231"/>
      <c r="E55" s="231"/>
      <c r="F55" s="231"/>
      <c r="G55" s="231"/>
      <c r="H55" s="232"/>
      <c r="I55" s="22">
        <v>49</v>
      </c>
      <c r="J55" s="116">
        <v>4481268</v>
      </c>
      <c r="K55" s="116">
        <v>4777022.78</v>
      </c>
      <c r="L55" s="145"/>
    </row>
    <row r="56" spans="1:13" x14ac:dyDescent="0.2">
      <c r="A56" s="230" t="s">
        <v>93</v>
      </c>
      <c r="B56" s="231"/>
      <c r="C56" s="231"/>
      <c r="D56" s="231"/>
      <c r="E56" s="231"/>
      <c r="F56" s="231"/>
      <c r="G56" s="231"/>
      <c r="H56" s="232"/>
      <c r="I56" s="22">
        <v>50</v>
      </c>
      <c r="J56" s="118">
        <f>SUM(J57:J63)</f>
        <v>3478394</v>
      </c>
      <c r="K56" s="118">
        <f>SUM(K57:K63)</f>
        <v>4476913</v>
      </c>
      <c r="L56" s="144"/>
    </row>
    <row r="57" spans="1:13" x14ac:dyDescent="0.2">
      <c r="A57" s="230" t="s">
        <v>67</v>
      </c>
      <c r="B57" s="231"/>
      <c r="C57" s="231"/>
      <c r="D57" s="231"/>
      <c r="E57" s="231"/>
      <c r="F57" s="231"/>
      <c r="G57" s="231"/>
      <c r="H57" s="232"/>
      <c r="I57" s="22">
        <v>51</v>
      </c>
      <c r="J57" s="14"/>
      <c r="K57" s="14"/>
      <c r="L57" s="144"/>
    </row>
    <row r="58" spans="1:13" x14ac:dyDescent="0.2">
      <c r="A58" s="230" t="s">
        <v>68</v>
      </c>
      <c r="B58" s="231"/>
      <c r="C58" s="231"/>
      <c r="D58" s="231"/>
      <c r="E58" s="231"/>
      <c r="F58" s="231"/>
      <c r="G58" s="231"/>
      <c r="H58" s="232"/>
      <c r="I58" s="22">
        <v>52</v>
      </c>
      <c r="J58" s="14"/>
      <c r="K58" s="14"/>
      <c r="L58" s="24"/>
    </row>
    <row r="59" spans="1:13" x14ac:dyDescent="0.2">
      <c r="A59" s="230" t="s">
        <v>206</v>
      </c>
      <c r="B59" s="231"/>
      <c r="C59" s="231"/>
      <c r="D59" s="231"/>
      <c r="E59" s="231"/>
      <c r="F59" s="231"/>
      <c r="G59" s="231"/>
      <c r="H59" s="232"/>
      <c r="I59" s="22">
        <v>53</v>
      </c>
      <c r="J59" s="14"/>
      <c r="K59" s="14"/>
      <c r="L59" s="24"/>
    </row>
    <row r="60" spans="1:13" x14ac:dyDescent="0.2">
      <c r="A60" s="230" t="s">
        <v>74</v>
      </c>
      <c r="B60" s="231"/>
      <c r="C60" s="231"/>
      <c r="D60" s="231"/>
      <c r="E60" s="231"/>
      <c r="F60" s="231"/>
      <c r="G60" s="231"/>
      <c r="H60" s="232"/>
      <c r="I60" s="22">
        <v>54</v>
      </c>
      <c r="J60" s="14"/>
      <c r="K60" s="14"/>
      <c r="L60" s="24"/>
    </row>
    <row r="61" spans="1:13" x14ac:dyDescent="0.2">
      <c r="A61" s="230" t="s">
        <v>75</v>
      </c>
      <c r="B61" s="231"/>
      <c r="C61" s="231"/>
      <c r="D61" s="231"/>
      <c r="E61" s="231"/>
      <c r="F61" s="231"/>
      <c r="G61" s="231"/>
      <c r="H61" s="232"/>
      <c r="I61" s="22">
        <v>55</v>
      </c>
      <c r="J61" s="14"/>
      <c r="K61" s="14"/>
      <c r="L61" s="24"/>
    </row>
    <row r="62" spans="1:13" x14ac:dyDescent="0.2">
      <c r="A62" s="230" t="s">
        <v>76</v>
      </c>
      <c r="B62" s="231"/>
      <c r="C62" s="231"/>
      <c r="D62" s="231"/>
      <c r="E62" s="231"/>
      <c r="F62" s="231"/>
      <c r="G62" s="231"/>
      <c r="H62" s="232"/>
      <c r="I62" s="22">
        <v>56</v>
      </c>
      <c r="J62" s="116">
        <v>3478394</v>
      </c>
      <c r="K62" s="116">
        <v>4476913</v>
      </c>
      <c r="L62" s="24"/>
    </row>
    <row r="63" spans="1:13" x14ac:dyDescent="0.2">
      <c r="A63" s="230" t="s">
        <v>40</v>
      </c>
      <c r="B63" s="231"/>
      <c r="C63" s="231"/>
      <c r="D63" s="231"/>
      <c r="E63" s="231"/>
      <c r="F63" s="231"/>
      <c r="G63" s="231"/>
      <c r="H63" s="232"/>
      <c r="I63" s="22">
        <v>57</v>
      </c>
      <c r="J63" s="116"/>
      <c r="K63" s="116"/>
      <c r="L63" s="24"/>
    </row>
    <row r="64" spans="1:13" x14ac:dyDescent="0.2">
      <c r="A64" s="230" t="s">
        <v>172</v>
      </c>
      <c r="B64" s="231"/>
      <c r="C64" s="231"/>
      <c r="D64" s="231"/>
      <c r="E64" s="231"/>
      <c r="F64" s="231"/>
      <c r="G64" s="231"/>
      <c r="H64" s="232"/>
      <c r="I64" s="22">
        <v>58</v>
      </c>
      <c r="J64" s="116">
        <v>2038417</v>
      </c>
      <c r="K64" s="116">
        <v>10824441</v>
      </c>
      <c r="L64" s="24"/>
    </row>
    <row r="65" spans="1:14" x14ac:dyDescent="0.2">
      <c r="A65" s="233" t="s">
        <v>47</v>
      </c>
      <c r="B65" s="234"/>
      <c r="C65" s="234"/>
      <c r="D65" s="234"/>
      <c r="E65" s="234"/>
      <c r="F65" s="234"/>
      <c r="G65" s="234"/>
      <c r="H65" s="235"/>
      <c r="I65" s="22">
        <v>59</v>
      </c>
      <c r="J65" s="138">
        <v>2061258</v>
      </c>
      <c r="K65" s="138">
        <v>1042704</v>
      </c>
      <c r="L65" s="121"/>
    </row>
    <row r="66" spans="1:14" x14ac:dyDescent="0.2">
      <c r="A66" s="233" t="s">
        <v>205</v>
      </c>
      <c r="B66" s="234"/>
      <c r="C66" s="234"/>
      <c r="D66" s="234"/>
      <c r="E66" s="234"/>
      <c r="F66" s="234"/>
      <c r="G66" s="234"/>
      <c r="H66" s="235"/>
      <c r="I66" s="22">
        <v>60</v>
      </c>
      <c r="J66" s="30">
        <f>J7+J8+J40+J65</f>
        <v>1661564282</v>
      </c>
      <c r="K66" s="30">
        <f>K7+K8+K40+K65</f>
        <v>1659343518</v>
      </c>
      <c r="L66" s="24"/>
    </row>
    <row r="67" spans="1:14" x14ac:dyDescent="0.2">
      <c r="A67" s="246" t="s">
        <v>82</v>
      </c>
      <c r="B67" s="247"/>
      <c r="C67" s="247"/>
      <c r="D67" s="247"/>
      <c r="E67" s="247"/>
      <c r="F67" s="247"/>
      <c r="G67" s="247"/>
      <c r="H67" s="248"/>
      <c r="I67" s="25">
        <v>61</v>
      </c>
      <c r="J67" s="26"/>
      <c r="K67" s="26"/>
      <c r="L67" s="24"/>
    </row>
    <row r="68" spans="1:14" x14ac:dyDescent="0.2">
      <c r="A68" s="222" t="s">
        <v>49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50"/>
      <c r="L68" s="24"/>
    </row>
    <row r="69" spans="1:14" x14ac:dyDescent="0.2">
      <c r="A69" s="226" t="s">
        <v>159</v>
      </c>
      <c r="B69" s="227"/>
      <c r="C69" s="227"/>
      <c r="D69" s="227"/>
      <c r="E69" s="227"/>
      <c r="F69" s="227"/>
      <c r="G69" s="227"/>
      <c r="H69" s="245"/>
      <c r="I69" s="21">
        <v>62</v>
      </c>
      <c r="J69" s="136">
        <f>J70+J71+J72+J78+J79+J82+J85</f>
        <v>1215928528</v>
      </c>
      <c r="K69" s="136">
        <f>K70+K71+K72+K78+K79+K82+K85</f>
        <v>1219532242</v>
      </c>
      <c r="L69" s="24"/>
      <c r="N69" s="24"/>
    </row>
    <row r="70" spans="1:14" x14ac:dyDescent="0.2">
      <c r="A70" s="230" t="s">
        <v>117</v>
      </c>
      <c r="B70" s="231"/>
      <c r="C70" s="231"/>
      <c r="D70" s="231"/>
      <c r="E70" s="231"/>
      <c r="F70" s="231"/>
      <c r="G70" s="231"/>
      <c r="H70" s="232"/>
      <c r="I70" s="22">
        <v>63</v>
      </c>
      <c r="J70" s="116">
        <v>133372000</v>
      </c>
      <c r="K70" s="116">
        <v>133372000</v>
      </c>
      <c r="L70" s="24"/>
    </row>
    <row r="71" spans="1:14" x14ac:dyDescent="0.2">
      <c r="A71" s="230" t="s">
        <v>118</v>
      </c>
      <c r="B71" s="231"/>
      <c r="C71" s="231"/>
      <c r="D71" s="231"/>
      <c r="E71" s="231"/>
      <c r="F71" s="231"/>
      <c r="G71" s="231"/>
      <c r="H71" s="232"/>
      <c r="I71" s="22">
        <v>64</v>
      </c>
      <c r="J71" s="116">
        <v>881515446</v>
      </c>
      <c r="K71" s="116">
        <v>881515446</v>
      </c>
      <c r="L71" s="24"/>
    </row>
    <row r="72" spans="1:14" x14ac:dyDescent="0.2">
      <c r="A72" s="230" t="s">
        <v>119</v>
      </c>
      <c r="B72" s="231"/>
      <c r="C72" s="231"/>
      <c r="D72" s="231"/>
      <c r="E72" s="231"/>
      <c r="F72" s="231"/>
      <c r="G72" s="231"/>
      <c r="H72" s="232"/>
      <c r="I72" s="22">
        <v>65</v>
      </c>
      <c r="J72" s="118">
        <f>J73+J74-J75+J76+J77</f>
        <v>-197517</v>
      </c>
      <c r="K72" s="118">
        <f>K73+K74-K75+K76+K77</f>
        <v>-197517</v>
      </c>
      <c r="L72" s="24"/>
    </row>
    <row r="73" spans="1:14" x14ac:dyDescent="0.2">
      <c r="A73" s="230" t="s">
        <v>120</v>
      </c>
      <c r="B73" s="231"/>
      <c r="C73" s="231"/>
      <c r="D73" s="231"/>
      <c r="E73" s="231"/>
      <c r="F73" s="231"/>
      <c r="G73" s="231"/>
      <c r="H73" s="232"/>
      <c r="I73" s="22">
        <v>66</v>
      </c>
      <c r="J73" s="116"/>
      <c r="K73" s="116"/>
      <c r="L73" s="24"/>
    </row>
    <row r="74" spans="1:14" x14ac:dyDescent="0.2">
      <c r="A74" s="230" t="s">
        <v>121</v>
      </c>
      <c r="B74" s="231"/>
      <c r="C74" s="231"/>
      <c r="D74" s="231"/>
      <c r="E74" s="231"/>
      <c r="F74" s="231"/>
      <c r="G74" s="231"/>
      <c r="H74" s="232"/>
      <c r="I74" s="22">
        <v>67</v>
      </c>
      <c r="J74" s="116"/>
      <c r="K74" s="116"/>
      <c r="L74" s="24"/>
    </row>
    <row r="75" spans="1:14" x14ac:dyDescent="0.2">
      <c r="A75" s="230" t="s">
        <v>109</v>
      </c>
      <c r="B75" s="231"/>
      <c r="C75" s="231"/>
      <c r="D75" s="231"/>
      <c r="E75" s="231"/>
      <c r="F75" s="231"/>
      <c r="G75" s="231"/>
      <c r="H75" s="232"/>
      <c r="I75" s="22">
        <v>68</v>
      </c>
      <c r="J75" s="116">
        <v>197517</v>
      </c>
      <c r="K75" s="116">
        <v>197517</v>
      </c>
      <c r="L75" s="24"/>
    </row>
    <row r="76" spans="1:14" x14ac:dyDescent="0.2">
      <c r="A76" s="230" t="s">
        <v>110</v>
      </c>
      <c r="B76" s="231"/>
      <c r="C76" s="231"/>
      <c r="D76" s="231"/>
      <c r="E76" s="231"/>
      <c r="F76" s="231"/>
      <c r="G76" s="231"/>
      <c r="H76" s="232"/>
      <c r="I76" s="22">
        <v>69</v>
      </c>
      <c r="J76" s="116"/>
      <c r="K76" s="116"/>
      <c r="L76" s="24"/>
    </row>
    <row r="77" spans="1:14" x14ac:dyDescent="0.2">
      <c r="A77" s="230" t="s">
        <v>111</v>
      </c>
      <c r="B77" s="231"/>
      <c r="C77" s="231"/>
      <c r="D77" s="231"/>
      <c r="E77" s="231"/>
      <c r="F77" s="231"/>
      <c r="G77" s="231"/>
      <c r="H77" s="232"/>
      <c r="I77" s="22">
        <v>70</v>
      </c>
      <c r="J77" s="116"/>
      <c r="K77" s="116"/>
      <c r="L77" s="24"/>
    </row>
    <row r="78" spans="1:14" x14ac:dyDescent="0.2">
      <c r="A78" s="230" t="s">
        <v>112</v>
      </c>
      <c r="B78" s="231"/>
      <c r="C78" s="231"/>
      <c r="D78" s="231"/>
      <c r="E78" s="231"/>
      <c r="F78" s="231"/>
      <c r="G78" s="231"/>
      <c r="H78" s="232"/>
      <c r="I78" s="22">
        <v>71</v>
      </c>
      <c r="J78" s="116">
        <v>-377989</v>
      </c>
      <c r="K78" s="116">
        <v>-228320</v>
      </c>
      <c r="L78" s="24"/>
    </row>
    <row r="79" spans="1:14" x14ac:dyDescent="0.2">
      <c r="A79" s="230" t="s">
        <v>202</v>
      </c>
      <c r="B79" s="231"/>
      <c r="C79" s="231"/>
      <c r="D79" s="231"/>
      <c r="E79" s="231"/>
      <c r="F79" s="231"/>
      <c r="G79" s="231"/>
      <c r="H79" s="232"/>
      <c r="I79" s="22">
        <v>72</v>
      </c>
      <c r="J79" s="118">
        <f>J80-J81</f>
        <v>118182416</v>
      </c>
      <c r="K79" s="118">
        <f>K80-K81</f>
        <v>201616587</v>
      </c>
      <c r="L79" s="24"/>
    </row>
    <row r="80" spans="1:14" x14ac:dyDescent="0.2">
      <c r="A80" s="242" t="s">
        <v>137</v>
      </c>
      <c r="B80" s="243"/>
      <c r="C80" s="243"/>
      <c r="D80" s="243"/>
      <c r="E80" s="243"/>
      <c r="F80" s="243"/>
      <c r="G80" s="243"/>
      <c r="H80" s="244"/>
      <c r="I80" s="22">
        <v>73</v>
      </c>
      <c r="J80" s="116">
        <v>118182416</v>
      </c>
      <c r="K80" s="116">
        <v>201616587</v>
      </c>
      <c r="L80" s="24"/>
    </row>
    <row r="81" spans="1:12" x14ac:dyDescent="0.2">
      <c r="A81" s="242" t="s">
        <v>138</v>
      </c>
      <c r="B81" s="243"/>
      <c r="C81" s="243"/>
      <c r="D81" s="243"/>
      <c r="E81" s="243"/>
      <c r="F81" s="243"/>
      <c r="G81" s="243"/>
      <c r="H81" s="244"/>
      <c r="I81" s="22">
        <v>74</v>
      </c>
      <c r="J81" s="116"/>
      <c r="K81" s="116"/>
      <c r="L81" s="24"/>
    </row>
    <row r="82" spans="1:12" x14ac:dyDescent="0.2">
      <c r="A82" s="230" t="s">
        <v>203</v>
      </c>
      <c r="B82" s="231"/>
      <c r="C82" s="231"/>
      <c r="D82" s="231"/>
      <c r="E82" s="231"/>
      <c r="F82" s="231"/>
      <c r="G82" s="231"/>
      <c r="H82" s="232"/>
      <c r="I82" s="22">
        <v>75</v>
      </c>
      <c r="J82" s="118">
        <f>J83-J84</f>
        <v>83434172</v>
      </c>
      <c r="K82" s="118">
        <f>K83-K84</f>
        <v>3454046</v>
      </c>
      <c r="L82" s="24"/>
    </row>
    <row r="83" spans="1:12" x14ac:dyDescent="0.2">
      <c r="A83" s="242" t="s">
        <v>139</v>
      </c>
      <c r="B83" s="243"/>
      <c r="C83" s="243"/>
      <c r="D83" s="243"/>
      <c r="E83" s="243"/>
      <c r="F83" s="243"/>
      <c r="G83" s="243"/>
      <c r="H83" s="244"/>
      <c r="I83" s="22">
        <v>76</v>
      </c>
      <c r="J83" s="116">
        <v>83434172</v>
      </c>
      <c r="K83" s="116">
        <v>3454046</v>
      </c>
      <c r="L83" s="24"/>
    </row>
    <row r="84" spans="1:12" x14ac:dyDescent="0.2">
      <c r="A84" s="242" t="s">
        <v>140</v>
      </c>
      <c r="B84" s="243"/>
      <c r="C84" s="243"/>
      <c r="D84" s="243"/>
      <c r="E84" s="243"/>
      <c r="F84" s="243"/>
      <c r="G84" s="243"/>
      <c r="H84" s="244"/>
      <c r="I84" s="22">
        <v>77</v>
      </c>
      <c r="J84" s="116"/>
      <c r="K84" s="116"/>
      <c r="L84" s="24"/>
    </row>
    <row r="85" spans="1:12" x14ac:dyDescent="0.2">
      <c r="A85" s="230" t="s">
        <v>141</v>
      </c>
      <c r="B85" s="231"/>
      <c r="C85" s="231"/>
      <c r="D85" s="231"/>
      <c r="E85" s="231"/>
      <c r="F85" s="231"/>
      <c r="G85" s="231"/>
      <c r="H85" s="232"/>
      <c r="I85" s="22">
        <v>78</v>
      </c>
      <c r="J85" s="116"/>
      <c r="K85" s="116"/>
      <c r="L85" s="24"/>
    </row>
    <row r="86" spans="1:12" x14ac:dyDescent="0.2">
      <c r="A86" s="233" t="s">
        <v>13</v>
      </c>
      <c r="B86" s="234"/>
      <c r="C86" s="234"/>
      <c r="D86" s="234"/>
      <c r="E86" s="234"/>
      <c r="F86" s="234"/>
      <c r="G86" s="234"/>
      <c r="H86" s="235"/>
      <c r="I86" s="22">
        <v>79</v>
      </c>
      <c r="J86" s="122">
        <f>SUM(J87:J89)</f>
        <v>13008781</v>
      </c>
      <c r="K86" s="122">
        <f>SUM(K87:K89)</f>
        <v>16779761</v>
      </c>
      <c r="L86" s="24"/>
    </row>
    <row r="87" spans="1:12" x14ac:dyDescent="0.2">
      <c r="A87" s="230" t="s">
        <v>105</v>
      </c>
      <c r="B87" s="231"/>
      <c r="C87" s="231"/>
      <c r="D87" s="231"/>
      <c r="E87" s="231"/>
      <c r="F87" s="231"/>
      <c r="G87" s="231"/>
      <c r="H87" s="232"/>
      <c r="I87" s="22">
        <v>80</v>
      </c>
      <c r="J87" s="116">
        <v>13008781</v>
      </c>
      <c r="K87" s="116">
        <v>16779761</v>
      </c>
      <c r="L87" s="24"/>
    </row>
    <row r="88" spans="1:12" x14ac:dyDescent="0.2">
      <c r="A88" s="230" t="s">
        <v>106</v>
      </c>
      <c r="B88" s="231"/>
      <c r="C88" s="231"/>
      <c r="D88" s="231"/>
      <c r="E88" s="231"/>
      <c r="F88" s="231"/>
      <c r="G88" s="231"/>
      <c r="H88" s="232"/>
      <c r="I88" s="22">
        <v>81</v>
      </c>
      <c r="J88" s="116"/>
      <c r="K88" s="116"/>
      <c r="L88" s="24"/>
    </row>
    <row r="89" spans="1:12" x14ac:dyDescent="0.2">
      <c r="A89" s="230" t="s">
        <v>107</v>
      </c>
      <c r="B89" s="231"/>
      <c r="C89" s="231"/>
      <c r="D89" s="231"/>
      <c r="E89" s="231"/>
      <c r="F89" s="231"/>
      <c r="G89" s="231"/>
      <c r="H89" s="232"/>
      <c r="I89" s="22">
        <v>82</v>
      </c>
      <c r="J89" s="116"/>
      <c r="K89" s="116"/>
      <c r="L89" s="24"/>
    </row>
    <row r="90" spans="1:12" x14ac:dyDescent="0.2">
      <c r="A90" s="233" t="s">
        <v>14</v>
      </c>
      <c r="B90" s="234"/>
      <c r="C90" s="234"/>
      <c r="D90" s="234"/>
      <c r="E90" s="234"/>
      <c r="F90" s="234"/>
      <c r="G90" s="234"/>
      <c r="H90" s="235"/>
      <c r="I90" s="22">
        <v>83</v>
      </c>
      <c r="J90" s="122">
        <f>SUM(J91:J99)</f>
        <v>0</v>
      </c>
      <c r="K90" s="122">
        <f>SUM(K91:K99)</f>
        <v>0</v>
      </c>
      <c r="L90" s="24"/>
    </row>
    <row r="91" spans="1:12" x14ac:dyDescent="0.2">
      <c r="A91" s="230" t="s">
        <v>108</v>
      </c>
      <c r="B91" s="231"/>
      <c r="C91" s="231"/>
      <c r="D91" s="231"/>
      <c r="E91" s="231"/>
      <c r="F91" s="231"/>
      <c r="G91" s="231"/>
      <c r="H91" s="232"/>
      <c r="I91" s="22">
        <v>84</v>
      </c>
      <c r="J91" s="116"/>
      <c r="K91" s="116"/>
      <c r="L91" s="24"/>
    </row>
    <row r="92" spans="1:12" x14ac:dyDescent="0.2">
      <c r="A92" s="230" t="s">
        <v>207</v>
      </c>
      <c r="B92" s="231"/>
      <c r="C92" s="231"/>
      <c r="D92" s="231"/>
      <c r="E92" s="231"/>
      <c r="F92" s="231"/>
      <c r="G92" s="231"/>
      <c r="H92" s="232"/>
      <c r="I92" s="22">
        <v>85</v>
      </c>
      <c r="J92" s="137"/>
      <c r="K92" s="137"/>
      <c r="L92" s="24"/>
    </row>
    <row r="93" spans="1:12" x14ac:dyDescent="0.2">
      <c r="A93" s="230" t="s">
        <v>0</v>
      </c>
      <c r="B93" s="231"/>
      <c r="C93" s="231"/>
      <c r="D93" s="231"/>
      <c r="E93" s="231"/>
      <c r="F93" s="231"/>
      <c r="G93" s="231"/>
      <c r="H93" s="232"/>
      <c r="I93" s="22">
        <v>86</v>
      </c>
      <c r="J93" s="116"/>
      <c r="K93" s="116"/>
      <c r="L93" s="24"/>
    </row>
    <row r="94" spans="1:12" x14ac:dyDescent="0.2">
      <c r="A94" s="230" t="s">
        <v>208</v>
      </c>
      <c r="B94" s="231"/>
      <c r="C94" s="231"/>
      <c r="D94" s="231"/>
      <c r="E94" s="231"/>
      <c r="F94" s="231"/>
      <c r="G94" s="231"/>
      <c r="H94" s="232"/>
      <c r="I94" s="22">
        <v>87</v>
      </c>
      <c r="J94" s="116"/>
      <c r="K94" s="116"/>
      <c r="L94" s="24"/>
    </row>
    <row r="95" spans="1:12" x14ac:dyDescent="0.2">
      <c r="A95" s="230" t="s">
        <v>209</v>
      </c>
      <c r="B95" s="231"/>
      <c r="C95" s="231"/>
      <c r="D95" s="231"/>
      <c r="E95" s="231"/>
      <c r="F95" s="231"/>
      <c r="G95" s="231"/>
      <c r="H95" s="232"/>
      <c r="I95" s="22">
        <v>88</v>
      </c>
      <c r="J95" s="116"/>
      <c r="K95" s="116"/>
      <c r="L95" s="24"/>
    </row>
    <row r="96" spans="1:12" x14ac:dyDescent="0.2">
      <c r="A96" s="230" t="s">
        <v>210</v>
      </c>
      <c r="B96" s="231"/>
      <c r="C96" s="231"/>
      <c r="D96" s="231"/>
      <c r="E96" s="231"/>
      <c r="F96" s="231"/>
      <c r="G96" s="231"/>
      <c r="H96" s="232"/>
      <c r="I96" s="22">
        <v>89</v>
      </c>
      <c r="J96" s="116"/>
      <c r="K96" s="116"/>
      <c r="L96" s="24"/>
    </row>
    <row r="97" spans="1:13" x14ac:dyDescent="0.2">
      <c r="A97" s="230" t="s">
        <v>85</v>
      </c>
      <c r="B97" s="231"/>
      <c r="C97" s="231"/>
      <c r="D97" s="231"/>
      <c r="E97" s="231"/>
      <c r="F97" s="231"/>
      <c r="G97" s="231"/>
      <c r="H97" s="232"/>
      <c r="I97" s="22">
        <v>90</v>
      </c>
      <c r="J97" s="116"/>
      <c r="K97" s="116"/>
      <c r="L97" s="24"/>
    </row>
    <row r="98" spans="1:13" x14ac:dyDescent="0.2">
      <c r="A98" s="230" t="s">
        <v>83</v>
      </c>
      <c r="B98" s="231"/>
      <c r="C98" s="231"/>
      <c r="D98" s="231"/>
      <c r="E98" s="231"/>
      <c r="F98" s="231"/>
      <c r="G98" s="231"/>
      <c r="H98" s="232"/>
      <c r="I98" s="22">
        <v>91</v>
      </c>
      <c r="J98" s="137"/>
      <c r="K98" s="137"/>
      <c r="L98" s="24"/>
    </row>
    <row r="99" spans="1:13" x14ac:dyDescent="0.2">
      <c r="A99" s="230" t="s">
        <v>84</v>
      </c>
      <c r="B99" s="231"/>
      <c r="C99" s="231"/>
      <c r="D99" s="231"/>
      <c r="E99" s="231"/>
      <c r="F99" s="231"/>
      <c r="G99" s="231"/>
      <c r="H99" s="232"/>
      <c r="I99" s="22">
        <v>92</v>
      </c>
      <c r="J99" s="116"/>
      <c r="K99" s="116"/>
      <c r="L99" s="24"/>
    </row>
    <row r="100" spans="1:13" x14ac:dyDescent="0.2">
      <c r="A100" s="233" t="s">
        <v>15</v>
      </c>
      <c r="B100" s="234"/>
      <c r="C100" s="234"/>
      <c r="D100" s="234"/>
      <c r="E100" s="234"/>
      <c r="F100" s="234"/>
      <c r="G100" s="234"/>
      <c r="H100" s="235"/>
      <c r="I100" s="22">
        <v>93</v>
      </c>
      <c r="J100" s="122">
        <f>SUM(J101:J112)</f>
        <v>429098319</v>
      </c>
      <c r="K100" s="122">
        <f>SUM(K101:K112)</f>
        <v>418507039</v>
      </c>
      <c r="L100" s="24"/>
      <c r="M100" s="24"/>
    </row>
    <row r="101" spans="1:13" x14ac:dyDescent="0.2">
      <c r="A101" s="230" t="s">
        <v>108</v>
      </c>
      <c r="B101" s="231"/>
      <c r="C101" s="231"/>
      <c r="D101" s="231"/>
      <c r="E101" s="231"/>
      <c r="F101" s="231"/>
      <c r="G101" s="231"/>
      <c r="H101" s="232"/>
      <c r="I101" s="22">
        <v>94</v>
      </c>
      <c r="J101" s="116">
        <v>159295307</v>
      </c>
      <c r="K101" s="116">
        <v>159555427</v>
      </c>
      <c r="L101" s="121"/>
    </row>
    <row r="102" spans="1:13" x14ac:dyDescent="0.2">
      <c r="A102" s="230" t="s">
        <v>207</v>
      </c>
      <c r="B102" s="231"/>
      <c r="C102" s="231"/>
      <c r="D102" s="231"/>
      <c r="E102" s="231"/>
      <c r="F102" s="231"/>
      <c r="G102" s="231"/>
      <c r="H102" s="232"/>
      <c r="I102" s="22">
        <v>95</v>
      </c>
      <c r="J102" s="116"/>
      <c r="K102" s="116"/>
      <c r="L102" s="24"/>
    </row>
    <row r="103" spans="1:13" x14ac:dyDescent="0.2">
      <c r="A103" s="230" t="s">
        <v>0</v>
      </c>
      <c r="B103" s="231"/>
      <c r="C103" s="231"/>
      <c r="D103" s="231"/>
      <c r="E103" s="231"/>
      <c r="F103" s="231"/>
      <c r="G103" s="231"/>
      <c r="H103" s="232"/>
      <c r="I103" s="22">
        <v>96</v>
      </c>
      <c r="J103" s="116">
        <v>130991190</v>
      </c>
      <c r="K103" s="116">
        <v>130249463</v>
      </c>
      <c r="L103" s="121"/>
    </row>
    <row r="104" spans="1:13" x14ac:dyDescent="0.2">
      <c r="A104" s="230" t="s">
        <v>208</v>
      </c>
      <c r="B104" s="231"/>
      <c r="C104" s="231"/>
      <c r="D104" s="231"/>
      <c r="E104" s="231"/>
      <c r="F104" s="231"/>
      <c r="G104" s="231"/>
      <c r="H104" s="232"/>
      <c r="I104" s="22">
        <v>97</v>
      </c>
      <c r="J104" s="116"/>
      <c r="K104" s="116"/>
      <c r="L104" s="24"/>
    </row>
    <row r="105" spans="1:13" x14ac:dyDescent="0.2">
      <c r="A105" s="230" t="s">
        <v>209</v>
      </c>
      <c r="B105" s="231"/>
      <c r="C105" s="231"/>
      <c r="D105" s="231"/>
      <c r="E105" s="231"/>
      <c r="F105" s="231"/>
      <c r="G105" s="231"/>
      <c r="H105" s="232"/>
      <c r="I105" s="22">
        <v>98</v>
      </c>
      <c r="J105" s="116">
        <v>16339774</v>
      </c>
      <c r="K105" s="116">
        <v>9820502</v>
      </c>
      <c r="L105" s="24"/>
      <c r="M105" s="24"/>
    </row>
    <row r="106" spans="1:13" x14ac:dyDescent="0.2">
      <c r="A106" s="230" t="s">
        <v>210</v>
      </c>
      <c r="B106" s="231"/>
      <c r="C106" s="231"/>
      <c r="D106" s="231"/>
      <c r="E106" s="231"/>
      <c r="F106" s="231"/>
      <c r="G106" s="231"/>
      <c r="H106" s="232"/>
      <c r="I106" s="22">
        <v>99</v>
      </c>
      <c r="J106" s="116">
        <v>116537440</v>
      </c>
      <c r="K106" s="116">
        <v>114749545</v>
      </c>
      <c r="L106" s="24"/>
    </row>
    <row r="107" spans="1:13" x14ac:dyDescent="0.2">
      <c r="A107" s="230" t="s">
        <v>85</v>
      </c>
      <c r="B107" s="231"/>
      <c r="C107" s="231"/>
      <c r="D107" s="231"/>
      <c r="E107" s="231"/>
      <c r="F107" s="231"/>
      <c r="G107" s="231"/>
      <c r="H107" s="232"/>
      <c r="I107" s="22">
        <v>100</v>
      </c>
      <c r="J107" s="116"/>
      <c r="K107" s="116"/>
      <c r="L107" s="24"/>
    </row>
    <row r="108" spans="1:13" x14ac:dyDescent="0.2">
      <c r="A108" s="230" t="s">
        <v>86</v>
      </c>
      <c r="B108" s="231"/>
      <c r="C108" s="231"/>
      <c r="D108" s="231"/>
      <c r="E108" s="231"/>
      <c r="F108" s="231"/>
      <c r="G108" s="231"/>
      <c r="H108" s="232"/>
      <c r="I108" s="22">
        <v>101</v>
      </c>
      <c r="J108" s="116">
        <v>1858320</v>
      </c>
      <c r="K108" s="116">
        <v>1778070</v>
      </c>
      <c r="L108" s="24"/>
    </row>
    <row r="109" spans="1:13" x14ac:dyDescent="0.2">
      <c r="A109" s="230" t="s">
        <v>87</v>
      </c>
      <c r="B109" s="231"/>
      <c r="C109" s="231"/>
      <c r="D109" s="231"/>
      <c r="E109" s="231"/>
      <c r="F109" s="231"/>
      <c r="G109" s="231"/>
      <c r="H109" s="232"/>
      <c r="I109" s="22">
        <v>102</v>
      </c>
      <c r="J109" s="116">
        <v>3308536</v>
      </c>
      <c r="K109" s="116">
        <v>1736877</v>
      </c>
      <c r="L109" s="121"/>
    </row>
    <row r="110" spans="1:13" x14ac:dyDescent="0.2">
      <c r="A110" s="230" t="s">
        <v>90</v>
      </c>
      <c r="B110" s="231"/>
      <c r="C110" s="231"/>
      <c r="D110" s="231"/>
      <c r="E110" s="231"/>
      <c r="F110" s="231"/>
      <c r="G110" s="231"/>
      <c r="H110" s="232"/>
      <c r="I110" s="22">
        <v>103</v>
      </c>
      <c r="J110" s="116">
        <v>145539</v>
      </c>
      <c r="K110" s="116">
        <v>142537</v>
      </c>
      <c r="L110" s="24"/>
    </row>
    <row r="111" spans="1:13" x14ac:dyDescent="0.2">
      <c r="A111" s="230" t="s">
        <v>88</v>
      </c>
      <c r="B111" s="231"/>
      <c r="C111" s="231"/>
      <c r="D111" s="231"/>
      <c r="E111" s="231"/>
      <c r="F111" s="231"/>
      <c r="G111" s="231"/>
      <c r="H111" s="232"/>
      <c r="I111" s="22">
        <v>104</v>
      </c>
      <c r="J111" s="116"/>
      <c r="K111" s="116"/>
      <c r="L111" s="24"/>
    </row>
    <row r="112" spans="1:13" x14ac:dyDescent="0.2">
      <c r="A112" s="230" t="s">
        <v>89</v>
      </c>
      <c r="B112" s="231"/>
      <c r="C112" s="231"/>
      <c r="D112" s="231"/>
      <c r="E112" s="231"/>
      <c r="F112" s="231"/>
      <c r="G112" s="231"/>
      <c r="H112" s="232"/>
      <c r="I112" s="22">
        <v>105</v>
      </c>
      <c r="J112" s="116">
        <v>622213</v>
      </c>
      <c r="K112" s="116">
        <v>474618</v>
      </c>
      <c r="L112" s="121"/>
    </row>
    <row r="113" spans="1:13" x14ac:dyDescent="0.2">
      <c r="A113" s="233" t="s">
        <v>1</v>
      </c>
      <c r="B113" s="234"/>
      <c r="C113" s="234"/>
      <c r="D113" s="234"/>
      <c r="E113" s="234"/>
      <c r="F113" s="234"/>
      <c r="G113" s="234"/>
      <c r="H113" s="235"/>
      <c r="I113" s="22">
        <v>106</v>
      </c>
      <c r="J113" s="138">
        <v>3528654</v>
      </c>
      <c r="K113" s="138">
        <v>4524476</v>
      </c>
      <c r="L113" s="24"/>
    </row>
    <row r="114" spans="1:13" x14ac:dyDescent="0.2">
      <c r="A114" s="233" t="s">
        <v>19</v>
      </c>
      <c r="B114" s="234"/>
      <c r="C114" s="234"/>
      <c r="D114" s="234"/>
      <c r="E114" s="234"/>
      <c r="F114" s="234"/>
      <c r="G114" s="234"/>
      <c r="H114" s="235"/>
      <c r="I114" s="22">
        <v>107</v>
      </c>
      <c r="J114" s="138">
        <f>J69+J86+J90+J100+J113</f>
        <v>1661564282</v>
      </c>
      <c r="K114" s="138">
        <f>K69+K86+K90+K100+K113</f>
        <v>1659343518</v>
      </c>
      <c r="L114" s="24"/>
      <c r="M114" s="24"/>
    </row>
    <row r="115" spans="1:13" x14ac:dyDescent="0.2">
      <c r="A115" s="219" t="s">
        <v>48</v>
      </c>
      <c r="B115" s="220"/>
      <c r="C115" s="220"/>
      <c r="D115" s="220"/>
      <c r="E115" s="220"/>
      <c r="F115" s="220"/>
      <c r="G115" s="220"/>
      <c r="H115" s="221"/>
      <c r="I115" s="27">
        <v>108</v>
      </c>
      <c r="J115" s="26"/>
      <c r="K115" s="26"/>
      <c r="L115" s="24"/>
    </row>
    <row r="116" spans="1:13" x14ac:dyDescent="0.2">
      <c r="A116" s="222" t="s">
        <v>274</v>
      </c>
      <c r="B116" s="223"/>
      <c r="C116" s="223"/>
      <c r="D116" s="223"/>
      <c r="E116" s="223"/>
      <c r="F116" s="223"/>
      <c r="G116" s="223"/>
      <c r="H116" s="223"/>
      <c r="I116" s="224"/>
      <c r="J116" s="224"/>
      <c r="K116" s="225"/>
      <c r="L116" s="24"/>
    </row>
    <row r="117" spans="1:13" x14ac:dyDescent="0.2">
      <c r="A117" s="226" t="s">
        <v>154</v>
      </c>
      <c r="B117" s="227"/>
      <c r="C117" s="227"/>
      <c r="D117" s="227"/>
      <c r="E117" s="227"/>
      <c r="F117" s="227"/>
      <c r="G117" s="227"/>
      <c r="H117" s="227"/>
      <c r="I117" s="228"/>
      <c r="J117" s="228"/>
      <c r="K117" s="229"/>
      <c r="L117" s="24"/>
    </row>
    <row r="118" spans="1:13" x14ac:dyDescent="0.2">
      <c r="A118" s="230" t="s">
        <v>3</v>
      </c>
      <c r="B118" s="231"/>
      <c r="C118" s="231"/>
      <c r="D118" s="231"/>
      <c r="E118" s="231"/>
      <c r="F118" s="231"/>
      <c r="G118" s="231"/>
      <c r="H118" s="232"/>
      <c r="I118" s="22">
        <v>109</v>
      </c>
      <c r="J118" s="14"/>
      <c r="K118" s="14"/>
      <c r="L118" s="24"/>
    </row>
    <row r="119" spans="1:13" x14ac:dyDescent="0.2">
      <c r="A119" s="236" t="s">
        <v>4</v>
      </c>
      <c r="B119" s="237"/>
      <c r="C119" s="237"/>
      <c r="D119" s="237"/>
      <c r="E119" s="237"/>
      <c r="F119" s="237"/>
      <c r="G119" s="237"/>
      <c r="H119" s="238"/>
      <c r="I119" s="25">
        <v>110</v>
      </c>
      <c r="J119" s="26"/>
      <c r="K119" s="26"/>
    </row>
    <row r="120" spans="1:13" x14ac:dyDescent="0.2">
      <c r="A120" s="239" t="s">
        <v>275</v>
      </c>
      <c r="B120" s="240"/>
      <c r="C120" s="240"/>
      <c r="D120" s="240"/>
      <c r="E120" s="240"/>
      <c r="F120" s="240"/>
      <c r="G120" s="240"/>
      <c r="H120" s="240"/>
      <c r="I120" s="240"/>
      <c r="J120" s="240"/>
      <c r="K120" s="241"/>
    </row>
    <row r="121" spans="1:13" x14ac:dyDescent="0.2">
      <c r="A121" s="216"/>
      <c r="B121" s="217"/>
      <c r="C121" s="217"/>
      <c r="D121" s="217"/>
      <c r="E121" s="217"/>
      <c r="F121" s="217"/>
      <c r="G121" s="217"/>
      <c r="H121" s="217"/>
      <c r="I121" s="217"/>
      <c r="J121" s="217"/>
      <c r="K121" s="218"/>
    </row>
    <row r="122" spans="1:13" x14ac:dyDescent="0.2">
      <c r="K122" s="24"/>
    </row>
    <row r="123" spans="1:13" x14ac:dyDescent="0.2">
      <c r="K123" s="24"/>
    </row>
    <row r="124" spans="1:13" x14ac:dyDescent="0.2">
      <c r="K124" s="24"/>
    </row>
    <row r="125" spans="1:13" x14ac:dyDescent="0.2">
      <c r="K125" s="24"/>
    </row>
  </sheetData>
  <mergeCells count="121"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5" type="noConversion"/>
  <dataValidations count="4">
    <dataValidation allowBlank="1" sqref="A1:I1048576 K71:K76 K56:L56 K100:L100 K35:L35 L66:L99 K79 L113:L1048576 L1:L25 L36:L52 L32:L34 J116:J65536 K15:K16 K88:K90 L27:L28 L30 L57:L64 L102 L104:L108 L110:L111 K85:K86 J1:J7 K81:K82 J68 M1:HV1048576 J10 K66:K69 K1:K10 K26:L26 J15 K114:K65536 J73:J76 J88:J89 J71 K40:K49"/>
    <dataValidation type="whole" operator="greaterThanOrEqual" allowBlank="1" showInputMessage="1" showErrorMessage="1" errorTitle="Pogrešan unos" error="Mogu se unijeti samo cjelobrojne pozitivne vrijednosti." sqref="K80 K87 K36:K39 K91 K17:K18 K57:K65 K101:K106 J11:K14 K50:K55 K27:K34 K108:K113 K83:K84 K99 J20:J67 K20:K25 J8:J9 J16:J18 K93:K97 J72 J90:J115 J79:J84 J86:J87">
      <formula1>0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notEqual" allowBlank="1" showInputMessage="1" showErrorMessage="1" errorTitle="Pogrešan unos" error="Mogu se unijeti samo cjelobrojne vrijednosti." sqref="J85">
      <formula1>999999999999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topLeftCell="A47" zoomScaleNormal="100" zoomScaleSheetLayoutView="110" workbookViewId="0">
      <selection activeCell="J56" sqref="J56:M67"/>
    </sheetView>
  </sheetViews>
  <sheetFormatPr defaultRowHeight="12.75" x14ac:dyDescent="0.2"/>
  <cols>
    <col min="1" max="9" width="9.140625" style="4"/>
    <col min="10" max="10" width="11" style="4" customWidth="1"/>
    <col min="11" max="11" width="11.28515625" style="4" customWidth="1"/>
    <col min="12" max="12" width="10.7109375" style="4" customWidth="1"/>
    <col min="13" max="13" width="10.85546875" style="4" customWidth="1"/>
    <col min="14" max="14" width="10.28515625" style="4" customWidth="1"/>
    <col min="15" max="16384" width="9.140625" style="4"/>
  </cols>
  <sheetData>
    <row r="1" spans="1:14" ht="18" customHeight="1" x14ac:dyDescent="0.2">
      <c r="A1" s="251" t="s">
        <v>128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3"/>
    </row>
    <row r="2" spans="1:14" ht="12.75" customHeight="1" x14ac:dyDescent="0.2">
      <c r="A2" s="267" t="s">
        <v>306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4" ht="12.75" customHeight="1" x14ac:dyDescent="0.2">
      <c r="A3" s="288" t="s">
        <v>300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90"/>
    </row>
    <row r="4" spans="1:14" ht="23.25" x14ac:dyDescent="0.2">
      <c r="A4" s="287" t="s">
        <v>50</v>
      </c>
      <c r="B4" s="287"/>
      <c r="C4" s="287"/>
      <c r="D4" s="287"/>
      <c r="E4" s="287"/>
      <c r="F4" s="287"/>
      <c r="G4" s="287"/>
      <c r="H4" s="287"/>
      <c r="I4" s="128" t="s">
        <v>243</v>
      </c>
      <c r="J4" s="286" t="s">
        <v>283</v>
      </c>
      <c r="K4" s="286"/>
      <c r="L4" s="286" t="s">
        <v>284</v>
      </c>
      <c r="M4" s="286"/>
    </row>
    <row r="5" spans="1:14" ht="22.5" x14ac:dyDescent="0.2">
      <c r="A5" s="287"/>
      <c r="B5" s="287"/>
      <c r="C5" s="287"/>
      <c r="D5" s="287"/>
      <c r="E5" s="287"/>
      <c r="F5" s="287"/>
      <c r="G5" s="287"/>
      <c r="H5" s="287"/>
      <c r="I5" s="128"/>
      <c r="J5" s="127" t="s">
        <v>278</v>
      </c>
      <c r="K5" s="127" t="s">
        <v>279</v>
      </c>
      <c r="L5" s="127" t="s">
        <v>278</v>
      </c>
      <c r="M5" s="127" t="s">
        <v>279</v>
      </c>
    </row>
    <row r="6" spans="1:14" x14ac:dyDescent="0.2">
      <c r="A6" s="286">
        <v>1</v>
      </c>
      <c r="B6" s="286"/>
      <c r="C6" s="286"/>
      <c r="D6" s="286"/>
      <c r="E6" s="286"/>
      <c r="F6" s="286"/>
      <c r="G6" s="286"/>
      <c r="H6" s="286"/>
      <c r="I6" s="28">
        <v>2</v>
      </c>
      <c r="J6" s="127">
        <v>3</v>
      </c>
      <c r="K6" s="127">
        <v>4</v>
      </c>
      <c r="L6" s="127">
        <v>5</v>
      </c>
      <c r="M6" s="127">
        <v>6</v>
      </c>
    </row>
    <row r="7" spans="1:14" x14ac:dyDescent="0.2">
      <c r="A7" s="226" t="s">
        <v>20</v>
      </c>
      <c r="B7" s="227"/>
      <c r="C7" s="227"/>
      <c r="D7" s="227"/>
      <c r="E7" s="227"/>
      <c r="F7" s="227"/>
      <c r="G7" s="227"/>
      <c r="H7" s="245"/>
      <c r="I7" s="21">
        <v>111</v>
      </c>
      <c r="J7" s="29">
        <f>SUM(J8:J9)</f>
        <v>31794813</v>
      </c>
      <c r="K7" s="29">
        <f>SUM(K8:K9)</f>
        <v>31794813</v>
      </c>
      <c r="L7" s="29">
        <f>SUM(L8:L9)</f>
        <v>31295135</v>
      </c>
      <c r="M7" s="29">
        <f>SUM(M8:M9)</f>
        <v>31295135</v>
      </c>
      <c r="N7" s="8"/>
    </row>
    <row r="8" spans="1:14" x14ac:dyDescent="0.2">
      <c r="A8" s="233" t="s">
        <v>126</v>
      </c>
      <c r="B8" s="234"/>
      <c r="C8" s="234"/>
      <c r="D8" s="234"/>
      <c r="E8" s="234"/>
      <c r="F8" s="234"/>
      <c r="G8" s="234"/>
      <c r="H8" s="235"/>
      <c r="I8" s="22">
        <v>112</v>
      </c>
      <c r="J8" s="14"/>
      <c r="K8" s="14"/>
      <c r="L8" s="14"/>
      <c r="M8" s="14"/>
      <c r="N8" s="8"/>
    </row>
    <row r="9" spans="1:14" x14ac:dyDescent="0.2">
      <c r="A9" s="233" t="s">
        <v>94</v>
      </c>
      <c r="B9" s="234"/>
      <c r="C9" s="234"/>
      <c r="D9" s="234"/>
      <c r="E9" s="234"/>
      <c r="F9" s="234"/>
      <c r="G9" s="234"/>
      <c r="H9" s="235"/>
      <c r="I9" s="22">
        <v>113</v>
      </c>
      <c r="J9" s="14">
        <v>31794813</v>
      </c>
      <c r="K9" s="14">
        <v>31794813</v>
      </c>
      <c r="L9" s="14">
        <v>31295135</v>
      </c>
      <c r="M9" s="14">
        <v>31295135</v>
      </c>
      <c r="N9" s="8"/>
    </row>
    <row r="10" spans="1:14" x14ac:dyDescent="0.2">
      <c r="A10" s="233" t="s">
        <v>7</v>
      </c>
      <c r="B10" s="234"/>
      <c r="C10" s="234"/>
      <c r="D10" s="234"/>
      <c r="E10" s="234"/>
      <c r="F10" s="234"/>
      <c r="G10" s="234"/>
      <c r="H10" s="235"/>
      <c r="I10" s="22">
        <v>114</v>
      </c>
      <c r="J10" s="30">
        <f>J11+J12+J16+J20+J21+J22+J25+J26</f>
        <v>26269567</v>
      </c>
      <c r="K10" s="30">
        <f>K11+K12+K16+K20+K21+K22+K25+K26</f>
        <v>26269567</v>
      </c>
      <c r="L10" s="30">
        <f>L11+L12+L16+L20+L21+L22+L25+L26</f>
        <v>27902213</v>
      </c>
      <c r="M10" s="30">
        <f>M11+M12+M16+M20+M21+M22+M25+M26</f>
        <v>27902213</v>
      </c>
      <c r="N10" s="8"/>
    </row>
    <row r="11" spans="1:14" x14ac:dyDescent="0.2">
      <c r="A11" s="233" t="s">
        <v>95</v>
      </c>
      <c r="B11" s="234"/>
      <c r="C11" s="234"/>
      <c r="D11" s="234"/>
      <c r="E11" s="234"/>
      <c r="F11" s="234"/>
      <c r="G11" s="234"/>
      <c r="H11" s="235"/>
      <c r="I11" s="22">
        <v>115</v>
      </c>
      <c r="J11" s="14"/>
      <c r="K11" s="14"/>
      <c r="L11" s="14"/>
      <c r="M11" s="14"/>
      <c r="N11" s="8"/>
    </row>
    <row r="12" spans="1:14" x14ac:dyDescent="0.2">
      <c r="A12" s="233" t="s">
        <v>16</v>
      </c>
      <c r="B12" s="234"/>
      <c r="C12" s="234"/>
      <c r="D12" s="234"/>
      <c r="E12" s="234"/>
      <c r="F12" s="234"/>
      <c r="G12" s="234"/>
      <c r="H12" s="235"/>
      <c r="I12" s="22">
        <v>116</v>
      </c>
      <c r="J12" s="30">
        <f>SUM(J13:J15)</f>
        <v>19489</v>
      </c>
      <c r="K12" s="30">
        <f>SUM(K13:K15)</f>
        <v>19489</v>
      </c>
      <c r="L12" s="30">
        <f>SUM(L13:L15)</f>
        <v>9062</v>
      </c>
      <c r="M12" s="30">
        <f>SUM(M13:M15)</f>
        <v>9062</v>
      </c>
      <c r="N12" s="8"/>
    </row>
    <row r="13" spans="1:14" x14ac:dyDescent="0.2">
      <c r="A13" s="230" t="s">
        <v>122</v>
      </c>
      <c r="B13" s="231"/>
      <c r="C13" s="231"/>
      <c r="D13" s="231"/>
      <c r="E13" s="231"/>
      <c r="F13" s="231"/>
      <c r="G13" s="231"/>
      <c r="H13" s="232"/>
      <c r="I13" s="22">
        <v>117</v>
      </c>
      <c r="J13" s="14">
        <v>19489</v>
      </c>
      <c r="K13" s="14">
        <v>19489</v>
      </c>
      <c r="L13" s="14">
        <v>9062</v>
      </c>
      <c r="M13" s="14">
        <v>9062</v>
      </c>
      <c r="N13" s="8"/>
    </row>
    <row r="14" spans="1:14" x14ac:dyDescent="0.2">
      <c r="A14" s="230" t="s">
        <v>123</v>
      </c>
      <c r="B14" s="231"/>
      <c r="C14" s="231"/>
      <c r="D14" s="231"/>
      <c r="E14" s="231"/>
      <c r="F14" s="231"/>
      <c r="G14" s="231"/>
      <c r="H14" s="232"/>
      <c r="I14" s="22">
        <v>118</v>
      </c>
      <c r="J14" s="14"/>
      <c r="K14" s="14"/>
      <c r="L14" s="14"/>
      <c r="M14" s="14"/>
      <c r="N14" s="8"/>
    </row>
    <row r="15" spans="1:14" x14ac:dyDescent="0.2">
      <c r="A15" s="230" t="s">
        <v>52</v>
      </c>
      <c r="B15" s="231"/>
      <c r="C15" s="231"/>
      <c r="D15" s="231"/>
      <c r="E15" s="231"/>
      <c r="F15" s="231"/>
      <c r="G15" s="231"/>
      <c r="H15" s="232"/>
      <c r="I15" s="22">
        <v>119</v>
      </c>
      <c r="J15" s="14"/>
      <c r="K15" s="14"/>
      <c r="L15" s="14"/>
      <c r="M15" s="14"/>
      <c r="N15" s="8"/>
    </row>
    <row r="16" spans="1:14" x14ac:dyDescent="0.2">
      <c r="A16" s="233" t="s">
        <v>17</v>
      </c>
      <c r="B16" s="234"/>
      <c r="C16" s="234"/>
      <c r="D16" s="234"/>
      <c r="E16" s="234"/>
      <c r="F16" s="234"/>
      <c r="G16" s="234"/>
      <c r="H16" s="235"/>
      <c r="I16" s="22">
        <v>120</v>
      </c>
      <c r="J16" s="30">
        <f>SUM(J17:J19)</f>
        <v>10640891.200000001</v>
      </c>
      <c r="K16" s="30">
        <f>SUM(K17:K19)</f>
        <v>10640891.200000001</v>
      </c>
      <c r="L16" s="30">
        <f>SUM(L17:L19)</f>
        <v>11132171</v>
      </c>
      <c r="M16" s="30">
        <f>SUM(M17:M19)</f>
        <v>11132171</v>
      </c>
      <c r="N16" s="8"/>
    </row>
    <row r="17" spans="1:14" x14ac:dyDescent="0.2">
      <c r="A17" s="230" t="s">
        <v>53</v>
      </c>
      <c r="B17" s="231"/>
      <c r="C17" s="231"/>
      <c r="D17" s="231"/>
      <c r="E17" s="231"/>
      <c r="F17" s="231"/>
      <c r="G17" s="231"/>
      <c r="H17" s="232"/>
      <c r="I17" s="22">
        <v>121</v>
      </c>
      <c r="J17" s="14">
        <v>5177958.49</v>
      </c>
      <c r="K17" s="14">
        <v>5177958.49</v>
      </c>
      <c r="L17" s="14">
        <v>5472820</v>
      </c>
      <c r="M17" s="14">
        <v>5472820</v>
      </c>
      <c r="N17" s="8"/>
    </row>
    <row r="18" spans="1:14" x14ac:dyDescent="0.2">
      <c r="A18" s="230" t="s">
        <v>54</v>
      </c>
      <c r="B18" s="231"/>
      <c r="C18" s="231"/>
      <c r="D18" s="231"/>
      <c r="E18" s="231"/>
      <c r="F18" s="231"/>
      <c r="G18" s="231"/>
      <c r="H18" s="232"/>
      <c r="I18" s="22">
        <v>122</v>
      </c>
      <c r="J18" s="14">
        <v>3905022.07</v>
      </c>
      <c r="K18" s="14">
        <v>3905022.07</v>
      </c>
      <c r="L18" s="14">
        <v>4049151</v>
      </c>
      <c r="M18" s="14">
        <v>4049151</v>
      </c>
      <c r="N18" s="8"/>
    </row>
    <row r="19" spans="1:14" x14ac:dyDescent="0.2">
      <c r="A19" s="230" t="s">
        <v>55</v>
      </c>
      <c r="B19" s="231"/>
      <c r="C19" s="231"/>
      <c r="D19" s="231"/>
      <c r="E19" s="231"/>
      <c r="F19" s="231"/>
      <c r="G19" s="231"/>
      <c r="H19" s="232"/>
      <c r="I19" s="22">
        <v>123</v>
      </c>
      <c r="J19" s="14">
        <v>1557910.64</v>
      </c>
      <c r="K19" s="14">
        <v>1557910.64</v>
      </c>
      <c r="L19" s="14">
        <v>1610200</v>
      </c>
      <c r="M19" s="14">
        <v>1610200</v>
      </c>
      <c r="N19" s="8"/>
    </row>
    <row r="20" spans="1:14" x14ac:dyDescent="0.2">
      <c r="A20" s="233" t="s">
        <v>96</v>
      </c>
      <c r="B20" s="234"/>
      <c r="C20" s="234"/>
      <c r="D20" s="234"/>
      <c r="E20" s="234"/>
      <c r="F20" s="234"/>
      <c r="G20" s="234"/>
      <c r="H20" s="235"/>
      <c r="I20" s="22">
        <v>124</v>
      </c>
      <c r="J20" s="31">
        <v>1126639</v>
      </c>
      <c r="K20" s="31">
        <v>1126639</v>
      </c>
      <c r="L20" s="31">
        <v>1225679</v>
      </c>
      <c r="M20" s="31">
        <v>1225679</v>
      </c>
      <c r="N20" s="8"/>
    </row>
    <row r="21" spans="1:14" x14ac:dyDescent="0.2">
      <c r="A21" s="233" t="s">
        <v>97</v>
      </c>
      <c r="B21" s="234"/>
      <c r="C21" s="234"/>
      <c r="D21" s="234"/>
      <c r="E21" s="234"/>
      <c r="F21" s="234"/>
      <c r="G21" s="234"/>
      <c r="H21" s="235"/>
      <c r="I21" s="22">
        <v>125</v>
      </c>
      <c r="J21" s="31">
        <v>11999316.800000001</v>
      </c>
      <c r="K21" s="31">
        <v>11999316.800000001</v>
      </c>
      <c r="L21" s="138">
        <v>12257125</v>
      </c>
      <c r="M21" s="138">
        <v>12257125</v>
      </c>
      <c r="N21" s="8"/>
    </row>
    <row r="22" spans="1:14" x14ac:dyDescent="0.2">
      <c r="A22" s="233" t="s">
        <v>18</v>
      </c>
      <c r="B22" s="234"/>
      <c r="C22" s="234"/>
      <c r="D22" s="234"/>
      <c r="E22" s="234"/>
      <c r="F22" s="234"/>
      <c r="G22" s="234"/>
      <c r="H22" s="235"/>
      <c r="I22" s="22">
        <v>126</v>
      </c>
      <c r="J22" s="30">
        <f t="shared" ref="J22:K22" si="0">SUM(J23:J24)</f>
        <v>0</v>
      </c>
      <c r="K22" s="30">
        <f t="shared" si="0"/>
        <v>0</v>
      </c>
      <c r="L22" s="30">
        <f>SUM(L23:L24)</f>
        <v>0</v>
      </c>
      <c r="M22" s="30">
        <f>SUM(M23:M24)</f>
        <v>0</v>
      </c>
      <c r="N22" s="8"/>
    </row>
    <row r="23" spans="1:14" x14ac:dyDescent="0.2">
      <c r="A23" s="230" t="s">
        <v>113</v>
      </c>
      <c r="B23" s="231"/>
      <c r="C23" s="231"/>
      <c r="D23" s="231"/>
      <c r="E23" s="231"/>
      <c r="F23" s="231"/>
      <c r="G23" s="231"/>
      <c r="H23" s="232"/>
      <c r="I23" s="22">
        <v>127</v>
      </c>
      <c r="J23" s="14"/>
      <c r="K23" s="14"/>
      <c r="L23" s="14"/>
      <c r="M23" s="14"/>
      <c r="N23" s="8"/>
    </row>
    <row r="24" spans="1:14" x14ac:dyDescent="0.2">
      <c r="A24" s="230" t="s">
        <v>114</v>
      </c>
      <c r="B24" s="231"/>
      <c r="C24" s="231"/>
      <c r="D24" s="231"/>
      <c r="E24" s="231"/>
      <c r="F24" s="231"/>
      <c r="G24" s="231"/>
      <c r="H24" s="232"/>
      <c r="I24" s="22">
        <v>128</v>
      </c>
      <c r="J24" s="14"/>
      <c r="K24" s="14"/>
      <c r="L24" s="14"/>
      <c r="M24" s="14"/>
      <c r="N24" s="8"/>
    </row>
    <row r="25" spans="1:14" x14ac:dyDescent="0.2">
      <c r="A25" s="233" t="s">
        <v>98</v>
      </c>
      <c r="B25" s="234"/>
      <c r="C25" s="234"/>
      <c r="D25" s="234"/>
      <c r="E25" s="234"/>
      <c r="F25" s="234"/>
      <c r="G25" s="234"/>
      <c r="H25" s="235"/>
      <c r="I25" s="22">
        <v>129</v>
      </c>
      <c r="J25" s="14"/>
      <c r="K25" s="14"/>
      <c r="L25" s="14"/>
      <c r="M25" s="14"/>
      <c r="N25" s="8"/>
    </row>
    <row r="26" spans="1:14" x14ac:dyDescent="0.2">
      <c r="A26" s="233" t="s">
        <v>41</v>
      </c>
      <c r="B26" s="234"/>
      <c r="C26" s="234"/>
      <c r="D26" s="234"/>
      <c r="E26" s="234"/>
      <c r="F26" s="234"/>
      <c r="G26" s="234"/>
      <c r="H26" s="235"/>
      <c r="I26" s="22">
        <v>130</v>
      </c>
      <c r="J26" s="31">
        <v>2483231</v>
      </c>
      <c r="K26" s="31">
        <v>2483231</v>
      </c>
      <c r="L26" s="138">
        <v>3278176</v>
      </c>
      <c r="M26" s="138">
        <v>3278176</v>
      </c>
      <c r="N26" s="8"/>
    </row>
    <row r="27" spans="1:14" x14ac:dyDescent="0.2">
      <c r="A27" s="233" t="s">
        <v>178</v>
      </c>
      <c r="B27" s="234"/>
      <c r="C27" s="234"/>
      <c r="D27" s="234"/>
      <c r="E27" s="234"/>
      <c r="F27" s="234"/>
      <c r="G27" s="234"/>
      <c r="H27" s="235"/>
      <c r="I27" s="22">
        <v>131</v>
      </c>
      <c r="J27" s="30">
        <f>SUM(J28:J32)</f>
        <v>2109742</v>
      </c>
      <c r="K27" s="30">
        <f>SUM(K28:K32)</f>
        <v>2109742</v>
      </c>
      <c r="L27" s="30">
        <f>SUM(L28:L32)</f>
        <v>4042722</v>
      </c>
      <c r="M27" s="30">
        <f>SUM(M28:M32)</f>
        <v>4042722</v>
      </c>
      <c r="N27" s="8"/>
    </row>
    <row r="28" spans="1:14" x14ac:dyDescent="0.2">
      <c r="A28" s="233" t="s">
        <v>302</v>
      </c>
      <c r="B28" s="234"/>
      <c r="C28" s="234"/>
      <c r="D28" s="234"/>
      <c r="E28" s="234"/>
      <c r="F28" s="234"/>
      <c r="G28" s="234"/>
      <c r="H28" s="235"/>
      <c r="I28" s="22">
        <v>132</v>
      </c>
      <c r="J28" s="14"/>
      <c r="K28" s="14"/>
      <c r="L28" s="14"/>
      <c r="M28" s="14"/>
      <c r="N28" s="8"/>
    </row>
    <row r="29" spans="1:14" x14ac:dyDescent="0.2">
      <c r="A29" s="233" t="s">
        <v>303</v>
      </c>
      <c r="B29" s="234"/>
      <c r="C29" s="234"/>
      <c r="D29" s="234"/>
      <c r="E29" s="234"/>
      <c r="F29" s="234"/>
      <c r="G29" s="234"/>
      <c r="H29" s="235"/>
      <c r="I29" s="22">
        <v>133</v>
      </c>
      <c r="J29" s="14">
        <v>2109742</v>
      </c>
      <c r="K29" s="14">
        <v>2109742</v>
      </c>
      <c r="L29" s="14">
        <v>4042722</v>
      </c>
      <c r="M29" s="14">
        <v>4042722</v>
      </c>
      <c r="N29" s="8"/>
    </row>
    <row r="30" spans="1:14" x14ac:dyDescent="0.2">
      <c r="A30" s="233" t="s">
        <v>115</v>
      </c>
      <c r="B30" s="234"/>
      <c r="C30" s="234"/>
      <c r="D30" s="234"/>
      <c r="E30" s="234"/>
      <c r="F30" s="234"/>
      <c r="G30" s="234"/>
      <c r="H30" s="235"/>
      <c r="I30" s="22">
        <v>134</v>
      </c>
      <c r="J30" s="14"/>
      <c r="K30" s="14"/>
      <c r="L30" s="116"/>
      <c r="M30" s="116"/>
      <c r="N30" s="8"/>
    </row>
    <row r="31" spans="1:14" x14ac:dyDescent="0.2">
      <c r="A31" s="233" t="s">
        <v>188</v>
      </c>
      <c r="B31" s="234"/>
      <c r="C31" s="234"/>
      <c r="D31" s="234"/>
      <c r="E31" s="234"/>
      <c r="F31" s="234"/>
      <c r="G31" s="234"/>
      <c r="H31" s="235"/>
      <c r="I31" s="22">
        <v>135</v>
      </c>
      <c r="J31" s="14"/>
      <c r="K31" s="14"/>
      <c r="L31" s="116"/>
      <c r="M31" s="116"/>
      <c r="N31" s="8"/>
    </row>
    <row r="32" spans="1:14" x14ac:dyDescent="0.2">
      <c r="A32" s="233" t="s">
        <v>116</v>
      </c>
      <c r="B32" s="234"/>
      <c r="C32" s="234"/>
      <c r="D32" s="234"/>
      <c r="E32" s="234"/>
      <c r="F32" s="234"/>
      <c r="G32" s="234"/>
      <c r="H32" s="235"/>
      <c r="I32" s="22">
        <v>136</v>
      </c>
      <c r="J32" s="14"/>
      <c r="K32" s="14"/>
      <c r="L32" s="116"/>
      <c r="M32" s="116"/>
      <c r="N32" s="8"/>
    </row>
    <row r="33" spans="1:14" x14ac:dyDescent="0.2">
      <c r="A33" s="233" t="s">
        <v>179</v>
      </c>
      <c r="B33" s="234"/>
      <c r="C33" s="234"/>
      <c r="D33" s="234"/>
      <c r="E33" s="234"/>
      <c r="F33" s="234"/>
      <c r="G33" s="234"/>
      <c r="H33" s="235"/>
      <c r="I33" s="22">
        <v>137</v>
      </c>
      <c r="J33" s="30">
        <f>SUM(J34:J37)</f>
        <v>6077582</v>
      </c>
      <c r="K33" s="30">
        <f>SUM(K34:K37)</f>
        <v>6077582</v>
      </c>
      <c r="L33" s="30">
        <f>SUM(L34:L37)</f>
        <v>4501969</v>
      </c>
      <c r="M33" s="30">
        <f>SUM(M34:M37)</f>
        <v>4501969</v>
      </c>
      <c r="N33" s="8"/>
    </row>
    <row r="34" spans="1:14" x14ac:dyDescent="0.2">
      <c r="A34" s="233" t="s">
        <v>57</v>
      </c>
      <c r="B34" s="234"/>
      <c r="C34" s="234"/>
      <c r="D34" s="234"/>
      <c r="E34" s="234"/>
      <c r="F34" s="234"/>
      <c r="G34" s="234"/>
      <c r="H34" s="235"/>
      <c r="I34" s="22">
        <v>138</v>
      </c>
      <c r="J34" s="14">
        <v>1316587</v>
      </c>
      <c r="K34" s="14">
        <v>1316587</v>
      </c>
      <c r="L34" s="14">
        <v>729234</v>
      </c>
      <c r="M34" s="14">
        <v>729234</v>
      </c>
      <c r="N34" s="8"/>
    </row>
    <row r="35" spans="1:14" x14ac:dyDescent="0.2">
      <c r="A35" s="233" t="s">
        <v>56</v>
      </c>
      <c r="B35" s="234"/>
      <c r="C35" s="234"/>
      <c r="D35" s="234"/>
      <c r="E35" s="234"/>
      <c r="F35" s="234"/>
      <c r="G35" s="234"/>
      <c r="H35" s="235"/>
      <c r="I35" s="22">
        <v>139</v>
      </c>
      <c r="J35" s="14">
        <v>4760995</v>
      </c>
      <c r="K35" s="14">
        <v>4760995</v>
      </c>
      <c r="L35" s="14">
        <v>3772735</v>
      </c>
      <c r="M35" s="14">
        <v>3772735</v>
      </c>
      <c r="N35" s="8"/>
    </row>
    <row r="36" spans="1:14" x14ac:dyDescent="0.2">
      <c r="A36" s="233" t="s">
        <v>189</v>
      </c>
      <c r="B36" s="234"/>
      <c r="C36" s="234"/>
      <c r="D36" s="234"/>
      <c r="E36" s="234"/>
      <c r="F36" s="234"/>
      <c r="G36" s="234"/>
      <c r="H36" s="235"/>
      <c r="I36" s="22">
        <v>140</v>
      </c>
      <c r="J36" s="14"/>
      <c r="K36" s="14"/>
      <c r="L36" s="14"/>
      <c r="M36" s="14"/>
    </row>
    <row r="37" spans="1:14" x14ac:dyDescent="0.2">
      <c r="A37" s="233" t="s">
        <v>58</v>
      </c>
      <c r="B37" s="234"/>
      <c r="C37" s="234"/>
      <c r="D37" s="234"/>
      <c r="E37" s="234"/>
      <c r="F37" s="234"/>
      <c r="G37" s="234"/>
      <c r="H37" s="235"/>
      <c r="I37" s="22">
        <v>141</v>
      </c>
      <c r="J37" s="14"/>
      <c r="K37" s="14"/>
      <c r="L37" s="14"/>
      <c r="M37" s="14"/>
      <c r="N37" s="8"/>
    </row>
    <row r="38" spans="1:14" x14ac:dyDescent="0.2">
      <c r="A38" s="233" t="s">
        <v>163</v>
      </c>
      <c r="B38" s="234"/>
      <c r="C38" s="234"/>
      <c r="D38" s="234"/>
      <c r="E38" s="234"/>
      <c r="F38" s="234"/>
      <c r="G38" s="234"/>
      <c r="H38" s="235"/>
      <c r="I38" s="22">
        <v>142</v>
      </c>
      <c r="J38" s="14"/>
      <c r="K38" s="14"/>
      <c r="L38" s="14"/>
      <c r="M38" s="14"/>
      <c r="N38" s="8"/>
    </row>
    <row r="39" spans="1:14" x14ac:dyDescent="0.2">
      <c r="A39" s="233" t="s">
        <v>164</v>
      </c>
      <c r="B39" s="234"/>
      <c r="C39" s="234"/>
      <c r="D39" s="234"/>
      <c r="E39" s="234"/>
      <c r="F39" s="234"/>
      <c r="G39" s="234"/>
      <c r="H39" s="235"/>
      <c r="I39" s="22">
        <v>143</v>
      </c>
      <c r="J39" s="14"/>
      <c r="K39" s="14"/>
      <c r="L39" s="14"/>
      <c r="M39" s="14"/>
      <c r="N39" s="8"/>
    </row>
    <row r="40" spans="1:14" x14ac:dyDescent="0.2">
      <c r="A40" s="233" t="s">
        <v>190</v>
      </c>
      <c r="B40" s="234"/>
      <c r="C40" s="234"/>
      <c r="D40" s="234"/>
      <c r="E40" s="234"/>
      <c r="F40" s="234"/>
      <c r="G40" s="234"/>
      <c r="H40" s="235"/>
      <c r="I40" s="22">
        <v>144</v>
      </c>
      <c r="J40" s="14"/>
      <c r="K40" s="14"/>
      <c r="L40" s="14"/>
      <c r="M40" s="14"/>
      <c r="N40" s="8"/>
    </row>
    <row r="41" spans="1:14" x14ac:dyDescent="0.2">
      <c r="A41" s="233" t="s">
        <v>191</v>
      </c>
      <c r="B41" s="234"/>
      <c r="C41" s="234"/>
      <c r="D41" s="234"/>
      <c r="E41" s="234"/>
      <c r="F41" s="234"/>
      <c r="G41" s="234"/>
      <c r="H41" s="235"/>
      <c r="I41" s="22">
        <v>145</v>
      </c>
      <c r="J41" s="14"/>
      <c r="K41" s="14"/>
      <c r="L41" s="14"/>
      <c r="M41" s="14"/>
      <c r="N41" s="8"/>
    </row>
    <row r="42" spans="1:14" x14ac:dyDescent="0.2">
      <c r="A42" s="233" t="s">
        <v>180</v>
      </c>
      <c r="B42" s="234"/>
      <c r="C42" s="234"/>
      <c r="D42" s="234"/>
      <c r="E42" s="234"/>
      <c r="F42" s="234"/>
      <c r="G42" s="234"/>
      <c r="H42" s="235"/>
      <c r="I42" s="22">
        <v>146</v>
      </c>
      <c r="J42" s="30">
        <f>J7+J27+J38+J40</f>
        <v>33904555</v>
      </c>
      <c r="K42" s="30">
        <f>K7+K27+K38+K40</f>
        <v>33904555</v>
      </c>
      <c r="L42" s="30">
        <f>L7+L27+L38+L40</f>
        <v>35337857</v>
      </c>
      <c r="M42" s="30">
        <f>M7+M27+M38+M40</f>
        <v>35337857</v>
      </c>
      <c r="N42" s="8"/>
    </row>
    <row r="43" spans="1:14" x14ac:dyDescent="0.2">
      <c r="A43" s="233" t="s">
        <v>181</v>
      </c>
      <c r="B43" s="234"/>
      <c r="C43" s="234"/>
      <c r="D43" s="234"/>
      <c r="E43" s="234"/>
      <c r="F43" s="234"/>
      <c r="G43" s="234"/>
      <c r="H43" s="235"/>
      <c r="I43" s="22">
        <v>147</v>
      </c>
      <c r="J43" s="30">
        <f>J10+J33+J39+J41</f>
        <v>32347149</v>
      </c>
      <c r="K43" s="30">
        <f>K10+K33+K39+K41</f>
        <v>32347149</v>
      </c>
      <c r="L43" s="30">
        <f>L10+L33+L39+L41</f>
        <v>32404182</v>
      </c>
      <c r="M43" s="30">
        <f>M10+M33+M39+M41</f>
        <v>32404182</v>
      </c>
      <c r="N43" s="8"/>
    </row>
    <row r="44" spans="1:14" x14ac:dyDescent="0.2">
      <c r="A44" s="233" t="s">
        <v>200</v>
      </c>
      <c r="B44" s="234"/>
      <c r="C44" s="234"/>
      <c r="D44" s="234"/>
      <c r="E44" s="234"/>
      <c r="F44" s="234"/>
      <c r="G44" s="234"/>
      <c r="H44" s="235"/>
      <c r="I44" s="22">
        <v>148</v>
      </c>
      <c r="J44" s="30">
        <f>J42-J43</f>
        <v>1557406</v>
      </c>
      <c r="K44" s="30">
        <f>K42-K43</f>
        <v>1557406</v>
      </c>
      <c r="L44" s="30">
        <f>L42-L43</f>
        <v>2933675</v>
      </c>
      <c r="M44" s="30">
        <f>M42-M43</f>
        <v>2933675</v>
      </c>
      <c r="N44" s="8"/>
    </row>
    <row r="45" spans="1:14" x14ac:dyDescent="0.2">
      <c r="A45" s="242" t="s">
        <v>183</v>
      </c>
      <c r="B45" s="243"/>
      <c r="C45" s="243"/>
      <c r="D45" s="243"/>
      <c r="E45" s="243"/>
      <c r="F45" s="243"/>
      <c r="G45" s="243"/>
      <c r="H45" s="244"/>
      <c r="I45" s="22">
        <v>149</v>
      </c>
      <c r="J45" s="23">
        <f>IF(J42&gt;J43,J42-J43,0)</f>
        <v>1557406</v>
      </c>
      <c r="K45" s="23">
        <f>IF(K42&gt;K43,K42-K43,0)</f>
        <v>1557406</v>
      </c>
      <c r="L45" s="23">
        <f>IF(L42&gt;L43,L42-L43,0)</f>
        <v>2933675</v>
      </c>
      <c r="M45" s="23">
        <f>IF(M42&gt;M43,M42-M43,0)</f>
        <v>2933675</v>
      </c>
      <c r="N45" s="8"/>
    </row>
    <row r="46" spans="1:14" x14ac:dyDescent="0.2">
      <c r="A46" s="242" t="s">
        <v>184</v>
      </c>
      <c r="B46" s="243"/>
      <c r="C46" s="243"/>
      <c r="D46" s="243"/>
      <c r="E46" s="243"/>
      <c r="F46" s="243"/>
      <c r="G46" s="243"/>
      <c r="H46" s="244"/>
      <c r="I46" s="22">
        <v>150</v>
      </c>
      <c r="J46" s="23">
        <f>IF(J43&gt;J42,J43-J42,0)</f>
        <v>0</v>
      </c>
      <c r="K46" s="23">
        <f>IF(K43&gt;K42,K43-K42,0)</f>
        <v>0</v>
      </c>
      <c r="L46" s="23">
        <f>IF(L43&gt;L42,L43-L42,0)</f>
        <v>0</v>
      </c>
      <c r="M46" s="23">
        <f>IF(M43&gt;M42,M43-M42,0)</f>
        <v>0</v>
      </c>
      <c r="N46" s="8"/>
    </row>
    <row r="47" spans="1:14" x14ac:dyDescent="0.2">
      <c r="A47" s="233" t="s">
        <v>182</v>
      </c>
      <c r="B47" s="234"/>
      <c r="C47" s="234"/>
      <c r="D47" s="234"/>
      <c r="E47" s="234"/>
      <c r="F47" s="234"/>
      <c r="G47" s="234"/>
      <c r="H47" s="235"/>
      <c r="I47" s="22">
        <v>151</v>
      </c>
      <c r="J47" s="31">
        <v>-896155</v>
      </c>
      <c r="K47" s="31">
        <v>-896155</v>
      </c>
      <c r="L47" s="31">
        <v>-520371</v>
      </c>
      <c r="M47" s="31">
        <v>-520371</v>
      </c>
      <c r="N47" s="8"/>
    </row>
    <row r="48" spans="1:14" x14ac:dyDescent="0.2">
      <c r="A48" s="233" t="s">
        <v>201</v>
      </c>
      <c r="B48" s="234"/>
      <c r="C48" s="234"/>
      <c r="D48" s="234"/>
      <c r="E48" s="234"/>
      <c r="F48" s="234"/>
      <c r="G48" s="234"/>
      <c r="H48" s="235"/>
      <c r="I48" s="22">
        <v>152</v>
      </c>
      <c r="J48" s="30">
        <f>J44-J47</f>
        <v>2453561</v>
      </c>
      <c r="K48" s="30">
        <f>K44-K47</f>
        <v>2453561</v>
      </c>
      <c r="L48" s="30">
        <f>L44-L47</f>
        <v>3454046</v>
      </c>
      <c r="M48" s="30">
        <f>M44-M47</f>
        <v>3454046</v>
      </c>
      <c r="N48" s="8"/>
    </row>
    <row r="49" spans="1:14" x14ac:dyDescent="0.2">
      <c r="A49" s="242" t="s">
        <v>160</v>
      </c>
      <c r="B49" s="243"/>
      <c r="C49" s="243"/>
      <c r="D49" s="243"/>
      <c r="E49" s="243"/>
      <c r="F49" s="243"/>
      <c r="G49" s="243"/>
      <c r="H49" s="244"/>
      <c r="I49" s="22">
        <v>153</v>
      </c>
      <c r="J49" s="23">
        <f>IF(J48&gt;0,J48,0)</f>
        <v>2453561</v>
      </c>
      <c r="K49" s="23">
        <f>IF(K48&gt;0,K48,0)</f>
        <v>2453561</v>
      </c>
      <c r="L49" s="23">
        <f t="shared" ref="L49:M49" si="1">IF(L48&gt;0,L48,0)</f>
        <v>3454046</v>
      </c>
      <c r="M49" s="23">
        <f t="shared" si="1"/>
        <v>3454046</v>
      </c>
      <c r="N49" s="8"/>
    </row>
    <row r="50" spans="1:14" x14ac:dyDescent="0.2">
      <c r="A50" s="283" t="s">
        <v>185</v>
      </c>
      <c r="B50" s="284"/>
      <c r="C50" s="284"/>
      <c r="D50" s="284"/>
      <c r="E50" s="284"/>
      <c r="F50" s="284"/>
      <c r="G50" s="284"/>
      <c r="H50" s="285"/>
      <c r="I50" s="27">
        <v>154</v>
      </c>
      <c r="J50" s="32">
        <f>IF(J48&lt;0,-J48,0)</f>
        <v>0</v>
      </c>
      <c r="K50" s="32">
        <f>IF(K48&lt;0,-K48,0)</f>
        <v>0</v>
      </c>
      <c r="L50" s="32">
        <f t="shared" ref="L50:M50" si="2">IF(L48&lt;0,-L48,0)</f>
        <v>0</v>
      </c>
      <c r="M50" s="32">
        <f t="shared" si="2"/>
        <v>0</v>
      </c>
      <c r="N50" s="8"/>
    </row>
    <row r="51" spans="1:14" ht="12.75" customHeight="1" x14ac:dyDescent="0.2">
      <c r="A51" s="222" t="s">
        <v>276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82"/>
    </row>
    <row r="52" spans="1:14" ht="12.75" customHeight="1" x14ac:dyDescent="0.2">
      <c r="A52" s="226" t="s">
        <v>155</v>
      </c>
      <c r="B52" s="227"/>
      <c r="C52" s="227"/>
      <c r="D52" s="227"/>
      <c r="E52" s="227"/>
      <c r="F52" s="227"/>
      <c r="G52" s="227"/>
      <c r="H52" s="227"/>
      <c r="I52" s="126"/>
      <c r="J52" s="126"/>
      <c r="K52" s="126"/>
      <c r="L52" s="126"/>
      <c r="M52" s="141"/>
    </row>
    <row r="53" spans="1:14" x14ac:dyDescent="0.2">
      <c r="A53" s="279" t="s">
        <v>198</v>
      </c>
      <c r="B53" s="280"/>
      <c r="C53" s="280"/>
      <c r="D53" s="280"/>
      <c r="E53" s="280"/>
      <c r="F53" s="280"/>
      <c r="G53" s="280"/>
      <c r="H53" s="281"/>
      <c r="I53" s="22">
        <v>155</v>
      </c>
      <c r="J53" s="14"/>
      <c r="K53" s="14"/>
      <c r="L53" s="14"/>
      <c r="M53" s="14"/>
    </row>
    <row r="54" spans="1:14" x14ac:dyDescent="0.2">
      <c r="A54" s="279" t="s">
        <v>199</v>
      </c>
      <c r="B54" s="280"/>
      <c r="C54" s="280"/>
      <c r="D54" s="280"/>
      <c r="E54" s="280"/>
      <c r="F54" s="280"/>
      <c r="G54" s="280"/>
      <c r="H54" s="281"/>
      <c r="I54" s="22">
        <v>156</v>
      </c>
      <c r="J54" s="26"/>
      <c r="K54" s="26"/>
      <c r="L54" s="26"/>
      <c r="M54" s="26"/>
    </row>
    <row r="55" spans="1:14" ht="12.75" customHeight="1" x14ac:dyDescent="0.2">
      <c r="A55" s="222" t="s">
        <v>157</v>
      </c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82"/>
    </row>
    <row r="56" spans="1:14" x14ac:dyDescent="0.2">
      <c r="A56" s="226" t="s">
        <v>169</v>
      </c>
      <c r="B56" s="227"/>
      <c r="C56" s="227"/>
      <c r="D56" s="227"/>
      <c r="E56" s="227"/>
      <c r="F56" s="227"/>
      <c r="G56" s="227"/>
      <c r="H56" s="245"/>
      <c r="I56" s="33">
        <v>157</v>
      </c>
      <c r="J56" s="13">
        <f>J48</f>
        <v>2453561</v>
      </c>
      <c r="K56" s="13">
        <f>K48</f>
        <v>2453561</v>
      </c>
      <c r="L56" s="117">
        <f t="shared" ref="L56:M56" si="3">L48</f>
        <v>3454046</v>
      </c>
      <c r="M56" s="117">
        <f t="shared" si="3"/>
        <v>3454046</v>
      </c>
    </row>
    <row r="57" spans="1:14" x14ac:dyDescent="0.2">
      <c r="A57" s="233" t="s">
        <v>186</v>
      </c>
      <c r="B57" s="234"/>
      <c r="C57" s="234"/>
      <c r="D57" s="234"/>
      <c r="E57" s="234"/>
      <c r="F57" s="234"/>
      <c r="G57" s="234"/>
      <c r="H57" s="235"/>
      <c r="I57" s="22">
        <v>158</v>
      </c>
      <c r="J57" s="23">
        <f>SUM(J58:J64)</f>
        <v>250919</v>
      </c>
      <c r="K57" s="23">
        <f>SUM(K58:K64)</f>
        <v>250919</v>
      </c>
      <c r="L57" s="118">
        <f>SUM(L58:L64)</f>
        <v>149669</v>
      </c>
      <c r="M57" s="118">
        <f>SUM(M58:M64)</f>
        <v>149669</v>
      </c>
    </row>
    <row r="58" spans="1:14" x14ac:dyDescent="0.2">
      <c r="A58" s="233" t="s">
        <v>192</v>
      </c>
      <c r="B58" s="234"/>
      <c r="C58" s="234"/>
      <c r="D58" s="234"/>
      <c r="E58" s="234"/>
      <c r="F58" s="234"/>
      <c r="G58" s="234"/>
      <c r="H58" s="235"/>
      <c r="I58" s="22">
        <v>159</v>
      </c>
      <c r="J58" s="14"/>
      <c r="K58" s="14"/>
      <c r="L58" s="116"/>
      <c r="M58" s="14"/>
    </row>
    <row r="59" spans="1:14" x14ac:dyDescent="0.2">
      <c r="A59" s="233" t="s">
        <v>193</v>
      </c>
      <c r="B59" s="234"/>
      <c r="C59" s="234"/>
      <c r="D59" s="234"/>
      <c r="E59" s="234"/>
      <c r="F59" s="234"/>
      <c r="G59" s="234"/>
      <c r="H59" s="235"/>
      <c r="I59" s="22">
        <v>160</v>
      </c>
      <c r="J59" s="14"/>
      <c r="K59" s="14"/>
      <c r="L59" s="116"/>
      <c r="M59" s="14"/>
    </row>
    <row r="60" spans="1:14" x14ac:dyDescent="0.2">
      <c r="A60" s="233" t="s">
        <v>39</v>
      </c>
      <c r="B60" s="234"/>
      <c r="C60" s="234"/>
      <c r="D60" s="234"/>
      <c r="E60" s="234"/>
      <c r="F60" s="234"/>
      <c r="G60" s="234"/>
      <c r="H60" s="235"/>
      <c r="I60" s="22">
        <v>161</v>
      </c>
      <c r="J60" s="14"/>
      <c r="K60" s="14"/>
      <c r="L60" s="116"/>
      <c r="M60" s="14"/>
    </row>
    <row r="61" spans="1:14" x14ac:dyDescent="0.2">
      <c r="A61" s="233" t="s">
        <v>194</v>
      </c>
      <c r="B61" s="234"/>
      <c r="C61" s="234"/>
      <c r="D61" s="234"/>
      <c r="E61" s="234"/>
      <c r="F61" s="234"/>
      <c r="G61" s="234"/>
      <c r="H61" s="235"/>
      <c r="I61" s="22">
        <v>162</v>
      </c>
      <c r="J61" s="14">
        <v>250919</v>
      </c>
      <c r="K61" s="14">
        <v>250919</v>
      </c>
      <c r="L61" s="116">
        <v>149669</v>
      </c>
      <c r="M61" s="116">
        <v>149669</v>
      </c>
    </row>
    <row r="62" spans="1:14" x14ac:dyDescent="0.2">
      <c r="A62" s="233" t="s">
        <v>195</v>
      </c>
      <c r="B62" s="234"/>
      <c r="C62" s="234"/>
      <c r="D62" s="234"/>
      <c r="E62" s="234"/>
      <c r="F62" s="234"/>
      <c r="G62" s="234"/>
      <c r="H62" s="235"/>
      <c r="I62" s="22">
        <v>163</v>
      </c>
      <c r="J62" s="14"/>
      <c r="K62" s="14"/>
      <c r="L62" s="116"/>
      <c r="M62" s="14"/>
    </row>
    <row r="63" spans="1:14" x14ac:dyDescent="0.2">
      <c r="A63" s="233" t="s">
        <v>196</v>
      </c>
      <c r="B63" s="234"/>
      <c r="C63" s="234"/>
      <c r="D63" s="234"/>
      <c r="E63" s="234"/>
      <c r="F63" s="234"/>
      <c r="G63" s="234"/>
      <c r="H63" s="235"/>
      <c r="I63" s="22">
        <v>164</v>
      </c>
      <c r="J63" s="14"/>
      <c r="K63" s="14"/>
      <c r="L63" s="116"/>
      <c r="M63" s="14"/>
    </row>
    <row r="64" spans="1:14" x14ac:dyDescent="0.2">
      <c r="A64" s="233" t="s">
        <v>197</v>
      </c>
      <c r="B64" s="234"/>
      <c r="C64" s="234"/>
      <c r="D64" s="234"/>
      <c r="E64" s="234"/>
      <c r="F64" s="234"/>
      <c r="G64" s="234"/>
      <c r="H64" s="235"/>
      <c r="I64" s="22">
        <v>165</v>
      </c>
      <c r="J64" s="14"/>
      <c r="K64" s="14"/>
      <c r="L64" s="116"/>
      <c r="M64" s="116"/>
    </row>
    <row r="65" spans="1:13" x14ac:dyDescent="0.2">
      <c r="A65" s="233" t="s">
        <v>187</v>
      </c>
      <c r="B65" s="234"/>
      <c r="C65" s="234"/>
      <c r="D65" s="234"/>
      <c r="E65" s="234"/>
      <c r="F65" s="234"/>
      <c r="G65" s="234"/>
      <c r="H65" s="235"/>
      <c r="I65" s="22">
        <v>166</v>
      </c>
      <c r="J65" s="14"/>
      <c r="K65" s="14"/>
      <c r="L65" s="116"/>
      <c r="M65" s="14"/>
    </row>
    <row r="66" spans="1:13" x14ac:dyDescent="0.2">
      <c r="A66" s="233" t="s">
        <v>161</v>
      </c>
      <c r="B66" s="234"/>
      <c r="C66" s="234"/>
      <c r="D66" s="234"/>
      <c r="E66" s="234"/>
      <c r="F66" s="234"/>
      <c r="G66" s="234"/>
      <c r="H66" s="235"/>
      <c r="I66" s="22">
        <v>167</v>
      </c>
      <c r="J66" s="23">
        <f>J57-J65</f>
        <v>250919</v>
      </c>
      <c r="K66" s="23">
        <f>K57-K65</f>
        <v>250919</v>
      </c>
      <c r="L66" s="118">
        <f>L57-L65</f>
        <v>149669</v>
      </c>
      <c r="M66" s="118">
        <f>M57-M65</f>
        <v>149669</v>
      </c>
    </row>
    <row r="67" spans="1:13" x14ac:dyDescent="0.2">
      <c r="A67" s="233" t="s">
        <v>162</v>
      </c>
      <c r="B67" s="234"/>
      <c r="C67" s="234"/>
      <c r="D67" s="234"/>
      <c r="E67" s="234"/>
      <c r="F67" s="234"/>
      <c r="G67" s="234"/>
      <c r="H67" s="235"/>
      <c r="I67" s="22">
        <v>168</v>
      </c>
      <c r="J67" s="32">
        <f>J56+J66</f>
        <v>2704480</v>
      </c>
      <c r="K67" s="32">
        <f>K56+K66</f>
        <v>2704480</v>
      </c>
      <c r="L67" s="119">
        <f>L56+L66</f>
        <v>3603715</v>
      </c>
      <c r="M67" s="119">
        <f>M56+M66</f>
        <v>3603715</v>
      </c>
    </row>
    <row r="68" spans="1:13" ht="12.75" customHeight="1" x14ac:dyDescent="0.2">
      <c r="A68" s="273" t="s">
        <v>277</v>
      </c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5"/>
    </row>
    <row r="69" spans="1:13" ht="12.75" customHeight="1" x14ac:dyDescent="0.2">
      <c r="A69" s="276" t="s">
        <v>156</v>
      </c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7"/>
      <c r="M69" s="278"/>
    </row>
    <row r="70" spans="1:13" x14ac:dyDescent="0.2">
      <c r="A70" s="279" t="s">
        <v>198</v>
      </c>
      <c r="B70" s="280"/>
      <c r="C70" s="280"/>
      <c r="D70" s="280"/>
      <c r="E70" s="280"/>
      <c r="F70" s="280"/>
      <c r="G70" s="280"/>
      <c r="H70" s="281"/>
      <c r="I70" s="22">
        <v>169</v>
      </c>
      <c r="J70" s="14"/>
      <c r="K70" s="14"/>
      <c r="L70" s="14"/>
      <c r="M70" s="14"/>
    </row>
    <row r="71" spans="1:13" x14ac:dyDescent="0.2">
      <c r="A71" s="270" t="s">
        <v>199</v>
      </c>
      <c r="B71" s="271"/>
      <c r="C71" s="271"/>
      <c r="D71" s="271"/>
      <c r="E71" s="271"/>
      <c r="F71" s="271"/>
      <c r="G71" s="271"/>
      <c r="H71" s="272"/>
      <c r="I71" s="25">
        <v>170</v>
      </c>
      <c r="J71" s="26"/>
      <c r="K71" s="26"/>
      <c r="L71" s="26"/>
      <c r="M71" s="26"/>
    </row>
  </sheetData>
  <mergeCells count="73">
    <mergeCell ref="A9:H9"/>
    <mergeCell ref="J4:K4"/>
    <mergeCell ref="L4:M4"/>
    <mergeCell ref="A5:H5"/>
    <mergeCell ref="A3:M3"/>
    <mergeCell ref="A4:H4"/>
    <mergeCell ref="A6:H6"/>
    <mergeCell ref="A7:H7"/>
    <mergeCell ref="A8:H8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5" type="noConversion"/>
  <dataValidations count="3">
    <dataValidation allowBlank="1" sqref="J30:M33 L25 J27:M28 A1:I1048576 L36:M46 L22:M22 J23:K25 J1:M16 M23:M25 N1:GT1048576 J51:K65536 J36:K44 J48:K48 L48:M65536"/>
    <dataValidation type="whole" operator="greaterThanOrEqual" allowBlank="1" showInputMessage="1" showErrorMessage="1" errorTitle="Pogrešan unos" error="Mogu se unijeti samo cjelobrojne pozitivne vrijednosti." sqref="L17:M21 J45:K46 J29:M29 J34:M35 J17:K22 J49:K50 J26:M26">
      <formula1>0</formula1>
    </dataValidation>
    <dataValidation type="whole" operator="notEqual" allowBlank="1" showInputMessage="1" showErrorMessage="1" errorTitle="Pogrešan unos" error="Mogu se unijeti samo cjelobrojne vrijednosti." sqref="J47:M47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8"/>
  <sheetViews>
    <sheetView zoomScaleNormal="100" zoomScaleSheetLayoutView="110" workbookViewId="0">
      <selection activeCell="N40" sqref="N40"/>
    </sheetView>
  </sheetViews>
  <sheetFormatPr defaultRowHeight="12.75" x14ac:dyDescent="0.2"/>
  <cols>
    <col min="1" max="9" width="9.140625" style="4"/>
    <col min="10" max="10" width="9.85546875" style="4" bestFit="1" customWidth="1"/>
    <col min="11" max="11" width="10.7109375" style="4" bestFit="1" customWidth="1"/>
    <col min="12" max="12" width="9.140625" style="4"/>
    <col min="13" max="13" width="9.5703125" style="4" bestFit="1" customWidth="1"/>
    <col min="14" max="14" width="11.140625" style="4" bestFit="1" customWidth="1"/>
    <col min="15" max="16384" width="9.140625" style="4"/>
  </cols>
  <sheetData>
    <row r="1" spans="1:11" ht="15.75" customHeight="1" x14ac:dyDescent="0.2">
      <c r="A1" s="297" t="s">
        <v>135</v>
      </c>
      <c r="B1" s="298"/>
      <c r="C1" s="298"/>
      <c r="D1" s="298"/>
      <c r="E1" s="298"/>
      <c r="F1" s="298"/>
      <c r="G1" s="298"/>
      <c r="H1" s="298"/>
      <c r="I1" s="298"/>
      <c r="J1" s="298"/>
      <c r="K1" s="299"/>
    </row>
    <row r="2" spans="1:11" ht="12.75" customHeight="1" x14ac:dyDescent="0.2">
      <c r="A2" s="300" t="s">
        <v>306</v>
      </c>
      <c r="B2" s="301"/>
      <c r="C2" s="301"/>
      <c r="D2" s="301"/>
      <c r="E2" s="301"/>
      <c r="F2" s="301"/>
      <c r="G2" s="301"/>
      <c r="H2" s="301"/>
      <c r="I2" s="301"/>
      <c r="J2" s="301"/>
      <c r="K2" s="302"/>
    </row>
    <row r="3" spans="1:11" x14ac:dyDescent="0.2">
      <c r="A3" s="294" t="s">
        <v>301</v>
      </c>
      <c r="B3" s="295"/>
      <c r="C3" s="295"/>
      <c r="D3" s="295"/>
      <c r="E3" s="295"/>
      <c r="F3" s="295"/>
      <c r="G3" s="295"/>
      <c r="H3" s="295"/>
      <c r="I3" s="295"/>
      <c r="J3" s="295"/>
      <c r="K3" s="296"/>
    </row>
    <row r="4" spans="1:11" ht="23.25" x14ac:dyDescent="0.2">
      <c r="A4" s="303" t="s">
        <v>50</v>
      </c>
      <c r="B4" s="303"/>
      <c r="C4" s="303"/>
      <c r="D4" s="303"/>
      <c r="E4" s="303"/>
      <c r="F4" s="303"/>
      <c r="G4" s="303"/>
      <c r="H4" s="303"/>
      <c r="I4" s="129" t="s">
        <v>243</v>
      </c>
      <c r="J4" s="130" t="s">
        <v>283</v>
      </c>
      <c r="K4" s="130" t="s">
        <v>284</v>
      </c>
    </row>
    <row r="5" spans="1:11" x14ac:dyDescent="0.2">
      <c r="A5" s="293">
        <v>1</v>
      </c>
      <c r="B5" s="293"/>
      <c r="C5" s="293"/>
      <c r="D5" s="293"/>
      <c r="E5" s="293"/>
      <c r="F5" s="293"/>
      <c r="G5" s="293"/>
      <c r="H5" s="293"/>
      <c r="I5" s="34">
        <v>2</v>
      </c>
      <c r="J5" s="35" t="s">
        <v>247</v>
      </c>
      <c r="K5" s="35" t="s">
        <v>248</v>
      </c>
    </row>
    <row r="6" spans="1:11" x14ac:dyDescent="0.2">
      <c r="A6" s="222" t="s">
        <v>129</v>
      </c>
      <c r="B6" s="223"/>
      <c r="C6" s="223"/>
      <c r="D6" s="223"/>
      <c r="E6" s="223"/>
      <c r="F6" s="223"/>
      <c r="G6" s="223"/>
      <c r="H6" s="223"/>
      <c r="I6" s="291"/>
      <c r="J6" s="291"/>
      <c r="K6" s="292"/>
    </row>
    <row r="7" spans="1:11" x14ac:dyDescent="0.2">
      <c r="A7" s="230" t="s">
        <v>34</v>
      </c>
      <c r="B7" s="231"/>
      <c r="C7" s="231"/>
      <c r="D7" s="231"/>
      <c r="E7" s="231"/>
      <c r="F7" s="231"/>
      <c r="G7" s="231"/>
      <c r="H7" s="231"/>
      <c r="I7" s="22">
        <v>1</v>
      </c>
      <c r="J7" s="14">
        <v>1557406</v>
      </c>
      <c r="K7" s="14">
        <v>2933675</v>
      </c>
    </row>
    <row r="8" spans="1:11" x14ac:dyDescent="0.2">
      <c r="A8" s="230" t="s">
        <v>35</v>
      </c>
      <c r="B8" s="231"/>
      <c r="C8" s="231"/>
      <c r="D8" s="231"/>
      <c r="E8" s="231"/>
      <c r="F8" s="231"/>
      <c r="G8" s="231"/>
      <c r="H8" s="231"/>
      <c r="I8" s="22">
        <v>2</v>
      </c>
      <c r="J8" s="14">
        <v>1126639</v>
      </c>
      <c r="K8" s="14">
        <v>1225679</v>
      </c>
    </row>
    <row r="9" spans="1:11" x14ac:dyDescent="0.2">
      <c r="A9" s="230" t="s">
        <v>36</v>
      </c>
      <c r="B9" s="231"/>
      <c r="C9" s="231"/>
      <c r="D9" s="231"/>
      <c r="E9" s="231"/>
      <c r="F9" s="231"/>
      <c r="G9" s="231"/>
      <c r="H9" s="231"/>
      <c r="I9" s="22">
        <v>3</v>
      </c>
      <c r="J9" s="14"/>
      <c r="K9" s="14"/>
    </row>
    <row r="10" spans="1:11" x14ac:dyDescent="0.2">
      <c r="A10" s="230" t="s">
        <v>37</v>
      </c>
      <c r="B10" s="231"/>
      <c r="C10" s="231"/>
      <c r="D10" s="231"/>
      <c r="E10" s="231"/>
      <c r="F10" s="231"/>
      <c r="G10" s="231"/>
      <c r="H10" s="231"/>
      <c r="I10" s="22">
        <v>4</v>
      </c>
      <c r="J10" s="14">
        <v>5985457.4199999981</v>
      </c>
      <c r="K10" s="14"/>
    </row>
    <row r="11" spans="1:11" x14ac:dyDescent="0.2">
      <c r="A11" s="230" t="s">
        <v>38</v>
      </c>
      <c r="B11" s="231"/>
      <c r="C11" s="231"/>
      <c r="D11" s="231"/>
      <c r="E11" s="231"/>
      <c r="F11" s="231"/>
      <c r="G11" s="231"/>
      <c r="H11" s="231"/>
      <c r="I11" s="22">
        <v>5</v>
      </c>
      <c r="J11" s="14"/>
      <c r="K11" s="14"/>
    </row>
    <row r="12" spans="1:11" x14ac:dyDescent="0.2">
      <c r="A12" s="230" t="s">
        <v>42</v>
      </c>
      <c r="B12" s="231"/>
      <c r="C12" s="231"/>
      <c r="D12" s="231"/>
      <c r="E12" s="231"/>
      <c r="F12" s="231"/>
      <c r="G12" s="231"/>
      <c r="H12" s="231"/>
      <c r="I12" s="22">
        <v>6</v>
      </c>
      <c r="J12" s="14"/>
      <c r="K12" s="116">
        <v>58009</v>
      </c>
    </row>
    <row r="13" spans="1:11" x14ac:dyDescent="0.2">
      <c r="A13" s="233" t="s">
        <v>130</v>
      </c>
      <c r="B13" s="234"/>
      <c r="C13" s="234"/>
      <c r="D13" s="234"/>
      <c r="E13" s="234"/>
      <c r="F13" s="234"/>
      <c r="G13" s="234"/>
      <c r="H13" s="234"/>
      <c r="I13" s="22">
        <v>7</v>
      </c>
      <c r="J13" s="30">
        <f>SUM(J7:J12)</f>
        <v>8669502.4199999981</v>
      </c>
      <c r="K13" s="30">
        <f>SUM(K7:K12)</f>
        <v>4217363</v>
      </c>
    </row>
    <row r="14" spans="1:11" x14ac:dyDescent="0.2">
      <c r="A14" s="230" t="s">
        <v>43</v>
      </c>
      <c r="B14" s="231"/>
      <c r="C14" s="231"/>
      <c r="D14" s="231"/>
      <c r="E14" s="231"/>
      <c r="F14" s="231"/>
      <c r="G14" s="231"/>
      <c r="H14" s="231"/>
      <c r="I14" s="22">
        <v>8</v>
      </c>
      <c r="J14" s="23">
        <v>-4410908</v>
      </c>
      <c r="K14" s="23">
        <v>9831120</v>
      </c>
    </row>
    <row r="15" spans="1:11" x14ac:dyDescent="0.2">
      <c r="A15" s="230" t="s">
        <v>44</v>
      </c>
      <c r="B15" s="231"/>
      <c r="C15" s="231"/>
      <c r="D15" s="231"/>
      <c r="E15" s="231"/>
      <c r="F15" s="231"/>
      <c r="G15" s="231"/>
      <c r="H15" s="231"/>
      <c r="I15" s="22">
        <v>9</v>
      </c>
      <c r="J15" s="14"/>
      <c r="K15" s="14">
        <v>5749993</v>
      </c>
    </row>
    <row r="16" spans="1:11" x14ac:dyDescent="0.2">
      <c r="A16" s="230" t="s">
        <v>45</v>
      </c>
      <c r="B16" s="231"/>
      <c r="C16" s="231"/>
      <c r="D16" s="231"/>
      <c r="E16" s="231"/>
      <c r="F16" s="231"/>
      <c r="G16" s="231"/>
      <c r="H16" s="231"/>
      <c r="I16" s="22">
        <v>10</v>
      </c>
      <c r="J16" s="14"/>
      <c r="K16" s="116">
        <v>21995</v>
      </c>
    </row>
    <row r="17" spans="1:16" x14ac:dyDescent="0.2">
      <c r="A17" s="230" t="s">
        <v>46</v>
      </c>
      <c r="B17" s="231"/>
      <c r="C17" s="231"/>
      <c r="D17" s="231"/>
      <c r="E17" s="231"/>
      <c r="F17" s="231"/>
      <c r="G17" s="231"/>
      <c r="H17" s="231"/>
      <c r="I17" s="22">
        <v>11</v>
      </c>
      <c r="J17" s="14">
        <v>6026717</v>
      </c>
      <c r="K17" s="116"/>
    </row>
    <row r="18" spans="1:16" x14ac:dyDescent="0.2">
      <c r="A18" s="233" t="s">
        <v>131</v>
      </c>
      <c r="B18" s="234"/>
      <c r="C18" s="234"/>
      <c r="D18" s="234"/>
      <c r="E18" s="234"/>
      <c r="F18" s="234"/>
      <c r="G18" s="234"/>
      <c r="H18" s="234"/>
      <c r="I18" s="22">
        <v>12</v>
      </c>
      <c r="J18" s="30">
        <f>SUM(J14:J17)</f>
        <v>1615809</v>
      </c>
      <c r="K18" s="122">
        <f>SUM(K14:K17)</f>
        <v>15603108</v>
      </c>
    </row>
    <row r="19" spans="1:16" x14ac:dyDescent="0.2">
      <c r="A19" s="233" t="s">
        <v>30</v>
      </c>
      <c r="B19" s="234"/>
      <c r="C19" s="234"/>
      <c r="D19" s="234"/>
      <c r="E19" s="234"/>
      <c r="F19" s="234"/>
      <c r="G19" s="234"/>
      <c r="H19" s="234"/>
      <c r="I19" s="22">
        <v>13</v>
      </c>
      <c r="J19" s="23">
        <f>IF(J13&gt;J18,J13-J18,0)</f>
        <v>7053693.4199999981</v>
      </c>
      <c r="K19" s="122">
        <f>IF(K13&gt;K18,K13-K18,0)</f>
        <v>0</v>
      </c>
    </row>
    <row r="20" spans="1:16" x14ac:dyDescent="0.2">
      <c r="A20" s="233" t="s">
        <v>31</v>
      </c>
      <c r="B20" s="234"/>
      <c r="C20" s="234"/>
      <c r="D20" s="234"/>
      <c r="E20" s="234"/>
      <c r="F20" s="234"/>
      <c r="G20" s="234"/>
      <c r="H20" s="234"/>
      <c r="I20" s="22">
        <v>14</v>
      </c>
      <c r="J20" s="30">
        <f>IF(J18&gt;J13,J18-J13,0)</f>
        <v>0</v>
      </c>
      <c r="K20" s="30">
        <f>IF(K18&gt;K13,K18-K13,0)</f>
        <v>11385745</v>
      </c>
      <c r="O20" s="142"/>
      <c r="P20" s="142"/>
    </row>
    <row r="21" spans="1:16" x14ac:dyDescent="0.2">
      <c r="A21" s="222" t="s">
        <v>132</v>
      </c>
      <c r="B21" s="223"/>
      <c r="C21" s="223"/>
      <c r="D21" s="223"/>
      <c r="E21" s="223"/>
      <c r="F21" s="223"/>
      <c r="G21" s="223"/>
      <c r="H21" s="223"/>
      <c r="I21" s="291"/>
      <c r="J21" s="291"/>
      <c r="K21" s="292"/>
      <c r="O21" s="142"/>
      <c r="P21" s="142"/>
    </row>
    <row r="22" spans="1:16" x14ac:dyDescent="0.2">
      <c r="A22" s="230" t="s">
        <v>146</v>
      </c>
      <c r="B22" s="231"/>
      <c r="C22" s="231"/>
      <c r="D22" s="231"/>
      <c r="E22" s="231"/>
      <c r="F22" s="231"/>
      <c r="G22" s="231"/>
      <c r="H22" s="231"/>
      <c r="I22" s="22">
        <v>15</v>
      </c>
      <c r="J22" s="14">
        <v>54400</v>
      </c>
      <c r="K22" s="14"/>
      <c r="O22" s="142"/>
      <c r="P22" s="142"/>
    </row>
    <row r="23" spans="1:16" x14ac:dyDescent="0.2">
      <c r="A23" s="230" t="s">
        <v>147</v>
      </c>
      <c r="B23" s="231"/>
      <c r="C23" s="231"/>
      <c r="D23" s="231"/>
      <c r="E23" s="231"/>
      <c r="F23" s="231"/>
      <c r="G23" s="231"/>
      <c r="H23" s="231"/>
      <c r="I23" s="22">
        <v>16</v>
      </c>
      <c r="J23" s="14"/>
      <c r="K23" s="116"/>
      <c r="O23" s="142"/>
      <c r="P23" s="142"/>
    </row>
    <row r="24" spans="1:16" x14ac:dyDescent="0.2">
      <c r="A24" s="230" t="s">
        <v>148</v>
      </c>
      <c r="B24" s="231"/>
      <c r="C24" s="231"/>
      <c r="D24" s="231"/>
      <c r="E24" s="231"/>
      <c r="F24" s="231"/>
      <c r="G24" s="231"/>
      <c r="H24" s="231"/>
      <c r="I24" s="22">
        <v>17</v>
      </c>
      <c r="J24" s="14"/>
      <c r="K24" s="116">
        <v>694</v>
      </c>
      <c r="O24" s="142"/>
      <c r="P24" s="142"/>
    </row>
    <row r="25" spans="1:16" x14ac:dyDescent="0.2">
      <c r="A25" s="230" t="s">
        <v>149</v>
      </c>
      <c r="B25" s="231"/>
      <c r="C25" s="231"/>
      <c r="D25" s="231"/>
      <c r="E25" s="231"/>
      <c r="F25" s="231"/>
      <c r="G25" s="231"/>
      <c r="H25" s="231"/>
      <c r="I25" s="22">
        <v>18</v>
      </c>
      <c r="J25" s="14"/>
      <c r="K25" s="116">
        <v>8063986</v>
      </c>
      <c r="O25" s="142"/>
      <c r="P25" s="142"/>
    </row>
    <row r="26" spans="1:16" x14ac:dyDescent="0.2">
      <c r="A26" s="230" t="s">
        <v>150</v>
      </c>
      <c r="B26" s="231"/>
      <c r="C26" s="231"/>
      <c r="D26" s="231"/>
      <c r="E26" s="231"/>
      <c r="F26" s="231"/>
      <c r="G26" s="231"/>
      <c r="H26" s="231"/>
      <c r="I26" s="22">
        <v>19</v>
      </c>
      <c r="J26" s="14">
        <v>4441</v>
      </c>
      <c r="K26" s="116">
        <v>1480</v>
      </c>
      <c r="M26" s="142"/>
      <c r="O26" s="142"/>
      <c r="P26" s="142"/>
    </row>
    <row r="27" spans="1:16" x14ac:dyDescent="0.2">
      <c r="A27" s="233" t="s">
        <v>136</v>
      </c>
      <c r="B27" s="234"/>
      <c r="C27" s="234"/>
      <c r="D27" s="234"/>
      <c r="E27" s="234"/>
      <c r="F27" s="234"/>
      <c r="G27" s="234"/>
      <c r="H27" s="234"/>
      <c r="I27" s="22">
        <v>20</v>
      </c>
      <c r="J27" s="30">
        <f>SUM(J22:J26)</f>
        <v>58841</v>
      </c>
      <c r="K27" s="122">
        <f>SUM(K22:K26)</f>
        <v>8066160</v>
      </c>
      <c r="M27" s="142"/>
      <c r="O27" s="142"/>
      <c r="P27" s="142"/>
    </row>
    <row r="28" spans="1:16" x14ac:dyDescent="0.2">
      <c r="A28" s="230" t="s">
        <v>101</v>
      </c>
      <c r="B28" s="231"/>
      <c r="C28" s="231"/>
      <c r="D28" s="231"/>
      <c r="E28" s="231"/>
      <c r="F28" s="231"/>
      <c r="G28" s="231"/>
      <c r="H28" s="231"/>
      <c r="I28" s="22">
        <v>21</v>
      </c>
      <c r="J28" s="14">
        <v>931110</v>
      </c>
      <c r="K28" s="116">
        <v>1748743</v>
      </c>
      <c r="M28" s="142"/>
      <c r="O28" s="142"/>
      <c r="P28" s="142"/>
    </row>
    <row r="29" spans="1:16" x14ac:dyDescent="0.2">
      <c r="A29" s="230" t="s">
        <v>102</v>
      </c>
      <c r="B29" s="231"/>
      <c r="C29" s="231"/>
      <c r="D29" s="231"/>
      <c r="E29" s="231"/>
      <c r="F29" s="231"/>
      <c r="G29" s="231"/>
      <c r="H29" s="231"/>
      <c r="I29" s="22">
        <v>22</v>
      </c>
      <c r="J29" s="14"/>
      <c r="K29" s="116">
        <v>5897168</v>
      </c>
      <c r="M29" s="142"/>
      <c r="O29" s="142"/>
      <c r="P29" s="142"/>
    </row>
    <row r="30" spans="1:16" x14ac:dyDescent="0.2">
      <c r="A30" s="230" t="s">
        <v>10</v>
      </c>
      <c r="B30" s="231"/>
      <c r="C30" s="231"/>
      <c r="D30" s="231"/>
      <c r="E30" s="231"/>
      <c r="F30" s="231"/>
      <c r="G30" s="231"/>
      <c r="H30" s="231"/>
      <c r="I30" s="22">
        <v>23</v>
      </c>
      <c r="J30" s="14"/>
      <c r="K30" s="116">
        <v>1000000</v>
      </c>
      <c r="M30" s="143"/>
      <c r="O30" s="142"/>
      <c r="P30" s="142"/>
    </row>
    <row r="31" spans="1:16" x14ac:dyDescent="0.2">
      <c r="A31" s="233" t="s">
        <v>2</v>
      </c>
      <c r="B31" s="234"/>
      <c r="C31" s="234"/>
      <c r="D31" s="234"/>
      <c r="E31" s="234"/>
      <c r="F31" s="234"/>
      <c r="G31" s="234"/>
      <c r="H31" s="234"/>
      <c r="I31" s="22">
        <v>24</v>
      </c>
      <c r="J31" s="30">
        <f>SUM(J28:J30)</f>
        <v>931110</v>
      </c>
      <c r="K31" s="30">
        <f>SUM(K28:K30)</f>
        <v>8645911</v>
      </c>
      <c r="M31" s="142"/>
      <c r="N31" s="8"/>
      <c r="O31" s="142"/>
      <c r="P31" s="142"/>
    </row>
    <row r="32" spans="1:16" x14ac:dyDescent="0.2">
      <c r="A32" s="233" t="s">
        <v>32</v>
      </c>
      <c r="B32" s="234"/>
      <c r="C32" s="234"/>
      <c r="D32" s="234"/>
      <c r="E32" s="234"/>
      <c r="F32" s="234"/>
      <c r="G32" s="234"/>
      <c r="H32" s="234"/>
      <c r="I32" s="22">
        <v>25</v>
      </c>
      <c r="J32" s="30">
        <f>IF(J27&gt;J31,J27-J31,0)</f>
        <v>0</v>
      </c>
      <c r="K32" s="122">
        <f>IF(K27&gt;K31,K27-K31,0)</f>
        <v>0</v>
      </c>
      <c r="M32" s="142"/>
      <c r="O32" s="142"/>
      <c r="P32" s="142"/>
    </row>
    <row r="33" spans="1:16" x14ac:dyDescent="0.2">
      <c r="A33" s="233" t="s">
        <v>33</v>
      </c>
      <c r="B33" s="234"/>
      <c r="C33" s="234"/>
      <c r="D33" s="234"/>
      <c r="E33" s="234"/>
      <c r="F33" s="234"/>
      <c r="G33" s="234"/>
      <c r="H33" s="234"/>
      <c r="I33" s="22">
        <v>26</v>
      </c>
      <c r="J33" s="30">
        <f>IF(J31&gt;J27,J31-J27,0)</f>
        <v>872269</v>
      </c>
      <c r="K33" s="122">
        <f>IF(K31&gt;K27,K31-K27,0)</f>
        <v>579751</v>
      </c>
      <c r="M33" s="142"/>
      <c r="O33" s="142"/>
      <c r="P33" s="142"/>
    </row>
    <row r="34" spans="1:16" x14ac:dyDescent="0.2">
      <c r="A34" s="222" t="s">
        <v>133</v>
      </c>
      <c r="B34" s="223"/>
      <c r="C34" s="223"/>
      <c r="D34" s="223"/>
      <c r="E34" s="223"/>
      <c r="F34" s="223"/>
      <c r="G34" s="223"/>
      <c r="H34" s="223"/>
      <c r="I34" s="291"/>
      <c r="J34" s="291"/>
      <c r="K34" s="292"/>
      <c r="O34" s="142"/>
      <c r="P34" s="142"/>
    </row>
    <row r="35" spans="1:16" x14ac:dyDescent="0.2">
      <c r="A35" s="230" t="s">
        <v>142</v>
      </c>
      <c r="B35" s="231"/>
      <c r="C35" s="231"/>
      <c r="D35" s="231"/>
      <c r="E35" s="231"/>
      <c r="F35" s="231"/>
      <c r="G35" s="231"/>
      <c r="H35" s="231"/>
      <c r="I35" s="22">
        <v>27</v>
      </c>
      <c r="J35" s="14"/>
      <c r="K35" s="14"/>
      <c r="O35" s="142"/>
      <c r="P35" s="142"/>
    </row>
    <row r="36" spans="1:16" x14ac:dyDescent="0.2">
      <c r="A36" s="230" t="s">
        <v>23</v>
      </c>
      <c r="B36" s="231"/>
      <c r="C36" s="231"/>
      <c r="D36" s="231"/>
      <c r="E36" s="231"/>
      <c r="F36" s="231"/>
      <c r="G36" s="231"/>
      <c r="H36" s="231"/>
      <c r="I36" s="22">
        <v>28</v>
      </c>
      <c r="J36" s="14"/>
      <c r="K36" s="116">
        <v>36000000</v>
      </c>
      <c r="O36" s="142"/>
      <c r="P36" s="142"/>
    </row>
    <row r="37" spans="1:16" x14ac:dyDescent="0.2">
      <c r="A37" s="230" t="s">
        <v>24</v>
      </c>
      <c r="B37" s="231"/>
      <c r="C37" s="231"/>
      <c r="D37" s="231"/>
      <c r="E37" s="231"/>
      <c r="F37" s="231"/>
      <c r="G37" s="231"/>
      <c r="H37" s="231"/>
      <c r="I37" s="22">
        <v>29</v>
      </c>
      <c r="J37" s="14"/>
      <c r="K37" s="116"/>
      <c r="O37" s="142"/>
      <c r="P37" s="142"/>
    </row>
    <row r="38" spans="1:16" x14ac:dyDescent="0.2">
      <c r="A38" s="233" t="s">
        <v>59</v>
      </c>
      <c r="B38" s="234"/>
      <c r="C38" s="234"/>
      <c r="D38" s="234"/>
      <c r="E38" s="234"/>
      <c r="F38" s="234"/>
      <c r="G38" s="234"/>
      <c r="H38" s="234"/>
      <c r="I38" s="22">
        <v>30</v>
      </c>
      <c r="J38" s="30">
        <f>SUM(J35:J37)</f>
        <v>0</v>
      </c>
      <c r="K38" s="122">
        <f>SUM(K35:K37)</f>
        <v>36000000</v>
      </c>
      <c r="O38" s="142"/>
      <c r="P38" s="142"/>
    </row>
    <row r="39" spans="1:16" x14ac:dyDescent="0.2">
      <c r="A39" s="230" t="s">
        <v>25</v>
      </c>
      <c r="B39" s="231"/>
      <c r="C39" s="231"/>
      <c r="D39" s="231"/>
      <c r="E39" s="231"/>
      <c r="F39" s="231"/>
      <c r="G39" s="231"/>
      <c r="H39" s="231"/>
      <c r="I39" s="22">
        <v>31</v>
      </c>
      <c r="J39" s="14"/>
      <c r="K39" s="116">
        <v>15248480</v>
      </c>
      <c r="O39" s="142"/>
      <c r="P39" s="142"/>
    </row>
    <row r="40" spans="1:16" x14ac:dyDescent="0.2">
      <c r="A40" s="230" t="s">
        <v>26</v>
      </c>
      <c r="B40" s="231"/>
      <c r="C40" s="231"/>
      <c r="D40" s="231"/>
      <c r="E40" s="231"/>
      <c r="F40" s="231"/>
      <c r="G40" s="231"/>
      <c r="H40" s="231"/>
      <c r="I40" s="22">
        <v>32</v>
      </c>
      <c r="J40" s="14"/>
      <c r="K40" s="116"/>
      <c r="O40" s="142"/>
      <c r="P40" s="142"/>
    </row>
    <row r="41" spans="1:16" x14ac:dyDescent="0.2">
      <c r="A41" s="230" t="s">
        <v>27</v>
      </c>
      <c r="B41" s="231"/>
      <c r="C41" s="231"/>
      <c r="D41" s="231"/>
      <c r="E41" s="231"/>
      <c r="F41" s="231"/>
      <c r="G41" s="231"/>
      <c r="H41" s="231"/>
      <c r="I41" s="22">
        <v>33</v>
      </c>
      <c r="J41" s="14"/>
      <c r="K41" s="116"/>
      <c r="O41" s="142"/>
      <c r="P41" s="142"/>
    </row>
    <row r="42" spans="1:16" x14ac:dyDescent="0.2">
      <c r="A42" s="230" t="s">
        <v>28</v>
      </c>
      <c r="B42" s="231"/>
      <c r="C42" s="231"/>
      <c r="D42" s="231"/>
      <c r="E42" s="231"/>
      <c r="F42" s="231"/>
      <c r="G42" s="231"/>
      <c r="H42" s="231"/>
      <c r="I42" s="22">
        <v>34</v>
      </c>
      <c r="J42" s="14"/>
      <c r="K42" s="116"/>
      <c r="O42" s="142"/>
      <c r="P42" s="142"/>
    </row>
    <row r="43" spans="1:16" x14ac:dyDescent="0.2">
      <c r="A43" s="230" t="s">
        <v>29</v>
      </c>
      <c r="B43" s="231"/>
      <c r="C43" s="231"/>
      <c r="D43" s="231"/>
      <c r="E43" s="231"/>
      <c r="F43" s="231"/>
      <c r="G43" s="231"/>
      <c r="H43" s="231"/>
      <c r="I43" s="22">
        <v>35</v>
      </c>
      <c r="J43" s="14"/>
      <c r="K43" s="116"/>
    </row>
    <row r="44" spans="1:16" x14ac:dyDescent="0.2">
      <c r="A44" s="233" t="s">
        <v>60</v>
      </c>
      <c r="B44" s="234"/>
      <c r="C44" s="234"/>
      <c r="D44" s="234"/>
      <c r="E44" s="234"/>
      <c r="F44" s="234"/>
      <c r="G44" s="234"/>
      <c r="H44" s="234"/>
      <c r="I44" s="22">
        <v>36</v>
      </c>
      <c r="J44" s="30">
        <f>SUM(J39:J43)</f>
        <v>0</v>
      </c>
      <c r="K44" s="122">
        <f>SUM(K39:K43)</f>
        <v>15248480</v>
      </c>
    </row>
    <row r="45" spans="1:16" x14ac:dyDescent="0.2">
      <c r="A45" s="233" t="s">
        <v>11</v>
      </c>
      <c r="B45" s="234"/>
      <c r="C45" s="234"/>
      <c r="D45" s="234"/>
      <c r="E45" s="234"/>
      <c r="F45" s="234"/>
      <c r="G45" s="234"/>
      <c r="H45" s="234"/>
      <c r="I45" s="22">
        <v>37</v>
      </c>
      <c r="J45" s="30">
        <f>IF(J38&gt;J44,J38-J44,0)</f>
        <v>0</v>
      </c>
      <c r="K45" s="122">
        <f>IF(K38&gt;K44,K38-K44,0)</f>
        <v>20751520</v>
      </c>
    </row>
    <row r="46" spans="1:16" x14ac:dyDescent="0.2">
      <c r="A46" s="233" t="s">
        <v>12</v>
      </c>
      <c r="B46" s="234"/>
      <c r="C46" s="234"/>
      <c r="D46" s="234"/>
      <c r="E46" s="234"/>
      <c r="F46" s="234"/>
      <c r="G46" s="234"/>
      <c r="H46" s="234"/>
      <c r="I46" s="22">
        <v>38</v>
      </c>
      <c r="J46" s="30">
        <f>IF(J44&gt;J38,J44-J38,0)</f>
        <v>0</v>
      </c>
      <c r="K46" s="122">
        <f>IF(K44&gt;K38,K44-K38,0)</f>
        <v>0</v>
      </c>
    </row>
    <row r="47" spans="1:16" x14ac:dyDescent="0.2">
      <c r="A47" s="230" t="s">
        <v>61</v>
      </c>
      <c r="B47" s="231"/>
      <c r="C47" s="231"/>
      <c r="D47" s="231"/>
      <c r="E47" s="231"/>
      <c r="F47" s="231"/>
      <c r="G47" s="231"/>
      <c r="H47" s="231"/>
      <c r="I47" s="22">
        <v>39</v>
      </c>
      <c r="J47" s="23">
        <f>IF(J19-J20+J32-J33+J45-J46&gt;0,J19-J20+J32-J33+J45-J46,0)</f>
        <v>6181424.4199999981</v>
      </c>
      <c r="K47" s="118">
        <f>IF(K19-K20+K32-K33+K45-K46&gt;0,K19-K20+K32-K33+K45-K46,0)</f>
        <v>8786024</v>
      </c>
    </row>
    <row r="48" spans="1:16" x14ac:dyDescent="0.2">
      <c r="A48" s="230" t="s">
        <v>62</v>
      </c>
      <c r="B48" s="231"/>
      <c r="C48" s="231"/>
      <c r="D48" s="231"/>
      <c r="E48" s="231"/>
      <c r="F48" s="231"/>
      <c r="G48" s="231"/>
      <c r="H48" s="231"/>
      <c r="I48" s="22">
        <v>40</v>
      </c>
      <c r="J48" s="23">
        <f>IF(J20-J19+J33-J32+J46-J45&gt;0,J20-J19+J33-J32+J46-J45,0)</f>
        <v>0</v>
      </c>
      <c r="K48" s="23">
        <f>IF(K20-K19+K33-K32+K46-K45&gt;0,K20-K19+K33-K32+K46-K45,0)</f>
        <v>0</v>
      </c>
    </row>
    <row r="49" spans="1:12" x14ac:dyDescent="0.2">
      <c r="A49" s="230" t="s">
        <v>134</v>
      </c>
      <c r="B49" s="231"/>
      <c r="C49" s="231"/>
      <c r="D49" s="231"/>
      <c r="E49" s="231"/>
      <c r="F49" s="231"/>
      <c r="G49" s="231"/>
      <c r="H49" s="231"/>
      <c r="I49" s="22">
        <v>41</v>
      </c>
      <c r="J49" s="14">
        <v>3844959</v>
      </c>
      <c r="K49" s="14">
        <v>2038417</v>
      </c>
      <c r="L49" s="8"/>
    </row>
    <row r="50" spans="1:12" x14ac:dyDescent="0.2">
      <c r="A50" s="230" t="s">
        <v>143</v>
      </c>
      <c r="B50" s="231"/>
      <c r="C50" s="231"/>
      <c r="D50" s="231"/>
      <c r="E50" s="231"/>
      <c r="F50" s="231"/>
      <c r="G50" s="231"/>
      <c r="H50" s="231"/>
      <c r="I50" s="22">
        <v>42</v>
      </c>
      <c r="J50" s="14">
        <f>J47</f>
        <v>6181424.4199999981</v>
      </c>
      <c r="K50" s="14">
        <f>K47</f>
        <v>8786024</v>
      </c>
    </row>
    <row r="51" spans="1:12" x14ac:dyDescent="0.2">
      <c r="A51" s="230" t="s">
        <v>144</v>
      </c>
      <c r="B51" s="231"/>
      <c r="C51" s="231"/>
      <c r="D51" s="231"/>
      <c r="E51" s="231"/>
      <c r="F51" s="231"/>
      <c r="G51" s="231"/>
      <c r="H51" s="231"/>
      <c r="I51" s="22">
        <v>43</v>
      </c>
      <c r="J51" s="14">
        <f>J48</f>
        <v>0</v>
      </c>
      <c r="K51" s="14">
        <f>K48</f>
        <v>0</v>
      </c>
    </row>
    <row r="52" spans="1:12" x14ac:dyDescent="0.2">
      <c r="A52" s="236" t="s">
        <v>145</v>
      </c>
      <c r="B52" s="237"/>
      <c r="C52" s="237"/>
      <c r="D52" s="237"/>
      <c r="E52" s="237"/>
      <c r="F52" s="237"/>
      <c r="G52" s="237"/>
      <c r="H52" s="237"/>
      <c r="I52" s="25">
        <v>44</v>
      </c>
      <c r="J52" s="32">
        <f>J49+J50-J51</f>
        <v>10026383.419999998</v>
      </c>
      <c r="K52" s="32">
        <f>K49+K50-K51</f>
        <v>10824441</v>
      </c>
      <c r="L52" s="8"/>
    </row>
    <row r="53" spans="1:12" x14ac:dyDescent="0.2">
      <c r="J53" s="146"/>
      <c r="K53" s="8"/>
    </row>
    <row r="56" spans="1:12" x14ac:dyDescent="0.2">
      <c r="K56" s="8"/>
    </row>
    <row r="58" spans="1:12" x14ac:dyDescent="0.2">
      <c r="J58" s="8"/>
    </row>
  </sheetData>
  <protectedRanges>
    <protectedRange sqref="K49" name="Range1_15_1_1"/>
  </protectedRanges>
  <mergeCells count="52">
    <mergeCell ref="A3:K3"/>
    <mergeCell ref="A1:K1"/>
    <mergeCell ref="A2:K2"/>
    <mergeCell ref="A4:H4"/>
    <mergeCell ref="A9:H9"/>
    <mergeCell ref="A11:H11"/>
    <mergeCell ref="A12:H12"/>
    <mergeCell ref="A5:H5"/>
    <mergeCell ref="A6:K6"/>
    <mergeCell ref="A7:H7"/>
    <mergeCell ref="A8:H8"/>
    <mergeCell ref="A10:H10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5" type="noConversion"/>
  <dataValidations count="3">
    <dataValidation allowBlank="1" sqref="A1:I1048576 J16:K16 J1:K6 L1:HW1048576 J27:K27 J10:K14 J31:K34 J38:K38 K44:K49 J18:K21 J52:K65536 J44:J48"/>
    <dataValidation type="whole" operator="notEqual" allowBlank="1" showInputMessage="1" showErrorMessage="1" errorTitle="Pogrešan unos" error="Mogu se unijeti samo cjelobrojne vrijednosti." sqref="J22:K26 J7:K9 J15:K15 K39:K42 J17:K17 J35:K37 J28:K30 K50:K51 J51 J39:J43 J49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50">
      <formula1>0</formula1>
    </dataValidation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2"/>
  <sheetViews>
    <sheetView zoomScaleNormal="100" zoomScaleSheetLayoutView="125" workbookViewId="0">
      <selection activeCell="N9" sqref="N9"/>
    </sheetView>
  </sheetViews>
  <sheetFormatPr defaultRowHeight="12.75" x14ac:dyDescent="0.2"/>
  <cols>
    <col min="1" max="4" width="9.140625" style="6"/>
    <col min="5" max="5" width="10.140625" style="6" bestFit="1" customWidth="1"/>
    <col min="6" max="9" width="9.140625" style="6"/>
    <col min="10" max="11" width="10.85546875" style="6" bestFit="1" customWidth="1"/>
    <col min="12" max="12" width="11.140625" style="6" bestFit="1" customWidth="1"/>
    <col min="13" max="13" width="12.7109375" style="6" bestFit="1" customWidth="1"/>
    <col min="14" max="16384" width="9.140625" style="6"/>
  </cols>
  <sheetData>
    <row r="1" spans="1:13" ht="18" customHeight="1" x14ac:dyDescent="0.2">
      <c r="A1" s="318" t="s">
        <v>245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  <c r="L1" s="5"/>
    </row>
    <row r="2" spans="1:13" ht="15.75" x14ac:dyDescent="0.2">
      <c r="A2" s="139"/>
      <c r="B2" s="131"/>
      <c r="C2" s="304" t="s">
        <v>246</v>
      </c>
      <c r="D2" s="304"/>
      <c r="E2" s="133">
        <v>42370</v>
      </c>
      <c r="F2" s="132" t="s">
        <v>214</v>
      </c>
      <c r="G2" s="305">
        <v>42460</v>
      </c>
      <c r="H2" s="306"/>
      <c r="I2" s="131"/>
      <c r="J2" s="131"/>
      <c r="K2" s="140"/>
      <c r="L2" s="7"/>
    </row>
    <row r="3" spans="1:13" ht="23.25" x14ac:dyDescent="0.2">
      <c r="A3" s="307" t="s">
        <v>50</v>
      </c>
      <c r="B3" s="307"/>
      <c r="C3" s="307"/>
      <c r="D3" s="307"/>
      <c r="E3" s="307"/>
      <c r="F3" s="307"/>
      <c r="G3" s="307"/>
      <c r="H3" s="307"/>
      <c r="I3" s="134" t="s">
        <v>269</v>
      </c>
      <c r="J3" s="10" t="s">
        <v>124</v>
      </c>
      <c r="K3" s="10" t="s">
        <v>125</v>
      </c>
    </row>
    <row r="4" spans="1:13" x14ac:dyDescent="0.2">
      <c r="A4" s="308">
        <v>1</v>
      </c>
      <c r="B4" s="308"/>
      <c r="C4" s="308"/>
      <c r="D4" s="308"/>
      <c r="E4" s="308"/>
      <c r="F4" s="308"/>
      <c r="G4" s="308"/>
      <c r="H4" s="308"/>
      <c r="I4" s="11">
        <v>2</v>
      </c>
      <c r="J4" s="135" t="s">
        <v>247</v>
      </c>
      <c r="K4" s="135" t="s">
        <v>248</v>
      </c>
    </row>
    <row r="5" spans="1:13" x14ac:dyDescent="0.2">
      <c r="A5" s="309" t="s">
        <v>249</v>
      </c>
      <c r="B5" s="310"/>
      <c r="C5" s="310"/>
      <c r="D5" s="310"/>
      <c r="E5" s="310"/>
      <c r="F5" s="310"/>
      <c r="G5" s="310"/>
      <c r="H5" s="310"/>
      <c r="I5" s="12">
        <v>1</v>
      </c>
      <c r="J5" s="13">
        <v>133372000</v>
      </c>
      <c r="K5" s="117">
        <v>133372000</v>
      </c>
    </row>
    <row r="6" spans="1:13" x14ac:dyDescent="0.2">
      <c r="A6" s="309" t="s">
        <v>250</v>
      </c>
      <c r="B6" s="310"/>
      <c r="C6" s="310"/>
      <c r="D6" s="310"/>
      <c r="E6" s="310"/>
      <c r="F6" s="310"/>
      <c r="G6" s="310"/>
      <c r="H6" s="310"/>
      <c r="I6" s="12">
        <v>2</v>
      </c>
      <c r="J6" s="14">
        <v>882575161</v>
      </c>
      <c r="K6" s="14">
        <v>881515446</v>
      </c>
    </row>
    <row r="7" spans="1:13" x14ac:dyDescent="0.2">
      <c r="A7" s="309" t="s">
        <v>251</v>
      </c>
      <c r="B7" s="310"/>
      <c r="C7" s="310"/>
      <c r="D7" s="310"/>
      <c r="E7" s="310"/>
      <c r="F7" s="310"/>
      <c r="G7" s="310"/>
      <c r="H7" s="310"/>
      <c r="I7" s="12">
        <v>3</v>
      </c>
      <c r="J7" s="14">
        <v>-76266</v>
      </c>
      <c r="K7" s="14">
        <v>-197517</v>
      </c>
    </row>
    <row r="8" spans="1:13" x14ac:dyDescent="0.2">
      <c r="A8" s="309" t="s">
        <v>252</v>
      </c>
      <c r="B8" s="310"/>
      <c r="C8" s="310"/>
      <c r="D8" s="310"/>
      <c r="E8" s="310"/>
      <c r="F8" s="310"/>
      <c r="G8" s="310"/>
      <c r="H8" s="310"/>
      <c r="I8" s="12">
        <v>4</v>
      </c>
      <c r="J8" s="14">
        <v>158198169</v>
      </c>
      <c r="K8" s="14">
        <v>201616587</v>
      </c>
    </row>
    <row r="9" spans="1:13" x14ac:dyDescent="0.2">
      <c r="A9" s="309" t="s">
        <v>253</v>
      </c>
      <c r="B9" s="310"/>
      <c r="C9" s="310"/>
      <c r="D9" s="310"/>
      <c r="E9" s="310"/>
      <c r="F9" s="310"/>
      <c r="G9" s="310"/>
      <c r="H9" s="310"/>
      <c r="I9" s="12">
        <v>5</v>
      </c>
      <c r="J9" s="14">
        <v>2453561</v>
      </c>
      <c r="K9" s="14">
        <v>3454046</v>
      </c>
    </row>
    <row r="10" spans="1:13" x14ac:dyDescent="0.2">
      <c r="A10" s="309" t="s">
        <v>254</v>
      </c>
      <c r="B10" s="310"/>
      <c r="C10" s="310"/>
      <c r="D10" s="310"/>
      <c r="E10" s="310"/>
      <c r="F10" s="310"/>
      <c r="G10" s="310"/>
      <c r="H10" s="310"/>
      <c r="I10" s="12">
        <v>6</v>
      </c>
      <c r="J10" s="14"/>
      <c r="K10" s="14"/>
    </row>
    <row r="11" spans="1:13" x14ac:dyDescent="0.2">
      <c r="A11" s="309" t="s">
        <v>255</v>
      </c>
      <c r="B11" s="310"/>
      <c r="C11" s="310"/>
      <c r="D11" s="310"/>
      <c r="E11" s="310"/>
      <c r="F11" s="310"/>
      <c r="G11" s="310"/>
      <c r="H11" s="310"/>
      <c r="I11" s="12">
        <v>7</v>
      </c>
      <c r="J11" s="14"/>
      <c r="K11" s="14"/>
    </row>
    <row r="12" spans="1:13" x14ac:dyDescent="0.2">
      <c r="A12" s="309" t="s">
        <v>256</v>
      </c>
      <c r="B12" s="310"/>
      <c r="C12" s="310"/>
      <c r="D12" s="310"/>
      <c r="E12" s="310"/>
      <c r="F12" s="310"/>
      <c r="G12" s="310"/>
      <c r="H12" s="310"/>
      <c r="I12" s="12">
        <v>8</v>
      </c>
      <c r="J12" s="14"/>
      <c r="K12" s="14"/>
    </row>
    <row r="13" spans="1:13" x14ac:dyDescent="0.2">
      <c r="A13" s="309" t="s">
        <v>257</v>
      </c>
      <c r="B13" s="310"/>
      <c r="C13" s="310"/>
      <c r="D13" s="310"/>
      <c r="E13" s="310"/>
      <c r="F13" s="310"/>
      <c r="G13" s="310"/>
      <c r="H13" s="310"/>
      <c r="I13" s="12">
        <v>9</v>
      </c>
      <c r="J13" s="14">
        <v>-1011765</v>
      </c>
      <c r="K13" s="14">
        <v>-228320</v>
      </c>
    </row>
    <row r="14" spans="1:13" x14ac:dyDescent="0.2">
      <c r="A14" s="321" t="s">
        <v>258</v>
      </c>
      <c r="B14" s="322"/>
      <c r="C14" s="322"/>
      <c r="D14" s="322"/>
      <c r="E14" s="322"/>
      <c r="F14" s="322"/>
      <c r="G14" s="322"/>
      <c r="H14" s="322"/>
      <c r="I14" s="12">
        <v>10</v>
      </c>
      <c r="J14" s="23">
        <f>SUM(J5:J13)</f>
        <v>1175510860</v>
      </c>
      <c r="K14" s="14">
        <f>SUM(K5:K13)</f>
        <v>1219532242</v>
      </c>
      <c r="L14" s="9"/>
      <c r="M14" s="9"/>
    </row>
    <row r="15" spans="1:13" x14ac:dyDescent="0.2">
      <c r="A15" s="309" t="s">
        <v>259</v>
      </c>
      <c r="B15" s="310"/>
      <c r="C15" s="310"/>
      <c r="D15" s="310"/>
      <c r="E15" s="310"/>
      <c r="F15" s="310"/>
      <c r="G15" s="310"/>
      <c r="H15" s="310"/>
      <c r="I15" s="12">
        <v>11</v>
      </c>
      <c r="J15" s="14"/>
      <c r="K15" s="14"/>
      <c r="L15" s="9"/>
    </row>
    <row r="16" spans="1:13" x14ac:dyDescent="0.2">
      <c r="A16" s="309" t="s">
        <v>260</v>
      </c>
      <c r="B16" s="310"/>
      <c r="C16" s="310"/>
      <c r="D16" s="310"/>
      <c r="E16" s="310"/>
      <c r="F16" s="310"/>
      <c r="G16" s="310"/>
      <c r="H16" s="310"/>
      <c r="I16" s="12">
        <v>12</v>
      </c>
      <c r="J16" s="14"/>
      <c r="K16" s="14"/>
    </row>
    <row r="17" spans="1:13" x14ac:dyDescent="0.2">
      <c r="A17" s="309" t="s">
        <v>261</v>
      </c>
      <c r="B17" s="310"/>
      <c r="C17" s="310"/>
      <c r="D17" s="310"/>
      <c r="E17" s="310"/>
      <c r="F17" s="310"/>
      <c r="G17" s="310"/>
      <c r="H17" s="310"/>
      <c r="I17" s="12">
        <v>13</v>
      </c>
      <c r="J17" s="14">
        <v>250919</v>
      </c>
      <c r="K17" s="14">
        <v>149669</v>
      </c>
      <c r="L17" s="8"/>
    </row>
    <row r="18" spans="1:13" x14ac:dyDescent="0.2">
      <c r="A18" s="309" t="s">
        <v>262</v>
      </c>
      <c r="B18" s="310"/>
      <c r="C18" s="310"/>
      <c r="D18" s="310"/>
      <c r="E18" s="310"/>
      <c r="F18" s="310"/>
      <c r="G18" s="310"/>
      <c r="H18" s="310"/>
      <c r="I18" s="12">
        <v>14</v>
      </c>
      <c r="J18" s="14"/>
      <c r="K18" s="14"/>
    </row>
    <row r="19" spans="1:13" x14ac:dyDescent="0.2">
      <c r="A19" s="309" t="s">
        <v>263</v>
      </c>
      <c r="B19" s="310"/>
      <c r="C19" s="310"/>
      <c r="D19" s="310"/>
      <c r="E19" s="310"/>
      <c r="F19" s="310"/>
      <c r="G19" s="310"/>
      <c r="H19" s="310"/>
      <c r="I19" s="12">
        <v>15</v>
      </c>
      <c r="J19" s="14"/>
      <c r="K19" s="14"/>
    </row>
    <row r="20" spans="1:13" x14ac:dyDescent="0.2">
      <c r="A20" s="309" t="s">
        <v>264</v>
      </c>
      <c r="B20" s="310"/>
      <c r="C20" s="310"/>
      <c r="D20" s="310"/>
      <c r="E20" s="310"/>
      <c r="F20" s="310"/>
      <c r="G20" s="310"/>
      <c r="H20" s="310"/>
      <c r="I20" s="12">
        <v>16</v>
      </c>
      <c r="J20" s="14">
        <v>2704473</v>
      </c>
      <c r="K20" s="116">
        <v>3454045</v>
      </c>
      <c r="L20" s="9"/>
    </row>
    <row r="21" spans="1:13" x14ac:dyDescent="0.2">
      <c r="A21" s="321" t="s">
        <v>265</v>
      </c>
      <c r="B21" s="322"/>
      <c r="C21" s="322"/>
      <c r="D21" s="322"/>
      <c r="E21" s="322"/>
      <c r="F21" s="322"/>
      <c r="G21" s="322"/>
      <c r="H21" s="322"/>
      <c r="I21" s="12">
        <v>17</v>
      </c>
      <c r="J21" s="32">
        <f>SUM(J15:J20)</f>
        <v>2955392</v>
      </c>
      <c r="K21" s="32">
        <f>SUM(K15:K20)</f>
        <v>3603714</v>
      </c>
      <c r="L21" s="9"/>
    </row>
    <row r="22" spans="1:13" x14ac:dyDescent="0.2">
      <c r="A22" s="323"/>
      <c r="B22" s="324"/>
      <c r="C22" s="324"/>
      <c r="D22" s="324"/>
      <c r="E22" s="324"/>
      <c r="F22" s="324"/>
      <c r="G22" s="324"/>
      <c r="H22" s="324"/>
      <c r="I22" s="325"/>
      <c r="J22" s="325"/>
      <c r="K22" s="326"/>
      <c r="M22" s="9"/>
    </row>
    <row r="23" spans="1:13" x14ac:dyDescent="0.2">
      <c r="A23" s="311" t="s">
        <v>266</v>
      </c>
      <c r="B23" s="312"/>
      <c r="C23" s="312"/>
      <c r="D23" s="312"/>
      <c r="E23" s="312"/>
      <c r="F23" s="312"/>
      <c r="G23" s="312"/>
      <c r="H23" s="312"/>
      <c r="I23" s="16">
        <v>18</v>
      </c>
      <c r="J23" s="13"/>
      <c r="K23" s="13"/>
    </row>
    <row r="24" spans="1:13" ht="17.25" customHeight="1" x14ac:dyDescent="0.2">
      <c r="A24" s="313" t="s">
        <v>267</v>
      </c>
      <c r="B24" s="314"/>
      <c r="C24" s="314"/>
      <c r="D24" s="314"/>
      <c r="E24" s="314"/>
      <c r="F24" s="314"/>
      <c r="G24" s="314"/>
      <c r="H24" s="314"/>
      <c r="I24" s="17">
        <v>19</v>
      </c>
      <c r="J24" s="15"/>
      <c r="K24" s="15"/>
    </row>
    <row r="25" spans="1:13" ht="30" customHeight="1" x14ac:dyDescent="0.2">
      <c r="A25" s="315" t="s">
        <v>268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7" spans="1:13" x14ac:dyDescent="0.2">
      <c r="I27"/>
      <c r="J27"/>
      <c r="K27"/>
      <c r="L27"/>
    </row>
    <row r="28" spans="1:13" x14ac:dyDescent="0.2">
      <c r="I28"/>
      <c r="J28"/>
      <c r="K28" s="120"/>
      <c r="L28"/>
    </row>
    <row r="29" spans="1:13" x14ac:dyDescent="0.2">
      <c r="I29"/>
      <c r="J29"/>
      <c r="K29"/>
      <c r="L29"/>
    </row>
    <row r="30" spans="1:13" x14ac:dyDescent="0.2">
      <c r="I30"/>
      <c r="J30"/>
      <c r="K30"/>
      <c r="L30"/>
    </row>
    <row r="32" spans="1:13" x14ac:dyDescent="0.2">
      <c r="J32" s="9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  <mergeCell ref="A6:H6"/>
    <mergeCell ref="A7:H7"/>
    <mergeCell ref="A8:H8"/>
    <mergeCell ref="A9:H9"/>
    <mergeCell ref="A10:H10"/>
    <mergeCell ref="C2:D2"/>
    <mergeCell ref="G2:H2"/>
    <mergeCell ref="A3:H3"/>
    <mergeCell ref="A4:H4"/>
    <mergeCell ref="A5:H5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allowBlank="1" sqref="L31:L1048576 J1:K4 J24:K26 I31:I1048576 J31:K65536 L1:L26 A1:H1048576 I1:I26 J10:K19 M1:IB1048576 J21:K22"/>
    <dataValidation type="whole" operator="notEqual" allowBlank="1" showInputMessage="1" showErrorMessage="1" errorTitle="Pogrešan unos" error="Mogu se unijeti samo cjelobrojne pozitivne ili negativne vrijednosti." sqref="J6:K6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K8 J8:J9">
      <formula1>0</formula1>
    </dataValidation>
    <dataValidation type="whole" operator="notEqual" allowBlank="1" showInputMessage="1" showErrorMessage="1" errorTitle="Pogrešan unos" error="Mogu se unijeti samo cjelobrojne vrijednosti." sqref="J20:K20 J5:K5 J7:K7">
      <formula1>999999999999</formula1>
    </dataValidation>
    <dataValidation type="whole" operator="notEqual" allowBlank="1" showInputMessage="1" showErrorMessage="1" errorTitle="Pogrešan unos" error="Mogu se unijeti samo cjelobrojne vrijednosti." sqref="J23:K23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workbookViewId="0"/>
  </sheetViews>
  <sheetFormatPr defaultRowHeight="12.75" x14ac:dyDescent="0.2"/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27" t="s">
        <v>244</v>
      </c>
      <c r="B2" s="327"/>
      <c r="C2" s="327"/>
      <c r="D2" s="327"/>
      <c r="E2" s="327"/>
      <c r="F2" s="327"/>
      <c r="G2" s="327"/>
      <c r="H2" s="327"/>
      <c r="I2" s="327"/>
      <c r="J2" s="327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2.75" customHeight="1" x14ac:dyDescent="0.2">
      <c r="A4" s="328" t="s">
        <v>280</v>
      </c>
      <c r="B4" s="328"/>
      <c r="C4" s="328"/>
      <c r="D4" s="328"/>
      <c r="E4" s="328"/>
      <c r="F4" s="328"/>
      <c r="G4" s="328"/>
      <c r="H4" s="328"/>
      <c r="I4" s="328"/>
      <c r="J4" s="328"/>
    </row>
    <row r="5" spans="1:10" ht="12.75" customHeight="1" x14ac:dyDescent="0.2">
      <c r="A5" s="328"/>
      <c r="B5" s="328"/>
      <c r="C5" s="328"/>
      <c r="D5" s="328"/>
      <c r="E5" s="328"/>
      <c r="F5" s="328"/>
      <c r="G5" s="328"/>
      <c r="H5" s="328"/>
      <c r="I5" s="328"/>
      <c r="J5" s="328"/>
    </row>
    <row r="6" spans="1:10" ht="12.75" customHeight="1" x14ac:dyDescent="0.2">
      <c r="A6" s="328"/>
      <c r="B6" s="328"/>
      <c r="C6" s="328"/>
      <c r="D6" s="328"/>
      <c r="E6" s="328"/>
      <c r="F6" s="328"/>
      <c r="G6" s="328"/>
      <c r="H6" s="328"/>
      <c r="I6" s="328"/>
      <c r="J6" s="328"/>
    </row>
    <row r="7" spans="1:10" ht="12.75" customHeight="1" x14ac:dyDescent="0.2">
      <c r="A7" s="328"/>
      <c r="B7" s="328"/>
      <c r="C7" s="328"/>
      <c r="D7" s="328"/>
      <c r="E7" s="328"/>
      <c r="F7" s="328"/>
      <c r="G7" s="328"/>
      <c r="H7" s="328"/>
      <c r="I7" s="328"/>
      <c r="J7" s="328"/>
    </row>
    <row r="8" spans="1:10" ht="12.75" customHeight="1" x14ac:dyDescent="0.2">
      <c r="A8" s="328"/>
      <c r="B8" s="328"/>
      <c r="C8" s="328"/>
      <c r="D8" s="328"/>
      <c r="E8" s="328"/>
      <c r="F8" s="328"/>
      <c r="G8" s="328"/>
      <c r="H8" s="328"/>
      <c r="I8" s="328"/>
      <c r="J8" s="328"/>
    </row>
    <row r="9" spans="1:10" ht="12.75" customHeight="1" x14ac:dyDescent="0.2">
      <c r="A9" s="328"/>
      <c r="B9" s="328"/>
      <c r="C9" s="328"/>
      <c r="D9" s="328"/>
      <c r="E9" s="328"/>
      <c r="F9" s="328"/>
      <c r="G9" s="328"/>
      <c r="H9" s="328"/>
      <c r="I9" s="328"/>
      <c r="J9" s="328"/>
    </row>
    <row r="10" spans="1:10" ht="12.75" customHeight="1" x14ac:dyDescent="0.2">
      <c r="A10" s="328"/>
      <c r="B10" s="328"/>
      <c r="C10" s="328"/>
      <c r="D10" s="328"/>
      <c r="E10" s="328"/>
      <c r="F10" s="328"/>
      <c r="G10" s="328"/>
      <c r="H10" s="328"/>
      <c r="I10" s="328"/>
      <c r="J10" s="328"/>
    </row>
    <row r="11" spans="1:10" x14ac:dyDescent="0.2">
      <c r="A11" s="329"/>
      <c r="B11" s="329"/>
      <c r="C11" s="329"/>
      <c r="D11" s="329"/>
      <c r="E11" s="329"/>
      <c r="F11" s="329"/>
      <c r="G11" s="329"/>
      <c r="H11" s="329"/>
      <c r="I11" s="329"/>
      <c r="J11" s="329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" x14ac:dyDescent="0.2">
      <c r="A26" s="2"/>
      <c r="B26" s="2"/>
      <c r="C26" s="2"/>
      <c r="D26" s="2"/>
      <c r="E26" s="2"/>
      <c r="F26" s="2"/>
      <c r="G26" s="2"/>
      <c r="H26" s="2"/>
      <c r="I26" s="3"/>
      <c r="J26" s="2"/>
    </row>
    <row r="27" spans="1:10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</sheetData>
  <mergeCells count="3">
    <mergeCell ref="A2:J2"/>
    <mergeCell ref="A4:J10"/>
    <mergeCell ref="A11:J11"/>
  </mergeCells>
  <phoneticPr fontId="5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Ivana Hajnić</cp:lastModifiedBy>
  <cp:lastPrinted>2014-07-21T09:32:57Z</cp:lastPrinted>
  <dcterms:created xsi:type="dcterms:W3CDTF">2008-10-17T11:51:54Z</dcterms:created>
  <dcterms:modified xsi:type="dcterms:W3CDTF">2016-04-26T10:25:18Z</dcterms:modified>
</cp:coreProperties>
</file>