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ThisWorkbook" defaultThemeVersion="124226"/>
  <bookViews>
    <workbookView xWindow="0" yWindow="255" windowWidth="15570" windowHeight="11760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  <sheet name="NT_D" sheetId="21" r:id="rId6"/>
    <sheet name="Bilješke" sheetId="16" r:id="rId7"/>
  </sheets>
  <definedNames>
    <definedName name="_xlnm.Print_Area" localSheetId="6">Bilješke!$A$1:$J$53</definedName>
    <definedName name="_xlnm.Print_Area" localSheetId="3">NT_I!$A$1:$K$52</definedName>
    <definedName name="_xlnm.Print_Area" localSheetId="4">PK!$A$1:$K$25</definedName>
  </definedNames>
  <calcPr calcId="125725"/>
</workbook>
</file>

<file path=xl/calcChain.xml><?xml version="1.0" encoding="utf-8"?>
<calcChain xmlns="http://schemas.openxmlformats.org/spreadsheetml/2006/main">
  <c r="M57" i="18"/>
  <c r="K57"/>
  <c r="L33"/>
  <c r="M22"/>
  <c r="J16"/>
  <c r="K33"/>
  <c r="K27"/>
  <c r="L22"/>
  <c r="K22"/>
  <c r="J22"/>
  <c r="K16"/>
  <c r="J12"/>
  <c r="K7"/>
  <c r="L57"/>
  <c r="J57"/>
  <c r="M33"/>
  <c r="J33"/>
  <c r="M27"/>
  <c r="L27"/>
  <c r="J27"/>
  <c r="M16"/>
  <c r="L16"/>
  <c r="M12"/>
  <c r="L12"/>
  <c r="M7"/>
  <c r="L7"/>
  <c r="K72" i="19"/>
  <c r="K12" i="18" l="1"/>
  <c r="M10"/>
  <c r="L42"/>
  <c r="L10"/>
  <c r="M42"/>
  <c r="K42"/>
  <c r="J10"/>
  <c r="K10"/>
  <c r="J7"/>
  <c r="J14" i="17"/>
  <c r="J100" i="19"/>
  <c r="J90"/>
  <c r="J86"/>
  <c r="J82"/>
  <c r="J79"/>
  <c r="J72"/>
  <c r="J69" s="1"/>
  <c r="J56"/>
  <c r="J49"/>
  <c r="J41"/>
  <c r="J35"/>
  <c r="J26"/>
  <c r="J16"/>
  <c r="J8" s="1"/>
  <c r="J9"/>
  <c r="J114" l="1"/>
  <c r="J115" s="1"/>
  <c r="J40"/>
  <c r="J66"/>
  <c r="J43" i="18"/>
  <c r="L43"/>
  <c r="K43"/>
  <c r="J42"/>
  <c r="M43"/>
  <c r="L45"/>
  <c r="L44" l="1"/>
  <c r="M46"/>
  <c r="J45"/>
  <c r="L46"/>
  <c r="K45"/>
  <c r="M44"/>
  <c r="L48"/>
  <c r="M45"/>
  <c r="J44"/>
  <c r="K44"/>
  <c r="K14" i="17"/>
  <c r="K100" i="19"/>
  <c r="K90"/>
  <c r="K86"/>
  <c r="K82"/>
  <c r="K79"/>
  <c r="K56"/>
  <c r="K49"/>
  <c r="K41"/>
  <c r="K35"/>
  <c r="K26"/>
  <c r="K16"/>
  <c r="K9"/>
  <c r="M48" i="18" l="1"/>
  <c r="L49"/>
  <c r="L50"/>
  <c r="J48"/>
  <c r="K48"/>
  <c r="K8" i="19"/>
  <c r="K40"/>
  <c r="K69"/>
  <c r="J21" i="17"/>
  <c r="K38" i="20"/>
  <c r="K21" i="17"/>
  <c r="K53" i="21"/>
  <c r="J53"/>
  <c r="K19"/>
  <c r="K21"/>
  <c r="K12"/>
  <c r="K20"/>
  <c r="K32"/>
  <c r="K34"/>
  <c r="K28"/>
  <c r="K33"/>
  <c r="K45"/>
  <c r="K47"/>
  <c r="K39"/>
  <c r="K46"/>
  <c r="J19"/>
  <c r="J12"/>
  <c r="J20"/>
  <c r="J32"/>
  <c r="J34"/>
  <c r="J28"/>
  <c r="J33"/>
  <c r="J45"/>
  <c r="J47"/>
  <c r="J39"/>
  <c r="J46"/>
  <c r="J38" i="20"/>
  <c r="K48" i="21"/>
  <c r="K49"/>
  <c r="J21"/>
  <c r="J48"/>
  <c r="J49"/>
  <c r="M49" i="18" l="1"/>
  <c r="M50"/>
  <c r="J50"/>
  <c r="J49"/>
  <c r="L56"/>
  <c r="K50"/>
  <c r="K49"/>
  <c r="K114" i="19"/>
  <c r="K66"/>
  <c r="M56" i="18" l="1"/>
  <c r="J56"/>
  <c r="L67"/>
  <c r="K56"/>
  <c r="K115" i="19"/>
  <c r="M67" i="18" l="1"/>
  <c r="J67"/>
  <c r="K67"/>
  <c r="J31" i="20"/>
  <c r="K13"/>
  <c r="K31" l="1"/>
  <c r="K18"/>
  <c r="K20" s="1"/>
  <c r="J27"/>
  <c r="J32" s="1"/>
  <c r="J18"/>
  <c r="J44"/>
  <c r="K27"/>
  <c r="K44"/>
  <c r="J33" l="1"/>
  <c r="J46"/>
  <c r="J45"/>
  <c r="K33"/>
  <c r="K32"/>
  <c r="K45"/>
  <c r="K46"/>
  <c r="K19"/>
  <c r="J13"/>
  <c r="J19" s="1"/>
  <c r="K51" l="1"/>
  <c r="J20"/>
  <c r="J50" s="1"/>
  <c r="K50"/>
  <c r="K48"/>
  <c r="K47"/>
  <c r="K52" l="1"/>
  <c r="J51"/>
  <c r="J52" s="1"/>
  <c r="J47"/>
  <c r="J48"/>
</calcChain>
</file>

<file path=xl/sharedStrings.xml><?xml version="1.0" encoding="utf-8"?>
<sst xmlns="http://schemas.openxmlformats.org/spreadsheetml/2006/main" count="391" uniqueCount="337">
  <si>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</si>
  <si>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</si>
  <si>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</si>
  <si>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</si>
  <si>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</si>
  <si>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</si>
  <si>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</si>
  <si>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</si>
  <si>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</si>
  <si>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</si>
  <si>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</si>
  <si>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</si>
  <si>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</si>
  <si>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</si>
  <si>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</si>
  <si>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</si>
  <si>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</si>
  <si>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</si>
  <si>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</si>
  <si>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</si>
  <si>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</si>
  <si>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</si>
  <si>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</si>
  <si>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</si>
  <si>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</si>
  <si>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</si>
  <si>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</si>
  <si>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</si>
  <si>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</si>
  <si>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</si>
  <si>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</si>
  <si>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</si>
  <si>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</si>
  <si>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</si>
  <si>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</si>
  <si>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</si>
  <si>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</si>
  <si>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</si>
  <si>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</si>
  <si>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</si>
  <si>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</si>
  <si>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</si>
  <si>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</si>
  <si>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</si>
  <si>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</si>
  <si>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</si>
  <si>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</si>
  <si>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</si>
  <si>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</si>
  <si>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</si>
  <si>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</si>
  <si>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</si>
  <si>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</si>
  <si>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</si>
  <si>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</si>
  <si>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</si>
  <si>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</si>
  <si>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</si>
  <si>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</si>
  <si>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</si>
  <si>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</si>
  <si>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</si>
  <si>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</si>
  <si>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</si>
  <si>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</si>
  <si>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</si>
  <si>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</si>
  <si>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</si>
  <si>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</si>
  <si>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</si>
  <si>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</si>
  <si>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</si>
  <si>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</si>
  <si>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</si>
  <si>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</si>
  <si>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</si>
  <si>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</si>
  <si>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</si>
  <si>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</si>
  <si>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</si>
  <si>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</si>
  <si>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</si>
  <si>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</si>
  <si>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</si>
  <si>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</si>
  <si>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</si>
  <si>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</si>
  <si>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</si>
  <si>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</si>
  <si>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</si>
  <si>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</si>
  <si>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</si>
  <si>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</si>
  <si>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</si>
  <si>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</si>
  <si>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</si>
  <si>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</si>
  <si>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</si>
  <si>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</si>
  <si>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</si>
  <si>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</si>
  <si>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</si>
  <si>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</si>
  <si>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</si>
  <si>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</si>
  <si>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</si>
  <si>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</si>
  <si>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</si>
  <si>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</si>
  <si>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</si>
  <si>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</si>
  <si>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</si>
  <si>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</si>
  <si>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</si>
  <si>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</si>
  <si>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</si>
  <si>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</si>
  <si>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</si>
  <si>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</si>
  <si>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</si>
  <si>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</si>
  <si>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</si>
  <si>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</si>
  <si>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</si>
  <si>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</si>
  <si>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</si>
  <si>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</si>
  <si>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</si>
  <si>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</si>
  <si>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</si>
  <si>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</si>
  <si>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</si>
  <si>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</si>
  <si>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</si>
  <si>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</si>
  <si>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</si>
  <si>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</si>
  <si>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</si>
  <si>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</si>
  <si>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</si>
  <si>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</si>
  <si>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</si>
  <si>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</si>
  <si>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</si>
  <si>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</si>
  <si>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</si>
  <si>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</si>
  <si>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</si>
  <si>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</si>
  <si>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</si>
  <si>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</si>
  <si>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</si>
  <si>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</si>
  <si>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</si>
  <si>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</si>
  <si>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</si>
  <si>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</si>
  <si>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</si>
  <si>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</si>
  <si>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</si>
  <si>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</si>
  <si>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</si>
  <si>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</si>
  <si>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</si>
  <si>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</si>
  <si>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</si>
  <si>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</si>
  <si>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</si>
  <si>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</si>
  <si>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</si>
  <si>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</si>
  <si>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</si>
  <si>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</si>
  <si>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</si>
  <si>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</si>
  <si>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</si>
  <si>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</si>
  <si>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</si>
  <si>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</si>
  <si>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</si>
  <si>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t xml:space="preserve">  1. Dobit razdoblja (149-151)</t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</si>
  <si>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</si>
  <si>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</si>
  <si>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</si>
  <si>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</si>
  <si>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</si>
  <si>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</si>
  <si>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</si>
  <si>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</si>
  <si>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</si>
  <si>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</si>
  <si>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</si>
  <si>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</si>
  <si>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</si>
  <si>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</si>
  <si>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</si>
  <si>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</si>
  <si>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</si>
  <si>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</si>
  <si>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</si>
  <si>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</si>
  <si>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</si>
  <si>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</si>
  <si>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</si>
  <si>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</si>
  <si>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</si>
  <si>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</si>
  <si>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</si>
  <si>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</si>
  <si>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</si>
  <si>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</si>
  <si>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</si>
  <si>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</si>
  <si>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</si>
  <si>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</si>
  <si>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</si>
  <si>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</si>
  <si>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</si>
  <si>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t>V. ZADRŽANA DOBIT ILI PRENESENI GUBITAK (073-074)</t>
  </si>
  <si>
    <t>VI. DOBIT ILI GUBITAK POSLOVNE GODINE (076-077)</t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</si>
  <si>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</si>
  <si>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</si>
  <si>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</si>
  <si>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</si>
  <si>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</si>
  <si>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</si>
  <si>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</si>
  <si>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</si>
  <si>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</si>
  <si>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</si>
  <si>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</si>
  <si>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</si>
  <si>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</si>
  <si>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</si>
  <si>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</si>
  <si>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</si>
  <si>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</si>
  <si>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</si>
  <si>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</si>
  <si>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</si>
  <si>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</si>
  <si>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</si>
  <si>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</si>
  <si>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</si>
  <si>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</si>
  <si>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</si>
  <si>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</si>
  <si>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</si>
  <si>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</si>
  <si>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</si>
  <si>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</si>
  <si>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</si>
  <si>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</si>
  <si>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</si>
  <si>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</si>
  <si>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</si>
  <si>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</si>
  <si>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</si>
  <si>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</si>
  <si>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</si>
  <si>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</si>
  <si>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</si>
  <si>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</si>
  <si>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</si>
  <si>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</si>
  <si>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</si>
  <si>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</si>
  <si>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</si>
  <si>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</si>
  <si>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</si>
  <si>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</si>
  <si>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</si>
  <si>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</si>
  <si>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</si>
  <si>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</si>
  <si>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</si>
  <si>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</si>
  <si>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</si>
  <si>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</si>
  <si>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</si>
  <si>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</si>
  <si>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</si>
  <si>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</si>
  <si>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</si>
  <si>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</si>
  <si>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</si>
  <si>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</si>
  <si>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t>Napomena 1.: Dodatak bilanci popunjavaju poduzetnici koji sastavljaju konsolidirane financijske izvještaje.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</si>
  <si>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</si>
  <si>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</si>
  <si>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</si>
  <si>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</si>
  <si>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</si>
  <si>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</si>
  <si>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</si>
  <si>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</si>
  <si>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</si>
  <si>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01414887</t>
  </si>
  <si>
    <t>080266256</t>
  </si>
  <si>
    <t>81793146560</t>
  </si>
  <si>
    <t>Hrvatski Telekom d.d.</t>
  </si>
  <si>
    <t>Zagreb</t>
  </si>
  <si>
    <t>ir@t.ht.hr</t>
  </si>
  <si>
    <t>Grad Zagreb</t>
  </si>
  <si>
    <t>(krajem tromjesečja)</t>
  </si>
  <si>
    <t>NE</t>
  </si>
  <si>
    <t>6110</t>
  </si>
  <si>
    <t>Obveznik: Hrvatski Telekom d.d._____________________________________________________________</t>
  </si>
  <si>
    <r>
      <t xml:space="preserve">AOP
</t>
    </r>
    <r>
      <rPr>
        <b/>
        <sz val="10"/>
        <rFont val="Arial"/>
        <family val="2"/>
        <charset val="238"/>
      </rPr>
      <t>oznaka</t>
    </r>
  </si>
  <si>
    <r>
      <t xml:space="preserve">B)  DUGOTRAJNA IMOVINA </t>
    </r>
    <r>
      <rPr>
        <sz val="10"/>
        <rFont val="Arial"/>
        <family val="2"/>
        <charset val="238"/>
      </rPr>
      <t>(003+010+020+029+033)</t>
    </r>
  </si>
  <si>
    <r>
      <t xml:space="preserve">C)  KRATKOTRAJNA IMOVINA </t>
    </r>
    <r>
      <rPr>
        <sz val="10"/>
        <rFont val="Arial"/>
        <family val="2"/>
        <charset val="238"/>
      </rPr>
      <t>(035+043+050+058)</t>
    </r>
  </si>
  <si>
    <r>
      <t xml:space="preserve">E)  UKUPNO AKTIVA </t>
    </r>
    <r>
      <rPr>
        <sz val="10"/>
        <rFont val="Arial"/>
        <family val="2"/>
        <charset val="238"/>
      </rPr>
      <t>(001+002+034+059)</t>
    </r>
  </si>
  <si>
    <r>
      <t xml:space="preserve">A)  KAPITAL I REZERVE </t>
    </r>
    <r>
      <rPr>
        <sz val="10"/>
        <rFont val="Arial"/>
        <family val="2"/>
        <charset val="238"/>
      </rPr>
      <t>(063+064+065+071+072+075+078)</t>
    </r>
  </si>
  <si>
    <r>
      <t xml:space="preserve">B)  REZERVIRANJA </t>
    </r>
    <r>
      <rPr>
        <sz val="10"/>
        <rFont val="Arial"/>
        <family val="2"/>
        <charset val="238"/>
      </rPr>
      <t>(080 do 082)</t>
    </r>
  </si>
  <si>
    <r>
      <t xml:space="preserve">C)  DUGOROČNE OBVEZE </t>
    </r>
    <r>
      <rPr>
        <sz val="10"/>
        <rFont val="Arial"/>
        <family val="2"/>
        <charset val="238"/>
      </rPr>
      <t>(084 do 092)</t>
    </r>
  </si>
  <si>
    <r>
      <t xml:space="preserve">D)  KRATKOROČNE OBVEZE </t>
    </r>
    <r>
      <rPr>
        <sz val="10"/>
        <rFont val="Arial"/>
        <family val="2"/>
        <charset val="238"/>
      </rPr>
      <t>(094 do 105)</t>
    </r>
  </si>
  <si>
    <r>
      <t xml:space="preserve">F) UKUPNO – PASIVA </t>
    </r>
    <r>
      <rPr>
        <sz val="10"/>
        <rFont val="Arial"/>
        <family val="2"/>
        <charset val="238"/>
      </rPr>
      <t>(062+079+083+093+106)</t>
    </r>
  </si>
  <si>
    <r>
      <t>DODATAK BILANCI</t>
    </r>
    <r>
      <rPr>
        <b/>
        <sz val="10"/>
        <rFont val="Arial"/>
        <family val="2"/>
        <charset val="238"/>
      </rPr>
      <t xml:space="preserve"> (popunjava poduzetnik koji sastavlja konsolidirani financijski izvještaj)</t>
    </r>
  </si>
  <si>
    <r>
      <t xml:space="preserve">I. POSLOVNI PRIHODI </t>
    </r>
    <r>
      <rPr>
        <sz val="10"/>
        <rFont val="Arial"/>
        <family val="2"/>
        <charset val="238"/>
      </rPr>
      <t>(112+113)</t>
    </r>
  </si>
  <si>
    <r>
      <t xml:space="preserve">II. POSLOVNI RASHODI </t>
    </r>
    <r>
      <rPr>
        <sz val="10"/>
        <rFont val="Arial"/>
        <family val="2"/>
        <charset val="238"/>
      </rPr>
      <t>(115+116+120+124+125+126+129+130)</t>
    </r>
  </si>
  <si>
    <r>
      <t xml:space="preserve">    2. Materijalni troškovi </t>
    </r>
    <r>
      <rPr>
        <sz val="10"/>
        <rFont val="Arial"/>
        <family val="2"/>
        <charset val="238"/>
      </rPr>
      <t>(117 do 119)</t>
    </r>
  </si>
  <si>
    <r>
      <t xml:space="preserve">   3. Troškovi osoblja </t>
    </r>
    <r>
      <rPr>
        <sz val="10"/>
        <rFont val="Arial"/>
        <family val="2"/>
        <charset val="238"/>
      </rPr>
      <t>(121 do 123)</t>
    </r>
  </si>
  <si>
    <r>
      <t xml:space="preserve">   6. Vrijednosno usklađivanje </t>
    </r>
    <r>
      <rPr>
        <sz val="10"/>
        <rFont val="Arial"/>
        <family val="2"/>
        <charset val="238"/>
      </rPr>
      <t>(127+128)</t>
    </r>
  </si>
  <si>
    <r>
      <t xml:space="preserve">III. FINANCIJSKI PRIHODI </t>
    </r>
    <r>
      <rPr>
        <sz val="10"/>
        <rFont val="Arial"/>
        <family val="2"/>
        <charset val="238"/>
      </rPr>
      <t>(132 do 136)</t>
    </r>
  </si>
  <si>
    <r>
      <t xml:space="preserve">IV. FINANCIJSKI RASHODI </t>
    </r>
    <r>
      <rPr>
        <sz val="10"/>
        <rFont val="Arial"/>
        <family val="2"/>
        <charset val="238"/>
      </rPr>
      <t>(138 do 141)</t>
    </r>
  </si>
  <si>
    <r>
      <t xml:space="preserve">IX.  UKUPNI PRIHODI </t>
    </r>
    <r>
      <rPr>
        <sz val="10"/>
        <rFont val="Arial"/>
        <family val="2"/>
        <charset val="238"/>
      </rPr>
      <t>(111+131+142 + 144)</t>
    </r>
  </si>
  <si>
    <r>
      <t xml:space="preserve">X.   UKUPNI RASHODI </t>
    </r>
    <r>
      <rPr>
        <sz val="10"/>
        <rFont val="Arial"/>
        <family val="2"/>
        <charset val="238"/>
      </rPr>
      <t>(114+137+143 + 145)</t>
    </r>
  </si>
  <si>
    <r>
      <t xml:space="preserve">XI.  DOBIT ILI GUBITAK PRIJE OPOREZIVANJA </t>
    </r>
    <r>
      <rPr>
        <sz val="10"/>
        <rFont val="Arial"/>
        <family val="2"/>
        <charset val="238"/>
      </rPr>
      <t>(146-147)</t>
    </r>
  </si>
  <si>
    <r>
      <t xml:space="preserve">XIII. DOBIT ILI GUBITAK RAZDOBLJA </t>
    </r>
    <r>
      <rPr>
        <sz val="10"/>
        <rFont val="Arial"/>
        <family val="2"/>
        <charset val="238"/>
      </rPr>
      <t>(148-151)</t>
    </r>
  </si>
  <si>
    <r>
      <t xml:space="preserve">II. OSTALA SVEOBUHVATNA DOBIT/GUBITAK PRIJE POREZA </t>
    </r>
    <r>
      <rPr>
        <sz val="10"/>
        <rFont val="Arial"/>
        <family val="2"/>
        <charset val="238"/>
      </rPr>
      <t>(159 do 165)</t>
    </r>
  </si>
  <si>
    <r>
      <t>IV. NETO OSTALA SVEOBUHVATNA DOBIT ILI GUBITAK
      RAZDOBLJA</t>
    </r>
    <r>
      <rPr>
        <sz val="10"/>
        <rFont val="Arial"/>
        <family val="2"/>
        <charset val="238"/>
      </rPr>
      <t xml:space="preserve"> (158-166)</t>
    </r>
  </si>
  <si>
    <t xml:space="preserve">   2. Amortizacija i vrijednosno usklađenje dugotrajne imovine</t>
  </si>
  <si>
    <t>Roberta Frangeša Mihanovića 9</t>
  </si>
  <si>
    <t>01.01.2016.</t>
  </si>
  <si>
    <t>31.12.2016.</t>
  </si>
  <si>
    <t>stanje na dan 31.12.2016.</t>
  </si>
  <si>
    <t>u razdoblju 01.01.2016. do 31.12.2016.</t>
  </si>
</sst>
</file>

<file path=xl/styles.xml><?xml version="1.0" encoding="utf-8"?>
<styleSheet xmlns="http://schemas.openxmlformats.org/spreadsheetml/2006/main">
  <numFmts count="4">
    <numFmt numFmtId="43" formatCode="_-* #,##0.00\ _k_n_-;\-* #,##0.00\ _k_n_-;_-* &quot;-&quot;??\ _k_n_-;_-@_-"/>
    <numFmt numFmtId="164" formatCode="000"/>
    <numFmt numFmtId="165" formatCode="#,##0.000"/>
    <numFmt numFmtId="166" formatCode="_-* #,##0\ _k_n_-;\-* #,##0\ _k_n_-;_-* &quot;-&quot;??\ _k_n_-;_-@_-"/>
  </numFmts>
  <fonts count="30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6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>
      <alignment vertical="top"/>
    </xf>
    <xf numFmtId="0" fontId="7" fillId="0" borderId="0"/>
    <xf numFmtId="0" fontId="10" fillId="0" borderId="0">
      <alignment vertical="top"/>
    </xf>
    <xf numFmtId="43" fontId="29" fillId="0" borderId="0" applyFont="0" applyFill="0" applyBorder="0" applyAlignment="0" applyProtection="0"/>
  </cellStyleXfs>
  <cellXfs count="383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0" fontId="7" fillId="0" borderId="0" xfId="2" applyFont="1" applyAlignment="1"/>
    <xf numFmtId="0" fontId="1" fillId="0" borderId="0" xfId="2" applyFont="1" applyAlignment="1"/>
    <xf numFmtId="0" fontId="7" fillId="0" borderId="4" xfId="2" applyFont="1" applyFill="1" applyBorder="1" applyAlignment="1" applyProtection="1">
      <alignment horizontal="center" vertical="center"/>
      <protection locked="0" hidden="1"/>
    </xf>
    <xf numFmtId="0" fontId="4" fillId="0" borderId="0" xfId="2" applyFont="1" applyFill="1" applyBorder="1" applyAlignment="1" applyProtection="1">
      <alignment horizontal="left"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horizontal="center" vertical="center" wrapText="1"/>
      <protection hidden="1"/>
    </xf>
    <xf numFmtId="0" fontId="7" fillId="0" borderId="0" xfId="2" applyFont="1" applyBorder="1" applyAlignment="1" applyProtection="1">
      <protection hidden="1"/>
    </xf>
    <xf numFmtId="0" fontId="13" fillId="0" borderId="0" xfId="2" applyFont="1" applyBorder="1" applyAlignment="1" applyProtection="1">
      <alignment horizontal="right" vertical="center" wrapText="1"/>
      <protection hidden="1"/>
    </xf>
    <xf numFmtId="0" fontId="13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3" fillId="0" borderId="0" xfId="2" applyFont="1" applyFill="1" applyBorder="1" applyAlignment="1" applyProtection="1">
      <alignment horizontal="left" vertical="center"/>
      <protection hidden="1"/>
    </xf>
    <xf numFmtId="0" fontId="7" fillId="0" borderId="0" xfId="2" applyFont="1" applyBorder="1" applyAlignment="1" applyProtection="1">
      <alignment horizontal="left"/>
      <protection hidden="1"/>
    </xf>
    <xf numFmtId="0" fontId="7" fillId="0" borderId="0" xfId="2" applyFont="1" applyBorder="1" applyAlignment="1" applyProtection="1">
      <alignment vertical="top"/>
      <protection hidden="1"/>
    </xf>
    <xf numFmtId="0" fontId="7" fillId="0" borderId="0" xfId="2" applyFont="1" applyBorder="1" applyAlignment="1" applyProtection="1">
      <alignment horizontal="right"/>
      <protection hidden="1"/>
    </xf>
    <xf numFmtId="0" fontId="4" fillId="0" borderId="0" xfId="2" applyFont="1" applyFill="1" applyBorder="1" applyAlignment="1" applyProtection="1">
      <alignment horizontal="right" vertical="center"/>
      <protection locked="0" hidden="1"/>
    </xf>
    <xf numFmtId="0" fontId="7" fillId="0" borderId="0" xfId="2" applyFont="1" applyFill="1" applyBorder="1" applyAlignment="1" applyProtection="1">
      <protection hidden="1"/>
    </xf>
    <xf numFmtId="0" fontId="7" fillId="0" borderId="0" xfId="2" applyFont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7" fillId="0" borderId="0" xfId="2" applyFont="1" applyBorder="1" applyAlignment="1" applyProtection="1">
      <alignment horizontal="right" vertical="top"/>
      <protection hidden="1"/>
    </xf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0" xfId="2" applyFont="1" applyBorder="1" applyAlignment="1"/>
    <xf numFmtId="0" fontId="7" fillId="0" borderId="0" xfId="2" applyFont="1" applyBorder="1" applyAlignment="1" applyProtection="1">
      <alignment horizontal="left" vertical="top"/>
      <protection hidden="1"/>
    </xf>
    <xf numFmtId="0" fontId="7" fillId="0" borderId="5" xfId="2" applyFont="1" applyBorder="1" applyAlignment="1" applyProtection="1">
      <protection hidden="1"/>
    </xf>
    <xf numFmtId="0" fontId="7" fillId="0" borderId="0" xfId="2" applyFont="1" applyBorder="1" applyAlignment="1" applyProtection="1">
      <alignment vertical="center"/>
      <protection hidden="1"/>
    </xf>
    <xf numFmtId="0" fontId="7" fillId="0" borderId="6" xfId="2" applyFont="1" applyBorder="1" applyAlignment="1" applyProtection="1">
      <protection hidden="1"/>
    </xf>
    <xf numFmtId="0" fontId="7" fillId="0" borderId="6" xfId="2" applyFont="1" applyBorder="1" applyAlignment="1"/>
    <xf numFmtId="0" fontId="10" fillId="0" borderId="0" xfId="4">
      <alignment vertical="top"/>
    </xf>
    <xf numFmtId="0" fontId="10" fillId="0" borderId="0" xfId="4" applyAlignment="1"/>
    <xf numFmtId="0" fontId="18" fillId="0" borderId="0" xfId="4" applyFont="1" applyAlignment="1"/>
    <xf numFmtId="0" fontId="19" fillId="0" borderId="0" xfId="4" applyFont="1" applyFill="1" applyBorder="1" applyAlignment="1">
      <alignment horizontal="center" vertical="center" wrapText="1"/>
    </xf>
    <xf numFmtId="0" fontId="20" fillId="0" borderId="0" xfId="4" applyFont="1" applyFill="1" applyBorder="1" applyAlignment="1" applyProtection="1">
      <alignment horizontal="center" vertical="center"/>
      <protection hidden="1"/>
    </xf>
    <xf numFmtId="164" fontId="21" fillId="0" borderId="1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164" fontId="21" fillId="0" borderId="7" xfId="0" applyNumberFormat="1" applyFont="1" applyFill="1" applyBorder="1" applyAlignment="1">
      <alignment horizontal="center" vertical="center"/>
    </xf>
    <xf numFmtId="164" fontId="21" fillId="0" borderId="2" xfId="0" applyNumberFormat="1" applyFont="1" applyFill="1" applyBorder="1" applyAlignment="1">
      <alignment horizontal="center" vertical="center"/>
    </xf>
    <xf numFmtId="0" fontId="15" fillId="0" borderId="0" xfId="4" applyFont="1" applyBorder="1" applyAlignment="1" applyProtection="1">
      <alignment vertical="center"/>
      <protection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0" xfId="2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2" xfId="0" applyNumberFormat="1" applyFont="1" applyFill="1" applyBorder="1" applyAlignment="1" applyProtection="1">
      <alignment vertical="center"/>
      <protection hidden="1"/>
    </xf>
    <xf numFmtId="3" fontId="2" fillId="0" borderId="3" xfId="0" applyNumberFormat="1" applyFont="1" applyFill="1" applyBorder="1" applyAlignment="1" applyProtection="1">
      <alignment vertical="center"/>
      <protection hidden="1"/>
    </xf>
    <xf numFmtId="3" fontId="2" fillId="0" borderId="8" xfId="0" applyNumberFormat="1" applyFont="1" applyFill="1" applyBorder="1" applyAlignment="1" applyProtection="1">
      <alignment vertical="center"/>
      <protection hidden="1"/>
    </xf>
    <xf numFmtId="0" fontId="4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/>
    <xf numFmtId="0" fontId="16" fillId="0" borderId="0" xfId="0" applyFont="1" applyFill="1"/>
    <xf numFmtId="0" fontId="8" fillId="0" borderId="10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" applyFont="1" applyFill="1" applyAlignment="1">
      <alignment wrapText="1"/>
    </xf>
    <xf numFmtId="0" fontId="1" fillId="0" borderId="0" xfId="0" applyFont="1" applyFill="1"/>
    <xf numFmtId="14" fontId="20" fillId="0" borderId="0" xfId="4" applyNumberFormat="1" applyFont="1" applyFill="1" applyBorder="1" applyAlignment="1" applyProtection="1">
      <alignment horizontal="center" vertical="center"/>
      <protection locked="0" hidden="1"/>
    </xf>
    <xf numFmtId="0" fontId="1" fillId="0" borderId="0" xfId="4" applyFont="1" applyFill="1" applyBorder="1" applyAlignment="1">
      <alignment wrapText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0" fontId="21" fillId="0" borderId="9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49" fontId="22" fillId="0" borderId="9" xfId="0" applyNumberFormat="1" applyFont="1" applyFill="1" applyBorder="1" applyAlignment="1">
      <alignment horizontal="center" vertical="center" wrapText="1"/>
    </xf>
    <xf numFmtId="49" fontId="22" fillId="0" borderId="9" xfId="0" applyNumberFormat="1" applyFont="1" applyFill="1" applyBorder="1" applyAlignment="1">
      <alignment horizontal="center" vertical="center"/>
    </xf>
    <xf numFmtId="0" fontId="7" fillId="0" borderId="5" xfId="2" applyFont="1" applyBorder="1" applyAlignment="1"/>
    <xf numFmtId="0" fontId="7" fillId="0" borderId="11" xfId="2" applyFont="1" applyBorder="1" applyAlignment="1"/>
    <xf numFmtId="0" fontId="5" fillId="0" borderId="12" xfId="2" applyFont="1" applyFill="1" applyBorder="1" applyAlignment="1" applyProtection="1">
      <alignment horizontal="left" vertical="center" wrapText="1"/>
      <protection hidden="1"/>
    </xf>
    <xf numFmtId="0" fontId="5" fillId="0" borderId="4" xfId="2" applyFont="1" applyFill="1" applyBorder="1" applyAlignment="1" applyProtection="1">
      <alignment vertical="center"/>
      <protection hidden="1"/>
    </xf>
    <xf numFmtId="0" fontId="7" fillId="0" borderId="12" xfId="2" applyFont="1" applyBorder="1" applyAlignment="1" applyProtection="1">
      <alignment horizontal="left" vertical="center" wrapText="1"/>
      <protection hidden="1"/>
    </xf>
    <xf numFmtId="0" fontId="7" fillId="0" borderId="4" xfId="2" applyFont="1" applyBorder="1" applyAlignment="1" applyProtection="1">
      <protection hidden="1"/>
    </xf>
    <xf numFmtId="0" fontId="13" fillId="0" borderId="0" xfId="2" applyFont="1" applyBorder="1" applyAlignment="1" applyProtection="1">
      <alignment horizontal="right"/>
      <protection hidden="1"/>
    </xf>
    <xf numFmtId="0" fontId="7" fillId="0" borderId="12" xfId="2" applyFont="1" applyFill="1" applyBorder="1" applyAlignment="1" applyProtection="1">
      <protection hidden="1"/>
    </xf>
    <xf numFmtId="0" fontId="7" fillId="0" borderId="12" xfId="2" applyFont="1" applyBorder="1" applyAlignment="1" applyProtection="1">
      <alignment wrapText="1"/>
      <protection hidden="1"/>
    </xf>
    <xf numFmtId="0" fontId="7" fillId="0" borderId="4" xfId="2" applyFont="1" applyBorder="1" applyAlignment="1" applyProtection="1">
      <alignment horizontal="right"/>
      <protection hidden="1"/>
    </xf>
    <xf numFmtId="0" fontId="7" fillId="0" borderId="12" xfId="2" applyFont="1" applyBorder="1" applyAlignment="1" applyProtection="1">
      <protection hidden="1"/>
    </xf>
    <xf numFmtId="0" fontId="7" fillId="0" borderId="4" xfId="2" applyFont="1" applyBorder="1" applyAlignment="1" applyProtection="1">
      <alignment horizontal="right" wrapText="1"/>
      <protection hidden="1"/>
    </xf>
    <xf numFmtId="0" fontId="5" fillId="0" borderId="0" xfId="2" applyFont="1" applyBorder="1" applyAlignment="1" applyProtection="1">
      <protection hidden="1"/>
    </xf>
    <xf numFmtId="0" fontId="7" fillId="0" borderId="12" xfId="2" applyFont="1" applyBorder="1" applyAlignment="1" applyProtection="1">
      <alignment horizontal="left" vertical="top" wrapText="1"/>
      <protection hidden="1"/>
    </xf>
    <xf numFmtId="0" fontId="7" fillId="0" borderId="4" xfId="2" applyFont="1" applyBorder="1" applyAlignment="1"/>
    <xf numFmtId="0" fontId="7" fillId="0" borderId="12" xfId="2" applyFont="1" applyBorder="1" applyAlignment="1" applyProtection="1">
      <alignment horizontal="left" vertical="top" indent="2"/>
      <protection hidden="1"/>
    </xf>
    <xf numFmtId="0" fontId="7" fillId="0" borderId="12" xfId="2" applyFont="1" applyBorder="1" applyAlignment="1" applyProtection="1">
      <alignment horizontal="left" vertical="top" wrapText="1" indent="2"/>
      <protection hidden="1"/>
    </xf>
    <xf numFmtId="0" fontId="7" fillId="0" borderId="4" xfId="2" applyFont="1" applyBorder="1" applyAlignment="1" applyProtection="1">
      <alignment horizontal="right" vertical="top"/>
      <protection hidden="1"/>
    </xf>
    <xf numFmtId="49" fontId="4" fillId="0" borderId="12" xfId="2" applyNumberFormat="1" applyFont="1" applyBorder="1" applyAlignment="1" applyProtection="1">
      <alignment horizontal="center" vertical="center"/>
      <protection locked="0" hidden="1"/>
    </xf>
    <xf numFmtId="0" fontId="7" fillId="0" borderId="4" xfId="2" applyFont="1" applyBorder="1" applyAlignment="1" applyProtection="1">
      <alignment horizontal="left" vertical="top"/>
      <protection hidden="1"/>
    </xf>
    <xf numFmtId="0" fontId="7" fillId="0" borderId="12" xfId="2" applyFont="1" applyBorder="1" applyAlignment="1" applyProtection="1">
      <alignment horizontal="left"/>
      <protection hidden="1"/>
    </xf>
    <xf numFmtId="0" fontId="7" fillId="0" borderId="11" xfId="2" applyFont="1" applyBorder="1" applyAlignment="1" applyProtection="1">
      <protection hidden="1"/>
    </xf>
    <xf numFmtId="0" fontId="7" fillId="0" borderId="4" xfId="2" applyFont="1" applyBorder="1" applyAlignment="1" applyProtection="1">
      <alignment horizontal="left"/>
      <protection hidden="1"/>
    </xf>
    <xf numFmtId="0" fontId="7" fillId="0" borderId="12" xfId="2" applyFont="1" applyFill="1" applyBorder="1" applyAlignment="1" applyProtection="1">
      <alignment vertical="center"/>
      <protection hidden="1"/>
    </xf>
    <xf numFmtId="0" fontId="15" fillId="0" borderId="12" xfId="4" applyFont="1" applyFill="1" applyBorder="1" applyAlignment="1" applyProtection="1">
      <alignment vertical="center"/>
      <protection hidden="1"/>
    </xf>
    <xf numFmtId="0" fontId="15" fillId="0" borderId="0" xfId="4" applyFont="1" applyBorder="1" applyAlignment="1" applyProtection="1">
      <alignment horizontal="left"/>
      <protection hidden="1"/>
    </xf>
    <xf numFmtId="0" fontId="10" fillId="0" borderId="0" xfId="4" applyBorder="1" applyAlignment="1"/>
    <xf numFmtId="0" fontId="10" fillId="0" borderId="12" xfId="4" applyBorder="1" applyAlignment="1"/>
    <xf numFmtId="0" fontId="4" fillId="0" borderId="4" xfId="2" applyFont="1" applyBorder="1" applyAlignment="1" applyProtection="1">
      <alignment vertical="center"/>
      <protection hidden="1"/>
    </xf>
    <xf numFmtId="0" fontId="7" fillId="0" borderId="13" xfId="2" applyFont="1" applyBorder="1" applyAlignment="1" applyProtection="1">
      <protection hidden="1"/>
    </xf>
    <xf numFmtId="0" fontId="7" fillId="0" borderId="14" xfId="2" applyFont="1" applyFill="1" applyBorder="1" applyAlignment="1" applyProtection="1">
      <alignment horizontal="right" vertical="top" wrapText="1"/>
      <protection hidden="1"/>
    </xf>
    <xf numFmtId="0" fontId="7" fillId="0" borderId="15" xfId="2" applyFont="1" applyFill="1" applyBorder="1" applyAlignment="1" applyProtection="1">
      <alignment horizontal="right" vertical="top" wrapText="1"/>
      <protection hidden="1"/>
    </xf>
    <xf numFmtId="0" fontId="7" fillId="0" borderId="15" xfId="2" applyFont="1" applyFill="1" applyBorder="1" applyAlignment="1" applyProtection="1">
      <protection hidden="1"/>
    </xf>
    <xf numFmtId="0" fontId="7" fillId="0" borderId="16" xfId="2" applyFont="1" applyFill="1" applyBorder="1" applyAlignment="1" applyProtection="1">
      <protection hidden="1"/>
    </xf>
    <xf numFmtId="14" fontId="4" fillId="0" borderId="9" xfId="2" applyNumberFormat="1" applyFont="1" applyFill="1" applyBorder="1" applyAlignment="1" applyProtection="1">
      <alignment horizontal="center" vertical="center"/>
      <protection locked="0" hidden="1"/>
    </xf>
    <xf numFmtId="0" fontId="4" fillId="0" borderId="4" xfId="2" applyFont="1" applyFill="1" applyBorder="1" applyAlignment="1" applyProtection="1">
      <alignment horizontal="right" vertical="center"/>
      <protection locked="0" hidden="1"/>
    </xf>
    <xf numFmtId="0" fontId="7" fillId="0" borderId="0" xfId="2" applyFont="1" applyFill="1" applyBorder="1" applyAlignment="1"/>
    <xf numFmtId="49" fontId="4" fillId="0" borderId="0" xfId="2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vertical="top"/>
      <protection hidden="1"/>
    </xf>
    <xf numFmtId="1" fontId="4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4" fillId="0" borderId="0" xfId="0" applyFont="1" applyFill="1" applyBorder="1" applyAlignment="1" applyProtection="1">
      <alignment horizontal="right" vertical="center"/>
      <protection locked="0" hidden="1"/>
    </xf>
    <xf numFmtId="0" fontId="5" fillId="0" borderId="0" xfId="0" applyFont="1" applyAlignme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4" fillId="2" borderId="10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vertical="top"/>
      <protection hidden="1"/>
    </xf>
    <xf numFmtId="0" fontId="5" fillId="0" borderId="0" xfId="0" applyFont="1" applyAlignment="1"/>
    <xf numFmtId="49" fontId="4" fillId="2" borderId="10" xfId="0" applyNumberFormat="1" applyFont="1" applyFill="1" applyBorder="1" applyAlignment="1" applyProtection="1">
      <alignment horizontal="right" vertical="center"/>
      <protection locked="0" hidden="1"/>
    </xf>
    <xf numFmtId="3" fontId="1" fillId="0" borderId="0" xfId="0" applyNumberFormat="1" applyFont="1" applyFill="1"/>
    <xf numFmtId="0" fontId="26" fillId="0" borderId="17" xfId="0" applyFont="1" applyFill="1" applyBorder="1" applyAlignment="1">
      <alignment vertical="center"/>
    </xf>
    <xf numFmtId="0" fontId="26" fillId="0" borderId="0" xfId="0" applyFont="1" applyFill="1"/>
    <xf numFmtId="0" fontId="25" fillId="0" borderId="0" xfId="0" applyFont="1" applyFill="1"/>
    <xf numFmtId="0" fontId="20" fillId="0" borderId="18" xfId="0" applyFont="1" applyFill="1" applyBorder="1" applyAlignment="1" applyProtection="1">
      <alignment horizontal="center" vertical="center" wrapText="1"/>
      <protection hidden="1"/>
    </xf>
    <xf numFmtId="0" fontId="20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10" xfId="0" applyFont="1" applyFill="1" applyBorder="1" applyAlignment="1" applyProtection="1">
      <alignment horizontal="center" vertical="center" wrapText="1"/>
      <protection hidden="1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164" fontId="9" fillId="0" borderId="19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 applyProtection="1">
      <alignment vertical="center"/>
      <protection locked="0"/>
    </xf>
    <xf numFmtId="164" fontId="9" fillId="0" borderId="2" xfId="0" applyNumberFormat="1" applyFont="1" applyFill="1" applyBorder="1" applyAlignment="1">
      <alignment horizontal="center" vertical="center"/>
    </xf>
    <xf numFmtId="3" fontId="16" fillId="0" borderId="2" xfId="0" applyNumberFormat="1" applyFont="1" applyFill="1" applyBorder="1" applyAlignment="1" applyProtection="1">
      <alignment vertical="center"/>
      <protection locked="0"/>
    </xf>
    <xf numFmtId="164" fontId="9" fillId="0" borderId="2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/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20" fillId="0" borderId="9" xfId="0" applyFont="1" applyFill="1" applyBorder="1" applyAlignment="1" applyProtection="1">
      <alignment horizontal="center" vertical="center"/>
      <protection hidden="1"/>
    </xf>
    <xf numFmtId="164" fontId="20" fillId="0" borderId="20" xfId="0" applyNumberFormat="1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vertical="center"/>
    </xf>
    <xf numFmtId="164" fontId="9" fillId="0" borderId="7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3" fontId="25" fillId="0" borderId="0" xfId="0" applyNumberFormat="1" applyFont="1" applyFill="1"/>
    <xf numFmtId="0" fontId="25" fillId="3" borderId="0" xfId="0" applyFont="1" applyFill="1"/>
    <xf numFmtId="3" fontId="25" fillId="0" borderId="17" xfId="0" applyNumberFormat="1" applyFont="1" applyFill="1" applyBorder="1" applyAlignment="1">
      <alignment vertical="center"/>
    </xf>
    <xf numFmtId="49" fontId="8" fillId="0" borderId="9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right" vertical="center"/>
      <protection hidden="1"/>
    </xf>
    <xf numFmtId="3" fontId="8" fillId="0" borderId="3" xfId="0" applyNumberFormat="1" applyFont="1" applyFill="1" applyBorder="1" applyAlignment="1" applyProtection="1">
      <alignment vertical="center"/>
      <protection hidden="1"/>
    </xf>
    <xf numFmtId="3" fontId="8" fillId="0" borderId="1" xfId="0" applyNumberFormat="1" applyFont="1" applyFill="1" applyBorder="1" applyAlignment="1" applyProtection="1">
      <alignment vertical="center"/>
      <protection hidden="1"/>
    </xf>
    <xf numFmtId="3" fontId="1" fillId="0" borderId="7" xfId="0" applyNumberFormat="1" applyFont="1" applyFill="1" applyBorder="1" applyAlignment="1" applyProtection="1">
      <alignment vertical="center"/>
      <protection locked="0"/>
    </xf>
    <xf numFmtId="3" fontId="1" fillId="3" borderId="1" xfId="0" applyNumberFormat="1" applyFont="1" applyFill="1" applyBorder="1" applyAlignment="1" applyProtection="1">
      <alignment vertical="center"/>
      <protection hidden="1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3" fontId="1" fillId="0" borderId="2" xfId="0" applyNumberFormat="1" applyFont="1" applyFill="1" applyBorder="1" applyAlignment="1" applyProtection="1">
      <alignment vertical="center"/>
      <protection locked="0"/>
    </xf>
    <xf numFmtId="3" fontId="1" fillId="3" borderId="7" xfId="0" applyNumberFormat="1" applyFont="1" applyFill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 applyProtection="1">
      <alignment horizontal="right" vertical="center"/>
      <protection locked="0" hidden="1"/>
    </xf>
    <xf numFmtId="3" fontId="2" fillId="2" borderId="3" xfId="0" applyNumberFormat="1" applyFont="1" applyFill="1" applyBorder="1" applyAlignment="1" applyProtection="1">
      <alignment vertical="center"/>
      <protection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3" fontId="28" fillId="0" borderId="17" xfId="0" applyNumberFormat="1" applyFont="1" applyFill="1" applyBorder="1" applyAlignment="1">
      <alignment vertical="center"/>
    </xf>
    <xf numFmtId="0" fontId="28" fillId="0" borderId="17" xfId="0" applyFont="1" applyFill="1" applyBorder="1"/>
    <xf numFmtId="0" fontId="28" fillId="0" borderId="0" xfId="0" applyFont="1" applyFill="1"/>
    <xf numFmtId="3" fontId="2" fillId="0" borderId="2" xfId="0" applyNumberFormat="1" applyFont="1" applyFill="1" applyBorder="1" applyAlignment="1" applyProtection="1">
      <alignment vertical="center"/>
      <protection locked="0"/>
    </xf>
    <xf numFmtId="4" fontId="1" fillId="3" borderId="1" xfId="0" applyNumberFormat="1" applyFont="1" applyFill="1" applyBorder="1" applyAlignment="1" applyProtection="1">
      <alignment vertical="center"/>
      <protection hidden="1"/>
    </xf>
    <xf numFmtId="4" fontId="1" fillId="0" borderId="1" xfId="0" applyNumberFormat="1" applyFont="1" applyFill="1" applyBorder="1" applyAlignment="1" applyProtection="1">
      <alignment vertical="center"/>
      <protection locked="0"/>
    </xf>
    <xf numFmtId="165" fontId="1" fillId="3" borderId="7" xfId="0" applyNumberFormat="1" applyFont="1" applyFill="1" applyBorder="1" applyAlignment="1" applyProtection="1">
      <alignment vertical="center"/>
      <protection locked="0"/>
    </xf>
    <xf numFmtId="165" fontId="1" fillId="3" borderId="1" xfId="0" applyNumberFormat="1" applyFont="1" applyFill="1" applyBorder="1" applyAlignment="1" applyProtection="1">
      <alignment vertical="center"/>
      <protection hidden="1"/>
    </xf>
    <xf numFmtId="165" fontId="1" fillId="0" borderId="1" xfId="0" applyNumberFormat="1" applyFont="1" applyFill="1" applyBorder="1" applyAlignment="1" applyProtection="1">
      <alignment vertical="center"/>
      <protection locked="0"/>
    </xf>
    <xf numFmtId="165" fontId="1" fillId="3" borderId="2" xfId="0" applyNumberFormat="1" applyFont="1" applyFill="1" applyBorder="1" applyAlignment="1" applyProtection="1">
      <alignment vertical="center"/>
      <protection hidden="1"/>
    </xf>
    <xf numFmtId="4" fontId="1" fillId="3" borderId="7" xfId="0" applyNumberFormat="1" applyFont="1" applyFill="1" applyBorder="1" applyAlignment="1" applyProtection="1">
      <alignment vertical="center"/>
      <protection hidden="1"/>
    </xf>
    <xf numFmtId="4" fontId="26" fillId="0" borderId="1" xfId="0" applyNumberFormat="1" applyFont="1" applyFill="1" applyBorder="1" applyAlignment="1" applyProtection="1">
      <alignment vertical="center"/>
      <protection locked="0"/>
    </xf>
    <xf numFmtId="4" fontId="16" fillId="0" borderId="0" xfId="0" applyNumberFormat="1" applyFont="1" applyFill="1"/>
    <xf numFmtId="166" fontId="2" fillId="0" borderId="3" xfId="5" applyNumberFormat="1" applyFont="1" applyFill="1" applyBorder="1" applyAlignment="1" applyProtection="1">
      <alignment vertical="center"/>
      <protection locked="0"/>
    </xf>
    <xf numFmtId="166" fontId="2" fillId="0" borderId="1" xfId="5" applyNumberFormat="1" applyFont="1" applyFill="1" applyBorder="1" applyAlignment="1" applyProtection="1">
      <alignment vertical="center"/>
      <protection locked="0"/>
    </xf>
    <xf numFmtId="166" fontId="5" fillId="0" borderId="3" xfId="5" applyNumberFormat="1" applyFont="1" applyFill="1" applyBorder="1" applyAlignment="1" applyProtection="1">
      <alignment vertical="center"/>
      <protection locked="0"/>
    </xf>
    <xf numFmtId="166" fontId="2" fillId="2" borderId="3" xfId="5" applyNumberFormat="1" applyFont="1" applyFill="1" applyBorder="1" applyAlignment="1" applyProtection="1">
      <alignment vertical="center"/>
      <protection hidden="1"/>
    </xf>
    <xf numFmtId="166" fontId="2" fillId="2" borderId="1" xfId="5" applyNumberFormat="1" applyFont="1" applyFill="1" applyBorder="1" applyAlignment="1" applyProtection="1">
      <alignment vertical="center"/>
      <protection hidden="1"/>
    </xf>
    <xf numFmtId="166" fontId="2" fillId="0" borderId="1" xfId="5" applyNumberFormat="1" applyFont="1" applyFill="1" applyBorder="1" applyAlignment="1" applyProtection="1">
      <alignment horizontal="right" vertical="center"/>
      <protection hidden="1"/>
    </xf>
    <xf numFmtId="166" fontId="8" fillId="0" borderId="3" xfId="5" applyNumberFormat="1" applyFont="1" applyFill="1" applyBorder="1" applyAlignment="1" applyProtection="1">
      <alignment vertical="center"/>
      <protection hidden="1"/>
    </xf>
    <xf numFmtId="166" fontId="8" fillId="0" borderId="1" xfId="5" applyNumberFormat="1" applyFont="1" applyFill="1" applyBorder="1" applyAlignment="1" applyProtection="1">
      <alignment vertical="center"/>
      <protection hidden="1"/>
    </xf>
    <xf numFmtId="166" fontId="8" fillId="2" borderId="3" xfId="5" applyNumberFormat="1" applyFont="1" applyFill="1" applyBorder="1" applyAlignment="1" applyProtection="1">
      <alignment vertical="center"/>
      <protection hidden="1"/>
    </xf>
    <xf numFmtId="166" fontId="8" fillId="2" borderId="1" xfId="5" applyNumberFormat="1" applyFont="1" applyFill="1" applyBorder="1" applyAlignment="1" applyProtection="1">
      <alignment vertical="center"/>
      <protection hidden="1"/>
    </xf>
    <xf numFmtId="166" fontId="4" fillId="2" borderId="3" xfId="5" applyNumberFormat="1" applyFont="1" applyFill="1" applyBorder="1" applyAlignment="1" applyProtection="1">
      <alignment vertical="center"/>
      <protection hidden="1"/>
    </xf>
    <xf numFmtId="166" fontId="4" fillId="2" borderId="1" xfId="5" applyNumberFormat="1" applyFont="1" applyFill="1" applyBorder="1" applyAlignment="1" applyProtection="1">
      <alignment vertical="center"/>
      <protection hidden="1"/>
    </xf>
    <xf numFmtId="166" fontId="4" fillId="0" borderId="8" xfId="5" applyNumberFormat="1" applyFont="1" applyFill="1" applyBorder="1" applyAlignment="1" applyProtection="1">
      <alignment vertical="center"/>
      <protection hidden="1"/>
    </xf>
    <xf numFmtId="166" fontId="4" fillId="0" borderId="2" xfId="5" applyNumberFormat="1" applyFont="1" applyFill="1" applyBorder="1" applyAlignment="1" applyProtection="1">
      <alignment vertical="center"/>
      <protection hidden="1"/>
    </xf>
    <xf numFmtId="0" fontId="11" fillId="0" borderId="23" xfId="2" applyFont="1" applyBorder="1" applyAlignment="1"/>
    <xf numFmtId="0" fontId="11" fillId="0" borderId="5" xfId="2" applyFont="1" applyBorder="1" applyAlignment="1"/>
    <xf numFmtId="0" fontId="7" fillId="0" borderId="0" xfId="2" applyFont="1" applyBorder="1" applyAlignment="1" applyProtection="1">
      <alignment vertical="center"/>
      <protection hidden="1"/>
    </xf>
    <xf numFmtId="0" fontId="7" fillId="0" borderId="4" xfId="2" applyFont="1" applyBorder="1" applyAlignment="1" applyProtection="1">
      <alignment horizontal="right" vertical="center" wrapText="1"/>
      <protection hidden="1"/>
    </xf>
    <xf numFmtId="0" fontId="7" fillId="0" borderId="12" xfId="2" applyFont="1" applyBorder="1" applyAlignment="1" applyProtection="1">
      <alignment horizontal="right" wrapText="1"/>
      <protection hidden="1"/>
    </xf>
    <xf numFmtId="0" fontId="4" fillId="0" borderId="14" xfId="2" applyFont="1" applyFill="1" applyBorder="1" applyAlignment="1" applyProtection="1">
      <alignment horizontal="left" vertical="center"/>
      <protection locked="0" hidden="1"/>
    </xf>
    <xf numFmtId="0" fontId="4" fillId="0" borderId="15" xfId="2" applyFont="1" applyFill="1" applyBorder="1" applyAlignment="1" applyProtection="1">
      <alignment horizontal="left" vertical="center"/>
      <protection locked="0" hidden="1"/>
    </xf>
    <xf numFmtId="0" fontId="4" fillId="0" borderId="16" xfId="2" applyFont="1" applyFill="1" applyBorder="1" applyAlignment="1" applyProtection="1">
      <alignment horizontal="left" vertical="center"/>
      <protection locked="0" hidden="1"/>
    </xf>
    <xf numFmtId="49" fontId="4" fillId="0" borderId="14" xfId="2" applyNumberFormat="1" applyFont="1" applyFill="1" applyBorder="1" applyAlignment="1" applyProtection="1">
      <alignment horizontal="left" vertical="center"/>
      <protection locked="0" hidden="1"/>
    </xf>
    <xf numFmtId="49" fontId="4" fillId="0" borderId="15" xfId="2" applyNumberFormat="1" applyFont="1" applyFill="1" applyBorder="1" applyAlignment="1" applyProtection="1">
      <alignment horizontal="left" vertical="center"/>
      <protection locked="0" hidden="1"/>
    </xf>
    <xf numFmtId="49" fontId="4" fillId="0" borderId="16" xfId="2" applyNumberFormat="1" applyFont="1" applyFill="1" applyBorder="1" applyAlignment="1" applyProtection="1">
      <alignment horizontal="left" vertical="center"/>
      <protection locked="0" hidden="1"/>
    </xf>
    <xf numFmtId="0" fontId="4" fillId="0" borderId="14" xfId="2" applyFont="1" applyFill="1" applyBorder="1" applyAlignment="1" applyProtection="1">
      <alignment horizontal="right" vertical="center"/>
      <protection locked="0" hidden="1"/>
    </xf>
    <xf numFmtId="0" fontId="7" fillId="0" borderId="15" xfId="2" applyFont="1" applyFill="1" applyBorder="1" applyAlignment="1"/>
    <xf numFmtId="49" fontId="4" fillId="0" borderId="14" xfId="2" applyNumberFormat="1" applyFont="1" applyFill="1" applyBorder="1" applyAlignment="1" applyProtection="1">
      <alignment horizontal="center" vertical="center"/>
      <protection locked="0" hidden="1"/>
    </xf>
    <xf numFmtId="49" fontId="4" fillId="0" borderId="16" xfId="2" applyNumberFormat="1" applyFont="1" applyFill="1" applyBorder="1" applyAlignment="1" applyProtection="1">
      <alignment horizontal="center" vertical="center"/>
      <protection locked="0" hidden="1"/>
    </xf>
    <xf numFmtId="0" fontId="7" fillId="0" borderId="16" xfId="2" applyFont="1" applyFill="1" applyBorder="1" applyAlignment="1"/>
    <xf numFmtId="0" fontId="7" fillId="0" borderId="15" xfId="2" applyFont="1" applyFill="1" applyBorder="1" applyAlignment="1" applyProtection="1">
      <alignment horizontal="center" vertical="top"/>
      <protection hidden="1"/>
    </xf>
    <xf numFmtId="0" fontId="7" fillId="0" borderId="15" xfId="2" applyFont="1" applyFill="1" applyBorder="1" applyAlignment="1" applyProtection="1">
      <alignment horizontal="center"/>
      <protection hidden="1"/>
    </xf>
    <xf numFmtId="49" fontId="14" fillId="0" borderId="14" xfId="1" applyNumberFormat="1" applyFont="1" applyFill="1" applyBorder="1" applyAlignment="1" applyProtection="1">
      <alignment horizontal="left" vertical="center"/>
      <protection locked="0" hidden="1"/>
    </xf>
    <xf numFmtId="0" fontId="7" fillId="0" borderId="4" xfId="2" applyFont="1" applyBorder="1" applyAlignment="1" applyProtection="1">
      <alignment horizontal="right" vertical="center"/>
      <protection hidden="1"/>
    </xf>
    <xf numFmtId="0" fontId="7" fillId="0" borderId="12" xfId="2" applyFont="1" applyBorder="1" applyAlignment="1" applyProtection="1">
      <alignment horizontal="right"/>
      <protection hidden="1"/>
    </xf>
    <xf numFmtId="0" fontId="7" fillId="0" borderId="16" xfId="2" applyFont="1" applyFill="1" applyBorder="1" applyAlignment="1">
      <alignment horizontal="left" vertical="center"/>
    </xf>
    <xf numFmtId="0" fontId="15" fillId="0" borderId="0" xfId="4" applyFont="1" applyBorder="1" applyAlignment="1" applyProtection="1">
      <alignment horizontal="left"/>
      <protection hidden="1"/>
    </xf>
    <xf numFmtId="0" fontId="10" fillId="0" borderId="0" xfId="4" applyBorder="1" applyAlignment="1"/>
    <xf numFmtId="0" fontId="23" fillId="0" borderId="0" xfId="4" applyFont="1" applyBorder="1" applyAlignment="1" applyProtection="1">
      <alignment horizontal="left"/>
      <protection hidden="1"/>
    </xf>
    <xf numFmtId="0" fontId="24" fillId="0" borderId="0" xfId="4" applyFont="1" applyBorder="1" applyAlignment="1"/>
    <xf numFmtId="0" fontId="10" fillId="0" borderId="12" xfId="4" applyBorder="1" applyAlignment="1"/>
    <xf numFmtId="0" fontId="7" fillId="0" borderId="21" xfId="2" applyFont="1" applyBorder="1" applyAlignment="1" applyProtection="1">
      <alignment horizontal="center" vertical="top"/>
      <protection hidden="1"/>
    </xf>
    <xf numFmtId="0" fontId="7" fillId="0" borderId="21" xfId="2" applyFont="1" applyBorder="1" applyAlignment="1">
      <alignment horizontal="center"/>
    </xf>
    <xf numFmtId="0" fontId="7" fillId="0" borderId="22" xfId="2" applyFont="1" applyBorder="1" applyAlignment="1"/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5" xfId="2" applyFont="1" applyBorder="1" applyAlignment="1" applyProtection="1">
      <alignment horizontal="center"/>
      <protection hidden="1"/>
    </xf>
    <xf numFmtId="0" fontId="4" fillId="0" borderId="4" xfId="2" applyFont="1" applyFill="1" applyBorder="1" applyAlignment="1" applyProtection="1">
      <alignment horizontal="left" vertical="center" wrapText="1"/>
      <protection hidden="1"/>
    </xf>
    <xf numFmtId="0" fontId="4" fillId="0" borderId="0" xfId="2" applyFont="1" applyFill="1" applyBorder="1" applyAlignment="1" applyProtection="1">
      <alignment horizontal="left" vertical="center" wrapText="1"/>
      <protection hidden="1"/>
    </xf>
    <xf numFmtId="0" fontId="4" fillId="0" borderId="12" xfId="2" applyFont="1" applyFill="1" applyBorder="1" applyAlignment="1" applyProtection="1">
      <alignment horizontal="left" vertical="center" wrapText="1"/>
      <protection hidden="1"/>
    </xf>
    <xf numFmtId="0" fontId="12" fillId="0" borderId="4" xfId="2" applyFont="1" applyBorder="1" applyAlignment="1" applyProtection="1">
      <alignment horizontal="center" vertical="center" wrapText="1"/>
      <protection hidden="1"/>
    </xf>
    <xf numFmtId="0" fontId="12" fillId="0" borderId="0" xfId="2" applyFont="1" applyBorder="1" applyAlignment="1" applyProtection="1">
      <alignment horizontal="center" vertical="center" wrapText="1"/>
      <protection hidden="1"/>
    </xf>
    <xf numFmtId="0" fontId="12" fillId="0" borderId="12" xfId="2" applyFont="1" applyBorder="1" applyAlignment="1" applyProtection="1">
      <alignment horizontal="center" vertical="center" wrapText="1"/>
      <protection hidden="1"/>
    </xf>
    <xf numFmtId="49" fontId="4" fillId="2" borderId="14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16" xfId="0" applyNumberFormat="1" applyFont="1" applyBorder="1" applyAlignment="1" applyProtection="1">
      <alignment horizontal="center" vertical="center"/>
      <protection locked="0" hidden="1"/>
    </xf>
    <xf numFmtId="0" fontId="4" fillId="2" borderId="14" xfId="0" applyFont="1" applyFill="1" applyBorder="1" applyAlignment="1" applyProtection="1">
      <alignment horizontal="left" vertical="center"/>
      <protection locked="0" hidden="1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1" fontId="4" fillId="2" borderId="14" xfId="0" applyNumberFormat="1" applyFont="1" applyFill="1" applyBorder="1" applyAlignment="1" applyProtection="1">
      <alignment horizontal="center" vertical="center"/>
      <protection locked="0" hidden="1"/>
    </xf>
    <xf numFmtId="1" fontId="4" fillId="2" borderId="16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1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4" xfId="2" applyFont="1" applyBorder="1" applyAlignment="1" applyProtection="1">
      <alignment horizontal="right" wrapText="1"/>
      <protection hidden="1"/>
    </xf>
    <xf numFmtId="0" fontId="3" fillId="0" borderId="4" xfId="2" applyFont="1" applyBorder="1" applyAlignment="1" applyProtection="1">
      <alignment horizontal="right" vertical="center" wrapText="1"/>
      <protection hidden="1"/>
    </xf>
    <xf numFmtId="0" fontId="3" fillId="0" borderId="12" xfId="2" applyFont="1" applyBorder="1" applyAlignment="1" applyProtection="1">
      <alignment horizontal="right" wrapText="1"/>
      <protection hidden="1"/>
    </xf>
    <xf numFmtId="0" fontId="5" fillId="0" borderId="15" xfId="0" applyFont="1" applyBorder="1" applyAlignment="1" applyProtection="1">
      <alignment horizontal="left" vertical="center"/>
    </xf>
    <xf numFmtId="0" fontId="5" fillId="0" borderId="16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15" xfId="0" applyFont="1" applyBorder="1" applyAlignment="1" applyProtection="1">
      <alignment horizontal="left"/>
    </xf>
    <xf numFmtId="0" fontId="5" fillId="0" borderId="16" xfId="0" applyFont="1" applyBorder="1" applyAlignment="1" applyProtection="1">
      <alignment horizontal="left"/>
    </xf>
    <xf numFmtId="0" fontId="7" fillId="0" borderId="0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5" fillId="0" borderId="4" xfId="2" applyFont="1" applyBorder="1" applyAlignment="1" applyProtection="1">
      <alignment horizontal="center" vertical="center"/>
      <protection hidden="1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12" xfId="0" applyFont="1" applyBorder="1" applyAlignment="1" applyProtection="1">
      <alignment horizontal="right"/>
      <protection hidden="1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6" fillId="2" borderId="14" xfId="1" applyFill="1" applyBorder="1" applyAlignment="1" applyProtection="1">
      <protection locked="0" hidden="1"/>
    </xf>
    <xf numFmtId="0" fontId="4" fillId="0" borderId="15" xfId="0" applyFont="1" applyBorder="1" applyAlignment="1" applyProtection="1">
      <protection locked="0" hidden="1"/>
    </xf>
    <xf numFmtId="0" fontId="4" fillId="0" borderId="16" xfId="0" applyFont="1" applyBorder="1" applyAlignment="1" applyProtection="1">
      <protection locked="0"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5" xfId="0" applyFont="1" applyFill="1" applyBorder="1" applyAlignment="1" applyProtection="1">
      <alignment horizontal="center" vertical="top" wrapText="1"/>
      <protection hidden="1"/>
    </xf>
    <xf numFmtId="0" fontId="20" fillId="0" borderId="15" xfId="0" applyFont="1" applyFill="1" applyBorder="1" applyAlignment="1" applyProtection="1">
      <alignment horizontal="center" vertical="top" wrapText="1"/>
      <protection hidden="1"/>
    </xf>
    <xf numFmtId="0" fontId="9" fillId="0" borderId="18" xfId="0" applyFont="1" applyFill="1" applyBorder="1" applyAlignment="1" applyProtection="1">
      <alignment vertical="center" wrapText="1"/>
      <protection hidden="1"/>
    </xf>
    <xf numFmtId="0" fontId="9" fillId="0" borderId="27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20" fillId="0" borderId="18" xfId="0" applyFont="1" applyFill="1" applyBorder="1" applyAlignment="1" applyProtection="1">
      <alignment horizontal="center" vertical="center" wrapText="1"/>
      <protection hidden="1"/>
    </xf>
    <xf numFmtId="0" fontId="20" fillId="0" borderId="27" xfId="0" applyFont="1" applyFill="1" applyBorder="1" applyAlignment="1" applyProtection="1">
      <alignment horizontal="center" vertical="center" wrapText="1"/>
      <protection hidden="1"/>
    </xf>
    <xf numFmtId="0" fontId="20" fillId="0" borderId="28" xfId="0" applyFont="1" applyFill="1" applyBorder="1" applyAlignment="1" applyProtection="1">
      <alignment horizontal="center" vertical="center" wrapText="1"/>
      <protection hidden="1"/>
    </xf>
    <xf numFmtId="0" fontId="9" fillId="0" borderId="10" xfId="0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Alignment="1">
      <alignment horizontal="left" vertical="center" wrapText="1"/>
    </xf>
    <xf numFmtId="0" fontId="25" fillId="0" borderId="15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31" xfId="0" applyFont="1" applyFill="1" applyBorder="1" applyAlignment="1">
      <alignment horizontal="left" vertical="center" wrapText="1"/>
    </xf>
    <xf numFmtId="0" fontId="25" fillId="0" borderId="3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31" xfId="0" applyFont="1" applyFill="1" applyBorder="1" applyAlignment="1">
      <alignment horizontal="left" vertical="center" wrapText="1"/>
    </xf>
    <xf numFmtId="0" fontId="16" fillId="0" borderId="3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5" fillId="0" borderId="27" xfId="0" applyFont="1" applyFill="1" applyBorder="1" applyAlignment="1">
      <alignment vertical="center"/>
    </xf>
    <xf numFmtId="0" fontId="25" fillId="0" borderId="28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 indent="1"/>
    </xf>
    <xf numFmtId="0" fontId="16" fillId="0" borderId="31" xfId="0" applyFont="1" applyFill="1" applyBorder="1" applyAlignment="1">
      <alignment horizontal="left" vertical="center" wrapText="1" indent="1"/>
    </xf>
    <xf numFmtId="0" fontId="16" fillId="0" borderId="32" xfId="0" applyFont="1" applyFill="1" applyBorder="1" applyAlignment="1">
      <alignment horizontal="left" vertical="center" wrapText="1" indent="1"/>
    </xf>
    <xf numFmtId="0" fontId="25" fillId="0" borderId="3" xfId="0" applyFont="1" applyFill="1" applyBorder="1" applyAlignment="1">
      <alignment horizontal="left" vertical="center" wrapText="1" indent="1"/>
    </xf>
    <xf numFmtId="0" fontId="25" fillId="0" borderId="31" xfId="0" applyFont="1" applyFill="1" applyBorder="1" applyAlignment="1">
      <alignment horizontal="left" vertical="center" wrapText="1" indent="1"/>
    </xf>
    <xf numFmtId="0" fontId="25" fillId="0" borderId="32" xfId="0" applyFont="1" applyFill="1" applyBorder="1" applyAlignment="1">
      <alignment horizontal="left" vertical="center" wrapText="1" inden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9" fillId="0" borderId="24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25" fillId="0" borderId="27" xfId="0" applyFont="1" applyFill="1" applyBorder="1" applyAlignment="1">
      <alignment horizontal="left" vertical="center" wrapText="1"/>
    </xf>
    <xf numFmtId="0" fontId="25" fillId="0" borderId="28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vertical="center"/>
    </xf>
    <xf numFmtId="0" fontId="16" fillId="0" borderId="30" xfId="0" applyFont="1" applyFill="1" applyBorder="1" applyAlignment="1">
      <alignment vertical="center"/>
    </xf>
    <xf numFmtId="0" fontId="25" fillId="0" borderId="8" xfId="0" applyFont="1" applyFill="1" applyBorder="1" applyAlignment="1">
      <alignment horizontal="left" vertical="center" wrapText="1"/>
    </xf>
    <xf numFmtId="0" fontId="25" fillId="0" borderId="33" xfId="0" applyFont="1" applyFill="1" applyBorder="1" applyAlignment="1">
      <alignment horizontal="left" vertical="center" wrapText="1"/>
    </xf>
    <xf numFmtId="0" fontId="25" fillId="0" borderId="3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9" fillId="0" borderId="15" xfId="0" applyFont="1" applyFill="1" applyBorder="1" applyAlignment="1" applyProtection="1">
      <alignment horizontal="left" vertical="center" wrapText="1"/>
      <protection hidden="1"/>
    </xf>
    <xf numFmtId="0" fontId="20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Fill="1" applyBorder="1" applyAlignment="1">
      <alignment horizontal="left" vertical="center" wrapText="1" indent="1"/>
    </xf>
    <xf numFmtId="0" fontId="20" fillId="0" borderId="31" xfId="0" applyFont="1" applyFill="1" applyBorder="1" applyAlignment="1">
      <alignment horizontal="left" vertical="center" wrapText="1" indent="1"/>
    </xf>
    <xf numFmtId="0" fontId="20" fillId="0" borderId="32" xfId="0" applyFont="1" applyFill="1" applyBorder="1" applyAlignment="1">
      <alignment horizontal="left" vertical="center" wrapText="1" indent="1"/>
    </xf>
    <xf numFmtId="0" fontId="9" fillId="0" borderId="3" xfId="0" applyFont="1" applyFill="1" applyBorder="1" applyAlignment="1">
      <alignment horizontal="left" vertical="center" wrapText="1" indent="1"/>
    </xf>
    <xf numFmtId="0" fontId="9" fillId="0" borderId="31" xfId="0" applyFont="1" applyFill="1" applyBorder="1" applyAlignment="1">
      <alignment horizontal="left" vertical="center" wrapText="1" indent="1"/>
    </xf>
    <xf numFmtId="0" fontId="9" fillId="0" borderId="32" xfId="0" applyFont="1" applyFill="1" applyBorder="1" applyAlignment="1">
      <alignment horizontal="left" vertical="center" wrapText="1" indent="1"/>
    </xf>
    <xf numFmtId="0" fontId="9" fillId="0" borderId="18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20" fillId="0" borderId="0" xfId="0" applyFont="1" applyFill="1" applyBorder="1" applyAlignment="1" applyProtection="1">
      <alignment horizontal="center" vertical="top" wrapText="1"/>
      <protection hidden="1"/>
    </xf>
    <xf numFmtId="0" fontId="20" fillId="0" borderId="8" xfId="0" applyFont="1" applyFill="1" applyBorder="1" applyAlignment="1">
      <alignment horizontal="left" vertical="center" wrapText="1" indent="1"/>
    </xf>
    <xf numFmtId="0" fontId="20" fillId="0" borderId="33" xfId="0" applyFont="1" applyFill="1" applyBorder="1" applyAlignment="1">
      <alignment horizontal="left" vertical="center" wrapText="1" indent="1"/>
    </xf>
    <xf numFmtId="0" fontId="20" fillId="0" borderId="34" xfId="0" applyFont="1" applyFill="1" applyBorder="1" applyAlignment="1">
      <alignment horizontal="left" vertical="center" wrapText="1" indent="1"/>
    </xf>
    <xf numFmtId="0" fontId="9" fillId="0" borderId="2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20" fillId="0" borderId="35" xfId="0" applyFont="1" applyFill="1" applyBorder="1" applyAlignment="1">
      <alignment horizontal="left" vertical="center" wrapText="1"/>
    </xf>
    <xf numFmtId="0" fontId="20" fillId="0" borderId="36" xfId="0" applyFont="1" applyFill="1" applyBorder="1" applyAlignment="1">
      <alignment horizontal="left" vertical="center" wrapText="1"/>
    </xf>
    <xf numFmtId="0" fontId="16" fillId="0" borderId="24" xfId="0" applyFont="1" applyFill="1" applyBorder="1" applyAlignment="1">
      <alignment horizontal="left" vertical="center" wrapText="1" indent="1"/>
    </xf>
    <xf numFmtId="0" fontId="16" fillId="0" borderId="25" xfId="0" applyFont="1" applyFill="1" applyBorder="1" applyAlignment="1">
      <alignment horizontal="left" vertical="center" wrapText="1" indent="1"/>
    </xf>
    <xf numFmtId="0" fontId="16" fillId="0" borderId="26" xfId="0" applyFont="1" applyFill="1" applyBorder="1" applyAlignment="1">
      <alignment horizontal="left" vertical="center" wrapText="1" indent="1"/>
    </xf>
    <xf numFmtId="0" fontId="8" fillId="0" borderId="18" xfId="0" applyFont="1" applyFill="1" applyBorder="1" applyAlignment="1" applyProtection="1">
      <alignment vertical="center" wrapText="1"/>
      <protection hidden="1"/>
    </xf>
    <xf numFmtId="0" fontId="8" fillId="0" borderId="27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19" fillId="0" borderId="0" xfId="4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31" xfId="0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horizontal="left" vertical="center" wrapText="1"/>
    </xf>
    <xf numFmtId="0" fontId="21" fillId="0" borderId="27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20" fillId="0" borderId="0" xfId="4" applyFont="1" applyFill="1" applyBorder="1" applyAlignment="1" applyProtection="1">
      <alignment horizontal="center" vertical="center"/>
      <protection hidden="1"/>
    </xf>
    <xf numFmtId="14" fontId="20" fillId="0" borderId="0" xfId="4" applyNumberFormat="1" applyFont="1" applyFill="1" applyBorder="1" applyAlignment="1" applyProtection="1">
      <alignment horizontal="center" vertical="center"/>
      <protection locked="0" hidden="1"/>
    </xf>
    <xf numFmtId="0" fontId="1" fillId="0" borderId="0" xfId="4" applyFont="1" applyFill="1" applyBorder="1" applyAlignment="1">
      <alignment vertical="center"/>
    </xf>
    <xf numFmtId="0" fontId="21" fillId="0" borderId="9" xfId="0" applyFont="1" applyFill="1" applyBorder="1" applyAlignment="1">
      <alignment horizontal="center" vertical="center" wrapText="1"/>
    </xf>
    <xf numFmtId="49" fontId="22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6" fillId="0" borderId="33" xfId="0" applyFont="1" applyFill="1" applyBorder="1"/>
    <xf numFmtId="0" fontId="16" fillId="0" borderId="34" xfId="0" applyFont="1" applyFill="1" applyBorder="1"/>
    <xf numFmtId="0" fontId="16" fillId="0" borderId="31" xfId="0" applyFont="1" applyFill="1" applyBorder="1"/>
    <xf numFmtId="0" fontId="16" fillId="0" borderId="32" xfId="0" applyFont="1" applyFill="1" applyBorder="1"/>
    <xf numFmtId="0" fontId="4" fillId="0" borderId="33" xfId="0" applyFont="1" applyFill="1" applyBorder="1" applyAlignment="1">
      <alignment horizontal="left" vertical="center" wrapText="1"/>
    </xf>
    <xf numFmtId="0" fontId="11" fillId="0" borderId="0" xfId="4" applyFont="1" applyAlignment="1"/>
    <xf numFmtId="0" fontId="17" fillId="0" borderId="0" xfId="4" applyFont="1" applyBorder="1" applyAlignment="1">
      <alignment horizontal="justify" vertical="top" wrapText="1"/>
    </xf>
    <xf numFmtId="0" fontId="10" fillId="0" borderId="0" xfId="4" applyAlignment="1"/>
  </cellXfs>
  <cellStyles count="6">
    <cellStyle name="Comma" xfId="5" builtinId="3"/>
    <cellStyle name="Hyperlink" xfId="1" builtinId="8"/>
    <cellStyle name="Normal" xfId="0" builtinId="0"/>
    <cellStyle name="Normal_TFI-POD" xfId="2"/>
    <cellStyle name="Obično_Knjiga2" xfId="3"/>
    <cellStyle name="Style 1" xfId="4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r@t.ht.hr" TargetMode="External"/><Relationship Id="rId1" Type="http://schemas.openxmlformats.org/officeDocument/2006/relationships/hyperlink" Target="mailto:ir@t.ht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/>
  <dimension ref="A1:L63"/>
  <sheetViews>
    <sheetView tabSelected="1" view="pageBreakPreview" zoomScale="110" zoomScaleNormal="100" zoomScaleSheetLayoutView="100" workbookViewId="0">
      <selection activeCell="I25" sqref="I25"/>
    </sheetView>
  </sheetViews>
  <sheetFormatPr defaultRowHeight="12.75"/>
  <cols>
    <col min="1" max="1" width="9.140625" style="6"/>
    <col min="2" max="2" width="13" style="6" customWidth="1"/>
    <col min="3" max="6" width="9.140625" style="6"/>
    <col min="7" max="7" width="15.140625" style="6" customWidth="1"/>
    <col min="8" max="8" width="19.28515625" style="6" customWidth="1"/>
    <col min="9" max="9" width="14.42578125" style="6" customWidth="1"/>
    <col min="10" max="16384" width="9.140625" style="6"/>
  </cols>
  <sheetData>
    <row r="1" spans="1:12" ht="15.75">
      <c r="A1" s="182" t="s">
        <v>226</v>
      </c>
      <c r="B1" s="183"/>
      <c r="C1" s="183"/>
      <c r="D1" s="66"/>
      <c r="E1" s="66"/>
      <c r="F1" s="66"/>
      <c r="G1" s="66"/>
      <c r="H1" s="66"/>
      <c r="I1" s="67"/>
      <c r="J1" s="5"/>
      <c r="K1" s="5"/>
      <c r="L1" s="5"/>
    </row>
    <row r="2" spans="1:12">
      <c r="A2" s="215" t="s">
        <v>227</v>
      </c>
      <c r="B2" s="216"/>
      <c r="C2" s="216"/>
      <c r="D2" s="217"/>
      <c r="E2" s="100" t="s">
        <v>333</v>
      </c>
      <c r="F2" s="7"/>
      <c r="G2" s="8" t="s">
        <v>228</v>
      </c>
      <c r="H2" s="100" t="s">
        <v>334</v>
      </c>
      <c r="I2" s="68"/>
      <c r="J2" s="5"/>
      <c r="K2" s="5"/>
      <c r="L2" s="5"/>
    </row>
    <row r="3" spans="1:12">
      <c r="A3" s="69"/>
      <c r="B3" s="9"/>
      <c r="C3" s="9"/>
      <c r="D3" s="9"/>
      <c r="E3" s="10"/>
      <c r="F3" s="10"/>
      <c r="G3" s="9"/>
      <c r="H3" s="9"/>
      <c r="I3" s="70"/>
      <c r="J3" s="5"/>
      <c r="K3" s="5"/>
      <c r="L3" s="5"/>
    </row>
    <row r="4" spans="1:12" ht="15">
      <c r="A4" s="218" t="s">
        <v>292</v>
      </c>
      <c r="B4" s="219"/>
      <c r="C4" s="219"/>
      <c r="D4" s="219"/>
      <c r="E4" s="219"/>
      <c r="F4" s="219"/>
      <c r="G4" s="219"/>
      <c r="H4" s="219"/>
      <c r="I4" s="220"/>
      <c r="J4" s="5"/>
      <c r="K4" s="5"/>
      <c r="L4" s="5"/>
    </row>
    <row r="5" spans="1:12">
      <c r="A5" s="71"/>
      <c r="B5" s="11"/>
      <c r="C5" s="11"/>
      <c r="D5" s="11"/>
      <c r="E5" s="12"/>
      <c r="F5" s="72"/>
      <c r="G5" s="13"/>
      <c r="H5" s="14"/>
      <c r="I5" s="73"/>
      <c r="J5" s="5"/>
      <c r="K5" s="5"/>
      <c r="L5" s="5"/>
    </row>
    <row r="6" spans="1:12">
      <c r="A6" s="201" t="s">
        <v>229</v>
      </c>
      <c r="B6" s="202"/>
      <c r="C6" s="221" t="s">
        <v>297</v>
      </c>
      <c r="D6" s="222"/>
      <c r="E6" s="22"/>
      <c r="F6" s="22"/>
      <c r="G6" s="22"/>
      <c r="H6" s="22"/>
      <c r="I6" s="74"/>
      <c r="J6" s="5"/>
      <c r="K6" s="5"/>
      <c r="L6" s="5"/>
    </row>
    <row r="7" spans="1:12">
      <c r="A7" s="75"/>
      <c r="B7" s="17"/>
      <c r="C7" s="105"/>
      <c r="D7" s="105"/>
      <c r="E7" s="22"/>
      <c r="F7" s="22"/>
      <c r="G7" s="22"/>
      <c r="H7" s="22"/>
      <c r="I7" s="74"/>
      <c r="J7" s="5"/>
      <c r="K7" s="5"/>
      <c r="L7" s="5"/>
    </row>
    <row r="8" spans="1:12">
      <c r="A8" s="231" t="s">
        <v>230</v>
      </c>
      <c r="B8" s="232"/>
      <c r="C8" s="221" t="s">
        <v>298</v>
      </c>
      <c r="D8" s="228"/>
      <c r="E8" s="22"/>
      <c r="F8" s="22"/>
      <c r="G8" s="22"/>
      <c r="H8" s="22"/>
      <c r="I8" s="76"/>
      <c r="J8" s="5"/>
      <c r="K8" s="5"/>
      <c r="L8" s="5"/>
    </row>
    <row r="9" spans="1:12">
      <c r="A9" s="77"/>
      <c r="B9" s="42"/>
      <c r="C9" s="106"/>
      <c r="D9" s="105"/>
      <c r="E9" s="11"/>
      <c r="F9" s="11"/>
      <c r="G9" s="11"/>
      <c r="H9" s="11"/>
      <c r="I9" s="76"/>
      <c r="J9" s="5"/>
      <c r="K9" s="5"/>
      <c r="L9" s="5"/>
    </row>
    <row r="10" spans="1:12">
      <c r="A10" s="185" t="s">
        <v>231</v>
      </c>
      <c r="B10" s="229"/>
      <c r="C10" s="221" t="s">
        <v>299</v>
      </c>
      <c r="D10" s="222"/>
      <c r="E10" s="11"/>
      <c r="F10" s="11"/>
      <c r="G10" s="11"/>
      <c r="H10" s="11"/>
      <c r="I10" s="76"/>
      <c r="J10" s="5"/>
      <c r="K10" s="5"/>
      <c r="L10" s="5"/>
    </row>
    <row r="11" spans="1:12">
      <c r="A11" s="230"/>
      <c r="B11" s="229"/>
      <c r="C11" s="11"/>
      <c r="D11" s="11"/>
      <c r="E11" s="11"/>
      <c r="F11" s="11"/>
      <c r="G11" s="11"/>
      <c r="H11" s="11"/>
      <c r="I11" s="76"/>
      <c r="J11" s="5"/>
      <c r="K11" s="5"/>
      <c r="L11" s="5"/>
    </row>
    <row r="12" spans="1:12">
      <c r="A12" s="201" t="s">
        <v>232</v>
      </c>
      <c r="B12" s="202"/>
      <c r="C12" s="223" t="s">
        <v>300</v>
      </c>
      <c r="D12" s="233"/>
      <c r="E12" s="233"/>
      <c r="F12" s="233"/>
      <c r="G12" s="233"/>
      <c r="H12" s="233"/>
      <c r="I12" s="234"/>
      <c r="J12" s="5"/>
      <c r="K12" s="5"/>
      <c r="L12" s="5"/>
    </row>
    <row r="13" spans="1:12">
      <c r="A13" s="75"/>
      <c r="B13" s="17"/>
      <c r="C13" s="107"/>
      <c r="D13" s="105"/>
      <c r="E13" s="105"/>
      <c r="F13" s="105"/>
      <c r="G13" s="105"/>
      <c r="H13" s="105"/>
      <c r="I13" s="105"/>
      <c r="J13" s="5"/>
      <c r="K13" s="5"/>
      <c r="L13" s="5"/>
    </row>
    <row r="14" spans="1:12">
      <c r="A14" s="201" t="s">
        <v>233</v>
      </c>
      <c r="B14" s="202"/>
      <c r="C14" s="226">
        <v>10110</v>
      </c>
      <c r="D14" s="227"/>
      <c r="E14" s="105"/>
      <c r="F14" s="223" t="s">
        <v>301</v>
      </c>
      <c r="G14" s="224"/>
      <c r="H14" s="224"/>
      <c r="I14" s="225"/>
      <c r="J14" s="5"/>
      <c r="K14" s="5"/>
      <c r="L14" s="5"/>
    </row>
    <row r="15" spans="1:12">
      <c r="A15" s="75"/>
      <c r="B15" s="17"/>
      <c r="C15" s="105"/>
      <c r="D15" s="105"/>
      <c r="E15" s="105"/>
      <c r="F15" s="105"/>
      <c r="G15" s="105"/>
      <c r="H15" s="105"/>
      <c r="I15" s="105"/>
      <c r="J15" s="5"/>
      <c r="K15" s="5"/>
      <c r="L15" s="5"/>
    </row>
    <row r="16" spans="1:12">
      <c r="A16" s="201" t="s">
        <v>234</v>
      </c>
      <c r="B16" s="202"/>
      <c r="C16" s="223" t="s">
        <v>332</v>
      </c>
      <c r="D16" s="233"/>
      <c r="E16" s="233"/>
      <c r="F16" s="233"/>
      <c r="G16" s="233"/>
      <c r="H16" s="233"/>
      <c r="I16" s="234"/>
      <c r="J16" s="5"/>
      <c r="K16" s="5"/>
      <c r="L16" s="5"/>
    </row>
    <row r="17" spans="1:12">
      <c r="A17" s="75"/>
      <c r="B17" s="17"/>
      <c r="C17" s="105"/>
      <c r="D17" s="105"/>
      <c r="E17" s="105"/>
      <c r="F17" s="105"/>
      <c r="G17" s="105"/>
      <c r="H17" s="105"/>
      <c r="I17" s="105"/>
      <c r="J17" s="5"/>
      <c r="K17" s="5"/>
      <c r="L17" s="5"/>
    </row>
    <row r="18" spans="1:12">
      <c r="A18" s="201" t="s">
        <v>235</v>
      </c>
      <c r="B18" s="202"/>
      <c r="C18" s="250" t="s">
        <v>302</v>
      </c>
      <c r="D18" s="251"/>
      <c r="E18" s="251"/>
      <c r="F18" s="251"/>
      <c r="G18" s="251"/>
      <c r="H18" s="251"/>
      <c r="I18" s="252"/>
      <c r="J18" s="5"/>
      <c r="K18" s="5"/>
      <c r="L18" s="5"/>
    </row>
    <row r="19" spans="1:12">
      <c r="A19" s="75"/>
      <c r="B19" s="17"/>
      <c r="C19" s="107"/>
      <c r="D19" s="105"/>
      <c r="E19" s="105"/>
      <c r="F19" s="105"/>
      <c r="G19" s="105"/>
      <c r="H19" s="105"/>
      <c r="I19" s="105"/>
      <c r="J19" s="5"/>
      <c r="K19" s="5"/>
      <c r="L19" s="5"/>
    </row>
    <row r="20" spans="1:12">
      <c r="A20" s="201" t="s">
        <v>236</v>
      </c>
      <c r="B20" s="202"/>
      <c r="C20" s="250" t="s">
        <v>302</v>
      </c>
      <c r="D20" s="251"/>
      <c r="E20" s="251"/>
      <c r="F20" s="251"/>
      <c r="G20" s="251"/>
      <c r="H20" s="251"/>
      <c r="I20" s="252"/>
      <c r="J20" s="5"/>
      <c r="K20" s="5"/>
      <c r="L20" s="5"/>
    </row>
    <row r="21" spans="1:12">
      <c r="A21" s="75"/>
      <c r="B21" s="17"/>
      <c r="C21" s="107"/>
      <c r="D21" s="105"/>
      <c r="E21" s="105"/>
      <c r="F21" s="105"/>
      <c r="G21" s="105"/>
      <c r="H21" s="105"/>
      <c r="I21" s="105"/>
      <c r="J21" s="5"/>
      <c r="K21" s="5"/>
      <c r="L21" s="5"/>
    </row>
    <row r="22" spans="1:12">
      <c r="A22" s="201" t="s">
        <v>237</v>
      </c>
      <c r="B22" s="202"/>
      <c r="C22" s="108">
        <v>133</v>
      </c>
      <c r="D22" s="223" t="s">
        <v>301</v>
      </c>
      <c r="E22" s="237"/>
      <c r="F22" s="238"/>
      <c r="G22" s="235"/>
      <c r="H22" s="236"/>
      <c r="I22" s="109"/>
      <c r="J22" s="5"/>
      <c r="K22" s="5"/>
      <c r="L22" s="5"/>
    </row>
    <row r="23" spans="1:12">
      <c r="A23" s="75"/>
      <c r="B23" s="17"/>
      <c r="C23" s="105"/>
      <c r="D23" s="105"/>
      <c r="E23" s="105"/>
      <c r="F23" s="105"/>
      <c r="G23" s="105"/>
      <c r="H23" s="105"/>
      <c r="I23" s="110"/>
      <c r="J23" s="5"/>
      <c r="K23" s="5"/>
      <c r="L23" s="5"/>
    </row>
    <row r="24" spans="1:12">
      <c r="A24" s="201" t="s">
        <v>238</v>
      </c>
      <c r="B24" s="202"/>
      <c r="C24" s="108">
        <v>21</v>
      </c>
      <c r="D24" s="223" t="s">
        <v>303</v>
      </c>
      <c r="E24" s="237"/>
      <c r="F24" s="237"/>
      <c r="G24" s="238"/>
      <c r="H24" s="104" t="s">
        <v>239</v>
      </c>
      <c r="I24" s="150">
        <v>3730</v>
      </c>
      <c r="J24" s="5"/>
      <c r="K24" s="5"/>
      <c r="L24" s="5"/>
    </row>
    <row r="25" spans="1:12">
      <c r="A25" s="75"/>
      <c r="B25" s="17"/>
      <c r="C25" s="105"/>
      <c r="D25" s="105"/>
      <c r="E25" s="105"/>
      <c r="F25" s="105"/>
      <c r="G25" s="111"/>
      <c r="H25" s="111" t="s">
        <v>304</v>
      </c>
      <c r="I25" s="107"/>
      <c r="J25" s="5"/>
      <c r="K25" s="5"/>
      <c r="L25" s="5"/>
    </row>
    <row r="26" spans="1:12">
      <c r="A26" s="201" t="s">
        <v>240</v>
      </c>
      <c r="B26" s="202"/>
      <c r="C26" s="112" t="s">
        <v>305</v>
      </c>
      <c r="D26" s="113"/>
      <c r="E26" s="114"/>
      <c r="F26" s="110"/>
      <c r="G26" s="244" t="s">
        <v>241</v>
      </c>
      <c r="H26" s="245"/>
      <c r="I26" s="115" t="s">
        <v>306</v>
      </c>
      <c r="J26" s="5"/>
      <c r="K26" s="5"/>
      <c r="L26" s="5"/>
    </row>
    <row r="27" spans="1:12">
      <c r="A27" s="75"/>
      <c r="B27" s="17"/>
      <c r="C27" s="11"/>
      <c r="D27" s="78"/>
      <c r="E27" s="78"/>
      <c r="F27" s="78"/>
      <c r="G27" s="78"/>
      <c r="H27" s="11"/>
      <c r="I27" s="79"/>
      <c r="J27" s="5"/>
      <c r="K27" s="5"/>
      <c r="L27" s="5"/>
    </row>
    <row r="28" spans="1:12">
      <c r="A28" s="241" t="s">
        <v>242</v>
      </c>
      <c r="B28" s="242"/>
      <c r="C28" s="243"/>
      <c r="D28" s="243"/>
      <c r="E28" s="246" t="s">
        <v>243</v>
      </c>
      <c r="F28" s="247"/>
      <c r="G28" s="247"/>
      <c r="H28" s="239" t="s">
        <v>244</v>
      </c>
      <c r="I28" s="240"/>
      <c r="J28" s="5"/>
      <c r="K28" s="5"/>
      <c r="L28" s="5"/>
    </row>
    <row r="29" spans="1:12">
      <c r="A29" s="80"/>
      <c r="B29" s="26"/>
      <c r="C29" s="26"/>
      <c r="D29" s="19"/>
      <c r="E29" s="11"/>
      <c r="F29" s="11"/>
      <c r="G29" s="11"/>
      <c r="H29" s="20"/>
      <c r="I29" s="79"/>
      <c r="J29" s="5"/>
      <c r="K29" s="5"/>
      <c r="L29" s="5"/>
    </row>
    <row r="30" spans="1:12">
      <c r="A30" s="193"/>
      <c r="B30" s="194"/>
      <c r="C30" s="194"/>
      <c r="D30" s="197"/>
      <c r="E30" s="193"/>
      <c r="F30" s="194"/>
      <c r="G30" s="194"/>
      <c r="H30" s="195"/>
      <c r="I30" s="196"/>
      <c r="J30" s="5"/>
      <c r="K30" s="5"/>
      <c r="L30" s="5"/>
    </row>
    <row r="31" spans="1:12">
      <c r="A31" s="75"/>
      <c r="B31" s="17"/>
      <c r="C31" s="16"/>
      <c r="D31" s="248"/>
      <c r="E31" s="248"/>
      <c r="F31" s="248"/>
      <c r="G31" s="249"/>
      <c r="H31" s="11"/>
      <c r="I31" s="81"/>
      <c r="J31" s="5"/>
      <c r="K31" s="5"/>
      <c r="L31" s="5"/>
    </row>
    <row r="32" spans="1:12">
      <c r="A32" s="193"/>
      <c r="B32" s="194"/>
      <c r="C32" s="194"/>
      <c r="D32" s="197"/>
      <c r="E32" s="193"/>
      <c r="F32" s="194"/>
      <c r="G32" s="194"/>
      <c r="H32" s="195"/>
      <c r="I32" s="196"/>
      <c r="J32" s="5"/>
      <c r="K32" s="5"/>
      <c r="L32" s="5"/>
    </row>
    <row r="33" spans="1:12">
      <c r="A33" s="75"/>
      <c r="B33" s="17"/>
      <c r="C33" s="16"/>
      <c r="D33" s="21"/>
      <c r="E33" s="21"/>
      <c r="F33" s="21"/>
      <c r="G33" s="22"/>
      <c r="H33" s="11"/>
      <c r="I33" s="82"/>
      <c r="J33" s="5"/>
      <c r="K33" s="5"/>
      <c r="L33" s="5"/>
    </row>
    <row r="34" spans="1:12">
      <c r="A34" s="193"/>
      <c r="B34" s="194"/>
      <c r="C34" s="194"/>
      <c r="D34" s="197"/>
      <c r="E34" s="193"/>
      <c r="F34" s="194"/>
      <c r="G34" s="194"/>
      <c r="H34" s="195"/>
      <c r="I34" s="196"/>
      <c r="J34" s="5"/>
      <c r="K34" s="5"/>
      <c r="L34" s="5"/>
    </row>
    <row r="35" spans="1:12">
      <c r="A35" s="75"/>
      <c r="B35" s="17"/>
      <c r="C35" s="16"/>
      <c r="D35" s="21"/>
      <c r="E35" s="21"/>
      <c r="F35" s="21"/>
      <c r="G35" s="22"/>
      <c r="H35" s="11"/>
      <c r="I35" s="82"/>
      <c r="J35" s="5"/>
      <c r="K35" s="5"/>
      <c r="L35" s="5"/>
    </row>
    <row r="36" spans="1:12">
      <c r="A36" s="193"/>
      <c r="B36" s="194"/>
      <c r="C36" s="194"/>
      <c r="D36" s="197"/>
      <c r="E36" s="193"/>
      <c r="F36" s="194"/>
      <c r="G36" s="194"/>
      <c r="H36" s="195"/>
      <c r="I36" s="196"/>
      <c r="J36" s="5"/>
      <c r="K36" s="5"/>
      <c r="L36" s="5"/>
    </row>
    <row r="37" spans="1:12">
      <c r="A37" s="83"/>
      <c r="B37" s="23"/>
      <c r="C37" s="212"/>
      <c r="D37" s="213"/>
      <c r="E37" s="11"/>
      <c r="F37" s="212"/>
      <c r="G37" s="213"/>
      <c r="H37" s="11"/>
      <c r="I37" s="76"/>
      <c r="J37" s="5"/>
      <c r="K37" s="5"/>
      <c r="L37" s="5"/>
    </row>
    <row r="38" spans="1:12">
      <c r="A38" s="193"/>
      <c r="B38" s="194"/>
      <c r="C38" s="194"/>
      <c r="D38" s="197"/>
      <c r="E38" s="193"/>
      <c r="F38" s="194"/>
      <c r="G38" s="194"/>
      <c r="H38" s="195"/>
      <c r="I38" s="196"/>
      <c r="J38" s="5"/>
      <c r="K38" s="5"/>
      <c r="L38" s="5"/>
    </row>
    <row r="39" spans="1:12">
      <c r="A39" s="83"/>
      <c r="B39" s="23"/>
      <c r="C39" s="24"/>
      <c r="D39" s="25"/>
      <c r="E39" s="11"/>
      <c r="F39" s="24"/>
      <c r="G39" s="25"/>
      <c r="H39" s="11"/>
      <c r="I39" s="76"/>
      <c r="J39" s="5"/>
      <c r="K39" s="5"/>
      <c r="L39" s="5"/>
    </row>
    <row r="40" spans="1:12">
      <c r="A40" s="193"/>
      <c r="B40" s="194"/>
      <c r="C40" s="194"/>
      <c r="D40" s="197"/>
      <c r="E40" s="193"/>
      <c r="F40" s="194"/>
      <c r="G40" s="194"/>
      <c r="H40" s="195"/>
      <c r="I40" s="196"/>
      <c r="J40" s="5"/>
      <c r="K40" s="5"/>
      <c r="L40" s="5"/>
    </row>
    <row r="41" spans="1:12">
      <c r="A41" s="101"/>
      <c r="B41" s="26"/>
      <c r="C41" s="26"/>
      <c r="D41" s="26"/>
      <c r="E41" s="18"/>
      <c r="F41" s="102"/>
      <c r="G41" s="102"/>
      <c r="H41" s="103"/>
      <c r="I41" s="84"/>
      <c r="J41" s="5"/>
      <c r="K41" s="5"/>
      <c r="L41" s="5"/>
    </row>
    <row r="42" spans="1:12">
      <c r="A42" s="83"/>
      <c r="B42" s="23"/>
      <c r="C42" s="24"/>
      <c r="D42" s="25"/>
      <c r="E42" s="11"/>
      <c r="F42" s="24"/>
      <c r="G42" s="25"/>
      <c r="H42" s="11"/>
      <c r="I42" s="76"/>
      <c r="J42" s="5"/>
      <c r="K42" s="5"/>
      <c r="L42" s="5"/>
    </row>
    <row r="43" spans="1:12">
      <c r="A43" s="85"/>
      <c r="B43" s="27"/>
      <c r="C43" s="27"/>
      <c r="D43" s="15"/>
      <c r="E43" s="15"/>
      <c r="F43" s="27"/>
      <c r="G43" s="15"/>
      <c r="H43" s="15"/>
      <c r="I43" s="86"/>
      <c r="J43" s="5"/>
      <c r="K43" s="5"/>
      <c r="L43" s="5"/>
    </row>
    <row r="44" spans="1:12">
      <c r="A44" s="185" t="s">
        <v>245</v>
      </c>
      <c r="B44" s="186"/>
      <c r="C44" s="195"/>
      <c r="D44" s="196"/>
      <c r="E44" s="19"/>
      <c r="F44" s="187"/>
      <c r="G44" s="194"/>
      <c r="H44" s="194"/>
      <c r="I44" s="197"/>
      <c r="J44" s="5"/>
      <c r="K44" s="5"/>
      <c r="L44" s="5"/>
    </row>
    <row r="45" spans="1:12">
      <c r="A45" s="83"/>
      <c r="B45" s="23"/>
      <c r="C45" s="212"/>
      <c r="D45" s="213"/>
      <c r="E45" s="11"/>
      <c r="F45" s="212"/>
      <c r="G45" s="214"/>
      <c r="H45" s="28"/>
      <c r="I45" s="87"/>
      <c r="J45" s="5"/>
      <c r="K45" s="5"/>
      <c r="L45" s="5"/>
    </row>
    <row r="46" spans="1:12">
      <c r="A46" s="185" t="s">
        <v>246</v>
      </c>
      <c r="B46" s="186"/>
      <c r="C46" s="187"/>
      <c r="D46" s="188"/>
      <c r="E46" s="188"/>
      <c r="F46" s="188"/>
      <c r="G46" s="188"/>
      <c r="H46" s="188"/>
      <c r="I46" s="189"/>
      <c r="J46" s="5"/>
      <c r="K46" s="5"/>
      <c r="L46" s="5"/>
    </row>
    <row r="47" spans="1:12">
      <c r="A47" s="75"/>
      <c r="B47" s="17"/>
      <c r="C47" s="16" t="s">
        <v>247</v>
      </c>
      <c r="D47" s="11"/>
      <c r="E47" s="11"/>
      <c r="F47" s="11"/>
      <c r="G47" s="11"/>
      <c r="H47" s="11"/>
      <c r="I47" s="76"/>
      <c r="J47" s="5"/>
      <c r="K47" s="5"/>
      <c r="L47" s="5"/>
    </row>
    <row r="48" spans="1:12">
      <c r="A48" s="185" t="s">
        <v>248</v>
      </c>
      <c r="B48" s="186"/>
      <c r="C48" s="190"/>
      <c r="D48" s="191"/>
      <c r="E48" s="192"/>
      <c r="F48" s="11"/>
      <c r="G48" s="43" t="s">
        <v>249</v>
      </c>
      <c r="H48" s="190"/>
      <c r="I48" s="192"/>
      <c r="J48" s="5"/>
      <c r="K48" s="5"/>
      <c r="L48" s="5"/>
    </row>
    <row r="49" spans="1:12">
      <c r="A49" s="75"/>
      <c r="B49" s="17"/>
      <c r="C49" s="16"/>
      <c r="D49" s="11"/>
      <c r="E49" s="11"/>
      <c r="F49" s="11"/>
      <c r="G49" s="11"/>
      <c r="H49" s="11"/>
      <c r="I49" s="76"/>
      <c r="J49" s="5"/>
      <c r="K49" s="5"/>
      <c r="L49" s="5"/>
    </row>
    <row r="50" spans="1:12">
      <c r="A50" s="185" t="s">
        <v>235</v>
      </c>
      <c r="B50" s="186"/>
      <c r="C50" s="200"/>
      <c r="D50" s="191"/>
      <c r="E50" s="191"/>
      <c r="F50" s="191"/>
      <c r="G50" s="191"/>
      <c r="H50" s="191"/>
      <c r="I50" s="192"/>
      <c r="J50" s="5"/>
      <c r="K50" s="5"/>
      <c r="L50" s="5"/>
    </row>
    <row r="51" spans="1:12">
      <c r="A51" s="75"/>
      <c r="B51" s="17"/>
      <c r="C51" s="11"/>
      <c r="D51" s="11"/>
      <c r="E51" s="11"/>
      <c r="F51" s="11"/>
      <c r="G51" s="11"/>
      <c r="H51" s="11"/>
      <c r="I51" s="76"/>
      <c r="J51" s="5"/>
      <c r="K51" s="5"/>
      <c r="L51" s="5"/>
    </row>
    <row r="52" spans="1:12">
      <c r="A52" s="201" t="s">
        <v>250</v>
      </c>
      <c r="B52" s="202"/>
      <c r="C52" s="190"/>
      <c r="D52" s="191"/>
      <c r="E52" s="191"/>
      <c r="F52" s="191"/>
      <c r="G52" s="191"/>
      <c r="H52" s="191"/>
      <c r="I52" s="203"/>
      <c r="J52" s="5"/>
      <c r="K52" s="5"/>
      <c r="L52" s="5"/>
    </row>
    <row r="53" spans="1:12">
      <c r="A53" s="88"/>
      <c r="B53" s="15"/>
      <c r="C53" s="184" t="s">
        <v>251</v>
      </c>
      <c r="D53" s="184"/>
      <c r="E53" s="184"/>
      <c r="F53" s="184"/>
      <c r="G53" s="184"/>
      <c r="H53" s="184"/>
      <c r="I53" s="89"/>
      <c r="J53" s="5"/>
      <c r="K53" s="5"/>
      <c r="L53" s="5"/>
    </row>
    <row r="54" spans="1:12">
      <c r="A54" s="88"/>
      <c r="B54" s="15"/>
      <c r="C54" s="29"/>
      <c r="D54" s="29"/>
      <c r="E54" s="29"/>
      <c r="F54" s="29"/>
      <c r="G54" s="29"/>
      <c r="H54" s="29"/>
      <c r="I54" s="89"/>
      <c r="J54" s="5"/>
      <c r="K54" s="5"/>
      <c r="L54" s="5"/>
    </row>
    <row r="55" spans="1:12">
      <c r="A55" s="88"/>
      <c r="B55" s="206" t="s">
        <v>252</v>
      </c>
      <c r="C55" s="207"/>
      <c r="D55" s="207"/>
      <c r="E55" s="207"/>
      <c r="F55" s="41"/>
      <c r="G55" s="41"/>
      <c r="H55" s="41"/>
      <c r="I55" s="90"/>
      <c r="J55" s="5"/>
      <c r="K55" s="5"/>
      <c r="L55" s="5"/>
    </row>
    <row r="56" spans="1:12">
      <c r="A56" s="88"/>
      <c r="B56" s="204" t="s">
        <v>283</v>
      </c>
      <c r="C56" s="205"/>
      <c r="D56" s="205"/>
      <c r="E56" s="205"/>
      <c r="F56" s="205"/>
      <c r="G56" s="205"/>
      <c r="H56" s="205"/>
      <c r="I56" s="208"/>
      <c r="J56" s="5"/>
      <c r="K56" s="5"/>
      <c r="L56" s="5"/>
    </row>
    <row r="57" spans="1:12">
      <c r="A57" s="88"/>
      <c r="B57" s="204" t="s">
        <v>284</v>
      </c>
      <c r="C57" s="205"/>
      <c r="D57" s="205"/>
      <c r="E57" s="205"/>
      <c r="F57" s="205"/>
      <c r="G57" s="205"/>
      <c r="H57" s="205"/>
      <c r="I57" s="90"/>
      <c r="J57" s="5"/>
      <c r="K57" s="5"/>
      <c r="L57" s="5"/>
    </row>
    <row r="58" spans="1:12">
      <c r="A58" s="88"/>
      <c r="B58" s="204" t="s">
        <v>285</v>
      </c>
      <c r="C58" s="205"/>
      <c r="D58" s="205"/>
      <c r="E58" s="205"/>
      <c r="F58" s="205"/>
      <c r="G58" s="205"/>
      <c r="H58" s="205"/>
      <c r="I58" s="208"/>
      <c r="J58" s="5"/>
      <c r="K58" s="5"/>
      <c r="L58" s="5"/>
    </row>
    <row r="59" spans="1:12">
      <c r="A59" s="88"/>
      <c r="B59" s="204" t="s">
        <v>286</v>
      </c>
      <c r="C59" s="205"/>
      <c r="D59" s="205"/>
      <c r="E59" s="205"/>
      <c r="F59" s="205"/>
      <c r="G59" s="205"/>
      <c r="H59" s="205"/>
      <c r="I59" s="208"/>
      <c r="J59" s="5"/>
      <c r="K59" s="5"/>
      <c r="L59" s="5"/>
    </row>
    <row r="60" spans="1:12">
      <c r="A60" s="88"/>
      <c r="B60" s="91"/>
      <c r="C60" s="92"/>
      <c r="D60" s="92"/>
      <c r="E60" s="92"/>
      <c r="F60" s="92"/>
      <c r="G60" s="92"/>
      <c r="H60" s="92"/>
      <c r="I60" s="93"/>
      <c r="J60" s="5"/>
      <c r="K60" s="5"/>
      <c r="L60" s="5"/>
    </row>
    <row r="61" spans="1:12" ht="13.5" thickBot="1">
      <c r="A61" s="94" t="s">
        <v>253</v>
      </c>
      <c r="B61" s="11"/>
      <c r="C61" s="11"/>
      <c r="D61" s="11"/>
      <c r="E61" s="11"/>
      <c r="F61" s="11"/>
      <c r="G61" s="30"/>
      <c r="H61" s="31"/>
      <c r="I61" s="95"/>
      <c r="J61" s="5"/>
      <c r="K61" s="5"/>
      <c r="L61" s="5"/>
    </row>
    <row r="62" spans="1:12">
      <c r="A62" s="71"/>
      <c r="B62" s="11"/>
      <c r="C62" s="11"/>
      <c r="D62" s="11"/>
      <c r="E62" s="15" t="s">
        <v>254</v>
      </c>
      <c r="F62" s="26"/>
      <c r="G62" s="209" t="s">
        <v>255</v>
      </c>
      <c r="H62" s="210"/>
      <c r="I62" s="211"/>
      <c r="J62" s="5"/>
      <c r="K62" s="5"/>
      <c r="L62" s="5"/>
    </row>
    <row r="63" spans="1:12">
      <c r="A63" s="96"/>
      <c r="B63" s="97"/>
      <c r="C63" s="98"/>
      <c r="D63" s="98"/>
      <c r="E63" s="98"/>
      <c r="F63" s="98"/>
      <c r="G63" s="198"/>
      <c r="H63" s="199"/>
      <c r="I63" s="99"/>
      <c r="J63" s="5"/>
      <c r="K63" s="5"/>
      <c r="L63" s="5"/>
    </row>
  </sheetData>
  <protectedRanges>
    <protectedRange sqref="E2 H2 A30:I30 A32:I32 A34:D34" name="Range1"/>
    <protectedRange sqref="C6:D6 C8:D8 C10:D10" name="Range1_1"/>
    <protectedRange sqref="C12:I12 C14:D14 F14:I14 C16:I16 C18:I18 C20:I20 C24:G24 C22:F22 C26 I26" name="Range1_1_1"/>
    <protectedRange sqref="I24" name="Range1_1_1_1"/>
  </protectedRanges>
  <mergeCells count="73">
    <mergeCell ref="A16:B16"/>
    <mergeCell ref="A32:D32"/>
    <mergeCell ref="E28:G28"/>
    <mergeCell ref="C16:I16"/>
    <mergeCell ref="A22:B22"/>
    <mergeCell ref="A24:B24"/>
    <mergeCell ref="D31:G31"/>
    <mergeCell ref="A30:D30"/>
    <mergeCell ref="E30:G30"/>
    <mergeCell ref="H30:I30"/>
    <mergeCell ref="H32:I32"/>
    <mergeCell ref="C18:I18"/>
    <mergeCell ref="D22:F22"/>
    <mergeCell ref="A18:B18"/>
    <mergeCell ref="A20:B20"/>
    <mergeCell ref="C20:I20"/>
    <mergeCell ref="G22:H22"/>
    <mergeCell ref="D24:G24"/>
    <mergeCell ref="H28:I28"/>
    <mergeCell ref="A28:D28"/>
    <mergeCell ref="A26:B26"/>
    <mergeCell ref="G26:H26"/>
    <mergeCell ref="A2:D2"/>
    <mergeCell ref="A4:I4"/>
    <mergeCell ref="A6:B6"/>
    <mergeCell ref="C6:D6"/>
    <mergeCell ref="F14:I14"/>
    <mergeCell ref="A14:B14"/>
    <mergeCell ref="C14:D14"/>
    <mergeCell ref="C8:D8"/>
    <mergeCell ref="A10:B11"/>
    <mergeCell ref="C10:D10"/>
    <mergeCell ref="A12:B12"/>
    <mergeCell ref="A8:B8"/>
    <mergeCell ref="C12:I12"/>
    <mergeCell ref="F37:G37"/>
    <mergeCell ref="H38:I38"/>
    <mergeCell ref="C45:D45"/>
    <mergeCell ref="C44:D44"/>
    <mergeCell ref="F45:G45"/>
    <mergeCell ref="A38:D38"/>
    <mergeCell ref="A34:D34"/>
    <mergeCell ref="G63:H63"/>
    <mergeCell ref="A50:B50"/>
    <mergeCell ref="C50:I50"/>
    <mergeCell ref="A52:B52"/>
    <mergeCell ref="C52:I52"/>
    <mergeCell ref="B57:H57"/>
    <mergeCell ref="B55:E55"/>
    <mergeCell ref="B59:I59"/>
    <mergeCell ref="B56:I56"/>
    <mergeCell ref="B58:I58"/>
    <mergeCell ref="G62:I62"/>
    <mergeCell ref="A40:D40"/>
    <mergeCell ref="H48:I48"/>
    <mergeCell ref="F44:I44"/>
    <mergeCell ref="C37:D37"/>
    <mergeCell ref="A1:C1"/>
    <mergeCell ref="C53:H53"/>
    <mergeCell ref="A46:B46"/>
    <mergeCell ref="C46:I46"/>
    <mergeCell ref="A48:B48"/>
    <mergeCell ref="C48:E48"/>
    <mergeCell ref="A44:B44"/>
    <mergeCell ref="E32:G32"/>
    <mergeCell ref="H36:I36"/>
    <mergeCell ref="A36:D36"/>
    <mergeCell ref="H34:I34"/>
    <mergeCell ref="E34:G34"/>
    <mergeCell ref="H40:I40"/>
    <mergeCell ref="E40:G40"/>
    <mergeCell ref="E38:G38"/>
    <mergeCell ref="E36:G36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</hyperlinks>
  <pageMargins left="0.75" right="0.75" top="1" bottom="1" header="0.5" footer="0.5"/>
  <pageSetup paperSize="9" scale="77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Q123"/>
  <sheetViews>
    <sheetView view="pageBreakPreview" zoomScale="115" zoomScaleNormal="100" zoomScaleSheetLayoutView="115" workbookViewId="0">
      <selection activeCell="K11" sqref="K11:K14"/>
    </sheetView>
  </sheetViews>
  <sheetFormatPr defaultRowHeight="12.75"/>
  <cols>
    <col min="1" max="8" width="9.140625" style="53"/>
    <col min="9" max="9" width="7.5703125" style="53" bestFit="1" customWidth="1"/>
    <col min="10" max="10" width="20" style="53" bestFit="1" customWidth="1"/>
    <col min="11" max="11" width="17" style="53" bestFit="1" customWidth="1"/>
    <col min="12" max="13" width="12.85546875" style="53" bestFit="1" customWidth="1"/>
    <col min="14" max="16384" width="9.140625" style="53"/>
  </cols>
  <sheetData>
    <row r="1" spans="1:17" ht="12.75" customHeight="1">
      <c r="A1" s="253" t="s">
        <v>142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7" s="119" customFormat="1" ht="12.75" customHeight="1">
      <c r="A2" s="254" t="s">
        <v>335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</row>
    <row r="3" spans="1:17">
      <c r="A3" s="256" t="s">
        <v>307</v>
      </c>
      <c r="B3" s="257"/>
      <c r="C3" s="257"/>
      <c r="D3" s="257"/>
      <c r="E3" s="257"/>
      <c r="F3" s="257"/>
      <c r="G3" s="257"/>
      <c r="H3" s="257"/>
      <c r="I3" s="257"/>
      <c r="J3" s="257"/>
      <c r="K3" s="258"/>
    </row>
    <row r="4" spans="1:17" s="119" customFormat="1" ht="25.5">
      <c r="A4" s="259" t="s">
        <v>48</v>
      </c>
      <c r="B4" s="260"/>
      <c r="C4" s="260"/>
      <c r="D4" s="260"/>
      <c r="E4" s="260"/>
      <c r="F4" s="260"/>
      <c r="G4" s="260"/>
      <c r="H4" s="261"/>
      <c r="I4" s="121" t="s">
        <v>308</v>
      </c>
      <c r="J4" s="120" t="s">
        <v>293</v>
      </c>
      <c r="K4" s="121" t="s">
        <v>294</v>
      </c>
    </row>
    <row r="5" spans="1:17">
      <c r="A5" s="262">
        <v>1</v>
      </c>
      <c r="B5" s="262"/>
      <c r="C5" s="262"/>
      <c r="D5" s="262"/>
      <c r="E5" s="262"/>
      <c r="F5" s="262"/>
      <c r="G5" s="262"/>
      <c r="H5" s="262"/>
      <c r="I5" s="123">
        <v>2</v>
      </c>
      <c r="J5" s="122">
        <v>3</v>
      </c>
      <c r="K5" s="122">
        <v>4</v>
      </c>
    </row>
    <row r="6" spans="1:17" s="119" customFormat="1">
      <c r="A6" s="263"/>
      <c r="B6" s="264"/>
      <c r="C6" s="264"/>
      <c r="D6" s="264"/>
      <c r="E6" s="264"/>
      <c r="F6" s="264"/>
      <c r="G6" s="264"/>
      <c r="H6" s="264"/>
      <c r="I6" s="264"/>
      <c r="J6" s="264"/>
      <c r="K6" s="265"/>
    </row>
    <row r="7" spans="1:17">
      <c r="A7" s="275" t="s">
        <v>49</v>
      </c>
      <c r="B7" s="276"/>
      <c r="C7" s="276"/>
      <c r="D7" s="276"/>
      <c r="E7" s="276"/>
      <c r="F7" s="276"/>
      <c r="G7" s="276"/>
      <c r="H7" s="277"/>
      <c r="I7" s="124">
        <v>1</v>
      </c>
      <c r="J7" s="145">
        <v>0</v>
      </c>
      <c r="K7" s="145">
        <v>0</v>
      </c>
      <c r="L7" s="131"/>
      <c r="M7" s="131"/>
      <c r="N7" s="131"/>
      <c r="P7" s="131"/>
      <c r="Q7" s="131"/>
    </row>
    <row r="8" spans="1:17" s="119" customFormat="1">
      <c r="A8" s="272" t="s">
        <v>309</v>
      </c>
      <c r="B8" s="273"/>
      <c r="C8" s="273"/>
      <c r="D8" s="273"/>
      <c r="E8" s="273"/>
      <c r="F8" s="273"/>
      <c r="G8" s="273"/>
      <c r="H8" s="274"/>
      <c r="I8" s="125">
        <v>2</v>
      </c>
      <c r="J8" s="146">
        <f>J9+J16+J26+J35+J39</f>
        <v>8125401223</v>
      </c>
      <c r="K8" s="146">
        <f>K9+K16+K26+K35+K39</f>
        <v>8624520350</v>
      </c>
      <c r="L8" s="131"/>
      <c r="M8" s="131"/>
      <c r="N8" s="131"/>
      <c r="O8" s="138"/>
      <c r="P8" s="131"/>
      <c r="Q8" s="131"/>
    </row>
    <row r="9" spans="1:17">
      <c r="A9" s="266" t="s">
        <v>192</v>
      </c>
      <c r="B9" s="267"/>
      <c r="C9" s="267"/>
      <c r="D9" s="267"/>
      <c r="E9" s="267"/>
      <c r="F9" s="267"/>
      <c r="G9" s="267"/>
      <c r="H9" s="268"/>
      <c r="I9" s="126">
        <v>3</v>
      </c>
      <c r="J9" s="146">
        <f>SUM(J10:J15)</f>
        <v>1083241603</v>
      </c>
      <c r="K9" s="146">
        <f>SUM(K10:K15)</f>
        <v>1198657364</v>
      </c>
      <c r="L9" s="131"/>
      <c r="M9" s="131"/>
      <c r="N9" s="131"/>
      <c r="O9" s="138"/>
      <c r="P9" s="131"/>
      <c r="Q9" s="131"/>
    </row>
    <row r="10" spans="1:17" s="119" customFormat="1">
      <c r="A10" s="269" t="s">
        <v>101</v>
      </c>
      <c r="B10" s="270"/>
      <c r="C10" s="270"/>
      <c r="D10" s="270"/>
      <c r="E10" s="270"/>
      <c r="F10" s="270"/>
      <c r="G10" s="270"/>
      <c r="H10" s="271"/>
      <c r="I10" s="125">
        <v>4</v>
      </c>
      <c r="J10" s="147">
        <v>0</v>
      </c>
      <c r="K10" s="147">
        <v>0</v>
      </c>
      <c r="L10" s="131"/>
      <c r="M10" s="131"/>
      <c r="N10" s="131"/>
      <c r="O10" s="138"/>
      <c r="P10" s="131"/>
      <c r="Q10" s="131"/>
    </row>
    <row r="11" spans="1:17">
      <c r="A11" s="266" t="s">
        <v>12</v>
      </c>
      <c r="B11" s="267"/>
      <c r="C11" s="267"/>
      <c r="D11" s="267"/>
      <c r="E11" s="267"/>
      <c r="F11" s="267"/>
      <c r="G11" s="267"/>
      <c r="H11" s="268"/>
      <c r="I11" s="126">
        <v>5</v>
      </c>
      <c r="J11" s="147">
        <v>999940766</v>
      </c>
      <c r="K11" s="147">
        <v>1070106079</v>
      </c>
      <c r="L11" s="131"/>
      <c r="M11" s="131"/>
      <c r="N11" s="131"/>
      <c r="O11" s="138"/>
      <c r="P11" s="131"/>
      <c r="Q11" s="131"/>
    </row>
    <row r="12" spans="1:17" s="119" customFormat="1">
      <c r="A12" s="269" t="s">
        <v>102</v>
      </c>
      <c r="B12" s="270"/>
      <c r="C12" s="270"/>
      <c r="D12" s="270"/>
      <c r="E12" s="270"/>
      <c r="F12" s="270"/>
      <c r="G12" s="270"/>
      <c r="H12" s="271"/>
      <c r="I12" s="125">
        <v>6</v>
      </c>
      <c r="J12" s="147">
        <v>0</v>
      </c>
      <c r="K12" s="147"/>
      <c r="L12" s="131"/>
      <c r="M12" s="131"/>
      <c r="N12" s="131"/>
      <c r="O12" s="138"/>
      <c r="P12" s="131"/>
      <c r="Q12" s="131"/>
    </row>
    <row r="13" spans="1:17">
      <c r="A13" s="266" t="s">
        <v>195</v>
      </c>
      <c r="B13" s="267"/>
      <c r="C13" s="267"/>
      <c r="D13" s="267"/>
      <c r="E13" s="267"/>
      <c r="F13" s="267"/>
      <c r="G13" s="267"/>
      <c r="H13" s="268"/>
      <c r="I13" s="126">
        <v>7</v>
      </c>
      <c r="J13" s="147">
        <v>0</v>
      </c>
      <c r="K13" s="147"/>
      <c r="L13" s="131"/>
      <c r="M13" s="131"/>
      <c r="N13" s="131"/>
      <c r="O13" s="138"/>
      <c r="P13" s="131"/>
      <c r="Q13" s="131"/>
    </row>
    <row r="14" spans="1:17" s="119" customFormat="1">
      <c r="A14" s="269" t="s">
        <v>196</v>
      </c>
      <c r="B14" s="270"/>
      <c r="C14" s="270"/>
      <c r="D14" s="270"/>
      <c r="E14" s="270"/>
      <c r="F14" s="270"/>
      <c r="G14" s="270"/>
      <c r="H14" s="271"/>
      <c r="I14" s="125">
        <v>8</v>
      </c>
      <c r="J14" s="147">
        <v>83300837</v>
      </c>
      <c r="K14" s="147">
        <v>128551285</v>
      </c>
      <c r="L14" s="131"/>
      <c r="M14" s="131"/>
      <c r="N14" s="131"/>
      <c r="O14" s="138"/>
      <c r="P14" s="131"/>
      <c r="Q14" s="131"/>
    </row>
    <row r="15" spans="1:17">
      <c r="A15" s="266" t="s">
        <v>197</v>
      </c>
      <c r="B15" s="267"/>
      <c r="C15" s="267"/>
      <c r="D15" s="267"/>
      <c r="E15" s="267"/>
      <c r="F15" s="267"/>
      <c r="G15" s="267"/>
      <c r="H15" s="268"/>
      <c r="I15" s="126">
        <v>9</v>
      </c>
      <c r="J15" s="147">
        <v>0</v>
      </c>
      <c r="K15" s="147">
        <v>0</v>
      </c>
      <c r="L15" s="131"/>
      <c r="M15" s="131"/>
      <c r="N15" s="131"/>
      <c r="O15" s="138"/>
      <c r="P15" s="131"/>
      <c r="Q15" s="131"/>
    </row>
    <row r="16" spans="1:17" s="119" customFormat="1">
      <c r="A16" s="269" t="s">
        <v>193</v>
      </c>
      <c r="B16" s="270"/>
      <c r="C16" s="270"/>
      <c r="D16" s="270"/>
      <c r="E16" s="270"/>
      <c r="F16" s="270"/>
      <c r="G16" s="270"/>
      <c r="H16" s="271"/>
      <c r="I16" s="125">
        <v>10</v>
      </c>
      <c r="J16" s="146">
        <f>SUM(J17:J25)</f>
        <v>5142236964</v>
      </c>
      <c r="K16" s="146">
        <f>SUM(K17:K25)</f>
        <v>5148060398</v>
      </c>
      <c r="L16" s="131"/>
      <c r="M16" s="131"/>
      <c r="N16" s="131"/>
      <c r="O16" s="138"/>
      <c r="P16" s="131"/>
      <c r="Q16" s="131"/>
    </row>
    <row r="17" spans="1:17">
      <c r="A17" s="266" t="s">
        <v>198</v>
      </c>
      <c r="B17" s="267"/>
      <c r="C17" s="267"/>
      <c r="D17" s="267"/>
      <c r="E17" s="267"/>
      <c r="F17" s="267"/>
      <c r="G17" s="267"/>
      <c r="H17" s="268"/>
      <c r="I17" s="126">
        <v>11</v>
      </c>
      <c r="J17" s="147">
        <v>48189629</v>
      </c>
      <c r="K17" s="147">
        <v>45850769</v>
      </c>
      <c r="L17" s="131"/>
      <c r="M17" s="131"/>
      <c r="N17" s="131"/>
      <c r="O17" s="138"/>
      <c r="P17" s="131"/>
      <c r="Q17" s="131"/>
    </row>
    <row r="18" spans="1:17" s="119" customFormat="1">
      <c r="A18" s="269" t="s">
        <v>225</v>
      </c>
      <c r="B18" s="270"/>
      <c r="C18" s="270"/>
      <c r="D18" s="270"/>
      <c r="E18" s="270"/>
      <c r="F18" s="270"/>
      <c r="G18" s="270"/>
      <c r="H18" s="271"/>
      <c r="I18" s="125">
        <v>12</v>
      </c>
      <c r="J18" s="147">
        <v>3017601376</v>
      </c>
      <c r="K18" s="147">
        <v>3164836430</v>
      </c>
      <c r="L18" s="131"/>
      <c r="M18" s="131"/>
      <c r="N18" s="131"/>
      <c r="O18" s="138"/>
      <c r="P18" s="131"/>
      <c r="Q18" s="131"/>
    </row>
    <row r="19" spans="1:17">
      <c r="A19" s="266" t="s">
        <v>199</v>
      </c>
      <c r="B19" s="267"/>
      <c r="C19" s="267"/>
      <c r="D19" s="267"/>
      <c r="E19" s="267"/>
      <c r="F19" s="267"/>
      <c r="G19" s="267"/>
      <c r="H19" s="268"/>
      <c r="I19" s="126">
        <v>13</v>
      </c>
      <c r="J19" s="147">
        <v>1499467071</v>
      </c>
      <c r="K19" s="147">
        <v>1475323955</v>
      </c>
      <c r="L19" s="131"/>
      <c r="M19" s="131"/>
      <c r="N19" s="131"/>
      <c r="O19" s="138"/>
      <c r="P19" s="131"/>
      <c r="Q19" s="131"/>
    </row>
    <row r="20" spans="1:17" s="119" customFormat="1">
      <c r="A20" s="269" t="s">
        <v>17</v>
      </c>
      <c r="B20" s="270"/>
      <c r="C20" s="270"/>
      <c r="D20" s="270"/>
      <c r="E20" s="270"/>
      <c r="F20" s="270"/>
      <c r="G20" s="270"/>
      <c r="H20" s="271"/>
      <c r="I20" s="125">
        <v>14</v>
      </c>
      <c r="J20" s="147">
        <v>63624948</v>
      </c>
      <c r="K20" s="147">
        <v>53232172</v>
      </c>
      <c r="L20" s="131"/>
      <c r="M20" s="131"/>
      <c r="N20" s="131"/>
      <c r="O20" s="138"/>
      <c r="P20" s="131"/>
      <c r="Q20" s="131"/>
    </row>
    <row r="21" spans="1:17">
      <c r="A21" s="266" t="s">
        <v>18</v>
      </c>
      <c r="B21" s="267"/>
      <c r="C21" s="267"/>
      <c r="D21" s="267"/>
      <c r="E21" s="267"/>
      <c r="F21" s="267"/>
      <c r="G21" s="267"/>
      <c r="H21" s="268"/>
      <c r="I21" s="126">
        <v>15</v>
      </c>
      <c r="J21" s="147"/>
      <c r="K21" s="147">
        <v>0</v>
      </c>
      <c r="L21" s="131"/>
      <c r="M21" s="131"/>
      <c r="N21" s="131"/>
      <c r="O21" s="138"/>
      <c r="P21" s="131"/>
      <c r="Q21" s="131"/>
    </row>
    <row r="22" spans="1:17" s="119" customFormat="1">
      <c r="A22" s="269" t="s">
        <v>61</v>
      </c>
      <c r="B22" s="270"/>
      <c r="C22" s="270"/>
      <c r="D22" s="270"/>
      <c r="E22" s="270"/>
      <c r="F22" s="270"/>
      <c r="G22" s="270"/>
      <c r="H22" s="271"/>
      <c r="I22" s="125">
        <v>16</v>
      </c>
      <c r="J22" s="147">
        <v>595759</v>
      </c>
      <c r="K22" s="147">
        <v>572552</v>
      </c>
      <c r="L22" s="131"/>
      <c r="M22" s="131"/>
      <c r="N22" s="131"/>
      <c r="O22" s="138"/>
      <c r="P22" s="131"/>
      <c r="Q22" s="131"/>
    </row>
    <row r="23" spans="1:17">
      <c r="A23" s="266" t="s">
        <v>62</v>
      </c>
      <c r="B23" s="267"/>
      <c r="C23" s="267"/>
      <c r="D23" s="267"/>
      <c r="E23" s="267"/>
      <c r="F23" s="267"/>
      <c r="G23" s="267"/>
      <c r="H23" s="268"/>
      <c r="I23" s="126">
        <v>17</v>
      </c>
      <c r="J23" s="147">
        <v>451888289</v>
      </c>
      <c r="K23" s="147">
        <v>360624472</v>
      </c>
      <c r="L23" s="131"/>
      <c r="M23" s="131"/>
      <c r="N23" s="131"/>
      <c r="O23" s="138"/>
      <c r="P23" s="131"/>
      <c r="Q23" s="131"/>
    </row>
    <row r="24" spans="1:17" s="119" customFormat="1">
      <c r="A24" s="269" t="s">
        <v>63</v>
      </c>
      <c r="B24" s="270"/>
      <c r="C24" s="270"/>
      <c r="D24" s="270"/>
      <c r="E24" s="270"/>
      <c r="F24" s="270"/>
      <c r="G24" s="270"/>
      <c r="H24" s="271"/>
      <c r="I24" s="125">
        <v>18</v>
      </c>
      <c r="J24" s="147">
        <v>4066187</v>
      </c>
      <c r="K24" s="147">
        <v>3859338</v>
      </c>
      <c r="L24" s="131"/>
      <c r="M24" s="131"/>
      <c r="N24" s="131"/>
      <c r="O24" s="138"/>
      <c r="P24" s="131"/>
      <c r="Q24" s="131"/>
    </row>
    <row r="25" spans="1:17">
      <c r="A25" s="266" t="s">
        <v>64</v>
      </c>
      <c r="B25" s="267"/>
      <c r="C25" s="267"/>
      <c r="D25" s="267"/>
      <c r="E25" s="267"/>
      <c r="F25" s="267"/>
      <c r="G25" s="267"/>
      <c r="H25" s="268"/>
      <c r="I25" s="126">
        <v>19</v>
      </c>
      <c r="J25" s="147">
        <v>56803705</v>
      </c>
      <c r="K25" s="147">
        <v>43760710</v>
      </c>
      <c r="L25" s="131"/>
      <c r="M25" s="131"/>
      <c r="N25" s="131"/>
      <c r="O25" s="138"/>
      <c r="P25" s="131"/>
      <c r="Q25" s="131"/>
    </row>
    <row r="26" spans="1:17" s="119" customFormat="1">
      <c r="A26" s="269" t="s">
        <v>179</v>
      </c>
      <c r="B26" s="270"/>
      <c r="C26" s="270"/>
      <c r="D26" s="270"/>
      <c r="E26" s="270"/>
      <c r="F26" s="270"/>
      <c r="G26" s="270"/>
      <c r="H26" s="271"/>
      <c r="I26" s="125">
        <v>20</v>
      </c>
      <c r="J26" s="146">
        <f>SUM(J27:J34)</f>
        <v>1766682475</v>
      </c>
      <c r="K26" s="146">
        <f>SUM(K27:K34)</f>
        <v>2107183506</v>
      </c>
      <c r="L26" s="131"/>
      <c r="M26" s="131"/>
      <c r="N26" s="131"/>
      <c r="O26" s="138"/>
      <c r="P26" s="131"/>
      <c r="Q26" s="131"/>
    </row>
    <row r="27" spans="1:17">
      <c r="A27" s="266" t="s">
        <v>65</v>
      </c>
      <c r="B27" s="267"/>
      <c r="C27" s="267"/>
      <c r="D27" s="267"/>
      <c r="E27" s="267"/>
      <c r="F27" s="267"/>
      <c r="G27" s="267"/>
      <c r="H27" s="268"/>
      <c r="I27" s="126">
        <v>21</v>
      </c>
      <c r="J27" s="147">
        <v>1135010077</v>
      </c>
      <c r="K27" s="147">
        <v>1135010077</v>
      </c>
      <c r="L27" s="131"/>
      <c r="M27" s="131"/>
      <c r="N27" s="131"/>
      <c r="O27" s="138"/>
      <c r="P27" s="131"/>
      <c r="Q27" s="131"/>
    </row>
    <row r="28" spans="1:17" s="119" customFormat="1">
      <c r="A28" s="269" t="s">
        <v>66</v>
      </c>
      <c r="B28" s="270"/>
      <c r="C28" s="270"/>
      <c r="D28" s="270"/>
      <c r="E28" s="270"/>
      <c r="F28" s="270"/>
      <c r="G28" s="270"/>
      <c r="H28" s="271"/>
      <c r="I28" s="125">
        <v>22</v>
      </c>
      <c r="J28" s="147">
        <v>1375137</v>
      </c>
      <c r="K28" s="147">
        <v>1138001</v>
      </c>
      <c r="L28" s="131"/>
      <c r="M28" s="131"/>
      <c r="N28" s="131"/>
      <c r="O28" s="138"/>
      <c r="P28" s="131"/>
      <c r="Q28" s="131"/>
    </row>
    <row r="29" spans="1:17">
      <c r="A29" s="266" t="s">
        <v>67</v>
      </c>
      <c r="B29" s="267"/>
      <c r="C29" s="267"/>
      <c r="D29" s="267"/>
      <c r="E29" s="267"/>
      <c r="F29" s="267"/>
      <c r="G29" s="267"/>
      <c r="H29" s="268"/>
      <c r="I29" s="126">
        <v>23</v>
      </c>
      <c r="J29" s="147">
        <v>0</v>
      </c>
      <c r="K29" s="147">
        <v>0</v>
      </c>
      <c r="L29" s="131"/>
      <c r="M29" s="131"/>
      <c r="N29" s="131"/>
      <c r="O29" s="138"/>
      <c r="P29" s="131"/>
      <c r="Q29" s="131"/>
    </row>
    <row r="30" spans="1:17" s="119" customFormat="1">
      <c r="A30" s="269" t="s">
        <v>72</v>
      </c>
      <c r="B30" s="270"/>
      <c r="C30" s="270"/>
      <c r="D30" s="270"/>
      <c r="E30" s="270"/>
      <c r="F30" s="270"/>
      <c r="G30" s="270"/>
      <c r="H30" s="271"/>
      <c r="I30" s="125">
        <v>24</v>
      </c>
      <c r="J30" s="147">
        <v>0</v>
      </c>
      <c r="K30" s="147">
        <v>0</v>
      </c>
      <c r="L30" s="131"/>
      <c r="M30" s="131"/>
      <c r="N30" s="131"/>
      <c r="O30" s="138"/>
      <c r="P30" s="131"/>
      <c r="Q30" s="131"/>
    </row>
    <row r="31" spans="1:17">
      <c r="A31" s="266" t="s">
        <v>73</v>
      </c>
      <c r="B31" s="267"/>
      <c r="C31" s="267"/>
      <c r="D31" s="267"/>
      <c r="E31" s="267"/>
      <c r="F31" s="267"/>
      <c r="G31" s="267"/>
      <c r="H31" s="268"/>
      <c r="I31" s="126">
        <v>25</v>
      </c>
      <c r="J31" s="147">
        <v>589837797</v>
      </c>
      <c r="K31" s="147">
        <v>948692005</v>
      </c>
      <c r="L31" s="131"/>
      <c r="M31" s="131"/>
      <c r="N31" s="131"/>
      <c r="O31" s="138"/>
      <c r="P31" s="131"/>
      <c r="Q31" s="131"/>
    </row>
    <row r="32" spans="1:17" s="119" customFormat="1">
      <c r="A32" s="269" t="s">
        <v>74</v>
      </c>
      <c r="B32" s="270"/>
      <c r="C32" s="270"/>
      <c r="D32" s="270"/>
      <c r="E32" s="270"/>
      <c r="F32" s="270"/>
      <c r="G32" s="270"/>
      <c r="H32" s="271"/>
      <c r="I32" s="125">
        <v>26</v>
      </c>
      <c r="J32" s="147">
        <v>40459464</v>
      </c>
      <c r="K32" s="147">
        <v>22343423</v>
      </c>
      <c r="L32" s="131"/>
      <c r="M32" s="131"/>
      <c r="N32" s="131"/>
      <c r="O32" s="138"/>
      <c r="P32" s="131"/>
      <c r="Q32" s="131"/>
    </row>
    <row r="33" spans="1:17">
      <c r="A33" s="266" t="s">
        <v>68</v>
      </c>
      <c r="B33" s="267"/>
      <c r="C33" s="267"/>
      <c r="D33" s="267"/>
      <c r="E33" s="267"/>
      <c r="F33" s="267"/>
      <c r="G33" s="267"/>
      <c r="H33" s="268"/>
      <c r="I33" s="126">
        <v>27</v>
      </c>
      <c r="J33" s="147">
        <v>0</v>
      </c>
      <c r="K33" s="147">
        <v>0</v>
      </c>
      <c r="L33" s="131"/>
      <c r="M33" s="131"/>
      <c r="N33" s="131"/>
      <c r="O33" s="138"/>
      <c r="P33" s="131"/>
      <c r="Q33" s="131"/>
    </row>
    <row r="34" spans="1:17" s="119" customFormat="1">
      <c r="A34" s="269" t="s">
        <v>172</v>
      </c>
      <c r="B34" s="270"/>
      <c r="C34" s="270"/>
      <c r="D34" s="270"/>
      <c r="E34" s="270"/>
      <c r="F34" s="270"/>
      <c r="G34" s="270"/>
      <c r="H34" s="271"/>
      <c r="I34" s="125">
        <v>28</v>
      </c>
      <c r="J34" s="147">
        <v>0</v>
      </c>
      <c r="K34" s="147">
        <v>0</v>
      </c>
      <c r="L34" s="131"/>
      <c r="M34" s="131"/>
      <c r="N34" s="131"/>
      <c r="O34" s="138"/>
      <c r="P34" s="131"/>
      <c r="Q34" s="131"/>
    </row>
    <row r="35" spans="1:17">
      <c r="A35" s="266" t="s">
        <v>173</v>
      </c>
      <c r="B35" s="267"/>
      <c r="C35" s="267"/>
      <c r="D35" s="267"/>
      <c r="E35" s="267"/>
      <c r="F35" s="267"/>
      <c r="G35" s="267"/>
      <c r="H35" s="268"/>
      <c r="I35" s="126">
        <v>29</v>
      </c>
      <c r="J35" s="146">
        <f>SUM(J36:J38)</f>
        <v>87503229</v>
      </c>
      <c r="K35" s="146">
        <f>SUM(K36:K38)</f>
        <v>111342140</v>
      </c>
      <c r="L35" s="131"/>
      <c r="M35" s="131"/>
      <c r="N35" s="131"/>
      <c r="O35" s="138"/>
      <c r="P35" s="131"/>
      <c r="Q35" s="131"/>
    </row>
    <row r="36" spans="1:17" s="119" customFormat="1">
      <c r="A36" s="269" t="s">
        <v>69</v>
      </c>
      <c r="B36" s="270"/>
      <c r="C36" s="270"/>
      <c r="D36" s="270"/>
      <c r="E36" s="270"/>
      <c r="F36" s="270"/>
      <c r="G36" s="270"/>
      <c r="H36" s="271"/>
      <c r="I36" s="125">
        <v>30</v>
      </c>
      <c r="J36" s="147">
        <v>0</v>
      </c>
      <c r="K36" s="147">
        <v>0</v>
      </c>
      <c r="L36" s="131"/>
      <c r="M36" s="131"/>
      <c r="N36" s="131"/>
      <c r="O36" s="138"/>
      <c r="P36" s="131"/>
      <c r="Q36" s="131"/>
    </row>
    <row r="37" spans="1:17">
      <c r="A37" s="266" t="s">
        <v>70</v>
      </c>
      <c r="B37" s="267"/>
      <c r="C37" s="267"/>
      <c r="D37" s="267"/>
      <c r="E37" s="267"/>
      <c r="F37" s="267"/>
      <c r="G37" s="267"/>
      <c r="H37" s="268"/>
      <c r="I37" s="126">
        <v>31</v>
      </c>
      <c r="J37" s="147">
        <v>10907065</v>
      </c>
      <c r="K37" s="147">
        <v>9327821</v>
      </c>
      <c r="L37" s="131"/>
      <c r="M37" s="131"/>
      <c r="N37" s="131"/>
      <c r="O37" s="138"/>
      <c r="P37" s="131"/>
      <c r="Q37" s="131"/>
    </row>
    <row r="38" spans="1:17" s="119" customFormat="1">
      <c r="A38" s="269" t="s">
        <v>71</v>
      </c>
      <c r="B38" s="270"/>
      <c r="C38" s="270"/>
      <c r="D38" s="270"/>
      <c r="E38" s="270"/>
      <c r="F38" s="270"/>
      <c r="G38" s="270"/>
      <c r="H38" s="271"/>
      <c r="I38" s="125">
        <v>32</v>
      </c>
      <c r="J38" s="147">
        <v>76596164</v>
      </c>
      <c r="K38" s="147">
        <v>102014319</v>
      </c>
      <c r="L38" s="131"/>
      <c r="M38" s="131"/>
      <c r="N38" s="131"/>
      <c r="O38" s="138"/>
      <c r="P38" s="131"/>
      <c r="Q38" s="131"/>
    </row>
    <row r="39" spans="1:17">
      <c r="A39" s="266" t="s">
        <v>174</v>
      </c>
      <c r="B39" s="267"/>
      <c r="C39" s="267"/>
      <c r="D39" s="267"/>
      <c r="E39" s="267"/>
      <c r="F39" s="267"/>
      <c r="G39" s="267"/>
      <c r="H39" s="268"/>
      <c r="I39" s="126">
        <v>33</v>
      </c>
      <c r="J39" s="147">
        <v>45736952</v>
      </c>
      <c r="K39" s="147">
        <v>59276942</v>
      </c>
      <c r="L39" s="131"/>
      <c r="M39" s="131"/>
      <c r="N39" s="131"/>
      <c r="O39" s="138"/>
      <c r="P39" s="131"/>
      <c r="Q39" s="131"/>
    </row>
    <row r="40" spans="1:17" s="119" customFormat="1">
      <c r="A40" s="272" t="s">
        <v>310</v>
      </c>
      <c r="B40" s="273"/>
      <c r="C40" s="273"/>
      <c r="D40" s="273"/>
      <c r="E40" s="273"/>
      <c r="F40" s="273"/>
      <c r="G40" s="273"/>
      <c r="H40" s="274"/>
      <c r="I40" s="125">
        <v>34</v>
      </c>
      <c r="J40" s="146">
        <f>J41+J49+J56+J64</f>
        <v>5021922077</v>
      </c>
      <c r="K40" s="146">
        <f>K41+K49+K56+K64</f>
        <v>4924926147</v>
      </c>
      <c r="L40" s="131"/>
      <c r="M40" s="131"/>
      <c r="N40" s="131"/>
      <c r="O40" s="138"/>
      <c r="P40" s="131"/>
      <c r="Q40" s="131"/>
    </row>
    <row r="41" spans="1:17">
      <c r="A41" s="266" t="s">
        <v>89</v>
      </c>
      <c r="B41" s="267"/>
      <c r="C41" s="267"/>
      <c r="D41" s="267"/>
      <c r="E41" s="267"/>
      <c r="F41" s="267"/>
      <c r="G41" s="267"/>
      <c r="H41" s="268"/>
      <c r="I41" s="126">
        <v>35</v>
      </c>
      <c r="J41" s="146">
        <f>SUM(J42:J48)</f>
        <v>84246334</v>
      </c>
      <c r="K41" s="146">
        <f>SUM(K42:K48)</f>
        <v>94801712</v>
      </c>
      <c r="L41" s="131"/>
      <c r="M41" s="131"/>
      <c r="N41" s="131"/>
      <c r="O41" s="138"/>
      <c r="P41" s="131"/>
      <c r="Q41" s="131"/>
    </row>
    <row r="42" spans="1:17" s="119" customFormat="1">
      <c r="A42" s="269" t="s">
        <v>106</v>
      </c>
      <c r="B42" s="270"/>
      <c r="C42" s="270"/>
      <c r="D42" s="270"/>
      <c r="E42" s="270"/>
      <c r="F42" s="270"/>
      <c r="G42" s="270"/>
      <c r="H42" s="271"/>
      <c r="I42" s="125">
        <v>36</v>
      </c>
      <c r="J42" s="147">
        <v>27415521</v>
      </c>
      <c r="K42" s="147">
        <v>24494363</v>
      </c>
      <c r="L42" s="131"/>
      <c r="M42" s="131"/>
      <c r="N42" s="131"/>
      <c r="O42" s="138"/>
      <c r="P42" s="131"/>
      <c r="Q42" s="131"/>
    </row>
    <row r="43" spans="1:17">
      <c r="A43" s="266" t="s">
        <v>107</v>
      </c>
      <c r="B43" s="267"/>
      <c r="C43" s="267"/>
      <c r="D43" s="267"/>
      <c r="E43" s="267"/>
      <c r="F43" s="267"/>
      <c r="G43" s="267"/>
      <c r="H43" s="268"/>
      <c r="I43" s="126">
        <v>37</v>
      </c>
      <c r="J43" s="147">
        <v>0</v>
      </c>
      <c r="K43" s="147">
        <v>0</v>
      </c>
      <c r="L43" s="131"/>
      <c r="M43" s="131"/>
      <c r="N43" s="131"/>
      <c r="O43" s="138"/>
      <c r="P43" s="131"/>
      <c r="Q43" s="131"/>
    </row>
    <row r="44" spans="1:17" s="119" customFormat="1">
      <c r="A44" s="269" t="s">
        <v>75</v>
      </c>
      <c r="B44" s="270"/>
      <c r="C44" s="270"/>
      <c r="D44" s="270"/>
      <c r="E44" s="270"/>
      <c r="F44" s="270"/>
      <c r="G44" s="270"/>
      <c r="H44" s="271"/>
      <c r="I44" s="125">
        <v>38</v>
      </c>
      <c r="J44" s="147">
        <v>0</v>
      </c>
      <c r="K44" s="147">
        <v>0</v>
      </c>
      <c r="L44" s="131"/>
      <c r="M44" s="131"/>
      <c r="N44" s="131"/>
      <c r="O44" s="138"/>
      <c r="P44" s="131"/>
      <c r="Q44" s="131"/>
    </row>
    <row r="45" spans="1:17">
      <c r="A45" s="266" t="s">
        <v>76</v>
      </c>
      <c r="B45" s="267"/>
      <c r="C45" s="267"/>
      <c r="D45" s="267"/>
      <c r="E45" s="267"/>
      <c r="F45" s="267"/>
      <c r="G45" s="267"/>
      <c r="H45" s="268"/>
      <c r="I45" s="126">
        <v>39</v>
      </c>
      <c r="J45" s="147">
        <v>56550595</v>
      </c>
      <c r="K45" s="147">
        <v>70242430</v>
      </c>
      <c r="L45" s="131"/>
      <c r="M45" s="131"/>
      <c r="N45" s="131"/>
      <c r="O45" s="138"/>
      <c r="P45" s="131"/>
      <c r="Q45" s="131"/>
    </row>
    <row r="46" spans="1:17" s="119" customFormat="1">
      <c r="A46" s="269" t="s">
        <v>77</v>
      </c>
      <c r="B46" s="270"/>
      <c r="C46" s="270"/>
      <c r="D46" s="270"/>
      <c r="E46" s="270"/>
      <c r="F46" s="270"/>
      <c r="G46" s="270"/>
      <c r="H46" s="271"/>
      <c r="I46" s="125">
        <v>40</v>
      </c>
      <c r="J46" s="147">
        <v>280218</v>
      </c>
      <c r="K46" s="147">
        <v>64919</v>
      </c>
      <c r="L46" s="131"/>
      <c r="M46" s="131"/>
      <c r="N46" s="131"/>
      <c r="O46" s="138"/>
      <c r="P46" s="131"/>
      <c r="Q46" s="131"/>
    </row>
    <row r="47" spans="1:17">
      <c r="A47" s="266" t="s">
        <v>78</v>
      </c>
      <c r="B47" s="267"/>
      <c r="C47" s="267"/>
      <c r="D47" s="267"/>
      <c r="E47" s="267"/>
      <c r="F47" s="267"/>
      <c r="G47" s="267"/>
      <c r="H47" s="268"/>
      <c r="I47" s="126">
        <v>41</v>
      </c>
      <c r="J47" s="147">
        <v>0</v>
      </c>
      <c r="K47" s="147">
        <v>0</v>
      </c>
      <c r="L47" s="131"/>
      <c r="M47" s="131"/>
      <c r="N47" s="131"/>
      <c r="O47" s="138"/>
      <c r="P47" s="131"/>
      <c r="Q47" s="131"/>
    </row>
    <row r="48" spans="1:17" s="119" customFormat="1">
      <c r="A48" s="269" t="s">
        <v>79</v>
      </c>
      <c r="B48" s="270"/>
      <c r="C48" s="270"/>
      <c r="D48" s="270"/>
      <c r="E48" s="270"/>
      <c r="F48" s="270"/>
      <c r="G48" s="270"/>
      <c r="H48" s="271"/>
      <c r="I48" s="125">
        <v>42</v>
      </c>
      <c r="J48" s="147">
        <v>0</v>
      </c>
      <c r="K48" s="147">
        <v>0</v>
      </c>
      <c r="L48" s="131"/>
      <c r="M48" s="131"/>
      <c r="N48" s="131"/>
      <c r="O48" s="138"/>
      <c r="P48" s="131"/>
      <c r="Q48" s="131"/>
    </row>
    <row r="49" spans="1:17">
      <c r="A49" s="266" t="s">
        <v>90</v>
      </c>
      <c r="B49" s="267"/>
      <c r="C49" s="267"/>
      <c r="D49" s="267"/>
      <c r="E49" s="267"/>
      <c r="F49" s="267"/>
      <c r="G49" s="267"/>
      <c r="H49" s="268"/>
      <c r="I49" s="126">
        <v>43</v>
      </c>
      <c r="J49" s="146">
        <f>SUM(J50:J55)</f>
        <v>1074875850</v>
      </c>
      <c r="K49" s="146">
        <f>SUM(K50:K55)</f>
        <v>1132163337</v>
      </c>
      <c r="L49" s="131"/>
      <c r="M49" s="131"/>
      <c r="N49" s="131"/>
      <c r="O49" s="138"/>
      <c r="P49" s="131"/>
      <c r="Q49" s="131"/>
    </row>
    <row r="50" spans="1:17" s="119" customFormat="1">
      <c r="A50" s="269" t="s">
        <v>187</v>
      </c>
      <c r="B50" s="270"/>
      <c r="C50" s="270"/>
      <c r="D50" s="270"/>
      <c r="E50" s="270"/>
      <c r="F50" s="270"/>
      <c r="G50" s="270"/>
      <c r="H50" s="271"/>
      <c r="I50" s="125">
        <v>44</v>
      </c>
      <c r="J50" s="147">
        <v>68679551</v>
      </c>
      <c r="K50" s="147">
        <v>78933480</v>
      </c>
      <c r="L50" s="131"/>
      <c r="M50" s="131"/>
      <c r="N50" s="131"/>
      <c r="O50" s="138"/>
      <c r="P50" s="131"/>
      <c r="Q50" s="131"/>
    </row>
    <row r="51" spans="1:17">
      <c r="A51" s="266" t="s">
        <v>188</v>
      </c>
      <c r="B51" s="267"/>
      <c r="C51" s="267"/>
      <c r="D51" s="267"/>
      <c r="E51" s="267"/>
      <c r="F51" s="267"/>
      <c r="G51" s="267"/>
      <c r="H51" s="268"/>
      <c r="I51" s="126">
        <v>45</v>
      </c>
      <c r="J51" s="147">
        <v>966408914</v>
      </c>
      <c r="K51" s="147">
        <v>1018996658</v>
      </c>
      <c r="L51" s="131"/>
      <c r="M51" s="131"/>
      <c r="N51" s="131"/>
      <c r="O51" s="138"/>
      <c r="P51" s="131"/>
      <c r="Q51" s="131"/>
    </row>
    <row r="52" spans="1:17" s="119" customFormat="1">
      <c r="A52" s="269" t="s">
        <v>189</v>
      </c>
      <c r="B52" s="270"/>
      <c r="C52" s="270"/>
      <c r="D52" s="270"/>
      <c r="E52" s="270"/>
      <c r="F52" s="270"/>
      <c r="G52" s="270"/>
      <c r="H52" s="271"/>
      <c r="I52" s="125">
        <v>46</v>
      </c>
      <c r="J52" s="147">
        <v>0</v>
      </c>
      <c r="K52" s="147">
        <v>0</v>
      </c>
      <c r="L52" s="131"/>
      <c r="M52" s="131"/>
      <c r="N52" s="131"/>
      <c r="O52" s="138"/>
      <c r="P52" s="131"/>
      <c r="Q52" s="131"/>
    </row>
    <row r="53" spans="1:17">
      <c r="A53" s="266" t="s">
        <v>190</v>
      </c>
      <c r="B53" s="267"/>
      <c r="C53" s="267"/>
      <c r="D53" s="267"/>
      <c r="E53" s="267"/>
      <c r="F53" s="267"/>
      <c r="G53" s="267"/>
      <c r="H53" s="268"/>
      <c r="I53" s="126">
        <v>47</v>
      </c>
      <c r="J53" s="147">
        <v>284622</v>
      </c>
      <c r="K53" s="147">
        <v>273620</v>
      </c>
      <c r="L53" s="131"/>
      <c r="M53" s="131"/>
      <c r="N53" s="131"/>
      <c r="O53" s="138"/>
      <c r="P53" s="131"/>
      <c r="Q53" s="131"/>
    </row>
    <row r="54" spans="1:17" s="119" customFormat="1">
      <c r="A54" s="269" t="s">
        <v>10</v>
      </c>
      <c r="B54" s="270"/>
      <c r="C54" s="270"/>
      <c r="D54" s="270"/>
      <c r="E54" s="270"/>
      <c r="F54" s="270"/>
      <c r="G54" s="270"/>
      <c r="H54" s="271"/>
      <c r="I54" s="125">
        <v>48</v>
      </c>
      <c r="J54" s="147">
        <v>12449523</v>
      </c>
      <c r="K54" s="147">
        <v>1402600</v>
      </c>
      <c r="L54" s="131"/>
      <c r="M54" s="131"/>
      <c r="N54" s="131"/>
      <c r="O54" s="138"/>
      <c r="P54" s="131"/>
      <c r="Q54" s="131"/>
    </row>
    <row r="55" spans="1:17">
      <c r="A55" s="266" t="s">
        <v>11</v>
      </c>
      <c r="B55" s="267"/>
      <c r="C55" s="267"/>
      <c r="D55" s="267"/>
      <c r="E55" s="267"/>
      <c r="F55" s="267"/>
      <c r="G55" s="267"/>
      <c r="H55" s="268"/>
      <c r="I55" s="126">
        <v>49</v>
      </c>
      <c r="J55" s="147">
        <v>27053240</v>
      </c>
      <c r="K55" s="147">
        <v>32556979</v>
      </c>
      <c r="L55" s="131"/>
      <c r="M55" s="131"/>
      <c r="N55" s="131"/>
      <c r="O55" s="138"/>
      <c r="P55" s="131"/>
      <c r="Q55" s="131"/>
    </row>
    <row r="56" spans="1:17" s="119" customFormat="1">
      <c r="A56" s="269" t="s">
        <v>91</v>
      </c>
      <c r="B56" s="270"/>
      <c r="C56" s="270"/>
      <c r="D56" s="270"/>
      <c r="E56" s="270"/>
      <c r="F56" s="270"/>
      <c r="G56" s="270"/>
      <c r="H56" s="271"/>
      <c r="I56" s="125">
        <v>50</v>
      </c>
      <c r="J56" s="146">
        <f>SUM(J57:J63)</f>
        <v>858676136</v>
      </c>
      <c r="K56" s="146">
        <f>SUM(K57:K63)</f>
        <v>1178045737</v>
      </c>
      <c r="L56" s="131"/>
      <c r="M56" s="131"/>
      <c r="N56" s="131"/>
      <c r="O56" s="138"/>
      <c r="P56" s="131"/>
      <c r="Q56" s="131"/>
    </row>
    <row r="57" spans="1:17">
      <c r="A57" s="266" t="s">
        <v>65</v>
      </c>
      <c r="B57" s="267"/>
      <c r="C57" s="267"/>
      <c r="D57" s="267"/>
      <c r="E57" s="267"/>
      <c r="F57" s="267"/>
      <c r="G57" s="267"/>
      <c r="H57" s="268"/>
      <c r="I57" s="126">
        <v>51</v>
      </c>
      <c r="J57" s="147">
        <v>0</v>
      </c>
      <c r="K57" s="147">
        <v>0</v>
      </c>
      <c r="L57" s="131"/>
      <c r="M57" s="131"/>
      <c r="N57" s="131"/>
      <c r="O57" s="138"/>
      <c r="P57" s="131"/>
      <c r="Q57" s="131"/>
    </row>
    <row r="58" spans="1:17" s="119" customFormat="1">
      <c r="A58" s="269" t="s">
        <v>66</v>
      </c>
      <c r="B58" s="270"/>
      <c r="C58" s="270"/>
      <c r="D58" s="270"/>
      <c r="E58" s="270"/>
      <c r="F58" s="270"/>
      <c r="G58" s="270"/>
      <c r="H58" s="271"/>
      <c r="I58" s="125">
        <v>52</v>
      </c>
      <c r="J58" s="147">
        <v>0</v>
      </c>
      <c r="K58" s="147">
        <v>0</v>
      </c>
      <c r="L58" s="131"/>
      <c r="M58" s="131"/>
      <c r="N58" s="131"/>
      <c r="O58" s="138"/>
      <c r="P58" s="131"/>
      <c r="Q58" s="131"/>
    </row>
    <row r="59" spans="1:17">
      <c r="A59" s="266" t="s">
        <v>220</v>
      </c>
      <c r="B59" s="267"/>
      <c r="C59" s="267"/>
      <c r="D59" s="267"/>
      <c r="E59" s="267"/>
      <c r="F59" s="267"/>
      <c r="G59" s="267"/>
      <c r="H59" s="268"/>
      <c r="I59" s="126">
        <v>53</v>
      </c>
      <c r="J59" s="147">
        <v>0</v>
      </c>
      <c r="K59" s="147">
        <v>0</v>
      </c>
      <c r="L59" s="131"/>
      <c r="M59" s="131"/>
      <c r="N59" s="131"/>
      <c r="O59" s="138"/>
      <c r="P59" s="131"/>
      <c r="Q59" s="131"/>
    </row>
    <row r="60" spans="1:17" s="119" customFormat="1">
      <c r="A60" s="269" t="s">
        <v>72</v>
      </c>
      <c r="B60" s="270"/>
      <c r="C60" s="270"/>
      <c r="D60" s="270"/>
      <c r="E60" s="270"/>
      <c r="F60" s="270"/>
      <c r="G60" s="270"/>
      <c r="H60" s="271"/>
      <c r="I60" s="125">
        <v>54</v>
      </c>
      <c r="J60" s="147">
        <v>0</v>
      </c>
      <c r="K60" s="147">
        <v>0</v>
      </c>
      <c r="L60" s="131"/>
      <c r="M60" s="131"/>
      <c r="N60" s="131"/>
      <c r="O60" s="138"/>
      <c r="P60" s="131"/>
      <c r="Q60" s="131"/>
    </row>
    <row r="61" spans="1:17">
      <c r="A61" s="266" t="s">
        <v>73</v>
      </c>
      <c r="B61" s="267"/>
      <c r="C61" s="267"/>
      <c r="D61" s="267"/>
      <c r="E61" s="267"/>
      <c r="F61" s="267"/>
      <c r="G61" s="267"/>
      <c r="H61" s="268"/>
      <c r="I61" s="126">
        <v>55</v>
      </c>
      <c r="J61" s="147">
        <v>76699162</v>
      </c>
      <c r="K61" s="147">
        <v>35273047</v>
      </c>
      <c r="L61" s="131"/>
      <c r="M61" s="131"/>
      <c r="N61" s="131"/>
      <c r="O61" s="138"/>
      <c r="P61" s="131"/>
      <c r="Q61" s="131"/>
    </row>
    <row r="62" spans="1:17" s="119" customFormat="1">
      <c r="A62" s="269" t="s">
        <v>74</v>
      </c>
      <c r="B62" s="270"/>
      <c r="C62" s="270"/>
      <c r="D62" s="270"/>
      <c r="E62" s="270"/>
      <c r="F62" s="270"/>
      <c r="G62" s="270"/>
      <c r="H62" s="271"/>
      <c r="I62" s="125">
        <v>56</v>
      </c>
      <c r="J62" s="147">
        <v>780483461</v>
      </c>
      <c r="K62" s="147">
        <v>1142772144</v>
      </c>
      <c r="L62" s="131"/>
      <c r="M62" s="131"/>
      <c r="N62" s="131"/>
      <c r="O62" s="138"/>
      <c r="P62" s="131"/>
      <c r="Q62" s="131"/>
    </row>
    <row r="63" spans="1:17">
      <c r="A63" s="266" t="s">
        <v>35</v>
      </c>
      <c r="B63" s="267"/>
      <c r="C63" s="267"/>
      <c r="D63" s="267"/>
      <c r="E63" s="267"/>
      <c r="F63" s="267"/>
      <c r="G63" s="267"/>
      <c r="H63" s="268"/>
      <c r="I63" s="126">
        <v>57</v>
      </c>
      <c r="J63" s="147">
        <v>1493513</v>
      </c>
      <c r="K63" s="147">
        <v>546</v>
      </c>
      <c r="L63" s="131"/>
      <c r="M63" s="131"/>
      <c r="N63" s="131"/>
      <c r="O63" s="138"/>
      <c r="P63" s="131"/>
      <c r="Q63" s="131"/>
    </row>
    <row r="64" spans="1:17" s="119" customFormat="1">
      <c r="A64" s="269" t="s">
        <v>194</v>
      </c>
      <c r="B64" s="270"/>
      <c r="C64" s="270"/>
      <c r="D64" s="270"/>
      <c r="E64" s="270"/>
      <c r="F64" s="270"/>
      <c r="G64" s="270"/>
      <c r="H64" s="271"/>
      <c r="I64" s="125">
        <v>58</v>
      </c>
      <c r="J64" s="147">
        <v>3004123757</v>
      </c>
      <c r="K64" s="147">
        <v>2519915361</v>
      </c>
      <c r="L64" s="131"/>
      <c r="M64" s="131"/>
      <c r="N64" s="131"/>
      <c r="O64" s="138"/>
      <c r="P64" s="131"/>
      <c r="Q64" s="131"/>
    </row>
    <row r="65" spans="1:17">
      <c r="A65" s="284" t="s">
        <v>45</v>
      </c>
      <c r="B65" s="285"/>
      <c r="C65" s="285"/>
      <c r="D65" s="285"/>
      <c r="E65" s="285"/>
      <c r="F65" s="285"/>
      <c r="G65" s="285"/>
      <c r="H65" s="286"/>
      <c r="I65" s="126">
        <v>59</v>
      </c>
      <c r="J65" s="147">
        <v>229884661</v>
      </c>
      <c r="K65" s="147">
        <v>229771677</v>
      </c>
      <c r="L65" s="131"/>
      <c r="M65" s="131"/>
      <c r="N65" s="131"/>
      <c r="O65" s="138"/>
      <c r="P65" s="131"/>
      <c r="Q65" s="131"/>
    </row>
    <row r="66" spans="1:17" s="119" customFormat="1">
      <c r="A66" s="272" t="s">
        <v>311</v>
      </c>
      <c r="B66" s="273"/>
      <c r="C66" s="273"/>
      <c r="D66" s="273"/>
      <c r="E66" s="273"/>
      <c r="F66" s="273"/>
      <c r="G66" s="273"/>
      <c r="H66" s="274"/>
      <c r="I66" s="125">
        <v>60</v>
      </c>
      <c r="J66" s="146">
        <f>J7+J8+J40+J65</f>
        <v>13377207961</v>
      </c>
      <c r="K66" s="146">
        <f>K7+K8+K40+K65</f>
        <v>13779218174</v>
      </c>
      <c r="L66" s="131"/>
      <c r="M66" s="131"/>
      <c r="N66" s="131"/>
      <c r="O66" s="138"/>
      <c r="P66" s="131"/>
      <c r="Q66" s="131"/>
    </row>
    <row r="67" spans="1:17">
      <c r="A67" s="278" t="s">
        <v>80</v>
      </c>
      <c r="B67" s="279"/>
      <c r="C67" s="279"/>
      <c r="D67" s="279"/>
      <c r="E67" s="279"/>
      <c r="F67" s="279"/>
      <c r="G67" s="279"/>
      <c r="H67" s="280"/>
      <c r="I67" s="128">
        <v>61</v>
      </c>
      <c r="J67" s="148">
        <v>0</v>
      </c>
      <c r="K67" s="148">
        <v>0</v>
      </c>
      <c r="L67" s="131"/>
      <c r="M67" s="131"/>
      <c r="N67" s="131"/>
      <c r="O67" s="138"/>
      <c r="P67" s="131"/>
      <c r="Q67" s="131"/>
    </row>
    <row r="68" spans="1:17" s="119" customFormat="1">
      <c r="A68" s="281" t="s">
        <v>47</v>
      </c>
      <c r="B68" s="282"/>
      <c r="C68" s="282"/>
      <c r="D68" s="282"/>
      <c r="E68" s="282"/>
      <c r="F68" s="282"/>
      <c r="G68" s="282"/>
      <c r="H68" s="282"/>
      <c r="I68" s="282"/>
      <c r="J68" s="282"/>
      <c r="K68" s="283"/>
      <c r="L68" s="131"/>
      <c r="M68" s="131"/>
      <c r="N68" s="131"/>
      <c r="O68" s="138"/>
      <c r="P68" s="131"/>
      <c r="Q68" s="131"/>
    </row>
    <row r="69" spans="1:17">
      <c r="A69" s="275" t="s">
        <v>312</v>
      </c>
      <c r="B69" s="276"/>
      <c r="C69" s="276"/>
      <c r="D69" s="276"/>
      <c r="E69" s="276"/>
      <c r="F69" s="276"/>
      <c r="G69" s="276"/>
      <c r="H69" s="277"/>
      <c r="I69" s="124">
        <v>62</v>
      </c>
      <c r="J69" s="149">
        <f>J70+J71+J72+J78+J79+J82+J85</f>
        <v>11541488409</v>
      </c>
      <c r="K69" s="149">
        <f>K70+K71+K72+K78+K79+K82+K85</f>
        <v>11957885230</v>
      </c>
      <c r="L69" s="131"/>
      <c r="M69" s="131"/>
      <c r="N69" s="131"/>
      <c r="O69" s="138"/>
      <c r="P69" s="131"/>
      <c r="Q69" s="131"/>
    </row>
    <row r="70" spans="1:17" s="119" customFormat="1">
      <c r="A70" s="269" t="s">
        <v>130</v>
      </c>
      <c r="B70" s="270"/>
      <c r="C70" s="270"/>
      <c r="D70" s="270"/>
      <c r="E70" s="270"/>
      <c r="F70" s="270"/>
      <c r="G70" s="270"/>
      <c r="H70" s="271"/>
      <c r="I70" s="125">
        <v>63</v>
      </c>
      <c r="J70" s="147">
        <v>9822853500</v>
      </c>
      <c r="K70" s="147">
        <v>9822853500</v>
      </c>
      <c r="L70" s="131"/>
      <c r="M70" s="131"/>
      <c r="N70" s="131"/>
      <c r="O70" s="138"/>
      <c r="P70" s="131"/>
      <c r="Q70" s="131"/>
    </row>
    <row r="71" spans="1:17">
      <c r="A71" s="266" t="s">
        <v>131</v>
      </c>
      <c r="B71" s="267"/>
      <c r="C71" s="267"/>
      <c r="D71" s="267"/>
      <c r="E71" s="267"/>
      <c r="F71" s="267"/>
      <c r="G71" s="267"/>
      <c r="H71" s="268"/>
      <c r="I71" s="126">
        <v>64</v>
      </c>
      <c r="J71" s="147">
        <v>0</v>
      </c>
      <c r="K71" s="147">
        <v>0</v>
      </c>
      <c r="L71" s="131"/>
      <c r="M71" s="131"/>
      <c r="N71" s="131"/>
      <c r="O71" s="138"/>
      <c r="P71" s="131"/>
      <c r="Q71" s="131"/>
    </row>
    <row r="72" spans="1:17" s="119" customFormat="1">
      <c r="A72" s="269" t="s">
        <v>132</v>
      </c>
      <c r="B72" s="270"/>
      <c r="C72" s="270"/>
      <c r="D72" s="270"/>
      <c r="E72" s="270"/>
      <c r="F72" s="270"/>
      <c r="G72" s="270"/>
      <c r="H72" s="271"/>
      <c r="I72" s="125">
        <v>65</v>
      </c>
      <c r="J72" s="146">
        <f>J73+J74-J75+J76+J77</f>
        <v>444127003</v>
      </c>
      <c r="K72" s="146">
        <f>K73+K74-K75+K76+K77</f>
        <v>491334202</v>
      </c>
      <c r="L72" s="131"/>
      <c r="M72" s="131"/>
      <c r="N72" s="131"/>
      <c r="O72" s="138"/>
      <c r="P72" s="131"/>
      <c r="Q72" s="131"/>
    </row>
    <row r="73" spans="1:17">
      <c r="A73" s="266" t="s">
        <v>133</v>
      </c>
      <c r="B73" s="267"/>
      <c r="C73" s="267"/>
      <c r="D73" s="267"/>
      <c r="E73" s="267"/>
      <c r="F73" s="267"/>
      <c r="G73" s="267"/>
      <c r="H73" s="268"/>
      <c r="I73" s="126">
        <v>66</v>
      </c>
      <c r="J73" s="147">
        <v>444142675</v>
      </c>
      <c r="K73" s="147">
        <v>491142675</v>
      </c>
      <c r="L73" s="131"/>
      <c r="M73" s="131"/>
      <c r="N73" s="131"/>
      <c r="O73" s="138"/>
      <c r="P73" s="131"/>
      <c r="Q73" s="131"/>
    </row>
    <row r="74" spans="1:17" s="119" customFormat="1">
      <c r="A74" s="269" t="s">
        <v>134</v>
      </c>
      <c r="B74" s="270"/>
      <c r="C74" s="270"/>
      <c r="D74" s="270"/>
      <c r="E74" s="270"/>
      <c r="F74" s="270"/>
      <c r="G74" s="270"/>
      <c r="H74" s="271"/>
      <c r="I74" s="125">
        <v>67</v>
      </c>
      <c r="J74" s="147">
        <v>0</v>
      </c>
      <c r="K74" s="147">
        <v>0</v>
      </c>
      <c r="L74" s="131"/>
      <c r="M74" s="131"/>
      <c r="N74" s="131"/>
      <c r="O74" s="138"/>
      <c r="P74" s="131"/>
      <c r="Q74" s="131"/>
    </row>
    <row r="75" spans="1:17">
      <c r="A75" s="266" t="s">
        <v>122</v>
      </c>
      <c r="B75" s="267"/>
      <c r="C75" s="267"/>
      <c r="D75" s="267"/>
      <c r="E75" s="267"/>
      <c r="F75" s="267"/>
      <c r="G75" s="267"/>
      <c r="H75" s="268"/>
      <c r="I75" s="126">
        <v>68</v>
      </c>
      <c r="J75" s="147">
        <v>819304</v>
      </c>
      <c r="K75" s="147">
        <v>819304</v>
      </c>
      <c r="L75" s="131"/>
      <c r="M75" s="131"/>
      <c r="N75" s="131"/>
      <c r="O75" s="138"/>
      <c r="P75" s="131"/>
      <c r="Q75" s="131"/>
    </row>
    <row r="76" spans="1:17" s="119" customFormat="1">
      <c r="A76" s="269" t="s">
        <v>123</v>
      </c>
      <c r="B76" s="270"/>
      <c r="C76" s="270"/>
      <c r="D76" s="270"/>
      <c r="E76" s="270"/>
      <c r="F76" s="270"/>
      <c r="G76" s="270"/>
      <c r="H76" s="271"/>
      <c r="I76" s="125">
        <v>69</v>
      </c>
      <c r="J76" s="147">
        <v>0</v>
      </c>
      <c r="K76" s="147">
        <v>0</v>
      </c>
      <c r="L76" s="131"/>
      <c r="M76" s="131"/>
      <c r="N76" s="131"/>
      <c r="O76" s="138"/>
      <c r="P76" s="131"/>
      <c r="Q76" s="131"/>
    </row>
    <row r="77" spans="1:17">
      <c r="A77" s="266" t="s">
        <v>124</v>
      </c>
      <c r="B77" s="267"/>
      <c r="C77" s="267"/>
      <c r="D77" s="267"/>
      <c r="E77" s="267"/>
      <c r="F77" s="267"/>
      <c r="G77" s="267"/>
      <c r="H77" s="268"/>
      <c r="I77" s="126">
        <v>70</v>
      </c>
      <c r="J77" s="147">
        <v>803632</v>
      </c>
      <c r="K77" s="147">
        <v>1010831</v>
      </c>
      <c r="L77" s="131"/>
      <c r="M77" s="131"/>
      <c r="N77" s="131"/>
      <c r="O77" s="138"/>
      <c r="P77" s="131"/>
      <c r="Q77" s="131"/>
    </row>
    <row r="78" spans="1:17" s="119" customFormat="1">
      <c r="A78" s="269" t="s">
        <v>125</v>
      </c>
      <c r="B78" s="270"/>
      <c r="C78" s="270"/>
      <c r="D78" s="270"/>
      <c r="E78" s="270"/>
      <c r="F78" s="270"/>
      <c r="G78" s="270"/>
      <c r="H78" s="271"/>
      <c r="I78" s="125">
        <v>71</v>
      </c>
      <c r="J78" s="147">
        <v>4020162</v>
      </c>
      <c r="K78" s="147">
        <v>2440397</v>
      </c>
      <c r="L78" s="131"/>
      <c r="M78" s="131"/>
      <c r="N78" s="131"/>
      <c r="O78" s="138"/>
      <c r="P78" s="131"/>
      <c r="Q78" s="131"/>
    </row>
    <row r="79" spans="1:17">
      <c r="A79" s="266" t="s">
        <v>218</v>
      </c>
      <c r="B79" s="267"/>
      <c r="C79" s="267"/>
      <c r="D79" s="267"/>
      <c r="E79" s="267"/>
      <c r="F79" s="267"/>
      <c r="G79" s="267"/>
      <c r="H79" s="268"/>
      <c r="I79" s="126">
        <v>72</v>
      </c>
      <c r="J79" s="146">
        <f>J80-J81</f>
        <v>377004004</v>
      </c>
      <c r="K79" s="146">
        <f>K80-K81</f>
        <v>732460240</v>
      </c>
      <c r="L79" s="131"/>
      <c r="M79" s="131"/>
      <c r="N79" s="131"/>
      <c r="O79" s="138"/>
      <c r="P79" s="131"/>
      <c r="Q79" s="131"/>
    </row>
    <row r="80" spans="1:17" s="119" customFormat="1">
      <c r="A80" s="287" t="s">
        <v>158</v>
      </c>
      <c r="B80" s="288"/>
      <c r="C80" s="288"/>
      <c r="D80" s="288"/>
      <c r="E80" s="288"/>
      <c r="F80" s="288"/>
      <c r="G80" s="288"/>
      <c r="H80" s="289"/>
      <c r="I80" s="125">
        <v>73</v>
      </c>
      <c r="J80" s="147">
        <v>377004004</v>
      </c>
      <c r="K80" s="147">
        <v>732460240</v>
      </c>
      <c r="L80" s="131"/>
      <c r="M80" s="131"/>
      <c r="N80" s="131"/>
      <c r="O80" s="138"/>
      <c r="P80" s="131"/>
      <c r="Q80" s="131"/>
    </row>
    <row r="81" spans="1:17">
      <c r="A81" s="290" t="s">
        <v>159</v>
      </c>
      <c r="B81" s="291"/>
      <c r="C81" s="291"/>
      <c r="D81" s="291"/>
      <c r="E81" s="291"/>
      <c r="F81" s="291"/>
      <c r="G81" s="291"/>
      <c r="H81" s="292"/>
      <c r="I81" s="126">
        <v>74</v>
      </c>
      <c r="J81" s="147">
        <v>0</v>
      </c>
      <c r="K81" s="147">
        <v>0</v>
      </c>
      <c r="L81" s="131"/>
      <c r="M81" s="131"/>
      <c r="N81" s="131"/>
      <c r="O81" s="138"/>
      <c r="P81" s="131"/>
      <c r="Q81" s="131"/>
    </row>
    <row r="82" spans="1:17" s="119" customFormat="1">
      <c r="A82" s="269" t="s">
        <v>219</v>
      </c>
      <c r="B82" s="270"/>
      <c r="C82" s="270"/>
      <c r="D82" s="270"/>
      <c r="E82" s="270"/>
      <c r="F82" s="270"/>
      <c r="G82" s="270"/>
      <c r="H82" s="271"/>
      <c r="I82" s="125">
        <v>75</v>
      </c>
      <c r="J82" s="146">
        <f>J83-J84</f>
        <v>893483740</v>
      </c>
      <c r="K82" s="146">
        <f>K83-K84</f>
        <v>908796891</v>
      </c>
      <c r="L82" s="131"/>
      <c r="M82" s="131"/>
      <c r="N82" s="131"/>
      <c r="O82" s="138"/>
      <c r="P82" s="131"/>
      <c r="Q82" s="131"/>
    </row>
    <row r="83" spans="1:17">
      <c r="A83" s="290" t="s">
        <v>160</v>
      </c>
      <c r="B83" s="291"/>
      <c r="C83" s="291"/>
      <c r="D83" s="291"/>
      <c r="E83" s="291"/>
      <c r="F83" s="291"/>
      <c r="G83" s="291"/>
      <c r="H83" s="292"/>
      <c r="I83" s="126">
        <v>76</v>
      </c>
      <c r="J83" s="147">
        <v>893483740</v>
      </c>
      <c r="K83" s="147">
        <v>908796891</v>
      </c>
      <c r="L83" s="131"/>
      <c r="M83" s="131"/>
      <c r="N83" s="131"/>
      <c r="O83" s="138"/>
      <c r="P83" s="131"/>
      <c r="Q83" s="131"/>
    </row>
    <row r="84" spans="1:17" s="119" customFormat="1">
      <c r="A84" s="287" t="s">
        <v>161</v>
      </c>
      <c r="B84" s="288"/>
      <c r="C84" s="288"/>
      <c r="D84" s="288"/>
      <c r="E84" s="288"/>
      <c r="F84" s="288"/>
      <c r="G84" s="288"/>
      <c r="H84" s="289"/>
      <c r="I84" s="125">
        <v>77</v>
      </c>
      <c r="J84" s="147">
        <v>0</v>
      </c>
      <c r="K84" s="147">
        <v>0</v>
      </c>
      <c r="L84" s="131"/>
      <c r="M84" s="131"/>
      <c r="N84" s="131"/>
      <c r="O84" s="138"/>
      <c r="P84" s="131"/>
      <c r="Q84" s="131"/>
    </row>
    <row r="85" spans="1:17">
      <c r="A85" s="266" t="s">
        <v>162</v>
      </c>
      <c r="B85" s="267"/>
      <c r="C85" s="267"/>
      <c r="D85" s="267"/>
      <c r="E85" s="267"/>
      <c r="F85" s="267"/>
      <c r="G85" s="267"/>
      <c r="H85" s="268"/>
      <c r="I85" s="126">
        <v>78</v>
      </c>
      <c r="J85" s="147">
        <v>0</v>
      </c>
      <c r="K85" s="147">
        <v>0</v>
      </c>
      <c r="L85" s="131"/>
      <c r="M85" s="131"/>
      <c r="N85" s="131"/>
      <c r="O85" s="138"/>
      <c r="P85" s="131"/>
      <c r="Q85" s="131"/>
    </row>
    <row r="86" spans="1:17" s="119" customFormat="1">
      <c r="A86" s="272" t="s">
        <v>313</v>
      </c>
      <c r="B86" s="273"/>
      <c r="C86" s="273"/>
      <c r="D86" s="273"/>
      <c r="E86" s="273"/>
      <c r="F86" s="273"/>
      <c r="G86" s="273"/>
      <c r="H86" s="274"/>
      <c r="I86" s="125">
        <v>79</v>
      </c>
      <c r="J86" s="146">
        <f>SUM(J87:J89)</f>
        <v>70373183</v>
      </c>
      <c r="K86" s="146">
        <f>SUM(K87:K89)</f>
        <v>68548071</v>
      </c>
      <c r="L86" s="131"/>
      <c r="M86" s="131"/>
      <c r="N86" s="131"/>
      <c r="O86" s="138"/>
      <c r="P86" s="131"/>
      <c r="Q86" s="131"/>
    </row>
    <row r="87" spans="1:17">
      <c r="A87" s="266" t="s">
        <v>118</v>
      </c>
      <c r="B87" s="267"/>
      <c r="C87" s="267"/>
      <c r="D87" s="267"/>
      <c r="E87" s="267"/>
      <c r="F87" s="267"/>
      <c r="G87" s="267"/>
      <c r="H87" s="268"/>
      <c r="I87" s="126">
        <v>80</v>
      </c>
      <c r="J87" s="147">
        <v>14389524</v>
      </c>
      <c r="K87" s="147">
        <v>27025712</v>
      </c>
      <c r="L87" s="131"/>
      <c r="M87" s="131"/>
      <c r="N87" s="131"/>
      <c r="O87" s="138"/>
      <c r="P87" s="131"/>
      <c r="Q87" s="131"/>
    </row>
    <row r="88" spans="1:17" s="119" customFormat="1">
      <c r="A88" s="269" t="s">
        <v>119</v>
      </c>
      <c r="B88" s="270"/>
      <c r="C88" s="270"/>
      <c r="D88" s="270"/>
      <c r="E88" s="270"/>
      <c r="F88" s="270"/>
      <c r="G88" s="270"/>
      <c r="H88" s="271"/>
      <c r="I88" s="125">
        <v>81</v>
      </c>
      <c r="J88" s="147">
        <v>0</v>
      </c>
      <c r="K88" s="147">
        <v>0</v>
      </c>
      <c r="L88" s="131"/>
      <c r="M88" s="131"/>
      <c r="N88" s="131"/>
      <c r="O88" s="138"/>
      <c r="P88" s="131"/>
      <c r="Q88" s="131"/>
    </row>
    <row r="89" spans="1:17">
      <c r="A89" s="266" t="s">
        <v>120</v>
      </c>
      <c r="B89" s="267"/>
      <c r="C89" s="267"/>
      <c r="D89" s="267"/>
      <c r="E89" s="267"/>
      <c r="F89" s="267"/>
      <c r="G89" s="267"/>
      <c r="H89" s="268"/>
      <c r="I89" s="126">
        <v>82</v>
      </c>
      <c r="J89" s="147">
        <v>55983659</v>
      </c>
      <c r="K89" s="147">
        <v>41522359</v>
      </c>
      <c r="L89" s="131"/>
      <c r="M89" s="131"/>
      <c r="N89" s="131"/>
      <c r="O89" s="138"/>
      <c r="P89" s="131"/>
      <c r="Q89" s="131"/>
    </row>
    <row r="90" spans="1:17" s="119" customFormat="1">
      <c r="A90" s="272" t="s">
        <v>314</v>
      </c>
      <c r="B90" s="273"/>
      <c r="C90" s="273"/>
      <c r="D90" s="273"/>
      <c r="E90" s="273"/>
      <c r="F90" s="273"/>
      <c r="G90" s="273"/>
      <c r="H90" s="274"/>
      <c r="I90" s="125">
        <v>83</v>
      </c>
      <c r="J90" s="146">
        <f>SUM(J91:J99)</f>
        <v>114617472</v>
      </c>
      <c r="K90" s="146">
        <f>SUM(K91:K99)</f>
        <v>182147362</v>
      </c>
      <c r="L90" s="131"/>
      <c r="M90" s="131"/>
      <c r="N90" s="131"/>
      <c r="O90" s="138"/>
      <c r="P90" s="131"/>
      <c r="Q90" s="131"/>
    </row>
    <row r="91" spans="1:17">
      <c r="A91" s="266" t="s">
        <v>121</v>
      </c>
      <c r="B91" s="267"/>
      <c r="C91" s="267"/>
      <c r="D91" s="267"/>
      <c r="E91" s="267"/>
      <c r="F91" s="267"/>
      <c r="G91" s="267"/>
      <c r="H91" s="268"/>
      <c r="I91" s="126">
        <v>84</v>
      </c>
      <c r="J91" s="147">
        <v>0</v>
      </c>
      <c r="K91" s="147">
        <v>0</v>
      </c>
      <c r="L91" s="131"/>
      <c r="M91" s="131"/>
      <c r="N91" s="131"/>
      <c r="O91" s="138"/>
      <c r="P91" s="131"/>
      <c r="Q91" s="131"/>
    </row>
    <row r="92" spans="1:17" s="119" customFormat="1">
      <c r="A92" s="269" t="s">
        <v>221</v>
      </c>
      <c r="B92" s="270"/>
      <c r="C92" s="270"/>
      <c r="D92" s="270"/>
      <c r="E92" s="270"/>
      <c r="F92" s="270"/>
      <c r="G92" s="270"/>
      <c r="H92" s="271"/>
      <c r="I92" s="125">
        <v>85</v>
      </c>
      <c r="J92" s="147">
        <v>7245086</v>
      </c>
      <c r="K92" s="147">
        <v>38980469</v>
      </c>
      <c r="L92" s="131"/>
      <c r="M92" s="131"/>
      <c r="N92" s="131"/>
      <c r="O92" s="138"/>
      <c r="P92" s="131"/>
      <c r="Q92" s="131"/>
    </row>
    <row r="93" spans="1:17">
      <c r="A93" s="266" t="s">
        <v>0</v>
      </c>
      <c r="B93" s="267"/>
      <c r="C93" s="267"/>
      <c r="D93" s="267"/>
      <c r="E93" s="267"/>
      <c r="F93" s="267"/>
      <c r="G93" s="267"/>
      <c r="H93" s="268"/>
      <c r="I93" s="126">
        <v>86</v>
      </c>
      <c r="J93" s="147">
        <v>0</v>
      </c>
      <c r="K93" s="147">
        <v>0</v>
      </c>
      <c r="L93" s="131"/>
      <c r="M93" s="131"/>
      <c r="N93" s="131"/>
      <c r="O93" s="138"/>
      <c r="P93" s="131"/>
      <c r="Q93" s="131"/>
    </row>
    <row r="94" spans="1:17" s="119" customFormat="1">
      <c r="A94" s="269" t="s">
        <v>222</v>
      </c>
      <c r="B94" s="270"/>
      <c r="C94" s="270"/>
      <c r="D94" s="270"/>
      <c r="E94" s="270"/>
      <c r="F94" s="270"/>
      <c r="G94" s="270"/>
      <c r="H94" s="271"/>
      <c r="I94" s="125">
        <v>87</v>
      </c>
      <c r="J94" s="147">
        <v>0</v>
      </c>
      <c r="K94" s="147">
        <v>0</v>
      </c>
      <c r="L94" s="131"/>
      <c r="M94" s="131"/>
      <c r="N94" s="131"/>
      <c r="O94" s="138"/>
      <c r="P94" s="131"/>
      <c r="Q94" s="131"/>
    </row>
    <row r="95" spans="1:17">
      <c r="A95" s="266" t="s">
        <v>223</v>
      </c>
      <c r="B95" s="267"/>
      <c r="C95" s="267"/>
      <c r="D95" s="267"/>
      <c r="E95" s="267"/>
      <c r="F95" s="267"/>
      <c r="G95" s="267"/>
      <c r="H95" s="268"/>
      <c r="I95" s="126">
        <v>88</v>
      </c>
      <c r="J95" s="147">
        <v>0</v>
      </c>
      <c r="K95" s="147">
        <v>0</v>
      </c>
      <c r="L95" s="131"/>
      <c r="M95" s="131"/>
      <c r="N95" s="131"/>
      <c r="O95" s="138"/>
      <c r="P95" s="131"/>
      <c r="Q95" s="131"/>
    </row>
    <row r="96" spans="1:17" s="119" customFormat="1">
      <c r="A96" s="269" t="s">
        <v>224</v>
      </c>
      <c r="B96" s="270"/>
      <c r="C96" s="270"/>
      <c r="D96" s="270"/>
      <c r="E96" s="270"/>
      <c r="F96" s="270"/>
      <c r="G96" s="270"/>
      <c r="H96" s="271"/>
      <c r="I96" s="125">
        <v>89</v>
      </c>
      <c r="J96" s="147">
        <v>0</v>
      </c>
      <c r="K96" s="147">
        <v>0</v>
      </c>
      <c r="L96" s="131"/>
      <c r="M96" s="131"/>
      <c r="N96" s="131"/>
      <c r="O96" s="138"/>
      <c r="P96" s="131"/>
      <c r="Q96" s="131"/>
    </row>
    <row r="97" spans="1:17">
      <c r="A97" s="266" t="s">
        <v>83</v>
      </c>
      <c r="B97" s="267"/>
      <c r="C97" s="267"/>
      <c r="D97" s="267"/>
      <c r="E97" s="267"/>
      <c r="F97" s="267"/>
      <c r="G97" s="267"/>
      <c r="H97" s="268"/>
      <c r="I97" s="126">
        <v>90</v>
      </c>
      <c r="J97" s="147">
        <v>0</v>
      </c>
      <c r="K97" s="147">
        <v>0</v>
      </c>
      <c r="L97" s="131"/>
      <c r="M97" s="131"/>
      <c r="N97" s="131"/>
      <c r="O97" s="138"/>
      <c r="P97" s="131"/>
      <c r="Q97" s="131"/>
    </row>
    <row r="98" spans="1:17" s="119" customFormat="1">
      <c r="A98" s="269" t="s">
        <v>81</v>
      </c>
      <c r="B98" s="270"/>
      <c r="C98" s="270"/>
      <c r="D98" s="270"/>
      <c r="E98" s="270"/>
      <c r="F98" s="270"/>
      <c r="G98" s="270"/>
      <c r="H98" s="271"/>
      <c r="I98" s="125">
        <v>91</v>
      </c>
      <c r="J98" s="147">
        <v>104603986</v>
      </c>
      <c r="K98" s="147">
        <v>140674613</v>
      </c>
      <c r="L98" s="131"/>
      <c r="M98" s="131"/>
      <c r="N98" s="131"/>
      <c r="O98" s="138"/>
      <c r="P98" s="131"/>
      <c r="Q98" s="131"/>
    </row>
    <row r="99" spans="1:17">
      <c r="A99" s="266" t="s">
        <v>82</v>
      </c>
      <c r="B99" s="267"/>
      <c r="C99" s="267"/>
      <c r="D99" s="267"/>
      <c r="E99" s="267"/>
      <c r="F99" s="267"/>
      <c r="G99" s="267"/>
      <c r="H99" s="268"/>
      <c r="I99" s="126">
        <v>92</v>
      </c>
      <c r="J99" s="147">
        <v>2768400</v>
      </c>
      <c r="K99" s="147">
        <v>2492280</v>
      </c>
      <c r="L99" s="131"/>
      <c r="M99" s="131"/>
      <c r="N99" s="131"/>
      <c r="O99" s="138"/>
      <c r="P99" s="131"/>
      <c r="Q99" s="131"/>
    </row>
    <row r="100" spans="1:17" s="119" customFormat="1">
      <c r="A100" s="272" t="s">
        <v>315</v>
      </c>
      <c r="B100" s="273"/>
      <c r="C100" s="273"/>
      <c r="D100" s="273"/>
      <c r="E100" s="273"/>
      <c r="F100" s="273"/>
      <c r="G100" s="273"/>
      <c r="H100" s="274"/>
      <c r="I100" s="125">
        <v>93</v>
      </c>
      <c r="J100" s="146">
        <f>SUM(J101:J112)</f>
        <v>1561281639</v>
      </c>
      <c r="K100" s="146">
        <f>SUM(K101:K112)</f>
        <v>1497032194</v>
      </c>
      <c r="L100" s="131"/>
      <c r="M100" s="131"/>
      <c r="N100" s="131"/>
      <c r="O100" s="138"/>
      <c r="P100" s="131"/>
      <c r="Q100" s="131"/>
    </row>
    <row r="101" spans="1:17">
      <c r="A101" s="266" t="s">
        <v>121</v>
      </c>
      <c r="B101" s="267"/>
      <c r="C101" s="267"/>
      <c r="D101" s="267"/>
      <c r="E101" s="267"/>
      <c r="F101" s="267"/>
      <c r="G101" s="267"/>
      <c r="H101" s="268"/>
      <c r="I101" s="126">
        <v>94</v>
      </c>
      <c r="J101" s="147">
        <v>45277758</v>
      </c>
      <c r="K101" s="147">
        <v>63773037</v>
      </c>
      <c r="L101" s="131"/>
      <c r="M101" s="131"/>
      <c r="N101" s="131"/>
      <c r="O101" s="138"/>
      <c r="P101" s="131"/>
      <c r="Q101" s="131"/>
    </row>
    <row r="102" spans="1:17" s="119" customFormat="1">
      <c r="A102" s="269" t="s">
        <v>221</v>
      </c>
      <c r="B102" s="270"/>
      <c r="C102" s="270"/>
      <c r="D102" s="270"/>
      <c r="E102" s="270"/>
      <c r="F102" s="270"/>
      <c r="G102" s="270"/>
      <c r="H102" s="271"/>
      <c r="I102" s="125">
        <v>95</v>
      </c>
      <c r="J102" s="147">
        <v>253154</v>
      </c>
      <c r="K102" s="147">
        <v>350687</v>
      </c>
      <c r="L102" s="131"/>
      <c r="M102" s="131"/>
      <c r="N102" s="131"/>
      <c r="O102" s="138"/>
      <c r="P102" s="131"/>
      <c r="Q102" s="131"/>
    </row>
    <row r="103" spans="1:17">
      <c r="A103" s="266" t="s">
        <v>0</v>
      </c>
      <c r="B103" s="267"/>
      <c r="C103" s="267"/>
      <c r="D103" s="267"/>
      <c r="E103" s="267"/>
      <c r="F103" s="267"/>
      <c r="G103" s="267"/>
      <c r="H103" s="268"/>
      <c r="I103" s="126">
        <v>96</v>
      </c>
      <c r="J103" s="147">
        <v>1968582</v>
      </c>
      <c r="K103" s="147">
        <v>10918334</v>
      </c>
      <c r="L103" s="131"/>
      <c r="M103" s="131"/>
      <c r="N103" s="131"/>
      <c r="O103" s="138"/>
      <c r="P103" s="131"/>
      <c r="Q103" s="131"/>
    </row>
    <row r="104" spans="1:17" s="119" customFormat="1">
      <c r="A104" s="269" t="s">
        <v>222</v>
      </c>
      <c r="B104" s="270"/>
      <c r="C104" s="270"/>
      <c r="D104" s="270"/>
      <c r="E104" s="270"/>
      <c r="F104" s="270"/>
      <c r="G104" s="270"/>
      <c r="H104" s="271"/>
      <c r="I104" s="125">
        <v>97</v>
      </c>
      <c r="J104" s="147">
        <v>2202051</v>
      </c>
      <c r="K104" s="147">
        <v>5878995</v>
      </c>
      <c r="L104" s="131"/>
      <c r="M104" s="131"/>
      <c r="N104" s="131"/>
      <c r="O104" s="138"/>
      <c r="P104" s="131"/>
      <c r="Q104" s="131"/>
    </row>
    <row r="105" spans="1:17">
      <c r="A105" s="266" t="s">
        <v>223</v>
      </c>
      <c r="B105" s="267"/>
      <c r="C105" s="267"/>
      <c r="D105" s="267"/>
      <c r="E105" s="267"/>
      <c r="F105" s="267"/>
      <c r="G105" s="267"/>
      <c r="H105" s="268"/>
      <c r="I105" s="126">
        <v>98</v>
      </c>
      <c r="J105" s="147">
        <v>1120313760</v>
      </c>
      <c r="K105" s="147">
        <v>1055650337</v>
      </c>
      <c r="L105" s="131"/>
      <c r="M105" s="131"/>
      <c r="N105" s="131"/>
      <c r="O105" s="138"/>
      <c r="P105" s="131"/>
      <c r="Q105" s="131"/>
    </row>
    <row r="106" spans="1:17" s="119" customFormat="1">
      <c r="A106" s="269" t="s">
        <v>224</v>
      </c>
      <c r="B106" s="270"/>
      <c r="C106" s="270"/>
      <c r="D106" s="270"/>
      <c r="E106" s="270"/>
      <c r="F106" s="270"/>
      <c r="G106" s="270"/>
      <c r="H106" s="271"/>
      <c r="I106" s="125">
        <v>99</v>
      </c>
      <c r="J106" s="147">
        <v>0</v>
      </c>
      <c r="K106" s="147">
        <v>0</v>
      </c>
      <c r="L106" s="131"/>
      <c r="M106" s="131"/>
      <c r="N106" s="131"/>
      <c r="O106" s="138"/>
      <c r="P106" s="131"/>
      <c r="Q106" s="131"/>
    </row>
    <row r="107" spans="1:17">
      <c r="A107" s="266" t="s">
        <v>83</v>
      </c>
      <c r="B107" s="267"/>
      <c r="C107" s="267"/>
      <c r="D107" s="267"/>
      <c r="E107" s="267"/>
      <c r="F107" s="267"/>
      <c r="G107" s="267"/>
      <c r="H107" s="268"/>
      <c r="I107" s="126">
        <v>100</v>
      </c>
      <c r="J107" s="147">
        <v>0</v>
      </c>
      <c r="K107" s="147">
        <v>0</v>
      </c>
      <c r="L107" s="131"/>
      <c r="M107" s="131"/>
      <c r="N107" s="131"/>
      <c r="O107" s="138"/>
      <c r="P107" s="131"/>
      <c r="Q107" s="131"/>
    </row>
    <row r="108" spans="1:17" s="119" customFormat="1">
      <c r="A108" s="269" t="s">
        <v>84</v>
      </c>
      <c r="B108" s="270"/>
      <c r="C108" s="270"/>
      <c r="D108" s="270"/>
      <c r="E108" s="270"/>
      <c r="F108" s="270"/>
      <c r="G108" s="270"/>
      <c r="H108" s="271"/>
      <c r="I108" s="125">
        <v>101</v>
      </c>
      <c r="J108" s="147">
        <v>119543530</v>
      </c>
      <c r="K108" s="147">
        <v>113954275</v>
      </c>
      <c r="L108" s="131"/>
      <c r="M108" s="131"/>
      <c r="N108" s="131"/>
      <c r="O108" s="138"/>
      <c r="P108" s="131"/>
      <c r="Q108" s="131"/>
    </row>
    <row r="109" spans="1:17">
      <c r="A109" s="266" t="s">
        <v>85</v>
      </c>
      <c r="B109" s="267"/>
      <c r="C109" s="267"/>
      <c r="D109" s="267"/>
      <c r="E109" s="267"/>
      <c r="F109" s="267"/>
      <c r="G109" s="267"/>
      <c r="H109" s="268"/>
      <c r="I109" s="126">
        <v>102</v>
      </c>
      <c r="J109" s="147">
        <v>57058582</v>
      </c>
      <c r="K109" s="147">
        <v>32679492</v>
      </c>
      <c r="L109" s="131"/>
      <c r="M109" s="131"/>
      <c r="N109" s="131"/>
      <c r="O109" s="138"/>
      <c r="P109" s="131"/>
      <c r="Q109" s="131"/>
    </row>
    <row r="110" spans="1:17" s="119" customFormat="1">
      <c r="A110" s="269" t="s">
        <v>88</v>
      </c>
      <c r="B110" s="270"/>
      <c r="C110" s="270"/>
      <c r="D110" s="270"/>
      <c r="E110" s="270"/>
      <c r="F110" s="270"/>
      <c r="G110" s="270"/>
      <c r="H110" s="271"/>
      <c r="I110" s="125">
        <v>103</v>
      </c>
      <c r="J110" s="147">
        <v>0</v>
      </c>
      <c r="K110" s="147">
        <v>0</v>
      </c>
      <c r="L110" s="131"/>
      <c r="M110" s="131"/>
      <c r="N110" s="131"/>
      <c r="O110" s="138"/>
      <c r="P110" s="131"/>
      <c r="Q110" s="131"/>
    </row>
    <row r="111" spans="1:17">
      <c r="A111" s="266" t="s">
        <v>86</v>
      </c>
      <c r="B111" s="267"/>
      <c r="C111" s="267"/>
      <c r="D111" s="267"/>
      <c r="E111" s="267"/>
      <c r="F111" s="267"/>
      <c r="G111" s="267"/>
      <c r="H111" s="268"/>
      <c r="I111" s="126">
        <v>104</v>
      </c>
      <c r="J111" s="147">
        <v>0</v>
      </c>
      <c r="K111" s="147">
        <v>0</v>
      </c>
      <c r="L111" s="131"/>
      <c r="M111" s="131"/>
      <c r="N111" s="131"/>
      <c r="O111" s="138"/>
      <c r="P111" s="131"/>
      <c r="Q111" s="131"/>
    </row>
    <row r="112" spans="1:17" s="119" customFormat="1">
      <c r="A112" s="269" t="s">
        <v>87</v>
      </c>
      <c r="B112" s="270"/>
      <c r="C112" s="270"/>
      <c r="D112" s="270"/>
      <c r="E112" s="270"/>
      <c r="F112" s="270"/>
      <c r="G112" s="270"/>
      <c r="H112" s="271"/>
      <c r="I112" s="125">
        <v>105</v>
      </c>
      <c r="J112" s="147">
        <v>214664222</v>
      </c>
      <c r="K112" s="147">
        <v>213827037</v>
      </c>
      <c r="L112" s="131"/>
      <c r="M112" s="131"/>
      <c r="N112" s="131"/>
      <c r="O112" s="138"/>
      <c r="P112" s="131"/>
      <c r="Q112" s="131"/>
    </row>
    <row r="113" spans="1:17">
      <c r="A113" s="284" t="s">
        <v>1</v>
      </c>
      <c r="B113" s="285"/>
      <c r="C113" s="285"/>
      <c r="D113" s="285"/>
      <c r="E113" s="285"/>
      <c r="F113" s="285"/>
      <c r="G113" s="285"/>
      <c r="H113" s="286"/>
      <c r="I113" s="126">
        <v>106</v>
      </c>
      <c r="J113" s="147">
        <v>89447258</v>
      </c>
      <c r="K113" s="147">
        <v>73605317</v>
      </c>
      <c r="L113" s="131"/>
      <c r="M113" s="131"/>
      <c r="N113" s="131"/>
      <c r="O113" s="138"/>
      <c r="P113" s="131"/>
      <c r="Q113" s="131"/>
    </row>
    <row r="114" spans="1:17" s="119" customFormat="1">
      <c r="A114" s="272" t="s">
        <v>316</v>
      </c>
      <c r="B114" s="273"/>
      <c r="C114" s="273"/>
      <c r="D114" s="273"/>
      <c r="E114" s="273"/>
      <c r="F114" s="273"/>
      <c r="G114" s="273"/>
      <c r="H114" s="274"/>
      <c r="I114" s="125">
        <v>107</v>
      </c>
      <c r="J114" s="146">
        <f>J69+J86+J90+J100+J113</f>
        <v>13377207961</v>
      </c>
      <c r="K114" s="146">
        <f>K69+K86+K90+K100+K113</f>
        <v>13779218174</v>
      </c>
      <c r="L114" s="131"/>
      <c r="M114" s="131"/>
      <c r="N114" s="131"/>
      <c r="O114" s="138"/>
      <c r="P114" s="131"/>
      <c r="Q114" s="131"/>
    </row>
    <row r="115" spans="1:17">
      <c r="A115" s="295" t="s">
        <v>46</v>
      </c>
      <c r="B115" s="296"/>
      <c r="C115" s="296"/>
      <c r="D115" s="296"/>
      <c r="E115" s="296"/>
      <c r="F115" s="296"/>
      <c r="G115" s="296"/>
      <c r="H115" s="297"/>
      <c r="I115" s="130">
        <v>108</v>
      </c>
      <c r="J115" s="148">
        <f>J114-J66</f>
        <v>0</v>
      </c>
      <c r="K115" s="148">
        <f>K114-K66</f>
        <v>0</v>
      </c>
      <c r="L115" s="131"/>
      <c r="M115" s="131"/>
      <c r="N115" s="131"/>
      <c r="P115" s="131"/>
      <c r="Q115" s="131"/>
    </row>
    <row r="116" spans="1:17" s="119" customFormat="1">
      <c r="A116" s="281" t="s">
        <v>317</v>
      </c>
      <c r="B116" s="298"/>
      <c r="C116" s="298"/>
      <c r="D116" s="298"/>
      <c r="E116" s="298"/>
      <c r="F116" s="298"/>
      <c r="G116" s="298"/>
      <c r="H116" s="298"/>
      <c r="I116" s="299"/>
      <c r="J116" s="299"/>
      <c r="K116" s="300"/>
      <c r="L116" s="131"/>
      <c r="M116" s="131"/>
      <c r="N116" s="131"/>
      <c r="P116" s="131"/>
      <c r="Q116" s="131"/>
    </row>
    <row r="117" spans="1:17">
      <c r="A117" s="275" t="s">
        <v>175</v>
      </c>
      <c r="B117" s="276"/>
      <c r="C117" s="276"/>
      <c r="D117" s="276"/>
      <c r="E117" s="276"/>
      <c r="F117" s="276"/>
      <c r="G117" s="276"/>
      <c r="H117" s="276"/>
      <c r="I117" s="301"/>
      <c r="J117" s="301"/>
      <c r="K117" s="302"/>
      <c r="L117" s="131"/>
      <c r="M117" s="131"/>
      <c r="N117" s="131"/>
      <c r="P117" s="131"/>
      <c r="Q117" s="131"/>
    </row>
    <row r="118" spans="1:17" s="119" customFormat="1">
      <c r="A118" s="269" t="s">
        <v>8</v>
      </c>
      <c r="B118" s="270"/>
      <c r="C118" s="270"/>
      <c r="D118" s="270"/>
      <c r="E118" s="270"/>
      <c r="F118" s="270"/>
      <c r="G118" s="270"/>
      <c r="H118" s="271"/>
      <c r="I118" s="125">
        <v>109</v>
      </c>
      <c r="J118" s="127">
        <v>0</v>
      </c>
      <c r="K118" s="127">
        <v>0</v>
      </c>
      <c r="L118" s="131"/>
      <c r="M118" s="131"/>
      <c r="N118" s="131"/>
      <c r="P118" s="131"/>
      <c r="Q118" s="131"/>
    </row>
    <row r="119" spans="1:17">
      <c r="A119" s="303" t="s">
        <v>9</v>
      </c>
      <c r="B119" s="304"/>
      <c r="C119" s="304"/>
      <c r="D119" s="304"/>
      <c r="E119" s="304"/>
      <c r="F119" s="304"/>
      <c r="G119" s="304"/>
      <c r="H119" s="305"/>
      <c r="I119" s="128">
        <v>110</v>
      </c>
      <c r="J119" s="129">
        <v>0</v>
      </c>
      <c r="K119" s="129">
        <v>0</v>
      </c>
      <c r="L119" s="131"/>
      <c r="M119" s="131"/>
      <c r="N119" s="131"/>
      <c r="P119" s="131"/>
      <c r="Q119" s="131"/>
    </row>
    <row r="120" spans="1:17">
      <c r="A120" s="306" t="s">
        <v>287</v>
      </c>
      <c r="B120" s="307"/>
      <c r="C120" s="307"/>
      <c r="D120" s="307"/>
      <c r="E120" s="307"/>
      <c r="F120" s="307"/>
      <c r="G120" s="307"/>
      <c r="H120" s="307"/>
      <c r="I120" s="307"/>
      <c r="J120" s="307"/>
      <c r="K120" s="307"/>
    </row>
    <row r="121" spans="1:17">
      <c r="A121" s="293"/>
      <c r="B121" s="294"/>
      <c r="C121" s="294"/>
      <c r="D121" s="294"/>
      <c r="E121" s="294"/>
      <c r="F121" s="294"/>
      <c r="G121" s="294"/>
      <c r="H121" s="294"/>
      <c r="I121" s="294"/>
      <c r="J121" s="294"/>
      <c r="K121" s="294"/>
    </row>
    <row r="123" spans="1:17">
      <c r="J123" s="131"/>
      <c r="K123" s="131"/>
    </row>
  </sheetData>
  <mergeCells count="121">
    <mergeCell ref="A121:K121"/>
    <mergeCell ref="A115:H115"/>
    <mergeCell ref="A116:K116"/>
    <mergeCell ref="A117:K117"/>
    <mergeCell ref="A118:H118"/>
    <mergeCell ref="A109:H109"/>
    <mergeCell ref="A110:H110"/>
    <mergeCell ref="A119:H119"/>
    <mergeCell ref="A120:K120"/>
    <mergeCell ref="A113:H113"/>
    <mergeCell ref="A114:H114"/>
    <mergeCell ref="A111:H111"/>
    <mergeCell ref="A112:H112"/>
    <mergeCell ref="A99:H99"/>
    <mergeCell ref="A100:H100"/>
    <mergeCell ref="A101:H101"/>
    <mergeCell ref="A102:H102"/>
    <mergeCell ref="A107:H107"/>
    <mergeCell ref="A108:H108"/>
    <mergeCell ref="A103:H103"/>
    <mergeCell ref="A104:H104"/>
    <mergeCell ref="A105:H105"/>
    <mergeCell ref="A106:H106"/>
    <mergeCell ref="A93:H93"/>
    <mergeCell ref="A94:H94"/>
    <mergeCell ref="A97:H97"/>
    <mergeCell ref="A98:H98"/>
    <mergeCell ref="A95:H95"/>
    <mergeCell ref="A96:H96"/>
    <mergeCell ref="A91:H91"/>
    <mergeCell ref="A92:H92"/>
    <mergeCell ref="A81:H81"/>
    <mergeCell ref="A82:H82"/>
    <mergeCell ref="A83:H83"/>
    <mergeCell ref="A84:H84"/>
    <mergeCell ref="A89:H89"/>
    <mergeCell ref="A90:H90"/>
    <mergeCell ref="A87:H87"/>
    <mergeCell ref="A88:H88"/>
    <mergeCell ref="A71:H71"/>
    <mergeCell ref="A72:H72"/>
    <mergeCell ref="A85:H85"/>
    <mergeCell ref="A86:H86"/>
    <mergeCell ref="A73:H73"/>
    <mergeCell ref="A74:H74"/>
    <mergeCell ref="A75:H75"/>
    <mergeCell ref="A76:H76"/>
    <mergeCell ref="A79:H79"/>
    <mergeCell ref="A80:H80"/>
    <mergeCell ref="A77:H77"/>
    <mergeCell ref="A78:H78"/>
    <mergeCell ref="A69:H69"/>
    <mergeCell ref="A70:H70"/>
    <mergeCell ref="A57:H57"/>
    <mergeCell ref="A58:H58"/>
    <mergeCell ref="A63:H63"/>
    <mergeCell ref="A64:H64"/>
    <mergeCell ref="A67:H67"/>
    <mergeCell ref="A68:K68"/>
    <mergeCell ref="A65:H65"/>
    <mergeCell ref="A66:H66"/>
    <mergeCell ref="A42:H42"/>
    <mergeCell ref="A41:H41"/>
    <mergeCell ref="A43:H43"/>
    <mergeCell ref="A44:H44"/>
    <mergeCell ref="A49:H49"/>
    <mergeCell ref="A53:H53"/>
    <mergeCell ref="A54:H54"/>
    <mergeCell ref="A61:H61"/>
    <mergeCell ref="A62:H62"/>
    <mergeCell ref="A55:H55"/>
    <mergeCell ref="A56:H56"/>
    <mergeCell ref="A59:H59"/>
    <mergeCell ref="A60:H60"/>
    <mergeCell ref="A51:H51"/>
    <mergeCell ref="A52:H52"/>
    <mergeCell ref="A50:H50"/>
    <mergeCell ref="A45:H45"/>
    <mergeCell ref="A46:H46"/>
    <mergeCell ref="A47:H47"/>
    <mergeCell ref="A48:H48"/>
    <mergeCell ref="A18:H18"/>
    <mergeCell ref="A13:H13"/>
    <mergeCell ref="A14:H14"/>
    <mergeCell ref="A21:H21"/>
    <mergeCell ref="A22:H22"/>
    <mergeCell ref="A7:H7"/>
    <mergeCell ref="A8:H8"/>
    <mergeCell ref="A9:H9"/>
    <mergeCell ref="A10:H10"/>
    <mergeCell ref="A19:H19"/>
    <mergeCell ref="A20:H20"/>
    <mergeCell ref="A11:H11"/>
    <mergeCell ref="A12:H12"/>
    <mergeCell ref="A23:H23"/>
    <mergeCell ref="A24:H24"/>
    <mergeCell ref="A39:H39"/>
    <mergeCell ref="A40:H40"/>
    <mergeCell ref="A31:H31"/>
    <mergeCell ref="A32:H32"/>
    <mergeCell ref="A35:H35"/>
    <mergeCell ref="A36:H36"/>
    <mergeCell ref="A37:H37"/>
    <mergeCell ref="A38:H38"/>
    <mergeCell ref="A33:H33"/>
    <mergeCell ref="A34:H34"/>
    <mergeCell ref="A29:H29"/>
    <mergeCell ref="A30:H30"/>
    <mergeCell ref="A25:H25"/>
    <mergeCell ref="A26:H26"/>
    <mergeCell ref="A27:H27"/>
    <mergeCell ref="A28:H28"/>
    <mergeCell ref="A1:K1"/>
    <mergeCell ref="A2:K2"/>
    <mergeCell ref="A3:K3"/>
    <mergeCell ref="A4:H4"/>
    <mergeCell ref="A5:H5"/>
    <mergeCell ref="A6:K6"/>
    <mergeCell ref="A15:H15"/>
    <mergeCell ref="A16:H16"/>
    <mergeCell ref="A17:H17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J118:K119 J85:K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40:K41 J86:K88 J114:K115 J84:K84 J79:K79 J72:K77 J70:K70 J81:K82 J90:K97 J99:K100 J106:K107 J33:K36 J43:K44 J47:K49 J56:K60 J62:K63 J66:K67 J110:K111 J25:K26 J7:K21">
      <formula1>0</formula1>
    </dataValidation>
  </dataValidations>
  <pageMargins left="0.24" right="0.24" top="0.36" bottom="0.36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N72"/>
  <sheetViews>
    <sheetView view="pageBreakPreview" topLeftCell="A28" zoomScale="110" zoomScaleNormal="100" workbookViewId="0">
      <selection activeCell="P12" sqref="P12"/>
    </sheetView>
  </sheetViews>
  <sheetFormatPr defaultRowHeight="12.75"/>
  <cols>
    <col min="1" max="8" width="9.140625" style="119"/>
    <col min="9" max="9" width="9.28515625" style="119" bestFit="1" customWidth="1"/>
    <col min="10" max="10" width="16.5703125" style="119" bestFit="1" customWidth="1"/>
    <col min="11" max="11" width="16.5703125" style="118" bestFit="1" customWidth="1"/>
    <col min="12" max="13" width="16.5703125" style="157" bestFit="1" customWidth="1"/>
    <col min="14" max="16384" width="9.140625" style="53"/>
  </cols>
  <sheetData>
    <row r="1" spans="1:14" ht="12.75" customHeight="1">
      <c r="A1" s="253" t="s">
        <v>143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4" s="119" customFormat="1" ht="12.75" customHeight="1">
      <c r="A2" s="321" t="s">
        <v>336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</row>
    <row r="3" spans="1:14" ht="12.75" customHeight="1">
      <c r="A3" s="308" t="s">
        <v>307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</row>
    <row r="4" spans="1:14" s="119" customFormat="1" ht="25.5">
      <c r="A4" s="309" t="s">
        <v>48</v>
      </c>
      <c r="B4" s="309"/>
      <c r="C4" s="309"/>
      <c r="D4" s="309"/>
      <c r="E4" s="309"/>
      <c r="F4" s="309"/>
      <c r="G4" s="309"/>
      <c r="H4" s="309"/>
      <c r="I4" s="121" t="s">
        <v>308</v>
      </c>
      <c r="J4" s="309" t="s">
        <v>293</v>
      </c>
      <c r="K4" s="309"/>
      <c r="L4" s="310" t="s">
        <v>294</v>
      </c>
      <c r="M4" s="310"/>
    </row>
    <row r="5" spans="1:14">
      <c r="A5" s="310"/>
      <c r="B5" s="310"/>
      <c r="C5" s="310"/>
      <c r="D5" s="310"/>
      <c r="E5" s="310"/>
      <c r="F5" s="310"/>
      <c r="G5" s="310"/>
      <c r="H5" s="310"/>
      <c r="I5" s="132"/>
      <c r="J5" s="132" t="s">
        <v>289</v>
      </c>
      <c r="K5" s="132" t="s">
        <v>290</v>
      </c>
      <c r="L5" s="154" t="s">
        <v>289</v>
      </c>
      <c r="M5" s="154" t="s">
        <v>290</v>
      </c>
    </row>
    <row r="6" spans="1:14" s="119" customFormat="1">
      <c r="A6" s="309">
        <v>1</v>
      </c>
      <c r="B6" s="309"/>
      <c r="C6" s="309"/>
      <c r="D6" s="309"/>
      <c r="E6" s="309"/>
      <c r="F6" s="309"/>
      <c r="G6" s="309"/>
      <c r="H6" s="309"/>
      <c r="I6" s="133">
        <v>2</v>
      </c>
      <c r="J6" s="121">
        <v>3</v>
      </c>
      <c r="K6" s="121">
        <v>4</v>
      </c>
      <c r="L6" s="154">
        <v>5</v>
      </c>
      <c r="M6" s="154">
        <v>6</v>
      </c>
    </row>
    <row r="7" spans="1:14">
      <c r="A7" s="275" t="s">
        <v>318</v>
      </c>
      <c r="B7" s="276"/>
      <c r="C7" s="276"/>
      <c r="D7" s="276"/>
      <c r="E7" s="276"/>
      <c r="F7" s="276"/>
      <c r="G7" s="276"/>
      <c r="H7" s="277"/>
      <c r="I7" s="124">
        <v>111</v>
      </c>
      <c r="J7" s="165">
        <f>SUM(J8:J9)</f>
        <v>5966815132</v>
      </c>
      <c r="K7" s="165">
        <f>SUM(K8:K9)</f>
        <v>1521782059</v>
      </c>
      <c r="L7" s="165">
        <f>SUM(L8:L9)</f>
        <v>6069500918</v>
      </c>
      <c r="M7" s="165">
        <f>SUM(M8:M9)</f>
        <v>1541064601</v>
      </c>
      <c r="N7" s="167"/>
    </row>
    <row r="8" spans="1:14" s="119" customFormat="1">
      <c r="A8" s="272" t="s">
        <v>141</v>
      </c>
      <c r="B8" s="273"/>
      <c r="C8" s="273"/>
      <c r="D8" s="273"/>
      <c r="E8" s="273"/>
      <c r="F8" s="273"/>
      <c r="G8" s="273"/>
      <c r="H8" s="274"/>
      <c r="I8" s="125">
        <v>112</v>
      </c>
      <c r="J8" s="160">
        <v>5875944678</v>
      </c>
      <c r="K8" s="160">
        <v>1487995793</v>
      </c>
      <c r="L8" s="160">
        <v>5918541054</v>
      </c>
      <c r="M8" s="160">
        <v>1477483568</v>
      </c>
      <c r="N8" s="167"/>
    </row>
    <row r="9" spans="1:14">
      <c r="A9" s="284" t="s">
        <v>92</v>
      </c>
      <c r="B9" s="285"/>
      <c r="C9" s="285"/>
      <c r="D9" s="285"/>
      <c r="E9" s="285"/>
      <c r="F9" s="285"/>
      <c r="G9" s="285"/>
      <c r="H9" s="286"/>
      <c r="I9" s="126">
        <v>113</v>
      </c>
      <c r="J9" s="160">
        <v>90870454</v>
      </c>
      <c r="K9" s="160">
        <v>33786266</v>
      </c>
      <c r="L9" s="160">
        <v>150959864</v>
      </c>
      <c r="M9" s="160">
        <v>63581033</v>
      </c>
      <c r="N9" s="167"/>
    </row>
    <row r="10" spans="1:14" s="119" customFormat="1">
      <c r="A10" s="272" t="s">
        <v>319</v>
      </c>
      <c r="B10" s="273"/>
      <c r="C10" s="273"/>
      <c r="D10" s="273"/>
      <c r="E10" s="273"/>
      <c r="F10" s="273"/>
      <c r="G10" s="273"/>
      <c r="H10" s="274"/>
      <c r="I10" s="125">
        <v>114</v>
      </c>
      <c r="J10" s="159">
        <f>J11+J12+J16+J20+J21+J22+J25+J26</f>
        <v>4819064599</v>
      </c>
      <c r="K10" s="159">
        <f>K11+K12+K16+K20+K21+K22+K25+K26</f>
        <v>1264755266</v>
      </c>
      <c r="L10" s="159">
        <f>L11+L12+L16+L20+L21+L22+L25+L26</f>
        <v>4887736401</v>
      </c>
      <c r="M10" s="159">
        <f>M11+M12+M16+M20+M21+M22+M25+M26</f>
        <v>1331424356</v>
      </c>
      <c r="N10" s="167"/>
    </row>
    <row r="11" spans="1:14">
      <c r="A11" s="284" t="s">
        <v>93</v>
      </c>
      <c r="B11" s="285"/>
      <c r="C11" s="285"/>
      <c r="D11" s="285"/>
      <c r="E11" s="285"/>
      <c r="F11" s="285"/>
      <c r="G11" s="285"/>
      <c r="H11" s="286"/>
      <c r="I11" s="126">
        <v>115</v>
      </c>
      <c r="J11" s="160"/>
      <c r="K11" s="160"/>
      <c r="L11" s="166"/>
      <c r="M11" s="166"/>
      <c r="N11" s="167"/>
    </row>
    <row r="12" spans="1:14" s="119" customFormat="1">
      <c r="A12" s="272" t="s">
        <v>320</v>
      </c>
      <c r="B12" s="273"/>
      <c r="C12" s="273"/>
      <c r="D12" s="273"/>
      <c r="E12" s="273"/>
      <c r="F12" s="273"/>
      <c r="G12" s="273"/>
      <c r="H12" s="274"/>
      <c r="I12" s="125">
        <v>116</v>
      </c>
      <c r="J12" s="159">
        <f>SUM(J13:J15)</f>
        <v>1400577911</v>
      </c>
      <c r="K12" s="159">
        <f>SUM(K13:K15)</f>
        <v>395034414</v>
      </c>
      <c r="L12" s="159">
        <f>SUM(L13:L15)</f>
        <v>1503393916</v>
      </c>
      <c r="M12" s="159">
        <f>SUM(M13:M15)</f>
        <v>392766646</v>
      </c>
      <c r="N12" s="167"/>
    </row>
    <row r="13" spans="1:14">
      <c r="A13" s="266" t="s">
        <v>135</v>
      </c>
      <c r="B13" s="267"/>
      <c r="C13" s="267"/>
      <c r="D13" s="267"/>
      <c r="E13" s="267"/>
      <c r="F13" s="267"/>
      <c r="G13" s="267"/>
      <c r="H13" s="268"/>
      <c r="I13" s="126">
        <v>117</v>
      </c>
      <c r="J13" s="160">
        <v>112793934</v>
      </c>
      <c r="K13" s="160">
        <v>28330820</v>
      </c>
      <c r="L13" s="160">
        <v>109803711</v>
      </c>
      <c r="M13" s="160">
        <v>23377523</v>
      </c>
      <c r="N13" s="167"/>
    </row>
    <row r="14" spans="1:14" s="119" customFormat="1">
      <c r="A14" s="269" t="s">
        <v>136</v>
      </c>
      <c r="B14" s="270"/>
      <c r="C14" s="270"/>
      <c r="D14" s="270"/>
      <c r="E14" s="270"/>
      <c r="F14" s="270"/>
      <c r="G14" s="270"/>
      <c r="H14" s="271"/>
      <c r="I14" s="125">
        <v>118</v>
      </c>
      <c r="J14" s="160">
        <v>757522583</v>
      </c>
      <c r="K14" s="160">
        <v>241694443</v>
      </c>
      <c r="L14" s="160">
        <v>837244221</v>
      </c>
      <c r="M14" s="160">
        <v>236967239</v>
      </c>
      <c r="N14" s="167"/>
    </row>
    <row r="15" spans="1:14">
      <c r="A15" s="266" t="s">
        <v>50</v>
      </c>
      <c r="B15" s="267"/>
      <c r="C15" s="267"/>
      <c r="D15" s="267"/>
      <c r="E15" s="267"/>
      <c r="F15" s="267"/>
      <c r="G15" s="267"/>
      <c r="H15" s="268"/>
      <c r="I15" s="126">
        <v>119</v>
      </c>
      <c r="J15" s="160">
        <v>530261394</v>
      </c>
      <c r="K15" s="160">
        <v>125009151</v>
      </c>
      <c r="L15" s="160">
        <v>556345984</v>
      </c>
      <c r="M15" s="160">
        <v>132421884</v>
      </c>
      <c r="N15" s="167"/>
    </row>
    <row r="16" spans="1:14" s="119" customFormat="1">
      <c r="A16" s="272" t="s">
        <v>321</v>
      </c>
      <c r="B16" s="273"/>
      <c r="C16" s="273"/>
      <c r="D16" s="273"/>
      <c r="E16" s="273"/>
      <c r="F16" s="273"/>
      <c r="G16" s="273"/>
      <c r="H16" s="274"/>
      <c r="I16" s="125">
        <v>120</v>
      </c>
      <c r="J16" s="159">
        <f>SUM(J17:J19)</f>
        <v>721807840</v>
      </c>
      <c r="K16" s="159">
        <f>SUM(K17:K19)</f>
        <v>191236894</v>
      </c>
      <c r="L16" s="159">
        <f>SUM(L17:L19)</f>
        <v>698274276</v>
      </c>
      <c r="M16" s="159">
        <f>SUM(M17:M19)</f>
        <v>185612020</v>
      </c>
      <c r="N16" s="167"/>
    </row>
    <row r="17" spans="1:14">
      <c r="A17" s="266" t="s">
        <v>51</v>
      </c>
      <c r="B17" s="267"/>
      <c r="C17" s="267"/>
      <c r="D17" s="267"/>
      <c r="E17" s="267"/>
      <c r="F17" s="267"/>
      <c r="G17" s="267"/>
      <c r="H17" s="268"/>
      <c r="I17" s="126">
        <v>121</v>
      </c>
      <c r="J17" s="160">
        <v>416959052</v>
      </c>
      <c r="K17" s="160">
        <v>111097724</v>
      </c>
      <c r="L17" s="160">
        <v>403072077</v>
      </c>
      <c r="M17" s="160">
        <v>110199168</v>
      </c>
      <c r="N17" s="167"/>
    </row>
    <row r="18" spans="1:14" s="119" customFormat="1">
      <c r="A18" s="269" t="s">
        <v>52</v>
      </c>
      <c r="B18" s="270"/>
      <c r="C18" s="270"/>
      <c r="D18" s="270"/>
      <c r="E18" s="270"/>
      <c r="F18" s="270"/>
      <c r="G18" s="270"/>
      <c r="H18" s="271"/>
      <c r="I18" s="125">
        <v>122</v>
      </c>
      <c r="J18" s="160">
        <v>200552305</v>
      </c>
      <c r="K18" s="160">
        <v>52551055</v>
      </c>
      <c r="L18" s="160">
        <v>195198925</v>
      </c>
      <c r="M18" s="160">
        <v>48896123</v>
      </c>
      <c r="N18" s="167"/>
    </row>
    <row r="19" spans="1:14">
      <c r="A19" s="266" t="s">
        <v>53</v>
      </c>
      <c r="B19" s="267"/>
      <c r="C19" s="267"/>
      <c r="D19" s="267"/>
      <c r="E19" s="267"/>
      <c r="F19" s="267"/>
      <c r="G19" s="267"/>
      <c r="H19" s="268"/>
      <c r="I19" s="126">
        <v>123</v>
      </c>
      <c r="J19" s="160">
        <v>104296483</v>
      </c>
      <c r="K19" s="160">
        <v>27588115</v>
      </c>
      <c r="L19" s="160">
        <v>100003274</v>
      </c>
      <c r="M19" s="160">
        <v>26516729</v>
      </c>
      <c r="N19" s="167"/>
    </row>
    <row r="20" spans="1:14" s="119" customFormat="1">
      <c r="A20" s="272" t="s">
        <v>94</v>
      </c>
      <c r="B20" s="273"/>
      <c r="C20" s="273"/>
      <c r="D20" s="273"/>
      <c r="E20" s="273"/>
      <c r="F20" s="273"/>
      <c r="G20" s="273"/>
      <c r="H20" s="274"/>
      <c r="I20" s="125">
        <v>124</v>
      </c>
      <c r="J20" s="160">
        <v>1313543324</v>
      </c>
      <c r="K20" s="160">
        <v>350440540</v>
      </c>
      <c r="L20" s="160">
        <v>1252180836</v>
      </c>
      <c r="M20" s="160">
        <v>334144012</v>
      </c>
      <c r="N20" s="167"/>
    </row>
    <row r="21" spans="1:14">
      <c r="A21" s="284" t="s">
        <v>95</v>
      </c>
      <c r="B21" s="285"/>
      <c r="C21" s="285"/>
      <c r="D21" s="285"/>
      <c r="E21" s="285"/>
      <c r="F21" s="285"/>
      <c r="G21" s="285"/>
      <c r="H21" s="286"/>
      <c r="I21" s="126">
        <v>125</v>
      </c>
      <c r="J21" s="160">
        <v>1215082377</v>
      </c>
      <c r="K21" s="160">
        <v>293699313</v>
      </c>
      <c r="L21" s="160">
        <v>1236741831</v>
      </c>
      <c r="M21" s="160">
        <v>312827891</v>
      </c>
      <c r="N21" s="167"/>
    </row>
    <row r="22" spans="1:14" s="119" customFormat="1">
      <c r="A22" s="272" t="s">
        <v>322</v>
      </c>
      <c r="B22" s="273"/>
      <c r="C22" s="273"/>
      <c r="D22" s="273"/>
      <c r="E22" s="273"/>
      <c r="F22" s="273"/>
      <c r="G22" s="273"/>
      <c r="H22" s="274"/>
      <c r="I22" s="125">
        <v>126</v>
      </c>
      <c r="J22" s="159">
        <f>SUM(J23:J24)</f>
        <v>79930958</v>
      </c>
      <c r="K22" s="159">
        <f>SUM(K23:K24)</f>
        <v>29817411</v>
      </c>
      <c r="L22" s="159">
        <f>SUM(L23:L24)</f>
        <v>109398329</v>
      </c>
      <c r="M22" s="159">
        <f>SUM(M23:M24)</f>
        <v>86674448</v>
      </c>
      <c r="N22" s="167"/>
    </row>
    <row r="23" spans="1:14">
      <c r="A23" s="266" t="s">
        <v>126</v>
      </c>
      <c r="B23" s="267"/>
      <c r="C23" s="267"/>
      <c r="D23" s="267"/>
      <c r="E23" s="267"/>
      <c r="F23" s="267"/>
      <c r="G23" s="267"/>
      <c r="H23" s="268"/>
      <c r="I23" s="126">
        <v>127</v>
      </c>
      <c r="J23" s="160">
        <v>22754699</v>
      </c>
      <c r="K23" s="160">
        <v>22754699</v>
      </c>
      <c r="L23" s="160">
        <v>79898702</v>
      </c>
      <c r="M23" s="160">
        <v>79898702</v>
      </c>
      <c r="N23" s="167"/>
    </row>
    <row r="24" spans="1:14" s="119" customFormat="1">
      <c r="A24" s="269" t="s">
        <v>127</v>
      </c>
      <c r="B24" s="270"/>
      <c r="C24" s="270"/>
      <c r="D24" s="270"/>
      <c r="E24" s="270"/>
      <c r="F24" s="270"/>
      <c r="G24" s="270"/>
      <c r="H24" s="271"/>
      <c r="I24" s="125">
        <v>128</v>
      </c>
      <c r="J24" s="160">
        <v>57176259</v>
      </c>
      <c r="K24" s="160">
        <v>7062712</v>
      </c>
      <c r="L24" s="160">
        <v>29499627</v>
      </c>
      <c r="M24" s="160">
        <v>6775746</v>
      </c>
      <c r="N24" s="167"/>
    </row>
    <row r="25" spans="1:14">
      <c r="A25" s="284" t="s">
        <v>96</v>
      </c>
      <c r="B25" s="285"/>
      <c r="C25" s="285"/>
      <c r="D25" s="285"/>
      <c r="E25" s="285"/>
      <c r="F25" s="285"/>
      <c r="G25" s="285"/>
      <c r="H25" s="286"/>
      <c r="I25" s="126">
        <v>129</v>
      </c>
      <c r="J25" s="160">
        <v>88122189</v>
      </c>
      <c r="K25" s="160">
        <v>4526694</v>
      </c>
      <c r="L25" s="160">
        <v>87747213</v>
      </c>
      <c r="M25" s="160">
        <v>19399339</v>
      </c>
      <c r="N25" s="167"/>
    </row>
    <row r="26" spans="1:14" s="119" customFormat="1">
      <c r="A26" s="272" t="s">
        <v>39</v>
      </c>
      <c r="B26" s="273"/>
      <c r="C26" s="273"/>
      <c r="D26" s="273"/>
      <c r="E26" s="273"/>
      <c r="F26" s="273"/>
      <c r="G26" s="273"/>
      <c r="H26" s="274"/>
      <c r="I26" s="125">
        <v>130</v>
      </c>
      <c r="J26" s="160">
        <v>0</v>
      </c>
      <c r="K26" s="160">
        <v>0</v>
      </c>
      <c r="L26" s="160">
        <v>0</v>
      </c>
      <c r="M26" s="160">
        <v>0</v>
      </c>
      <c r="N26" s="167"/>
    </row>
    <row r="27" spans="1:14">
      <c r="A27" s="284" t="s">
        <v>323</v>
      </c>
      <c r="B27" s="285"/>
      <c r="C27" s="285"/>
      <c r="D27" s="285"/>
      <c r="E27" s="285"/>
      <c r="F27" s="285"/>
      <c r="G27" s="285"/>
      <c r="H27" s="286"/>
      <c r="I27" s="126">
        <v>131</v>
      </c>
      <c r="J27" s="159">
        <f>SUM(J28:J32)</f>
        <v>47850114</v>
      </c>
      <c r="K27" s="159">
        <f>SUM(K28:K32)</f>
        <v>7799654</v>
      </c>
      <c r="L27" s="159">
        <f>SUM(L28:L32)</f>
        <v>68667548</v>
      </c>
      <c r="M27" s="159">
        <f>SUM(M28:M32)</f>
        <v>28012842</v>
      </c>
      <c r="N27" s="167"/>
    </row>
    <row r="28" spans="1:14" s="119" customFormat="1">
      <c r="A28" s="272" t="s">
        <v>209</v>
      </c>
      <c r="B28" s="273"/>
      <c r="C28" s="273"/>
      <c r="D28" s="273"/>
      <c r="E28" s="273"/>
      <c r="F28" s="273"/>
      <c r="G28" s="273"/>
      <c r="H28" s="274"/>
      <c r="I28" s="125">
        <v>132</v>
      </c>
      <c r="J28" s="160">
        <v>5787463</v>
      </c>
      <c r="K28" s="160">
        <v>14558</v>
      </c>
      <c r="L28" s="160">
        <v>10037787</v>
      </c>
      <c r="M28" s="160">
        <v>8742</v>
      </c>
      <c r="N28" s="167"/>
    </row>
    <row r="29" spans="1:14">
      <c r="A29" s="284" t="s">
        <v>144</v>
      </c>
      <c r="B29" s="285"/>
      <c r="C29" s="285"/>
      <c r="D29" s="285"/>
      <c r="E29" s="285"/>
      <c r="F29" s="285"/>
      <c r="G29" s="285"/>
      <c r="H29" s="286"/>
      <c r="I29" s="126">
        <v>133</v>
      </c>
      <c r="J29" s="160">
        <v>42062651</v>
      </c>
      <c r="K29" s="160">
        <v>7785096</v>
      </c>
      <c r="L29" s="160">
        <v>44052813</v>
      </c>
      <c r="M29" s="160">
        <v>16315280</v>
      </c>
      <c r="N29" s="167"/>
    </row>
    <row r="30" spans="1:14" s="119" customFormat="1">
      <c r="A30" s="272" t="s">
        <v>128</v>
      </c>
      <c r="B30" s="273"/>
      <c r="C30" s="273"/>
      <c r="D30" s="273"/>
      <c r="E30" s="273"/>
      <c r="F30" s="273"/>
      <c r="G30" s="273"/>
      <c r="H30" s="274"/>
      <c r="I30" s="125">
        <v>134</v>
      </c>
      <c r="J30" s="160">
        <v>0</v>
      </c>
      <c r="K30" s="160">
        <v>0</v>
      </c>
      <c r="L30" s="160">
        <v>2888128</v>
      </c>
      <c r="M30" s="160">
        <v>0</v>
      </c>
      <c r="N30" s="167"/>
    </row>
    <row r="31" spans="1:14">
      <c r="A31" s="284" t="s">
        <v>205</v>
      </c>
      <c r="B31" s="285"/>
      <c r="C31" s="285"/>
      <c r="D31" s="285"/>
      <c r="E31" s="285"/>
      <c r="F31" s="285"/>
      <c r="G31" s="285"/>
      <c r="H31" s="286"/>
      <c r="I31" s="126">
        <v>135</v>
      </c>
      <c r="J31" s="160">
        <v>0</v>
      </c>
      <c r="K31" s="160">
        <v>0</v>
      </c>
      <c r="L31" s="160">
        <v>0</v>
      </c>
      <c r="M31" s="160">
        <v>0</v>
      </c>
      <c r="N31" s="167"/>
    </row>
    <row r="32" spans="1:14" s="119" customFormat="1">
      <c r="A32" s="272" t="s">
        <v>129</v>
      </c>
      <c r="B32" s="273"/>
      <c r="C32" s="273"/>
      <c r="D32" s="273"/>
      <c r="E32" s="273"/>
      <c r="F32" s="273"/>
      <c r="G32" s="273"/>
      <c r="H32" s="274"/>
      <c r="I32" s="125">
        <v>136</v>
      </c>
      <c r="J32" s="160">
        <v>0</v>
      </c>
      <c r="K32" s="160">
        <v>0</v>
      </c>
      <c r="L32" s="160">
        <v>11688820</v>
      </c>
      <c r="M32" s="160">
        <v>11688820</v>
      </c>
      <c r="N32" s="167"/>
    </row>
    <row r="33" spans="1:14">
      <c r="A33" s="284" t="s">
        <v>324</v>
      </c>
      <c r="B33" s="285"/>
      <c r="C33" s="285"/>
      <c r="D33" s="285"/>
      <c r="E33" s="285"/>
      <c r="F33" s="285"/>
      <c r="G33" s="285"/>
      <c r="H33" s="286"/>
      <c r="I33" s="126">
        <v>137</v>
      </c>
      <c r="J33" s="159">
        <f>SUM(J34:J37)</f>
        <v>74914926</v>
      </c>
      <c r="K33" s="159">
        <f>SUM(K34:K37)</f>
        <v>19561044</v>
      </c>
      <c r="L33" s="159">
        <f>SUM(L34:L37)</f>
        <v>105236810</v>
      </c>
      <c r="M33" s="159">
        <f>SUM(M34:M37)</f>
        <v>11690235</v>
      </c>
      <c r="N33" s="167"/>
    </row>
    <row r="34" spans="1:14" s="119" customFormat="1">
      <c r="A34" s="272" t="s">
        <v>55</v>
      </c>
      <c r="B34" s="273"/>
      <c r="C34" s="273"/>
      <c r="D34" s="273"/>
      <c r="E34" s="273"/>
      <c r="F34" s="273"/>
      <c r="G34" s="273"/>
      <c r="H34" s="274"/>
      <c r="I34" s="125">
        <v>138</v>
      </c>
      <c r="J34" s="160">
        <v>0</v>
      </c>
      <c r="K34" s="160">
        <v>0</v>
      </c>
      <c r="L34" s="160">
        <v>0</v>
      </c>
      <c r="M34" s="160">
        <v>0</v>
      </c>
      <c r="N34" s="167"/>
    </row>
    <row r="35" spans="1:14">
      <c r="A35" s="284" t="s">
        <v>54</v>
      </c>
      <c r="B35" s="285"/>
      <c r="C35" s="285"/>
      <c r="D35" s="285"/>
      <c r="E35" s="285"/>
      <c r="F35" s="285"/>
      <c r="G35" s="285"/>
      <c r="H35" s="286"/>
      <c r="I35" s="126">
        <v>139</v>
      </c>
      <c r="J35" s="160">
        <v>68877352</v>
      </c>
      <c r="K35" s="160">
        <v>17505597</v>
      </c>
      <c r="L35" s="160">
        <v>97861290</v>
      </c>
      <c r="M35" s="160">
        <v>10432766</v>
      </c>
      <c r="N35" s="167"/>
    </row>
    <row r="36" spans="1:14" s="119" customFormat="1">
      <c r="A36" s="272" t="s">
        <v>206</v>
      </c>
      <c r="B36" s="273"/>
      <c r="C36" s="273"/>
      <c r="D36" s="273"/>
      <c r="E36" s="273"/>
      <c r="F36" s="273"/>
      <c r="G36" s="273"/>
      <c r="H36" s="274"/>
      <c r="I36" s="125">
        <v>140</v>
      </c>
      <c r="J36" s="160">
        <v>0</v>
      </c>
      <c r="K36" s="160">
        <v>0</v>
      </c>
      <c r="L36" s="160">
        <v>0</v>
      </c>
      <c r="M36" s="160">
        <v>0</v>
      </c>
      <c r="N36" s="167"/>
    </row>
    <row r="37" spans="1:14">
      <c r="A37" s="284" t="s">
        <v>56</v>
      </c>
      <c r="B37" s="285"/>
      <c r="C37" s="285"/>
      <c r="D37" s="285"/>
      <c r="E37" s="285"/>
      <c r="F37" s="285"/>
      <c r="G37" s="285"/>
      <c r="H37" s="286"/>
      <c r="I37" s="126">
        <v>141</v>
      </c>
      <c r="J37" s="160">
        <v>6037574</v>
      </c>
      <c r="K37" s="160">
        <v>2055447</v>
      </c>
      <c r="L37" s="160">
        <v>7375520</v>
      </c>
      <c r="M37" s="160">
        <v>1257469</v>
      </c>
      <c r="N37" s="167"/>
    </row>
    <row r="38" spans="1:14" s="119" customFormat="1">
      <c r="A38" s="272" t="s">
        <v>182</v>
      </c>
      <c r="B38" s="273"/>
      <c r="C38" s="273"/>
      <c r="D38" s="273"/>
      <c r="E38" s="273"/>
      <c r="F38" s="273"/>
      <c r="G38" s="273"/>
      <c r="H38" s="274"/>
      <c r="I38" s="125">
        <v>142</v>
      </c>
      <c r="J38" s="147">
        <v>0</v>
      </c>
      <c r="K38" s="147">
        <v>0</v>
      </c>
      <c r="L38" s="147">
        <v>0</v>
      </c>
      <c r="M38" s="147">
        <v>0</v>
      </c>
      <c r="N38" s="167"/>
    </row>
    <row r="39" spans="1:14">
      <c r="A39" s="284" t="s">
        <v>183</v>
      </c>
      <c r="B39" s="285"/>
      <c r="C39" s="285"/>
      <c r="D39" s="285"/>
      <c r="E39" s="285"/>
      <c r="F39" s="285"/>
      <c r="G39" s="285"/>
      <c r="H39" s="286"/>
      <c r="I39" s="126">
        <v>143</v>
      </c>
      <c r="J39" s="147">
        <v>0</v>
      </c>
      <c r="K39" s="147">
        <v>0</v>
      </c>
      <c r="L39" s="147">
        <v>0</v>
      </c>
      <c r="M39" s="147">
        <v>0</v>
      </c>
      <c r="N39" s="167"/>
    </row>
    <row r="40" spans="1:14" s="119" customFormat="1">
      <c r="A40" s="272" t="s">
        <v>207</v>
      </c>
      <c r="B40" s="273"/>
      <c r="C40" s="273"/>
      <c r="D40" s="273"/>
      <c r="E40" s="273"/>
      <c r="F40" s="273"/>
      <c r="G40" s="273"/>
      <c r="H40" s="274"/>
      <c r="I40" s="125">
        <v>144</v>
      </c>
      <c r="J40" s="147">
        <v>0</v>
      </c>
      <c r="K40" s="147">
        <v>0</v>
      </c>
      <c r="L40" s="147">
        <v>0</v>
      </c>
      <c r="M40" s="147">
        <v>0</v>
      </c>
      <c r="N40" s="167"/>
    </row>
    <row r="41" spans="1:14">
      <c r="A41" s="284" t="s">
        <v>208</v>
      </c>
      <c r="B41" s="285"/>
      <c r="C41" s="285"/>
      <c r="D41" s="285"/>
      <c r="E41" s="285"/>
      <c r="F41" s="285"/>
      <c r="G41" s="285"/>
      <c r="H41" s="286"/>
      <c r="I41" s="126">
        <v>145</v>
      </c>
      <c r="J41" s="147">
        <v>0</v>
      </c>
      <c r="K41" s="147">
        <v>0</v>
      </c>
      <c r="L41" s="147">
        <v>0</v>
      </c>
      <c r="M41" s="147">
        <v>0</v>
      </c>
      <c r="N41" s="167"/>
    </row>
    <row r="42" spans="1:14" s="119" customFormat="1">
      <c r="A42" s="272" t="s">
        <v>325</v>
      </c>
      <c r="B42" s="273"/>
      <c r="C42" s="273"/>
      <c r="D42" s="273"/>
      <c r="E42" s="273"/>
      <c r="F42" s="273"/>
      <c r="G42" s="273"/>
      <c r="H42" s="274"/>
      <c r="I42" s="125">
        <v>146</v>
      </c>
      <c r="J42" s="162">
        <f>J7+J27+J38+J40</f>
        <v>6014665246</v>
      </c>
      <c r="K42" s="162">
        <f>K7+K27+K38+K40</f>
        <v>1529581713</v>
      </c>
      <c r="L42" s="162">
        <f>L7+L27+L38+L40</f>
        <v>6138168466</v>
      </c>
      <c r="M42" s="162">
        <f>M7+M27+M38+M40</f>
        <v>1569077443</v>
      </c>
      <c r="N42" s="167"/>
    </row>
    <row r="43" spans="1:14">
      <c r="A43" s="284" t="s">
        <v>326</v>
      </c>
      <c r="B43" s="285"/>
      <c r="C43" s="285"/>
      <c r="D43" s="285"/>
      <c r="E43" s="285"/>
      <c r="F43" s="285"/>
      <c r="G43" s="285"/>
      <c r="H43" s="286"/>
      <c r="I43" s="126">
        <v>147</v>
      </c>
      <c r="J43" s="162">
        <f>J10+J33+J39+J41</f>
        <v>4893979525</v>
      </c>
      <c r="K43" s="162">
        <f>K10+K33+K39+K41</f>
        <v>1284316310</v>
      </c>
      <c r="L43" s="162">
        <f>L10+L33+L39+L41</f>
        <v>4992973211</v>
      </c>
      <c r="M43" s="162">
        <f>M10+M33+M39+M41</f>
        <v>1343114591</v>
      </c>
      <c r="N43" s="167"/>
    </row>
    <row r="44" spans="1:14" s="119" customFormat="1">
      <c r="A44" s="272" t="s">
        <v>327</v>
      </c>
      <c r="B44" s="273"/>
      <c r="C44" s="273"/>
      <c r="D44" s="273"/>
      <c r="E44" s="273"/>
      <c r="F44" s="273"/>
      <c r="G44" s="273"/>
      <c r="H44" s="274"/>
      <c r="I44" s="125">
        <v>148</v>
      </c>
      <c r="J44" s="162">
        <f>J42-J43</f>
        <v>1120685721</v>
      </c>
      <c r="K44" s="162">
        <f>K42-K43</f>
        <v>245265403</v>
      </c>
      <c r="L44" s="162">
        <f>L42-L43</f>
        <v>1145195255</v>
      </c>
      <c r="M44" s="162">
        <f>M42-M43</f>
        <v>225962852</v>
      </c>
      <c r="N44" s="167"/>
    </row>
    <row r="45" spans="1:14">
      <c r="A45" s="290" t="s">
        <v>201</v>
      </c>
      <c r="B45" s="291"/>
      <c r="C45" s="291"/>
      <c r="D45" s="291"/>
      <c r="E45" s="291"/>
      <c r="F45" s="291"/>
      <c r="G45" s="291"/>
      <c r="H45" s="292"/>
      <c r="I45" s="126">
        <v>149</v>
      </c>
      <c r="J45" s="163">
        <f>IF(J42&gt;J43,J42-J43,0)</f>
        <v>1120685721</v>
      </c>
      <c r="K45" s="163">
        <f>IF(K42&gt;K43,K42-K43,0)</f>
        <v>245265403</v>
      </c>
      <c r="L45" s="163">
        <f>IF(L42&gt;L43,L42-L43,0)</f>
        <v>1145195255</v>
      </c>
      <c r="M45" s="163">
        <f>IF(M42&gt;M43,M42-M43,0)</f>
        <v>225962852</v>
      </c>
      <c r="N45" s="167"/>
    </row>
    <row r="46" spans="1:14" s="119" customFormat="1">
      <c r="A46" s="287" t="s">
        <v>202</v>
      </c>
      <c r="B46" s="288"/>
      <c r="C46" s="288"/>
      <c r="D46" s="288"/>
      <c r="E46" s="288"/>
      <c r="F46" s="288"/>
      <c r="G46" s="288"/>
      <c r="H46" s="289"/>
      <c r="I46" s="125">
        <v>150</v>
      </c>
      <c r="J46" s="163">
        <v>0</v>
      </c>
      <c r="K46" s="163">
        <v>0</v>
      </c>
      <c r="L46" s="163">
        <f>IF(L43&gt;L42,L43-L42,0)</f>
        <v>0</v>
      </c>
      <c r="M46" s="163">
        <f>IF(M43&gt;M42,M43-M42,0)</f>
        <v>0</v>
      </c>
      <c r="N46" s="167"/>
    </row>
    <row r="47" spans="1:14">
      <c r="A47" s="284" t="s">
        <v>200</v>
      </c>
      <c r="B47" s="285"/>
      <c r="C47" s="285"/>
      <c r="D47" s="285"/>
      <c r="E47" s="285"/>
      <c r="F47" s="285"/>
      <c r="G47" s="285"/>
      <c r="H47" s="286"/>
      <c r="I47" s="126">
        <v>151</v>
      </c>
      <c r="J47" s="160">
        <v>227201981</v>
      </c>
      <c r="K47" s="160">
        <v>49944860</v>
      </c>
      <c r="L47" s="160">
        <v>236398364</v>
      </c>
      <c r="M47" s="160">
        <v>52400557</v>
      </c>
      <c r="N47" s="167"/>
    </row>
    <row r="48" spans="1:14" s="119" customFormat="1">
      <c r="A48" s="272" t="s">
        <v>328</v>
      </c>
      <c r="B48" s="273"/>
      <c r="C48" s="273"/>
      <c r="D48" s="273"/>
      <c r="E48" s="273"/>
      <c r="F48" s="273"/>
      <c r="G48" s="273"/>
      <c r="H48" s="274"/>
      <c r="I48" s="125">
        <v>152</v>
      </c>
      <c r="J48" s="162">
        <f>J44-J47</f>
        <v>893483740</v>
      </c>
      <c r="K48" s="162">
        <f>K44-K47</f>
        <v>195320543</v>
      </c>
      <c r="L48" s="162">
        <f>L44-L47</f>
        <v>908796891</v>
      </c>
      <c r="M48" s="162">
        <f>M44-M47</f>
        <v>173562295</v>
      </c>
      <c r="N48" s="167"/>
    </row>
    <row r="49" spans="1:14">
      <c r="A49" s="290" t="s">
        <v>180</v>
      </c>
      <c r="B49" s="291"/>
      <c r="C49" s="291"/>
      <c r="D49" s="291"/>
      <c r="E49" s="291"/>
      <c r="F49" s="291"/>
      <c r="G49" s="291"/>
      <c r="H49" s="292"/>
      <c r="I49" s="126">
        <v>153</v>
      </c>
      <c r="J49" s="162">
        <f>IF(J48&gt;0,J48,0)</f>
        <v>893483740</v>
      </c>
      <c r="K49" s="162">
        <f>IF(K48&gt;0,K48,0)</f>
        <v>195320543</v>
      </c>
      <c r="L49" s="162">
        <f>IF(L48&gt;0,L48,0)</f>
        <v>908796891</v>
      </c>
      <c r="M49" s="162">
        <f>IF(M48&gt;0,M48,0)</f>
        <v>173562295</v>
      </c>
      <c r="N49" s="167"/>
    </row>
    <row r="50" spans="1:14" s="119" customFormat="1">
      <c r="A50" s="330" t="s">
        <v>203</v>
      </c>
      <c r="B50" s="331"/>
      <c r="C50" s="331"/>
      <c r="D50" s="331"/>
      <c r="E50" s="331"/>
      <c r="F50" s="331"/>
      <c r="G50" s="331"/>
      <c r="H50" s="332"/>
      <c r="I50" s="134">
        <v>154</v>
      </c>
      <c r="J50" s="164">
        <f>IF(J48&lt;0,-J48,0)</f>
        <v>0</v>
      </c>
      <c r="K50" s="164">
        <f>IF(K48&lt;0,-K48,0)</f>
        <v>0</v>
      </c>
      <c r="L50" s="164">
        <f>IF(L48&lt;0,-L48,0)</f>
        <v>0</v>
      </c>
      <c r="M50" s="164">
        <f>IF(M48&lt;0,-M48,0)</f>
        <v>0</v>
      </c>
      <c r="N50" s="167"/>
    </row>
    <row r="51" spans="1:14" ht="12.75" customHeight="1">
      <c r="A51" s="317">
        <v>0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  <c r="L51" s="318"/>
      <c r="M51" s="318"/>
      <c r="N51" s="167"/>
    </row>
    <row r="52" spans="1:14" ht="12.75" customHeight="1">
      <c r="A52" s="319" t="s">
        <v>176</v>
      </c>
      <c r="B52" s="320"/>
      <c r="C52" s="320"/>
      <c r="D52" s="320"/>
      <c r="E52" s="320"/>
      <c r="F52" s="320"/>
      <c r="G52" s="320"/>
      <c r="H52" s="320"/>
      <c r="I52" s="135"/>
      <c r="J52" s="140"/>
      <c r="K52" s="117"/>
      <c r="L52" s="155"/>
      <c r="M52" s="156"/>
      <c r="N52" s="167"/>
    </row>
    <row r="53" spans="1:14" s="119" customFormat="1">
      <c r="A53" s="311" t="s">
        <v>216</v>
      </c>
      <c r="B53" s="312"/>
      <c r="C53" s="312"/>
      <c r="D53" s="312"/>
      <c r="E53" s="312"/>
      <c r="F53" s="312"/>
      <c r="G53" s="312"/>
      <c r="H53" s="313"/>
      <c r="I53" s="125">
        <v>155</v>
      </c>
      <c r="J53" s="127">
        <v>0</v>
      </c>
      <c r="K53" s="127">
        <v>0</v>
      </c>
      <c r="L53" s="4">
        <v>0</v>
      </c>
      <c r="M53" s="4">
        <v>0</v>
      </c>
      <c r="N53" s="167"/>
    </row>
    <row r="54" spans="1:14">
      <c r="A54" s="314" t="s">
        <v>217</v>
      </c>
      <c r="B54" s="315"/>
      <c r="C54" s="315"/>
      <c r="D54" s="315"/>
      <c r="E54" s="315"/>
      <c r="F54" s="315"/>
      <c r="G54" s="315"/>
      <c r="H54" s="316"/>
      <c r="I54" s="126">
        <v>156</v>
      </c>
      <c r="J54" s="129">
        <v>0</v>
      </c>
      <c r="K54" s="129">
        <v>0</v>
      </c>
      <c r="L54" s="158">
        <v>0</v>
      </c>
      <c r="M54" s="158">
        <v>0</v>
      </c>
      <c r="N54" s="167"/>
    </row>
    <row r="55" spans="1:14" s="119" customFormat="1" ht="12.75" customHeight="1">
      <c r="A55" s="281" t="s">
        <v>178</v>
      </c>
      <c r="B55" s="298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167"/>
    </row>
    <row r="56" spans="1:14">
      <c r="A56" s="275" t="s">
        <v>191</v>
      </c>
      <c r="B56" s="276"/>
      <c r="C56" s="276"/>
      <c r="D56" s="276"/>
      <c r="E56" s="276"/>
      <c r="F56" s="276"/>
      <c r="G56" s="276"/>
      <c r="H56" s="277"/>
      <c r="I56" s="136">
        <v>157</v>
      </c>
      <c r="J56" s="161">
        <f>J49</f>
        <v>893483740</v>
      </c>
      <c r="K56" s="161">
        <f>K49</f>
        <v>195320543</v>
      </c>
      <c r="L56" s="161">
        <f>L49</f>
        <v>908796891</v>
      </c>
      <c r="M56" s="161">
        <f>M49</f>
        <v>173562295</v>
      </c>
      <c r="N56" s="167"/>
    </row>
    <row r="57" spans="1:14" s="119" customFormat="1">
      <c r="A57" s="272" t="s">
        <v>329</v>
      </c>
      <c r="B57" s="273"/>
      <c r="C57" s="273"/>
      <c r="D57" s="273"/>
      <c r="E57" s="273"/>
      <c r="F57" s="273"/>
      <c r="G57" s="273"/>
      <c r="H57" s="274"/>
      <c r="I57" s="125">
        <v>158</v>
      </c>
      <c r="J57" s="162">
        <f>SUM(J58:J64)</f>
        <v>2494136</v>
      </c>
      <c r="K57" s="162">
        <f>SUM(K58:K64)</f>
        <v>-442809</v>
      </c>
      <c r="L57" s="162">
        <f>SUM(L58:L64)</f>
        <v>-1579765</v>
      </c>
      <c r="M57" s="162">
        <f>SUM(M58:M64)</f>
        <v>-38889798</v>
      </c>
      <c r="N57" s="167"/>
    </row>
    <row r="58" spans="1:14">
      <c r="A58" s="284" t="s">
        <v>210</v>
      </c>
      <c r="B58" s="285"/>
      <c r="C58" s="285"/>
      <c r="D58" s="285"/>
      <c r="E58" s="285"/>
      <c r="F58" s="285"/>
      <c r="G58" s="285"/>
      <c r="H58" s="286"/>
      <c r="I58" s="126">
        <v>159</v>
      </c>
      <c r="J58" s="160">
        <v>0</v>
      </c>
      <c r="K58" s="160">
        <v>0</v>
      </c>
      <c r="L58" s="160">
        <v>0</v>
      </c>
      <c r="M58" s="160">
        <v>0</v>
      </c>
      <c r="N58" s="167"/>
    </row>
    <row r="59" spans="1:14" s="119" customFormat="1">
      <c r="A59" s="272" t="s">
        <v>211</v>
      </c>
      <c r="B59" s="273"/>
      <c r="C59" s="273"/>
      <c r="D59" s="273"/>
      <c r="E59" s="273"/>
      <c r="F59" s="273"/>
      <c r="G59" s="273"/>
      <c r="H59" s="274"/>
      <c r="I59" s="125">
        <v>160</v>
      </c>
      <c r="J59" s="160">
        <v>0</v>
      </c>
      <c r="K59" s="160">
        <v>0</v>
      </c>
      <c r="L59" s="160">
        <v>0</v>
      </c>
      <c r="M59" s="160">
        <v>0</v>
      </c>
      <c r="N59" s="167"/>
    </row>
    <row r="60" spans="1:14">
      <c r="A60" s="284" t="s">
        <v>34</v>
      </c>
      <c r="B60" s="285"/>
      <c r="C60" s="285"/>
      <c r="D60" s="285"/>
      <c r="E60" s="285"/>
      <c r="F60" s="285"/>
      <c r="G60" s="285"/>
      <c r="H60" s="286"/>
      <c r="I60" s="126">
        <v>161</v>
      </c>
      <c r="J60" s="160">
        <v>2018136</v>
      </c>
      <c r="K60" s="160">
        <v>-918809</v>
      </c>
      <c r="L60" s="160">
        <v>-1579765</v>
      </c>
      <c r="M60" s="160">
        <v>-38889798</v>
      </c>
      <c r="N60" s="167"/>
    </row>
    <row r="61" spans="1:14" s="119" customFormat="1">
      <c r="A61" s="272" t="s">
        <v>212</v>
      </c>
      <c r="B61" s="273"/>
      <c r="C61" s="273"/>
      <c r="D61" s="273"/>
      <c r="E61" s="273"/>
      <c r="F61" s="273"/>
      <c r="G61" s="273"/>
      <c r="H61" s="274"/>
      <c r="I61" s="125">
        <v>162</v>
      </c>
      <c r="J61" s="160">
        <v>0</v>
      </c>
      <c r="K61" s="160">
        <v>0</v>
      </c>
      <c r="L61" s="160">
        <v>0</v>
      </c>
      <c r="M61" s="160">
        <v>0</v>
      </c>
      <c r="N61" s="167"/>
    </row>
    <row r="62" spans="1:14">
      <c r="A62" s="284" t="s">
        <v>213</v>
      </c>
      <c r="B62" s="285"/>
      <c r="C62" s="285"/>
      <c r="D62" s="285"/>
      <c r="E62" s="285"/>
      <c r="F62" s="285"/>
      <c r="G62" s="285"/>
      <c r="H62" s="286"/>
      <c r="I62" s="126">
        <v>163</v>
      </c>
      <c r="J62" s="160">
        <v>0</v>
      </c>
      <c r="K62" s="160">
        <v>0</v>
      </c>
      <c r="L62" s="160">
        <v>0</v>
      </c>
      <c r="M62" s="160">
        <v>0</v>
      </c>
      <c r="N62" s="167"/>
    </row>
    <row r="63" spans="1:14" s="119" customFormat="1">
      <c r="A63" s="272" t="s">
        <v>214</v>
      </c>
      <c r="B63" s="273"/>
      <c r="C63" s="273"/>
      <c r="D63" s="273"/>
      <c r="E63" s="273"/>
      <c r="F63" s="273"/>
      <c r="G63" s="273"/>
      <c r="H63" s="274"/>
      <c r="I63" s="125">
        <v>164</v>
      </c>
      <c r="J63" s="160">
        <v>0</v>
      </c>
      <c r="K63" s="160">
        <v>0</v>
      </c>
      <c r="L63" s="160">
        <v>0</v>
      </c>
      <c r="M63" s="160">
        <v>0</v>
      </c>
      <c r="N63" s="167"/>
    </row>
    <row r="64" spans="1:14">
      <c r="A64" s="284" t="s">
        <v>215</v>
      </c>
      <c r="B64" s="285"/>
      <c r="C64" s="285"/>
      <c r="D64" s="285"/>
      <c r="E64" s="285"/>
      <c r="F64" s="285"/>
      <c r="G64" s="285"/>
      <c r="H64" s="286"/>
      <c r="I64" s="126">
        <v>165</v>
      </c>
      <c r="J64" s="160">
        <v>476000</v>
      </c>
      <c r="K64" s="160">
        <v>476000</v>
      </c>
      <c r="L64" s="160">
        <v>0</v>
      </c>
      <c r="M64" s="160">
        <v>0</v>
      </c>
      <c r="N64" s="167"/>
    </row>
    <row r="65" spans="1:14" s="119" customFormat="1">
      <c r="A65" s="272" t="s">
        <v>204</v>
      </c>
      <c r="B65" s="273"/>
      <c r="C65" s="273"/>
      <c r="D65" s="273"/>
      <c r="E65" s="273"/>
      <c r="F65" s="273"/>
      <c r="G65" s="273"/>
      <c r="H65" s="274"/>
      <c r="I65" s="125">
        <v>166</v>
      </c>
      <c r="J65" s="160">
        <v>0</v>
      </c>
      <c r="K65" s="160">
        <v>0</v>
      </c>
      <c r="L65" s="160">
        <v>0</v>
      </c>
      <c r="M65" s="160">
        <v>0</v>
      </c>
      <c r="N65" s="167"/>
    </row>
    <row r="66" spans="1:14">
      <c r="A66" s="284" t="s">
        <v>330</v>
      </c>
      <c r="B66" s="285"/>
      <c r="C66" s="285"/>
      <c r="D66" s="285"/>
      <c r="E66" s="285"/>
      <c r="F66" s="285"/>
      <c r="G66" s="285"/>
      <c r="H66" s="286"/>
      <c r="I66" s="126">
        <v>167</v>
      </c>
      <c r="J66" s="160">
        <v>2494136</v>
      </c>
      <c r="K66" s="160">
        <v>-442809</v>
      </c>
      <c r="L66" s="160">
        <v>-1579765</v>
      </c>
      <c r="M66" s="160">
        <v>-38889798</v>
      </c>
      <c r="N66" s="167"/>
    </row>
    <row r="67" spans="1:14" s="119" customFormat="1">
      <c r="A67" s="272" t="s">
        <v>181</v>
      </c>
      <c r="B67" s="273"/>
      <c r="C67" s="273"/>
      <c r="D67" s="273"/>
      <c r="E67" s="273"/>
      <c r="F67" s="273"/>
      <c r="G67" s="273"/>
      <c r="H67" s="274"/>
      <c r="I67" s="125">
        <v>168</v>
      </c>
      <c r="J67" s="164">
        <f>J56+J66</f>
        <v>895977876</v>
      </c>
      <c r="K67" s="164">
        <f>K56+K66</f>
        <v>194877734</v>
      </c>
      <c r="L67" s="164">
        <f>L56+L66</f>
        <v>907217126</v>
      </c>
      <c r="M67" s="164">
        <f>M56+M66</f>
        <v>134672497</v>
      </c>
      <c r="N67" s="167"/>
    </row>
    <row r="68" spans="1:14" ht="12.75" customHeight="1">
      <c r="A68" s="326" t="s">
        <v>288</v>
      </c>
      <c r="B68" s="327"/>
      <c r="C68" s="327"/>
      <c r="D68" s="327"/>
      <c r="E68" s="327"/>
      <c r="F68" s="327"/>
      <c r="G68" s="327"/>
      <c r="H68" s="327"/>
      <c r="I68" s="327"/>
      <c r="J68" s="327"/>
      <c r="K68" s="327"/>
      <c r="L68" s="327"/>
      <c r="M68" s="327"/>
      <c r="N68" s="167"/>
    </row>
    <row r="69" spans="1:14" s="119" customFormat="1" ht="12.75" customHeight="1">
      <c r="A69" s="328" t="s">
        <v>177</v>
      </c>
      <c r="B69" s="329"/>
      <c r="C69" s="329"/>
      <c r="D69" s="329"/>
      <c r="E69" s="329"/>
      <c r="F69" s="329"/>
      <c r="G69" s="329"/>
      <c r="H69" s="329"/>
      <c r="I69" s="329"/>
      <c r="J69" s="329"/>
      <c r="K69" s="329"/>
      <c r="L69" s="329"/>
      <c r="M69" s="329"/>
      <c r="N69" s="167"/>
    </row>
    <row r="70" spans="1:14">
      <c r="A70" s="314" t="s">
        <v>216</v>
      </c>
      <c r="B70" s="315"/>
      <c r="C70" s="315"/>
      <c r="D70" s="315"/>
      <c r="E70" s="315"/>
      <c r="F70" s="315"/>
      <c r="G70" s="315"/>
      <c r="H70" s="316"/>
      <c r="I70" s="126">
        <v>169</v>
      </c>
      <c r="J70" s="160">
        <v>0</v>
      </c>
      <c r="K70" s="160">
        <v>0</v>
      </c>
      <c r="L70" s="160">
        <v>0</v>
      </c>
      <c r="M70" s="160">
        <v>0</v>
      </c>
      <c r="N70" s="167"/>
    </row>
    <row r="71" spans="1:14" s="119" customFormat="1">
      <c r="A71" s="323" t="s">
        <v>217</v>
      </c>
      <c r="B71" s="324"/>
      <c r="C71" s="324"/>
      <c r="D71" s="324"/>
      <c r="E71" s="324"/>
      <c r="F71" s="324"/>
      <c r="G71" s="324"/>
      <c r="H71" s="325"/>
      <c r="I71" s="137">
        <v>170</v>
      </c>
      <c r="J71" s="160">
        <v>0</v>
      </c>
      <c r="K71" s="160">
        <v>0</v>
      </c>
      <c r="L71" s="160">
        <v>0</v>
      </c>
      <c r="M71" s="160">
        <v>0</v>
      </c>
      <c r="N71" s="167"/>
    </row>
    <row r="72" spans="1:14">
      <c r="J72" s="139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57:H57"/>
    <mergeCell ref="A50:H50"/>
    <mergeCell ref="A55:M55"/>
    <mergeCell ref="A64:H64"/>
    <mergeCell ref="A70:H70"/>
    <mergeCell ref="A58:H58"/>
    <mergeCell ref="A60:H60"/>
    <mergeCell ref="A45:H45"/>
    <mergeCell ref="A61:H61"/>
    <mergeCell ref="A46:H46"/>
    <mergeCell ref="A56:H56"/>
    <mergeCell ref="A49:H49"/>
    <mergeCell ref="A53:H53"/>
    <mergeCell ref="A54:H54"/>
    <mergeCell ref="A51:M51"/>
    <mergeCell ref="A52:H52"/>
    <mergeCell ref="A47:H47"/>
    <mergeCell ref="A27:H27"/>
    <mergeCell ref="A38:H38"/>
    <mergeCell ref="A39:H39"/>
    <mergeCell ref="A44:H44"/>
    <mergeCell ref="A59:H59"/>
    <mergeCell ref="A31:H31"/>
    <mergeCell ref="A29:H29"/>
    <mergeCell ref="A30:H30"/>
    <mergeCell ref="A36:H36"/>
    <mergeCell ref="A37:H37"/>
    <mergeCell ref="A48:H48"/>
    <mergeCell ref="A42:H42"/>
    <mergeCell ref="A43:H43"/>
    <mergeCell ref="A32:H32"/>
    <mergeCell ref="A33:H33"/>
    <mergeCell ref="A41:H41"/>
    <mergeCell ref="A34:H34"/>
    <mergeCell ref="A35:H35"/>
    <mergeCell ref="A40:H40"/>
    <mergeCell ref="A28:H28"/>
    <mergeCell ref="A12:H12"/>
    <mergeCell ref="A16:H16"/>
    <mergeCell ref="A13:H13"/>
    <mergeCell ref="A14:H14"/>
    <mergeCell ref="A15:H15"/>
    <mergeCell ref="A17:H17"/>
    <mergeCell ref="A25:H25"/>
    <mergeCell ref="A18:H18"/>
    <mergeCell ref="A19:H19"/>
    <mergeCell ref="A21:H21"/>
    <mergeCell ref="A24:H24"/>
    <mergeCell ref="A20:H20"/>
    <mergeCell ref="A22:H22"/>
    <mergeCell ref="A23:H23"/>
    <mergeCell ref="A26:H26"/>
    <mergeCell ref="A11:H11"/>
    <mergeCell ref="L4:M4"/>
    <mergeCell ref="A3:M3"/>
    <mergeCell ref="A4:H4"/>
    <mergeCell ref="A10:H10"/>
    <mergeCell ref="A5:H5"/>
    <mergeCell ref="A8:H8"/>
    <mergeCell ref="A9:H9"/>
    <mergeCell ref="A6:H6"/>
    <mergeCell ref="A7:H7"/>
    <mergeCell ref="J4:K4"/>
  </mergeCells>
  <phoneticPr fontId="3" type="noConversion"/>
  <dataValidations disablePrompts="1" count="3">
    <dataValidation type="whole" operator="notEqual" allowBlank="1" showInputMessage="1" showErrorMessage="1" errorTitle="Pogrešan unos" error="Mogu se unijeti samo cjelobrojne vrijednosti." sqref="L54 J67:M67 L53:M53 J56:M57 J53:K54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M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7:M7 J27:M27 J16:M16 J33:M33 J10:M10 J48:M50 J22:M22 J38:K44 L38:M46 J12:M12">
      <formula1>0</formula1>
    </dataValidation>
  </dataValidations>
  <pageMargins left="0.28000000000000003" right="0.24" top="0.4" bottom="0.41" header="0.5" footer="0.5"/>
  <pageSetup paperSize="9" scale="67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P53"/>
  <sheetViews>
    <sheetView view="pageBreakPreview" zoomScaleNormal="100" zoomScaleSheetLayoutView="100" workbookViewId="0">
      <selection activeCell="J53" sqref="J53:K53"/>
    </sheetView>
  </sheetViews>
  <sheetFormatPr defaultRowHeight="12.75"/>
  <cols>
    <col min="1" max="9" width="9.140625" style="53"/>
    <col min="10" max="10" width="16" style="53" customWidth="1"/>
    <col min="11" max="11" width="16.28515625" style="53" customWidth="1"/>
    <col min="12" max="16384" width="9.140625" style="53"/>
  </cols>
  <sheetData>
    <row r="1" spans="1:16" ht="12.75" customHeight="1">
      <c r="A1" s="336" t="s">
        <v>153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6" ht="12.75" customHeight="1">
      <c r="A2" s="337" t="s">
        <v>336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</row>
    <row r="3" spans="1:16">
      <c r="A3" s="333" t="s">
        <v>307</v>
      </c>
      <c r="B3" s="334"/>
      <c r="C3" s="334"/>
      <c r="D3" s="334"/>
      <c r="E3" s="334"/>
      <c r="F3" s="334"/>
      <c r="G3" s="334"/>
      <c r="H3" s="334"/>
      <c r="I3" s="334"/>
      <c r="J3" s="334"/>
      <c r="K3" s="335"/>
    </row>
    <row r="4" spans="1:16" ht="23.25">
      <c r="A4" s="338" t="s">
        <v>48</v>
      </c>
      <c r="B4" s="338"/>
      <c r="C4" s="338"/>
      <c r="D4" s="338"/>
      <c r="E4" s="338"/>
      <c r="F4" s="338"/>
      <c r="G4" s="338"/>
      <c r="H4" s="338"/>
      <c r="I4" s="49" t="s">
        <v>256</v>
      </c>
      <c r="J4" s="50" t="s">
        <v>293</v>
      </c>
      <c r="K4" s="50" t="s">
        <v>294</v>
      </c>
    </row>
    <row r="5" spans="1:16">
      <c r="A5" s="347">
        <v>1</v>
      </c>
      <c r="B5" s="347"/>
      <c r="C5" s="347"/>
      <c r="D5" s="347"/>
      <c r="E5" s="347"/>
      <c r="F5" s="347"/>
      <c r="G5" s="347"/>
      <c r="H5" s="347"/>
      <c r="I5" s="51">
        <v>2</v>
      </c>
      <c r="J5" s="141" t="s">
        <v>260</v>
      </c>
      <c r="K5" s="141" t="s">
        <v>261</v>
      </c>
    </row>
    <row r="6" spans="1:16">
      <c r="A6" s="341" t="s">
        <v>145</v>
      </c>
      <c r="B6" s="342"/>
      <c r="C6" s="342"/>
      <c r="D6" s="342"/>
      <c r="E6" s="342"/>
      <c r="F6" s="342"/>
      <c r="G6" s="342"/>
      <c r="H6" s="342"/>
      <c r="I6" s="343"/>
      <c r="J6" s="343"/>
      <c r="K6" s="344"/>
    </row>
    <row r="7" spans="1:16">
      <c r="A7" s="339" t="s">
        <v>30</v>
      </c>
      <c r="B7" s="340"/>
      <c r="C7" s="340"/>
      <c r="D7" s="340"/>
      <c r="E7" s="340"/>
      <c r="F7" s="340"/>
      <c r="G7" s="340"/>
      <c r="H7" s="340"/>
      <c r="I7" s="1">
        <v>1</v>
      </c>
      <c r="J7" s="142">
        <v>1120685721.0032301</v>
      </c>
      <c r="K7" s="142">
        <v>1145195255.3818128</v>
      </c>
      <c r="L7" s="131"/>
      <c r="M7" s="131"/>
      <c r="O7" s="131"/>
      <c r="P7" s="131"/>
    </row>
    <row r="8" spans="1:16">
      <c r="A8" s="339" t="s">
        <v>331</v>
      </c>
      <c r="B8" s="340"/>
      <c r="C8" s="340"/>
      <c r="D8" s="340"/>
      <c r="E8" s="340"/>
      <c r="F8" s="340"/>
      <c r="G8" s="340"/>
      <c r="H8" s="340"/>
      <c r="I8" s="1">
        <v>2</v>
      </c>
      <c r="J8" s="142">
        <v>1336298023</v>
      </c>
      <c r="K8" s="142">
        <v>1332079538.1100004</v>
      </c>
      <c r="L8" s="131"/>
      <c r="M8" s="131"/>
      <c r="O8" s="131"/>
      <c r="P8" s="131"/>
    </row>
    <row r="9" spans="1:16">
      <c r="A9" s="339" t="s">
        <v>31</v>
      </c>
      <c r="B9" s="340"/>
      <c r="C9" s="340"/>
      <c r="D9" s="340"/>
      <c r="E9" s="340"/>
      <c r="F9" s="340"/>
      <c r="G9" s="340"/>
      <c r="H9" s="340"/>
      <c r="I9" s="1">
        <v>3</v>
      </c>
      <c r="J9" s="4"/>
      <c r="K9" s="4"/>
      <c r="L9" s="131"/>
      <c r="M9" s="131"/>
      <c r="O9" s="131"/>
      <c r="P9" s="131"/>
    </row>
    <row r="10" spans="1:16">
      <c r="A10" s="339" t="s">
        <v>32</v>
      </c>
      <c r="B10" s="340"/>
      <c r="C10" s="340"/>
      <c r="D10" s="340"/>
      <c r="E10" s="340"/>
      <c r="F10" s="340"/>
      <c r="G10" s="340"/>
      <c r="H10" s="340"/>
      <c r="I10" s="1">
        <v>4</v>
      </c>
      <c r="J10" s="142">
        <v>4711731.2400000291</v>
      </c>
      <c r="K10" s="142"/>
      <c r="L10" s="131"/>
      <c r="M10" s="131"/>
      <c r="O10" s="131"/>
      <c r="P10" s="131"/>
    </row>
    <row r="11" spans="1:16">
      <c r="A11" s="339" t="s">
        <v>33</v>
      </c>
      <c r="B11" s="340"/>
      <c r="C11" s="340"/>
      <c r="D11" s="340"/>
      <c r="E11" s="340"/>
      <c r="F11" s="340"/>
      <c r="G11" s="340"/>
      <c r="H11" s="340"/>
      <c r="I11" s="1">
        <v>5</v>
      </c>
      <c r="J11" s="142">
        <v>8951799.4900000431</v>
      </c>
      <c r="K11" s="4"/>
      <c r="L11" s="131"/>
      <c r="M11" s="131"/>
      <c r="O11" s="131"/>
      <c r="P11" s="131"/>
    </row>
    <row r="12" spans="1:16">
      <c r="A12" s="339" t="s">
        <v>40</v>
      </c>
      <c r="B12" s="340"/>
      <c r="C12" s="340"/>
      <c r="D12" s="340"/>
      <c r="E12" s="340"/>
      <c r="F12" s="340"/>
      <c r="G12" s="340"/>
      <c r="H12" s="340"/>
      <c r="I12" s="1">
        <v>6</v>
      </c>
      <c r="J12" s="4"/>
      <c r="K12" s="4"/>
      <c r="L12" s="131"/>
      <c r="M12" s="131"/>
      <c r="O12" s="131"/>
      <c r="P12" s="131"/>
    </row>
    <row r="13" spans="1:16">
      <c r="A13" s="345" t="s">
        <v>146</v>
      </c>
      <c r="B13" s="346"/>
      <c r="C13" s="346"/>
      <c r="D13" s="346"/>
      <c r="E13" s="346"/>
      <c r="F13" s="346"/>
      <c r="G13" s="346"/>
      <c r="H13" s="346"/>
      <c r="I13" s="1">
        <v>7</v>
      </c>
      <c r="J13" s="151">
        <f>SUM(J7:J12)</f>
        <v>2470647274.7332306</v>
      </c>
      <c r="K13" s="152">
        <f>SUM(K7:K12)</f>
        <v>2477274793.4918132</v>
      </c>
      <c r="L13" s="131"/>
      <c r="M13" s="131"/>
      <c r="O13" s="131"/>
      <c r="P13" s="131"/>
    </row>
    <row r="14" spans="1:16">
      <c r="A14" s="339" t="s">
        <v>41</v>
      </c>
      <c r="B14" s="340"/>
      <c r="C14" s="340"/>
      <c r="D14" s="340"/>
      <c r="E14" s="340"/>
      <c r="F14" s="340"/>
      <c r="G14" s="340"/>
      <c r="H14" s="340"/>
      <c r="I14" s="1">
        <v>8</v>
      </c>
      <c r="J14" s="4">
        <v>26306594.77678895</v>
      </c>
      <c r="K14" s="4">
        <v>182121526.06757328</v>
      </c>
      <c r="L14" s="131"/>
      <c r="M14" s="131"/>
      <c r="O14" s="131"/>
      <c r="P14" s="131"/>
    </row>
    <row r="15" spans="1:16">
      <c r="A15" s="339" t="s">
        <v>42</v>
      </c>
      <c r="B15" s="340"/>
      <c r="C15" s="340"/>
      <c r="D15" s="340"/>
      <c r="E15" s="340"/>
      <c r="F15" s="340"/>
      <c r="G15" s="340"/>
      <c r="H15" s="340"/>
      <c r="I15" s="1">
        <v>9</v>
      </c>
      <c r="J15" s="4"/>
      <c r="K15" s="4">
        <v>62434675.160000019</v>
      </c>
      <c r="L15" s="131"/>
      <c r="M15" s="131"/>
      <c r="O15" s="131"/>
      <c r="P15" s="131"/>
    </row>
    <row r="16" spans="1:16">
      <c r="A16" s="339" t="s">
        <v>43</v>
      </c>
      <c r="B16" s="340"/>
      <c r="C16" s="340"/>
      <c r="D16" s="340"/>
      <c r="E16" s="340"/>
      <c r="F16" s="340"/>
      <c r="G16" s="340"/>
      <c r="H16" s="340"/>
      <c r="I16" s="1">
        <v>10</v>
      </c>
      <c r="J16" s="4"/>
      <c r="K16" s="4">
        <v>10555378.670000125</v>
      </c>
      <c r="L16" s="131"/>
      <c r="M16" s="131"/>
      <c r="O16" s="131"/>
      <c r="P16" s="131"/>
    </row>
    <row r="17" spans="1:16">
      <c r="A17" s="339" t="s">
        <v>44</v>
      </c>
      <c r="B17" s="340"/>
      <c r="C17" s="340"/>
      <c r="D17" s="340"/>
      <c r="E17" s="340"/>
      <c r="F17" s="340"/>
      <c r="G17" s="340"/>
      <c r="H17" s="340"/>
      <c r="I17" s="1">
        <v>11</v>
      </c>
      <c r="J17" s="4">
        <v>299779162.352548</v>
      </c>
      <c r="K17" s="4">
        <v>323843340.95181322</v>
      </c>
      <c r="L17" s="131"/>
      <c r="M17" s="131"/>
      <c r="O17" s="131"/>
      <c r="P17" s="131"/>
    </row>
    <row r="18" spans="1:16">
      <c r="A18" s="345" t="s">
        <v>147</v>
      </c>
      <c r="B18" s="346"/>
      <c r="C18" s="346"/>
      <c r="D18" s="346"/>
      <c r="E18" s="346"/>
      <c r="F18" s="346"/>
      <c r="G18" s="346"/>
      <c r="H18" s="346"/>
      <c r="I18" s="1">
        <v>12</v>
      </c>
      <c r="J18" s="151">
        <f>SUM(J14:J17)</f>
        <v>326085757.12933695</v>
      </c>
      <c r="K18" s="152">
        <f>SUM(K14:K17)</f>
        <v>578954920.84938669</v>
      </c>
      <c r="L18" s="131"/>
      <c r="M18" s="131"/>
      <c r="O18" s="131"/>
      <c r="P18" s="131"/>
    </row>
    <row r="19" spans="1:16">
      <c r="A19" s="345" t="s">
        <v>26</v>
      </c>
      <c r="B19" s="346"/>
      <c r="C19" s="346"/>
      <c r="D19" s="346"/>
      <c r="E19" s="346"/>
      <c r="F19" s="346"/>
      <c r="G19" s="346"/>
      <c r="H19" s="346"/>
      <c r="I19" s="1">
        <v>13</v>
      </c>
      <c r="J19" s="143">
        <f>IF(J13&gt;J18,J13-J18,0)</f>
        <v>2144561517.6038938</v>
      </c>
      <c r="K19" s="144">
        <f>IF(K13&gt;K18,K13-K18,0)</f>
        <v>1898319872.6424265</v>
      </c>
      <c r="L19" s="131"/>
      <c r="M19" s="131"/>
      <c r="O19" s="131"/>
      <c r="P19" s="131"/>
    </row>
    <row r="20" spans="1:16">
      <c r="A20" s="345" t="s">
        <v>27</v>
      </c>
      <c r="B20" s="346"/>
      <c r="C20" s="346"/>
      <c r="D20" s="346"/>
      <c r="E20" s="346"/>
      <c r="F20" s="346"/>
      <c r="G20" s="346"/>
      <c r="H20" s="346"/>
      <c r="I20" s="1">
        <v>14</v>
      </c>
      <c r="J20" s="143">
        <f>IF(J18&gt;J13,J18-J13,0)</f>
        <v>0</v>
      </c>
      <c r="K20" s="144">
        <f>IF(K18&gt;K13,K18-K13,0)</f>
        <v>0</v>
      </c>
      <c r="L20" s="131"/>
      <c r="M20" s="131"/>
      <c r="O20" s="131"/>
      <c r="P20" s="131"/>
    </row>
    <row r="21" spans="1:16">
      <c r="A21" s="341" t="s">
        <v>148</v>
      </c>
      <c r="B21" s="342"/>
      <c r="C21" s="342"/>
      <c r="D21" s="342"/>
      <c r="E21" s="342"/>
      <c r="F21" s="342"/>
      <c r="G21" s="342"/>
      <c r="H21" s="342"/>
      <c r="I21" s="343"/>
      <c r="J21" s="343"/>
      <c r="K21" s="344"/>
      <c r="L21" s="131"/>
      <c r="M21" s="131"/>
      <c r="O21" s="131"/>
      <c r="P21" s="131"/>
    </row>
    <row r="22" spans="1:16">
      <c r="A22" s="339" t="s">
        <v>167</v>
      </c>
      <c r="B22" s="340"/>
      <c r="C22" s="340"/>
      <c r="D22" s="340"/>
      <c r="E22" s="340"/>
      <c r="F22" s="340"/>
      <c r="G22" s="340"/>
      <c r="H22" s="340"/>
      <c r="I22" s="1">
        <v>15</v>
      </c>
      <c r="J22" s="142">
        <v>23568607.070000093</v>
      </c>
      <c r="K22" s="142">
        <v>54993223.650000013</v>
      </c>
      <c r="L22" s="131"/>
      <c r="M22" s="131"/>
      <c r="O22" s="131"/>
      <c r="P22" s="131"/>
    </row>
    <row r="23" spans="1:16">
      <c r="A23" s="339" t="s">
        <v>168</v>
      </c>
      <c r="B23" s="340"/>
      <c r="C23" s="340"/>
      <c r="D23" s="340"/>
      <c r="E23" s="340"/>
      <c r="F23" s="340"/>
      <c r="G23" s="340"/>
      <c r="H23" s="340"/>
      <c r="I23" s="1">
        <v>16</v>
      </c>
      <c r="J23" s="142">
        <v>1614861.28</v>
      </c>
      <c r="K23" s="142">
        <v>638863777.06000006</v>
      </c>
      <c r="L23" s="131"/>
      <c r="M23" s="131"/>
      <c r="O23" s="131"/>
      <c r="P23" s="131"/>
    </row>
    <row r="24" spans="1:16">
      <c r="A24" s="339" t="s">
        <v>169</v>
      </c>
      <c r="B24" s="340"/>
      <c r="C24" s="340"/>
      <c r="D24" s="340"/>
      <c r="E24" s="340"/>
      <c r="F24" s="340"/>
      <c r="G24" s="340"/>
      <c r="H24" s="340"/>
      <c r="I24" s="1">
        <v>17</v>
      </c>
      <c r="J24" s="142">
        <v>17397185.609999999</v>
      </c>
      <c r="K24" s="142">
        <v>18206151.66</v>
      </c>
      <c r="L24" s="131"/>
      <c r="M24" s="131"/>
      <c r="O24" s="131"/>
      <c r="P24" s="131"/>
    </row>
    <row r="25" spans="1:16">
      <c r="A25" s="339" t="s">
        <v>170</v>
      </c>
      <c r="B25" s="340"/>
      <c r="C25" s="340"/>
      <c r="D25" s="340"/>
      <c r="E25" s="340"/>
      <c r="F25" s="340"/>
      <c r="G25" s="340"/>
      <c r="H25" s="340"/>
      <c r="I25" s="1">
        <v>18</v>
      </c>
      <c r="J25" s="4"/>
      <c r="K25" s="4">
        <v>12888127.58</v>
      </c>
      <c r="L25" s="131"/>
      <c r="M25" s="131"/>
      <c r="O25" s="131"/>
      <c r="P25" s="131"/>
    </row>
    <row r="26" spans="1:16">
      <c r="A26" s="339" t="s">
        <v>171</v>
      </c>
      <c r="B26" s="340"/>
      <c r="C26" s="340"/>
      <c r="D26" s="340"/>
      <c r="E26" s="340"/>
      <c r="F26" s="340"/>
      <c r="G26" s="340"/>
      <c r="H26" s="340"/>
      <c r="I26" s="1">
        <v>19</v>
      </c>
      <c r="J26" s="142">
        <v>2400440009.8099999</v>
      </c>
      <c r="K26" s="142">
        <v>1940506414.777</v>
      </c>
      <c r="L26" s="131"/>
      <c r="M26" s="131"/>
      <c r="O26" s="131"/>
      <c r="P26" s="131"/>
    </row>
    <row r="27" spans="1:16">
      <c r="A27" s="345" t="s">
        <v>157</v>
      </c>
      <c r="B27" s="346"/>
      <c r="C27" s="346"/>
      <c r="D27" s="346"/>
      <c r="E27" s="346"/>
      <c r="F27" s="346"/>
      <c r="G27" s="346"/>
      <c r="H27" s="346"/>
      <c r="I27" s="1">
        <v>20</v>
      </c>
      <c r="J27" s="151">
        <f>SUM(J22:J26)</f>
        <v>2443020663.77</v>
      </c>
      <c r="K27" s="152">
        <f>SUM(K22:K26)</f>
        <v>2665457694.7270002</v>
      </c>
      <c r="L27" s="131"/>
      <c r="M27" s="131"/>
      <c r="O27" s="131"/>
      <c r="P27" s="131"/>
    </row>
    <row r="28" spans="1:16">
      <c r="A28" s="339" t="s">
        <v>104</v>
      </c>
      <c r="B28" s="340"/>
      <c r="C28" s="340"/>
      <c r="D28" s="340"/>
      <c r="E28" s="340"/>
      <c r="F28" s="340"/>
      <c r="G28" s="340"/>
      <c r="H28" s="340"/>
      <c r="I28" s="1">
        <v>21</v>
      </c>
      <c r="J28" s="142">
        <v>886203890.19333935</v>
      </c>
      <c r="K28" s="142">
        <v>1066569689.6805267</v>
      </c>
      <c r="L28" s="131"/>
      <c r="M28" s="131"/>
      <c r="O28" s="131"/>
      <c r="P28" s="131"/>
    </row>
    <row r="29" spans="1:16">
      <c r="A29" s="339" t="s">
        <v>105</v>
      </c>
      <c r="B29" s="340"/>
      <c r="C29" s="340"/>
      <c r="D29" s="340"/>
      <c r="E29" s="340"/>
      <c r="F29" s="340"/>
      <c r="G29" s="340"/>
      <c r="H29" s="340"/>
      <c r="I29" s="1">
        <v>22</v>
      </c>
      <c r="J29" s="4">
        <v>382516504.16000026</v>
      </c>
      <c r="K29" s="4">
        <v>1018201802.987</v>
      </c>
      <c r="L29" s="131"/>
      <c r="M29" s="131"/>
      <c r="O29" s="131"/>
      <c r="P29" s="131"/>
    </row>
    <row r="30" spans="1:16">
      <c r="A30" s="339" t="s">
        <v>14</v>
      </c>
      <c r="B30" s="340"/>
      <c r="C30" s="340"/>
      <c r="D30" s="340"/>
      <c r="E30" s="340"/>
      <c r="F30" s="340"/>
      <c r="G30" s="340"/>
      <c r="H30" s="340"/>
      <c r="I30" s="1">
        <v>23</v>
      </c>
      <c r="J30" s="142">
        <v>1636520000</v>
      </c>
      <c r="K30" s="142">
        <v>2206730012.7800002</v>
      </c>
      <c r="L30" s="131"/>
      <c r="M30" s="131"/>
      <c r="O30" s="131"/>
      <c r="P30" s="131"/>
    </row>
    <row r="31" spans="1:16">
      <c r="A31" s="345" t="s">
        <v>5</v>
      </c>
      <c r="B31" s="346"/>
      <c r="C31" s="346"/>
      <c r="D31" s="346"/>
      <c r="E31" s="346"/>
      <c r="F31" s="346"/>
      <c r="G31" s="346"/>
      <c r="H31" s="346"/>
      <c r="I31" s="1">
        <v>24</v>
      </c>
      <c r="J31" s="151">
        <f>SUM(J28:J30)</f>
        <v>2905240394.3533397</v>
      </c>
      <c r="K31" s="152">
        <f>SUM(K28:K30)</f>
        <v>4291501505.4475269</v>
      </c>
      <c r="L31" s="131"/>
      <c r="M31" s="131"/>
      <c r="O31" s="131"/>
      <c r="P31" s="131"/>
    </row>
    <row r="32" spans="1:16">
      <c r="A32" s="345" t="s">
        <v>28</v>
      </c>
      <c r="B32" s="346"/>
      <c r="C32" s="346"/>
      <c r="D32" s="346"/>
      <c r="E32" s="346"/>
      <c r="F32" s="346"/>
      <c r="G32" s="346"/>
      <c r="H32" s="346"/>
      <c r="I32" s="1">
        <v>25</v>
      </c>
      <c r="J32" s="143">
        <f>IF(J27&gt;J31,J27-J31,0)</f>
        <v>0</v>
      </c>
      <c r="K32" s="144">
        <f>IF(K27&gt;K31,K27-K31,0)</f>
        <v>0</v>
      </c>
      <c r="L32" s="131"/>
      <c r="M32" s="131"/>
      <c r="O32" s="131"/>
      <c r="P32" s="131"/>
    </row>
    <row r="33" spans="1:16">
      <c r="A33" s="345" t="s">
        <v>29</v>
      </c>
      <c r="B33" s="346"/>
      <c r="C33" s="346"/>
      <c r="D33" s="346"/>
      <c r="E33" s="346"/>
      <c r="F33" s="346"/>
      <c r="G33" s="346"/>
      <c r="H33" s="346"/>
      <c r="I33" s="1">
        <v>26</v>
      </c>
      <c r="J33" s="143">
        <f>IF(J31&gt;J27,J31-J27,0)</f>
        <v>462219730.58333969</v>
      </c>
      <c r="K33" s="144">
        <f>IF(K31&gt;K27,K31-K27,0)</f>
        <v>1626043810.7205267</v>
      </c>
      <c r="L33" s="131"/>
      <c r="M33" s="131"/>
      <c r="O33" s="131"/>
      <c r="P33" s="131"/>
    </row>
    <row r="34" spans="1:16">
      <c r="A34" s="341" t="s">
        <v>149</v>
      </c>
      <c r="B34" s="342"/>
      <c r="C34" s="342"/>
      <c r="D34" s="342"/>
      <c r="E34" s="342"/>
      <c r="F34" s="342"/>
      <c r="G34" s="342"/>
      <c r="H34" s="342"/>
      <c r="I34" s="343"/>
      <c r="J34" s="343"/>
      <c r="K34" s="344"/>
      <c r="L34" s="131"/>
      <c r="M34" s="131"/>
      <c r="O34" s="131"/>
      <c r="P34" s="131"/>
    </row>
    <row r="35" spans="1:16">
      <c r="A35" s="339" t="s">
        <v>163</v>
      </c>
      <c r="B35" s="340"/>
      <c r="C35" s="340"/>
      <c r="D35" s="340"/>
      <c r="E35" s="340"/>
      <c r="F35" s="340"/>
      <c r="G35" s="340"/>
      <c r="H35" s="340"/>
      <c r="I35" s="1">
        <v>27</v>
      </c>
      <c r="J35" s="168"/>
      <c r="K35" s="169"/>
      <c r="L35" s="131"/>
      <c r="M35" s="131"/>
      <c r="O35" s="131"/>
      <c r="P35" s="131"/>
    </row>
    <row r="36" spans="1:16">
      <c r="A36" s="339" t="s">
        <v>19</v>
      </c>
      <c r="B36" s="340"/>
      <c r="C36" s="340"/>
      <c r="D36" s="340"/>
      <c r="E36" s="340"/>
      <c r="F36" s="340"/>
      <c r="G36" s="340"/>
      <c r="H36" s="340"/>
      <c r="I36" s="1">
        <v>28</v>
      </c>
      <c r="J36" s="168"/>
      <c r="K36" s="169"/>
      <c r="L36" s="131"/>
      <c r="M36" s="131"/>
      <c r="O36" s="131"/>
      <c r="P36" s="131"/>
    </row>
    <row r="37" spans="1:16">
      <c r="A37" s="339" t="s">
        <v>20</v>
      </c>
      <c r="B37" s="340"/>
      <c r="C37" s="340"/>
      <c r="D37" s="340"/>
      <c r="E37" s="340"/>
      <c r="F37" s="340"/>
      <c r="G37" s="340"/>
      <c r="H37" s="340"/>
      <c r="I37" s="1">
        <v>29</v>
      </c>
      <c r="J37" s="170"/>
      <c r="K37" s="169">
        <v>0</v>
      </c>
      <c r="L37" s="131"/>
      <c r="M37" s="131"/>
      <c r="O37" s="131"/>
      <c r="P37" s="131"/>
    </row>
    <row r="38" spans="1:16">
      <c r="A38" s="345" t="s">
        <v>57</v>
      </c>
      <c r="B38" s="346"/>
      <c r="C38" s="346"/>
      <c r="D38" s="346"/>
      <c r="E38" s="346"/>
      <c r="F38" s="346"/>
      <c r="G38" s="346"/>
      <c r="H38" s="346"/>
      <c r="I38" s="1">
        <v>30</v>
      </c>
      <c r="J38" s="171">
        <f>SUM(J35:J37)</f>
        <v>0</v>
      </c>
      <c r="K38" s="172">
        <f>SUM(K35:K37)</f>
        <v>0</v>
      </c>
      <c r="L38" s="131"/>
      <c r="M38" s="131"/>
      <c r="O38" s="131"/>
      <c r="P38" s="131"/>
    </row>
    <row r="39" spans="1:16">
      <c r="A39" s="339" t="s">
        <v>21</v>
      </c>
      <c r="B39" s="340"/>
      <c r="C39" s="340"/>
      <c r="D39" s="340"/>
      <c r="E39" s="340"/>
      <c r="F39" s="340"/>
      <c r="G39" s="340"/>
      <c r="H39" s="340"/>
      <c r="I39" s="1">
        <v>31</v>
      </c>
      <c r="J39" s="173"/>
      <c r="K39" s="169"/>
      <c r="L39" s="131"/>
      <c r="M39" s="131"/>
      <c r="O39" s="131"/>
      <c r="P39" s="131"/>
    </row>
    <row r="40" spans="1:16">
      <c r="A40" s="339" t="s">
        <v>22</v>
      </c>
      <c r="B40" s="340"/>
      <c r="C40" s="340"/>
      <c r="D40" s="340"/>
      <c r="E40" s="340"/>
      <c r="F40" s="340"/>
      <c r="G40" s="340"/>
      <c r="H40" s="340"/>
      <c r="I40" s="1">
        <v>32</v>
      </c>
      <c r="J40" s="173">
        <v>573217470.68000007</v>
      </c>
      <c r="K40" s="173">
        <v>491326555.5</v>
      </c>
      <c r="L40" s="131"/>
      <c r="M40" s="131"/>
      <c r="O40" s="131"/>
      <c r="P40" s="131"/>
    </row>
    <row r="41" spans="1:16">
      <c r="A41" s="339" t="s">
        <v>23</v>
      </c>
      <c r="B41" s="340"/>
      <c r="C41" s="340"/>
      <c r="D41" s="340"/>
      <c r="E41" s="340"/>
      <c r="F41" s="340"/>
      <c r="G41" s="340"/>
      <c r="H41" s="340"/>
      <c r="I41" s="1">
        <v>33</v>
      </c>
      <c r="J41" s="169">
        <v>538177.90000000037</v>
      </c>
      <c r="K41" s="169">
        <v>7208070.9400000051</v>
      </c>
      <c r="L41" s="131"/>
      <c r="M41" s="131"/>
      <c r="O41" s="131"/>
      <c r="P41" s="131"/>
    </row>
    <row r="42" spans="1:16">
      <c r="A42" s="339" t="s">
        <v>24</v>
      </c>
      <c r="B42" s="340"/>
      <c r="C42" s="340"/>
      <c r="D42" s="340"/>
      <c r="E42" s="340"/>
      <c r="F42" s="340"/>
      <c r="G42" s="340"/>
      <c r="H42" s="340"/>
      <c r="I42" s="1">
        <v>34</v>
      </c>
      <c r="J42" s="169"/>
      <c r="K42" s="169"/>
      <c r="L42" s="131"/>
      <c r="M42" s="131"/>
      <c r="O42" s="131"/>
      <c r="P42" s="131"/>
    </row>
    <row r="43" spans="1:16">
      <c r="A43" s="339" t="s">
        <v>25</v>
      </c>
      <c r="B43" s="340"/>
      <c r="C43" s="340"/>
      <c r="D43" s="340"/>
      <c r="E43" s="340"/>
      <c r="F43" s="340"/>
      <c r="G43" s="340"/>
      <c r="H43" s="340"/>
      <c r="I43" s="1">
        <v>35</v>
      </c>
      <c r="J43" s="169">
        <v>164405823.08055189</v>
      </c>
      <c r="K43" s="169">
        <v>257949830.74000001</v>
      </c>
      <c r="L43" s="131"/>
      <c r="M43" s="131"/>
      <c r="O43" s="131"/>
      <c r="P43" s="131"/>
    </row>
    <row r="44" spans="1:16">
      <c r="A44" s="345" t="s">
        <v>58</v>
      </c>
      <c r="B44" s="346"/>
      <c r="C44" s="346"/>
      <c r="D44" s="346"/>
      <c r="E44" s="346"/>
      <c r="F44" s="346"/>
      <c r="G44" s="346"/>
      <c r="H44" s="346"/>
      <c r="I44" s="1">
        <v>36</v>
      </c>
      <c r="J44" s="171">
        <f>SUM(J39:J43)</f>
        <v>738161471.66055191</v>
      </c>
      <c r="K44" s="172">
        <f>SUM(K39:K43)</f>
        <v>756484457.18000007</v>
      </c>
      <c r="L44" s="131"/>
      <c r="M44" s="131"/>
      <c r="O44" s="131"/>
      <c r="P44" s="131"/>
    </row>
    <row r="45" spans="1:16">
      <c r="A45" s="345" t="s">
        <v>15</v>
      </c>
      <c r="B45" s="346"/>
      <c r="C45" s="346"/>
      <c r="D45" s="346"/>
      <c r="E45" s="346"/>
      <c r="F45" s="346"/>
      <c r="G45" s="346"/>
      <c r="H45" s="346"/>
      <c r="I45" s="1">
        <v>37</v>
      </c>
      <c r="J45" s="174">
        <f>IF(J38&gt;J44,J38-J44,0)</f>
        <v>0</v>
      </c>
      <c r="K45" s="175">
        <f>IF(K38&gt;K44,K38-K44,0)</f>
        <v>0</v>
      </c>
      <c r="L45" s="131"/>
      <c r="M45" s="131"/>
      <c r="O45" s="131"/>
      <c r="P45" s="131"/>
    </row>
    <row r="46" spans="1:16">
      <c r="A46" s="345" t="s">
        <v>16</v>
      </c>
      <c r="B46" s="346"/>
      <c r="C46" s="346"/>
      <c r="D46" s="346"/>
      <c r="E46" s="346"/>
      <c r="F46" s="346"/>
      <c r="G46" s="346"/>
      <c r="H46" s="346"/>
      <c r="I46" s="1">
        <v>38</v>
      </c>
      <c r="J46" s="174">
        <f>IF(J44&gt;J38,J44-J38,0)</f>
        <v>738161471.66055191</v>
      </c>
      <c r="K46" s="175">
        <f>IF(K44&gt;K38,K44-K38,0)</f>
        <v>756484457.18000007</v>
      </c>
      <c r="L46" s="131"/>
      <c r="M46" s="131"/>
      <c r="O46" s="131"/>
      <c r="P46" s="131"/>
    </row>
    <row r="47" spans="1:16">
      <c r="A47" s="339" t="s">
        <v>59</v>
      </c>
      <c r="B47" s="340"/>
      <c r="C47" s="340"/>
      <c r="D47" s="340"/>
      <c r="E47" s="340"/>
      <c r="F47" s="340"/>
      <c r="G47" s="340"/>
      <c r="H47" s="340"/>
      <c r="I47" s="1">
        <v>39</v>
      </c>
      <c r="J47" s="176">
        <f>IF(J19-J20+J32-J33+J45-J46&gt;0,J19-J20+J32-J33+J45-J46,0)</f>
        <v>944180315.36000216</v>
      </c>
      <c r="K47" s="177">
        <f>IF(K19-K20+K32-K33+K45-K46&gt;0,K19-K20+K32-K33+K45-K46,0)</f>
        <v>0</v>
      </c>
      <c r="L47" s="131"/>
      <c r="M47" s="131"/>
      <c r="O47" s="131"/>
      <c r="P47" s="131"/>
    </row>
    <row r="48" spans="1:16">
      <c r="A48" s="339" t="s">
        <v>60</v>
      </c>
      <c r="B48" s="340"/>
      <c r="C48" s="340"/>
      <c r="D48" s="340"/>
      <c r="E48" s="340"/>
      <c r="F48" s="340"/>
      <c r="G48" s="340"/>
      <c r="H48" s="340"/>
      <c r="I48" s="1">
        <v>40</v>
      </c>
      <c r="J48" s="176">
        <f>IF(J20-J19+J33-J32+J46-J45&gt;0,J20-J19+J33-J32+J46-J45,0)</f>
        <v>0</v>
      </c>
      <c r="K48" s="177">
        <f>IF(K20-K19+K33-K32+K46-K45&gt;0,K20-K19+K33-K32+K46-K45,0)</f>
        <v>484208395.25810027</v>
      </c>
      <c r="L48" s="131"/>
      <c r="M48" s="131"/>
      <c r="O48" s="131"/>
      <c r="P48" s="131"/>
    </row>
    <row r="49" spans="1:16">
      <c r="A49" s="339" t="s">
        <v>150</v>
      </c>
      <c r="B49" s="340"/>
      <c r="C49" s="340"/>
      <c r="D49" s="340"/>
      <c r="E49" s="340"/>
      <c r="F49" s="340"/>
      <c r="G49" s="340"/>
      <c r="H49" s="340"/>
      <c r="I49" s="1">
        <v>41</v>
      </c>
      <c r="J49" s="173">
        <v>2059943441.27</v>
      </c>
      <c r="K49" s="173">
        <v>3004123756.6300001</v>
      </c>
      <c r="L49" s="131"/>
      <c r="M49" s="131"/>
      <c r="O49" s="131"/>
      <c r="P49" s="131"/>
    </row>
    <row r="50" spans="1:16">
      <c r="A50" s="339" t="s">
        <v>164</v>
      </c>
      <c r="B50" s="340"/>
      <c r="C50" s="340"/>
      <c r="D50" s="340"/>
      <c r="E50" s="340"/>
      <c r="F50" s="340"/>
      <c r="G50" s="340"/>
      <c r="H50" s="340"/>
      <c r="I50" s="1">
        <v>42</v>
      </c>
      <c r="J50" s="178">
        <f>IF(J19-J20+J32-J33+J45-J46&gt;0,J19-J20+J32-J33+J45-J46,0)</f>
        <v>944180315.36000216</v>
      </c>
      <c r="K50" s="179">
        <f>IF(K19-K20+K32-K33+K45-K46&gt;0,K19-K20+K32-K33+K45-K46,0)</f>
        <v>0</v>
      </c>
      <c r="L50" s="131"/>
      <c r="M50" s="131"/>
      <c r="O50" s="131"/>
      <c r="P50" s="131"/>
    </row>
    <row r="51" spans="1:16">
      <c r="A51" s="339" t="s">
        <v>165</v>
      </c>
      <c r="B51" s="340"/>
      <c r="C51" s="340"/>
      <c r="D51" s="340"/>
      <c r="E51" s="340"/>
      <c r="F51" s="340"/>
      <c r="G51" s="340"/>
      <c r="H51" s="340"/>
      <c r="I51" s="1">
        <v>43</v>
      </c>
      <c r="J51" s="178">
        <f>IF(J20-J19+J33-J32+J46-J45&gt;0,J20-J19+J33-J32+J46-J45,0)</f>
        <v>0</v>
      </c>
      <c r="K51" s="179">
        <f>IF(K20-K19+K33-K32+K46-K45&gt;0,K20-K19+K33-K32+K46-K45,0)</f>
        <v>484208395.25810027</v>
      </c>
      <c r="L51" s="131"/>
      <c r="M51" s="131"/>
      <c r="O51" s="131"/>
      <c r="P51" s="131"/>
    </row>
    <row r="52" spans="1:16">
      <c r="A52" s="348" t="s">
        <v>166</v>
      </c>
      <c r="B52" s="349"/>
      <c r="C52" s="349"/>
      <c r="D52" s="349"/>
      <c r="E52" s="349"/>
      <c r="F52" s="349"/>
      <c r="G52" s="349"/>
      <c r="H52" s="349"/>
      <c r="I52" s="2">
        <v>44</v>
      </c>
      <c r="J52" s="180">
        <f>J49+J50-J51</f>
        <v>3004123756.630002</v>
      </c>
      <c r="K52" s="181">
        <f>K49+K50-K51</f>
        <v>2519915361.3718996</v>
      </c>
      <c r="L52" s="131"/>
      <c r="M52" s="131"/>
      <c r="O52" s="131"/>
      <c r="P52" s="131"/>
    </row>
    <row r="53" spans="1:16">
      <c r="J53" s="167"/>
      <c r="K53" s="167"/>
    </row>
  </sheetData>
  <protectedRanges>
    <protectedRange sqref="J10:K10" name="Range1_1_1_1"/>
    <protectedRange sqref="J8:K8" name="Range1_10_3_1_2_1"/>
    <protectedRange sqref="J14:K14" name="Range1_11_1_1"/>
    <protectedRange sqref="J16:K17" name="Range1_11_2_1"/>
    <protectedRange sqref="J30:K30" name="Range1_13_1_2_1"/>
  </protectedRanges>
  <dataConsolidate/>
  <mergeCells count="52">
    <mergeCell ref="A37:H37"/>
    <mergeCell ref="A45:H45"/>
    <mergeCell ref="A46:H46"/>
    <mergeCell ref="A47:H47"/>
    <mergeCell ref="A52:H52"/>
    <mergeCell ref="A48:H48"/>
    <mergeCell ref="A49:H49"/>
    <mergeCell ref="A50:H50"/>
    <mergeCell ref="A51:H51"/>
    <mergeCell ref="A15:H15"/>
    <mergeCell ref="A16:H16"/>
    <mergeCell ref="A30:H30"/>
    <mergeCell ref="A43:H43"/>
    <mergeCell ref="A44:H44"/>
    <mergeCell ref="A39:H39"/>
    <mergeCell ref="A40:H40"/>
    <mergeCell ref="A41:H41"/>
    <mergeCell ref="A42:H42"/>
    <mergeCell ref="A38:H38"/>
    <mergeCell ref="A31:H31"/>
    <mergeCell ref="A32:H32"/>
    <mergeCell ref="A33:H33"/>
    <mergeCell ref="A34:K34"/>
    <mergeCell ref="A35:H35"/>
    <mergeCell ref="A36:H36"/>
    <mergeCell ref="A23:H23"/>
    <mergeCell ref="A24:H24"/>
    <mergeCell ref="A19:H19"/>
    <mergeCell ref="A20:H20"/>
    <mergeCell ref="A17:H17"/>
    <mergeCell ref="A18:H18"/>
    <mergeCell ref="A8:H8"/>
    <mergeCell ref="A9:H9"/>
    <mergeCell ref="A10:H10"/>
    <mergeCell ref="A13:H13"/>
    <mergeCell ref="A14:H14"/>
    <mergeCell ref="A3:K3"/>
    <mergeCell ref="A1:K1"/>
    <mergeCell ref="A2:K2"/>
    <mergeCell ref="A4:H4"/>
    <mergeCell ref="A29:H29"/>
    <mergeCell ref="A21:K21"/>
    <mergeCell ref="A22:H22"/>
    <mergeCell ref="A25:H25"/>
    <mergeCell ref="A26:H26"/>
    <mergeCell ref="A27:H27"/>
    <mergeCell ref="A28:H28"/>
    <mergeCell ref="A11:H11"/>
    <mergeCell ref="A12:H12"/>
    <mergeCell ref="A5:H5"/>
    <mergeCell ref="A6:K6"/>
    <mergeCell ref="A7:H7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J35:K37 K39 J50:K50 J12:K12 J25 J42:K42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8:K20 J31:K33 J38:K38 J27:K27 J13:K13 J51:K52 J44:K48">
      <formula1>0</formula1>
    </dataValidation>
    <dataValidation operator="greaterThan" allowBlank="1" showInputMessage="1" showErrorMessage="1" sqref="J26:K26 J16:K16 J10:K10 J8:K8 J14:K14 J22:K24 J30:K30 J28:K28 J49:K49"/>
    <dataValidation operator="notEqual" allowBlank="1" showInputMessage="1" showErrorMessage="1" errorTitle="Pogrešan unos" error="Mogu se unijeti samo cjelobrojne vrijednosti." sqref="K25 J15:K15 J9:K9 J11:K11 J29:K29 J39:J40 J43:K43 J41:K41 K40"/>
  </dataValidations>
  <pageMargins left="0.75" right="0.75" top="1" bottom="1" header="0.5" footer="0.5"/>
  <pageSetup paperSize="9" scale="61" orientation="portrait" r:id="rId1"/>
  <headerFooter alignWithMargins="0"/>
  <ignoredErrors>
    <ignoredError sqref="J5:K5" numberStoredAsText="1"/>
    <ignoredError sqref="J50:J52 J38:K38" emptyCellReference="1"/>
    <ignoredError sqref="J18:K20 J31:K31 J27:K27 K50:K52 K44:K48 J44:J48 J13:K13" unlockedFormula="1" emptyCellReference="1"/>
    <ignoredError sqref="A9:I12 A28:I30 A27:I27 A32:K35 A31:I31 A21:K21 A18:I20 A14:I17 A13:I13 A22:I2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U25"/>
  <sheetViews>
    <sheetView view="pageBreakPreview" zoomScale="125" zoomScaleNormal="100" workbookViewId="0">
      <selection activeCell="K10" sqref="K10"/>
    </sheetView>
  </sheetViews>
  <sheetFormatPr defaultRowHeight="12.75"/>
  <cols>
    <col min="1" max="4" width="9.140625" style="58"/>
    <col min="5" max="5" width="10.140625" style="58" bestFit="1" customWidth="1"/>
    <col min="6" max="9" width="9.140625" style="58"/>
    <col min="10" max="10" width="10.85546875" style="58" bestFit="1" customWidth="1"/>
    <col min="11" max="11" width="11.7109375" style="58" bestFit="1" customWidth="1"/>
    <col min="12" max="12" width="13" style="58" bestFit="1" customWidth="1"/>
    <col min="13" max="16384" width="9.140625" style="58"/>
  </cols>
  <sheetData>
    <row r="1" spans="1:21">
      <c r="A1" s="352" t="s">
        <v>258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57"/>
    </row>
    <row r="2" spans="1:21" ht="15.75">
      <c r="A2" s="35"/>
      <c r="B2" s="56"/>
      <c r="C2" s="366" t="s">
        <v>259</v>
      </c>
      <c r="D2" s="366"/>
      <c r="E2" s="59">
        <v>42370</v>
      </c>
      <c r="F2" s="36" t="s">
        <v>228</v>
      </c>
      <c r="G2" s="367">
        <v>42735</v>
      </c>
      <c r="H2" s="368"/>
      <c r="I2" s="56"/>
      <c r="J2" s="56"/>
      <c r="K2" s="56"/>
      <c r="L2" s="60"/>
    </row>
    <row r="3" spans="1:21" ht="23.25">
      <c r="A3" s="369" t="s">
        <v>48</v>
      </c>
      <c r="B3" s="369"/>
      <c r="C3" s="369"/>
      <c r="D3" s="369"/>
      <c r="E3" s="369"/>
      <c r="F3" s="369"/>
      <c r="G3" s="369"/>
      <c r="H3" s="369"/>
      <c r="I3" s="62" t="s">
        <v>282</v>
      </c>
      <c r="J3" s="63" t="s">
        <v>139</v>
      </c>
      <c r="K3" s="63" t="s">
        <v>140</v>
      </c>
    </row>
    <row r="4" spans="1:21">
      <c r="A4" s="370">
        <v>1</v>
      </c>
      <c r="B4" s="370"/>
      <c r="C4" s="370"/>
      <c r="D4" s="370"/>
      <c r="E4" s="370"/>
      <c r="F4" s="370"/>
      <c r="G4" s="370"/>
      <c r="H4" s="370"/>
      <c r="I4" s="65">
        <v>2</v>
      </c>
      <c r="J4" s="64" t="s">
        <v>260</v>
      </c>
      <c r="K4" s="64" t="s">
        <v>261</v>
      </c>
    </row>
    <row r="5" spans="1:21">
      <c r="A5" s="354" t="s">
        <v>262</v>
      </c>
      <c r="B5" s="355"/>
      <c r="C5" s="355"/>
      <c r="D5" s="355"/>
      <c r="E5" s="355"/>
      <c r="F5" s="355"/>
      <c r="G5" s="355"/>
      <c r="H5" s="355"/>
      <c r="I5" s="37">
        <v>1</v>
      </c>
      <c r="J5" s="153">
        <v>9822853500</v>
      </c>
      <c r="K5" s="153">
        <v>9822853500</v>
      </c>
      <c r="L5" s="116"/>
      <c r="M5" s="116"/>
      <c r="N5" s="116"/>
      <c r="O5" s="116"/>
      <c r="Q5" s="116"/>
      <c r="R5" s="116"/>
      <c r="T5" s="116"/>
      <c r="U5" s="116"/>
    </row>
    <row r="6" spans="1:21">
      <c r="A6" s="354" t="s">
        <v>263</v>
      </c>
      <c r="B6" s="355"/>
      <c r="C6" s="355"/>
      <c r="D6" s="355"/>
      <c r="E6" s="355"/>
      <c r="F6" s="355"/>
      <c r="G6" s="355"/>
      <c r="H6" s="355"/>
      <c r="I6" s="37">
        <v>2</v>
      </c>
      <c r="J6" s="4">
        <v>0</v>
      </c>
      <c r="K6" s="4">
        <v>0</v>
      </c>
      <c r="L6" s="116"/>
      <c r="M6" s="116"/>
      <c r="N6" s="116"/>
      <c r="O6" s="116"/>
      <c r="Q6" s="116"/>
      <c r="R6" s="116"/>
      <c r="T6" s="116"/>
      <c r="U6" s="116"/>
    </row>
    <row r="7" spans="1:21">
      <c r="A7" s="354" t="s">
        <v>264</v>
      </c>
      <c r="B7" s="355"/>
      <c r="C7" s="355"/>
      <c r="D7" s="355"/>
      <c r="E7" s="355"/>
      <c r="F7" s="355"/>
      <c r="G7" s="355"/>
      <c r="H7" s="355"/>
      <c r="I7" s="37">
        <v>3</v>
      </c>
      <c r="J7" s="4">
        <v>444127003</v>
      </c>
      <c r="K7" s="4">
        <v>491334202</v>
      </c>
      <c r="L7" s="116"/>
      <c r="M7" s="116"/>
      <c r="N7" s="116"/>
      <c r="O7" s="116"/>
      <c r="Q7" s="116"/>
      <c r="R7" s="116"/>
      <c r="T7" s="116"/>
      <c r="U7" s="116"/>
    </row>
    <row r="8" spans="1:21">
      <c r="A8" s="354" t="s">
        <v>265</v>
      </c>
      <c r="B8" s="355"/>
      <c r="C8" s="355"/>
      <c r="D8" s="355"/>
      <c r="E8" s="355"/>
      <c r="F8" s="355"/>
      <c r="G8" s="355"/>
      <c r="H8" s="355"/>
      <c r="I8" s="37">
        <v>4</v>
      </c>
      <c r="J8" s="4">
        <v>377004004</v>
      </c>
      <c r="K8" s="4">
        <v>732460240</v>
      </c>
      <c r="L8" s="116"/>
      <c r="M8" s="116"/>
      <c r="N8" s="116"/>
      <c r="O8" s="116"/>
      <c r="Q8" s="116"/>
      <c r="R8" s="116"/>
      <c r="T8" s="116"/>
      <c r="U8" s="116"/>
    </row>
    <row r="9" spans="1:21">
      <c r="A9" s="354" t="s">
        <v>266</v>
      </c>
      <c r="B9" s="355"/>
      <c r="C9" s="355"/>
      <c r="D9" s="355"/>
      <c r="E9" s="355"/>
      <c r="F9" s="355"/>
      <c r="G9" s="355"/>
      <c r="H9" s="355"/>
      <c r="I9" s="37">
        <v>5</v>
      </c>
      <c r="J9" s="4">
        <v>893483740</v>
      </c>
      <c r="K9" s="4">
        <v>908796891</v>
      </c>
      <c r="L9" s="116"/>
      <c r="M9" s="116"/>
      <c r="N9" s="116"/>
      <c r="O9" s="116"/>
      <c r="Q9" s="116"/>
      <c r="R9" s="116"/>
      <c r="T9" s="116"/>
      <c r="U9" s="116"/>
    </row>
    <row r="10" spans="1:21">
      <c r="A10" s="354" t="s">
        <v>267</v>
      </c>
      <c r="B10" s="355"/>
      <c r="C10" s="355"/>
      <c r="D10" s="355"/>
      <c r="E10" s="355"/>
      <c r="F10" s="355"/>
      <c r="G10" s="355"/>
      <c r="H10" s="355"/>
      <c r="I10" s="37">
        <v>6</v>
      </c>
      <c r="J10" s="4">
        <v>0</v>
      </c>
      <c r="K10" s="4">
        <v>0</v>
      </c>
      <c r="L10" s="116"/>
      <c r="M10" s="116"/>
      <c r="N10" s="116"/>
      <c r="O10" s="116"/>
      <c r="Q10" s="116"/>
      <c r="R10" s="116"/>
      <c r="T10" s="116"/>
      <c r="U10" s="116"/>
    </row>
    <row r="11" spans="1:21">
      <c r="A11" s="354" t="s">
        <v>268</v>
      </c>
      <c r="B11" s="355"/>
      <c r="C11" s="355"/>
      <c r="D11" s="355"/>
      <c r="E11" s="355"/>
      <c r="F11" s="355"/>
      <c r="G11" s="355"/>
      <c r="H11" s="355"/>
      <c r="I11" s="37">
        <v>7</v>
      </c>
      <c r="J11" s="4">
        <v>0</v>
      </c>
      <c r="K11" s="4">
        <v>0</v>
      </c>
      <c r="L11" s="116"/>
      <c r="M11" s="116"/>
      <c r="N11" s="116"/>
      <c r="O11" s="116"/>
      <c r="Q11" s="116"/>
      <c r="R11" s="116"/>
      <c r="T11" s="116"/>
      <c r="U11" s="116"/>
    </row>
    <row r="12" spans="1:21">
      <c r="A12" s="354" t="s">
        <v>269</v>
      </c>
      <c r="B12" s="355"/>
      <c r="C12" s="355"/>
      <c r="D12" s="355"/>
      <c r="E12" s="355"/>
      <c r="F12" s="355"/>
      <c r="G12" s="355"/>
      <c r="H12" s="355"/>
      <c r="I12" s="37">
        <v>8</v>
      </c>
      <c r="J12" s="4">
        <v>4020162</v>
      </c>
      <c r="K12" s="4">
        <v>2440397</v>
      </c>
      <c r="L12" s="116"/>
      <c r="M12" s="116"/>
      <c r="N12" s="116"/>
      <c r="O12" s="116"/>
      <c r="Q12" s="116"/>
      <c r="R12" s="116"/>
      <c r="T12" s="116"/>
      <c r="U12" s="116"/>
    </row>
    <row r="13" spans="1:21">
      <c r="A13" s="354" t="s">
        <v>270</v>
      </c>
      <c r="B13" s="355"/>
      <c r="C13" s="355"/>
      <c r="D13" s="355"/>
      <c r="E13" s="355"/>
      <c r="F13" s="355"/>
      <c r="G13" s="355"/>
      <c r="H13" s="355"/>
      <c r="I13" s="37">
        <v>9</v>
      </c>
      <c r="J13" s="4">
        <v>0</v>
      </c>
      <c r="K13" s="4">
        <v>0</v>
      </c>
      <c r="L13" s="116"/>
      <c r="M13" s="116"/>
      <c r="N13" s="116"/>
      <c r="O13" s="116"/>
      <c r="Q13" s="116"/>
      <c r="R13" s="116"/>
      <c r="T13" s="116"/>
      <c r="U13" s="116"/>
    </row>
    <row r="14" spans="1:21">
      <c r="A14" s="356" t="s">
        <v>271</v>
      </c>
      <c r="B14" s="357"/>
      <c r="C14" s="357"/>
      <c r="D14" s="357"/>
      <c r="E14" s="357"/>
      <c r="F14" s="357"/>
      <c r="G14" s="357"/>
      <c r="H14" s="357"/>
      <c r="I14" s="37">
        <v>10</v>
      </c>
      <c r="J14" s="45">
        <f>SUM(J5:J13)</f>
        <v>11541488409</v>
      </c>
      <c r="K14" s="45">
        <f>SUM(K5:K13)</f>
        <v>11957885230</v>
      </c>
      <c r="L14" s="116"/>
      <c r="M14" s="116"/>
      <c r="N14" s="116"/>
      <c r="O14" s="116"/>
      <c r="Q14" s="116"/>
      <c r="R14" s="116"/>
      <c r="T14" s="116"/>
      <c r="U14" s="116"/>
    </row>
    <row r="15" spans="1:21">
      <c r="A15" s="354" t="s">
        <v>272</v>
      </c>
      <c r="B15" s="355"/>
      <c r="C15" s="355"/>
      <c r="D15" s="355"/>
      <c r="E15" s="355"/>
      <c r="F15" s="355"/>
      <c r="G15" s="355"/>
      <c r="H15" s="355"/>
      <c r="I15" s="37">
        <v>11</v>
      </c>
      <c r="J15" s="4">
        <v>0</v>
      </c>
      <c r="K15" s="4">
        <v>0</v>
      </c>
      <c r="L15" s="116"/>
      <c r="M15" s="116"/>
      <c r="N15" s="116"/>
      <c r="O15" s="116"/>
      <c r="Q15" s="116"/>
      <c r="R15" s="116"/>
      <c r="T15" s="116"/>
      <c r="U15" s="116"/>
    </row>
    <row r="16" spans="1:21">
      <c r="A16" s="354" t="s">
        <v>273</v>
      </c>
      <c r="B16" s="355"/>
      <c r="C16" s="355"/>
      <c r="D16" s="355"/>
      <c r="E16" s="355"/>
      <c r="F16" s="355"/>
      <c r="G16" s="355"/>
      <c r="H16" s="355"/>
      <c r="I16" s="37">
        <v>12</v>
      </c>
      <c r="J16" s="4">
        <v>0</v>
      </c>
      <c r="K16" s="4">
        <v>0</v>
      </c>
      <c r="L16" s="116"/>
      <c r="M16" s="116"/>
      <c r="N16" s="116"/>
      <c r="O16" s="116"/>
      <c r="Q16" s="116"/>
      <c r="R16" s="116"/>
      <c r="T16" s="116"/>
      <c r="U16" s="116"/>
    </row>
    <row r="17" spans="1:21">
      <c r="A17" s="354" t="s">
        <v>274</v>
      </c>
      <c r="B17" s="355"/>
      <c r="C17" s="355"/>
      <c r="D17" s="355"/>
      <c r="E17" s="355"/>
      <c r="F17" s="355"/>
      <c r="G17" s="355"/>
      <c r="H17" s="355"/>
      <c r="I17" s="37">
        <v>13</v>
      </c>
      <c r="J17" s="4">
        <v>0</v>
      </c>
      <c r="K17" s="4">
        <v>0</v>
      </c>
      <c r="L17" s="116"/>
      <c r="M17" s="116"/>
      <c r="N17" s="116"/>
      <c r="O17" s="116"/>
      <c r="Q17" s="116"/>
      <c r="R17" s="116"/>
      <c r="T17" s="116"/>
      <c r="U17" s="116"/>
    </row>
    <row r="18" spans="1:21">
      <c r="A18" s="354" t="s">
        <v>275</v>
      </c>
      <c r="B18" s="355"/>
      <c r="C18" s="355"/>
      <c r="D18" s="355"/>
      <c r="E18" s="355"/>
      <c r="F18" s="355"/>
      <c r="G18" s="355"/>
      <c r="H18" s="355"/>
      <c r="I18" s="37">
        <v>14</v>
      </c>
      <c r="J18" s="4">
        <v>0</v>
      </c>
      <c r="K18" s="4">
        <v>0</v>
      </c>
      <c r="L18" s="116"/>
      <c r="M18" s="116"/>
      <c r="N18" s="116"/>
      <c r="O18" s="116"/>
      <c r="Q18" s="116"/>
      <c r="R18" s="116"/>
      <c r="T18" s="116"/>
      <c r="U18" s="116"/>
    </row>
    <row r="19" spans="1:21">
      <c r="A19" s="354" t="s">
        <v>276</v>
      </c>
      <c r="B19" s="355"/>
      <c r="C19" s="355"/>
      <c r="D19" s="355"/>
      <c r="E19" s="355"/>
      <c r="F19" s="355"/>
      <c r="G19" s="355"/>
      <c r="H19" s="355"/>
      <c r="I19" s="37">
        <v>15</v>
      </c>
      <c r="J19" s="4">
        <v>0</v>
      </c>
      <c r="K19" s="4">
        <v>0</v>
      </c>
      <c r="L19" s="116"/>
      <c r="M19" s="116"/>
      <c r="N19" s="116"/>
      <c r="O19" s="116"/>
      <c r="Q19" s="116"/>
      <c r="R19" s="116"/>
      <c r="T19" s="116"/>
      <c r="U19" s="116"/>
    </row>
    <row r="20" spans="1:21">
      <c r="A20" s="354" t="s">
        <v>277</v>
      </c>
      <c r="B20" s="355"/>
      <c r="C20" s="355"/>
      <c r="D20" s="355"/>
      <c r="E20" s="355"/>
      <c r="F20" s="355"/>
      <c r="G20" s="355"/>
      <c r="H20" s="355"/>
      <c r="I20" s="37">
        <v>16</v>
      </c>
      <c r="J20" s="4">
        <v>0</v>
      </c>
      <c r="K20" s="4">
        <v>0</v>
      </c>
      <c r="L20" s="116"/>
      <c r="M20" s="116"/>
      <c r="N20" s="116"/>
      <c r="O20" s="116"/>
      <c r="Q20" s="116"/>
      <c r="R20" s="116"/>
      <c r="T20" s="116"/>
      <c r="U20" s="116"/>
    </row>
    <row r="21" spans="1:21">
      <c r="A21" s="356" t="s">
        <v>278</v>
      </c>
      <c r="B21" s="357"/>
      <c r="C21" s="357"/>
      <c r="D21" s="357"/>
      <c r="E21" s="357"/>
      <c r="F21" s="357"/>
      <c r="G21" s="357"/>
      <c r="H21" s="357"/>
      <c r="I21" s="37">
        <v>17</v>
      </c>
      <c r="J21" s="46">
        <f>SUM(J15:J20)</f>
        <v>0</v>
      </c>
      <c r="K21" s="46">
        <f>SUM(K15:K20)</f>
        <v>0</v>
      </c>
      <c r="L21" s="116"/>
      <c r="M21" s="116"/>
      <c r="N21" s="116"/>
      <c r="O21" s="116"/>
      <c r="Q21" s="116"/>
      <c r="R21" s="116"/>
      <c r="T21" s="116"/>
      <c r="U21" s="116"/>
    </row>
    <row r="22" spans="1:21">
      <c r="A22" s="358"/>
      <c r="B22" s="359"/>
      <c r="C22" s="359"/>
      <c r="D22" s="359"/>
      <c r="E22" s="359"/>
      <c r="F22" s="359"/>
      <c r="G22" s="359"/>
      <c r="H22" s="359"/>
      <c r="I22" s="360"/>
      <c r="J22" s="360"/>
      <c r="K22" s="361"/>
      <c r="L22" s="116"/>
      <c r="M22" s="116"/>
      <c r="N22" s="116"/>
      <c r="O22" s="116"/>
      <c r="Q22" s="116"/>
      <c r="R22" s="116"/>
      <c r="T22" s="116"/>
      <c r="U22" s="116"/>
    </row>
    <row r="23" spans="1:21">
      <c r="A23" s="362" t="s">
        <v>279</v>
      </c>
      <c r="B23" s="363"/>
      <c r="C23" s="363"/>
      <c r="D23" s="363"/>
      <c r="E23" s="363"/>
      <c r="F23" s="363"/>
      <c r="G23" s="363"/>
      <c r="H23" s="363"/>
      <c r="I23" s="39">
        <v>18</v>
      </c>
      <c r="J23" s="38"/>
      <c r="K23" s="38"/>
      <c r="L23" s="116"/>
      <c r="M23" s="116"/>
      <c r="N23" s="116"/>
      <c r="O23" s="116"/>
      <c r="Q23" s="116"/>
      <c r="R23" s="116"/>
      <c r="T23" s="116"/>
      <c r="U23" s="116"/>
    </row>
    <row r="24" spans="1:21" ht="17.25" customHeight="1">
      <c r="A24" s="364" t="s">
        <v>280</v>
      </c>
      <c r="B24" s="365"/>
      <c r="C24" s="365"/>
      <c r="D24" s="365"/>
      <c r="E24" s="365"/>
      <c r="F24" s="365"/>
      <c r="G24" s="365"/>
      <c r="H24" s="365"/>
      <c r="I24" s="40">
        <v>19</v>
      </c>
      <c r="J24" s="61"/>
      <c r="K24" s="61"/>
      <c r="L24" s="116"/>
      <c r="M24" s="116"/>
      <c r="N24" s="116"/>
      <c r="O24" s="116"/>
      <c r="Q24" s="116"/>
      <c r="R24" s="116"/>
      <c r="T24" s="116"/>
      <c r="U24" s="116"/>
    </row>
    <row r="25" spans="1:21" ht="30" customHeight="1">
      <c r="A25" s="350" t="s">
        <v>281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1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11:H11"/>
    <mergeCell ref="A12:H12"/>
    <mergeCell ref="A13:H13"/>
    <mergeCell ref="A14:H14"/>
    <mergeCell ref="A5:H5"/>
    <mergeCell ref="A6:H6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15:K20 J5:K13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1:K22 J14:K1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 enableFormatConditionsCalculation="0"/>
  <dimension ref="A1:K54"/>
  <sheetViews>
    <sheetView view="pageBreakPreview" zoomScale="110" zoomScaleNormal="100" workbookViewId="0">
      <selection activeCell="A11" sqref="A11:H11"/>
    </sheetView>
  </sheetViews>
  <sheetFormatPr defaultRowHeight="12.75"/>
  <cols>
    <col min="1" max="16384" width="9.140625" style="44"/>
  </cols>
  <sheetData>
    <row r="1" spans="1:11" ht="12.75" customHeight="1">
      <c r="A1" s="336" t="s">
        <v>184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ht="12.75" customHeight="1">
      <c r="A2" s="372" t="s">
        <v>6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1">
      <c r="A3" s="371" t="s">
        <v>7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</row>
    <row r="4" spans="1:11" ht="33.75">
      <c r="A4" s="338" t="s">
        <v>48</v>
      </c>
      <c r="B4" s="338"/>
      <c r="C4" s="338"/>
      <c r="D4" s="338"/>
      <c r="E4" s="338"/>
      <c r="F4" s="338"/>
      <c r="G4" s="338"/>
      <c r="H4" s="338"/>
      <c r="I4" s="49" t="s">
        <v>256</v>
      </c>
      <c r="J4" s="50" t="s">
        <v>293</v>
      </c>
      <c r="K4" s="50" t="s">
        <v>294</v>
      </c>
    </row>
    <row r="5" spans="1:11">
      <c r="A5" s="373">
        <v>1</v>
      </c>
      <c r="B5" s="373"/>
      <c r="C5" s="373"/>
      <c r="D5" s="373"/>
      <c r="E5" s="373"/>
      <c r="F5" s="373"/>
      <c r="G5" s="373"/>
      <c r="H5" s="373"/>
      <c r="I5" s="54">
        <v>2</v>
      </c>
      <c r="J5" s="55" t="s">
        <v>260</v>
      </c>
      <c r="K5" s="55" t="s">
        <v>261</v>
      </c>
    </row>
    <row r="6" spans="1:11">
      <c r="A6" s="341" t="s">
        <v>145</v>
      </c>
      <c r="B6" s="342"/>
      <c r="C6" s="342"/>
      <c r="D6" s="342"/>
      <c r="E6" s="342"/>
      <c r="F6" s="342"/>
      <c r="G6" s="342"/>
      <c r="H6" s="342"/>
      <c r="I6" s="343"/>
      <c r="J6" s="343"/>
      <c r="K6" s="344"/>
    </row>
    <row r="7" spans="1:11">
      <c r="A7" s="339" t="s">
        <v>186</v>
      </c>
      <c r="B7" s="340"/>
      <c r="C7" s="340"/>
      <c r="D7" s="340"/>
      <c r="E7" s="340"/>
      <c r="F7" s="340"/>
      <c r="G7" s="340"/>
      <c r="H7" s="340"/>
      <c r="I7" s="1">
        <v>1</v>
      </c>
      <c r="J7" s="3"/>
      <c r="K7" s="4"/>
    </row>
    <row r="8" spans="1:11">
      <c r="A8" s="339" t="s">
        <v>108</v>
      </c>
      <c r="B8" s="340"/>
      <c r="C8" s="340"/>
      <c r="D8" s="340"/>
      <c r="E8" s="340"/>
      <c r="F8" s="340"/>
      <c r="G8" s="340"/>
      <c r="H8" s="340"/>
      <c r="I8" s="1">
        <v>2</v>
      </c>
      <c r="J8" s="3"/>
      <c r="K8" s="4"/>
    </row>
    <row r="9" spans="1:11">
      <c r="A9" s="339" t="s">
        <v>109</v>
      </c>
      <c r="B9" s="340"/>
      <c r="C9" s="340"/>
      <c r="D9" s="340"/>
      <c r="E9" s="340"/>
      <c r="F9" s="340"/>
      <c r="G9" s="340"/>
      <c r="H9" s="340"/>
      <c r="I9" s="1">
        <v>3</v>
      </c>
      <c r="J9" s="3"/>
      <c r="K9" s="4"/>
    </row>
    <row r="10" spans="1:11">
      <c r="A10" s="339" t="s">
        <v>110</v>
      </c>
      <c r="B10" s="340"/>
      <c r="C10" s="340"/>
      <c r="D10" s="340"/>
      <c r="E10" s="340"/>
      <c r="F10" s="340"/>
      <c r="G10" s="340"/>
      <c r="H10" s="340"/>
      <c r="I10" s="1">
        <v>4</v>
      </c>
      <c r="J10" s="3"/>
      <c r="K10" s="4"/>
    </row>
    <row r="11" spans="1:11">
      <c r="A11" s="339" t="s">
        <v>111</v>
      </c>
      <c r="B11" s="340"/>
      <c r="C11" s="340"/>
      <c r="D11" s="340"/>
      <c r="E11" s="340"/>
      <c r="F11" s="340"/>
      <c r="G11" s="340"/>
      <c r="H11" s="340"/>
      <c r="I11" s="1">
        <v>5</v>
      </c>
      <c r="J11" s="3"/>
      <c r="K11" s="4"/>
    </row>
    <row r="12" spans="1:11">
      <c r="A12" s="345" t="s">
        <v>185</v>
      </c>
      <c r="B12" s="346"/>
      <c r="C12" s="346"/>
      <c r="D12" s="346"/>
      <c r="E12" s="346"/>
      <c r="F12" s="346"/>
      <c r="G12" s="346"/>
      <c r="H12" s="346"/>
      <c r="I12" s="1">
        <v>6</v>
      </c>
      <c r="J12" s="47">
        <f>SUM(J7:J11)</f>
        <v>0</v>
      </c>
      <c r="K12" s="45">
        <f>SUM(K7:K11)</f>
        <v>0</v>
      </c>
    </row>
    <row r="13" spans="1:11">
      <c r="A13" s="339" t="s">
        <v>112</v>
      </c>
      <c r="B13" s="340"/>
      <c r="C13" s="340"/>
      <c r="D13" s="340"/>
      <c r="E13" s="340"/>
      <c r="F13" s="340"/>
      <c r="G13" s="340"/>
      <c r="H13" s="340"/>
      <c r="I13" s="1">
        <v>7</v>
      </c>
      <c r="J13" s="3"/>
      <c r="K13" s="4"/>
    </row>
    <row r="14" spans="1:11">
      <c r="A14" s="339" t="s">
        <v>113</v>
      </c>
      <c r="B14" s="340"/>
      <c r="C14" s="340"/>
      <c r="D14" s="340"/>
      <c r="E14" s="340"/>
      <c r="F14" s="340"/>
      <c r="G14" s="340"/>
      <c r="H14" s="340"/>
      <c r="I14" s="1">
        <v>8</v>
      </c>
      <c r="J14" s="3"/>
      <c r="K14" s="4"/>
    </row>
    <row r="15" spans="1:11">
      <c r="A15" s="339" t="s">
        <v>114</v>
      </c>
      <c r="B15" s="340"/>
      <c r="C15" s="340"/>
      <c r="D15" s="340"/>
      <c r="E15" s="340"/>
      <c r="F15" s="340"/>
      <c r="G15" s="340"/>
      <c r="H15" s="340"/>
      <c r="I15" s="1">
        <v>9</v>
      </c>
      <c r="J15" s="3"/>
      <c r="K15" s="4"/>
    </row>
    <row r="16" spans="1:11">
      <c r="A16" s="339" t="s">
        <v>115</v>
      </c>
      <c r="B16" s="340"/>
      <c r="C16" s="340"/>
      <c r="D16" s="340"/>
      <c r="E16" s="340"/>
      <c r="F16" s="340"/>
      <c r="G16" s="340"/>
      <c r="H16" s="340"/>
      <c r="I16" s="1">
        <v>10</v>
      </c>
      <c r="J16" s="3"/>
      <c r="K16" s="4"/>
    </row>
    <row r="17" spans="1:11">
      <c r="A17" s="339" t="s">
        <v>116</v>
      </c>
      <c r="B17" s="340"/>
      <c r="C17" s="340"/>
      <c r="D17" s="340"/>
      <c r="E17" s="340"/>
      <c r="F17" s="340"/>
      <c r="G17" s="340"/>
      <c r="H17" s="340"/>
      <c r="I17" s="1">
        <v>11</v>
      </c>
      <c r="J17" s="3"/>
      <c r="K17" s="4"/>
    </row>
    <row r="18" spans="1:11">
      <c r="A18" s="339" t="s">
        <v>117</v>
      </c>
      <c r="B18" s="340"/>
      <c r="C18" s="340"/>
      <c r="D18" s="340"/>
      <c r="E18" s="340"/>
      <c r="F18" s="340"/>
      <c r="G18" s="340"/>
      <c r="H18" s="340"/>
      <c r="I18" s="1">
        <v>12</v>
      </c>
      <c r="J18" s="3"/>
      <c r="K18" s="4"/>
    </row>
    <row r="19" spans="1:11">
      <c r="A19" s="345" t="s">
        <v>36</v>
      </c>
      <c r="B19" s="346"/>
      <c r="C19" s="346"/>
      <c r="D19" s="346"/>
      <c r="E19" s="346"/>
      <c r="F19" s="346"/>
      <c r="G19" s="346"/>
      <c r="H19" s="346"/>
      <c r="I19" s="1">
        <v>13</v>
      </c>
      <c r="J19" s="47">
        <f>SUM(J13:J18)</f>
        <v>0</v>
      </c>
      <c r="K19" s="45">
        <f>SUM(K13:K18)</f>
        <v>0</v>
      </c>
    </row>
    <row r="20" spans="1:11">
      <c r="A20" s="345" t="s">
        <v>97</v>
      </c>
      <c r="B20" s="377"/>
      <c r="C20" s="377"/>
      <c r="D20" s="377"/>
      <c r="E20" s="377"/>
      <c r="F20" s="377"/>
      <c r="G20" s="377"/>
      <c r="H20" s="378"/>
      <c r="I20" s="1">
        <v>14</v>
      </c>
      <c r="J20" s="47">
        <f>IF(J12&gt;J19,J12-J19,0)</f>
        <v>0</v>
      </c>
      <c r="K20" s="45">
        <f>IF(K12&gt;K19,K12-K19,0)</f>
        <v>0</v>
      </c>
    </row>
    <row r="21" spans="1:11">
      <c r="A21" s="374" t="s">
        <v>98</v>
      </c>
      <c r="B21" s="375"/>
      <c r="C21" s="375"/>
      <c r="D21" s="375"/>
      <c r="E21" s="375"/>
      <c r="F21" s="375"/>
      <c r="G21" s="375"/>
      <c r="H21" s="376"/>
      <c r="I21" s="1">
        <v>15</v>
      </c>
      <c r="J21" s="47">
        <f>IF(J19&gt;J12,J19-J12,0)</f>
        <v>0</v>
      </c>
      <c r="K21" s="45">
        <f>IF(K19&gt;K12,K19-K12,0)</f>
        <v>0</v>
      </c>
    </row>
    <row r="22" spans="1:11">
      <c r="A22" s="341" t="s">
        <v>148</v>
      </c>
      <c r="B22" s="342"/>
      <c r="C22" s="342"/>
      <c r="D22" s="342"/>
      <c r="E22" s="342"/>
      <c r="F22" s="342"/>
      <c r="G22" s="342"/>
      <c r="H22" s="342"/>
      <c r="I22" s="343"/>
      <c r="J22" s="343"/>
      <c r="K22" s="344"/>
    </row>
    <row r="23" spans="1:11">
      <c r="A23" s="339" t="s">
        <v>154</v>
      </c>
      <c r="B23" s="340"/>
      <c r="C23" s="340"/>
      <c r="D23" s="340"/>
      <c r="E23" s="340"/>
      <c r="F23" s="340"/>
      <c r="G23" s="340"/>
      <c r="H23" s="340"/>
      <c r="I23" s="1">
        <v>16</v>
      </c>
      <c r="J23" s="3"/>
      <c r="K23" s="4"/>
    </row>
    <row r="24" spans="1:11">
      <c r="A24" s="339" t="s">
        <v>155</v>
      </c>
      <c r="B24" s="340"/>
      <c r="C24" s="340"/>
      <c r="D24" s="340"/>
      <c r="E24" s="340"/>
      <c r="F24" s="340"/>
      <c r="G24" s="340"/>
      <c r="H24" s="340"/>
      <c r="I24" s="1">
        <v>17</v>
      </c>
      <c r="J24" s="3"/>
      <c r="K24" s="4"/>
    </row>
    <row r="25" spans="1:11">
      <c r="A25" s="339" t="s">
        <v>295</v>
      </c>
      <c r="B25" s="340"/>
      <c r="C25" s="340"/>
      <c r="D25" s="340"/>
      <c r="E25" s="340"/>
      <c r="F25" s="340"/>
      <c r="G25" s="340"/>
      <c r="H25" s="340"/>
      <c r="I25" s="1">
        <v>18</v>
      </c>
      <c r="J25" s="3"/>
      <c r="K25" s="4"/>
    </row>
    <row r="26" spans="1:11">
      <c r="A26" s="339" t="s">
        <v>296</v>
      </c>
      <c r="B26" s="340"/>
      <c r="C26" s="340"/>
      <c r="D26" s="340"/>
      <c r="E26" s="340"/>
      <c r="F26" s="340"/>
      <c r="G26" s="340"/>
      <c r="H26" s="340"/>
      <c r="I26" s="1">
        <v>19</v>
      </c>
      <c r="J26" s="3"/>
      <c r="K26" s="4"/>
    </row>
    <row r="27" spans="1:11">
      <c r="A27" s="339" t="s">
        <v>156</v>
      </c>
      <c r="B27" s="340"/>
      <c r="C27" s="340"/>
      <c r="D27" s="340"/>
      <c r="E27" s="340"/>
      <c r="F27" s="340"/>
      <c r="G27" s="340"/>
      <c r="H27" s="340"/>
      <c r="I27" s="1">
        <v>20</v>
      </c>
      <c r="J27" s="3"/>
      <c r="K27" s="4"/>
    </row>
    <row r="28" spans="1:11">
      <c r="A28" s="345" t="s">
        <v>103</v>
      </c>
      <c r="B28" s="346"/>
      <c r="C28" s="346"/>
      <c r="D28" s="346"/>
      <c r="E28" s="346"/>
      <c r="F28" s="346"/>
      <c r="G28" s="346"/>
      <c r="H28" s="346"/>
      <c r="I28" s="1">
        <v>21</v>
      </c>
      <c r="J28" s="47">
        <f>SUM(J23:J27)</f>
        <v>0</v>
      </c>
      <c r="K28" s="45">
        <f>SUM(K23:K27)</f>
        <v>0</v>
      </c>
    </row>
    <row r="29" spans="1:11">
      <c r="A29" s="339" t="s">
        <v>2</v>
      </c>
      <c r="B29" s="340"/>
      <c r="C29" s="340"/>
      <c r="D29" s="340"/>
      <c r="E29" s="340"/>
      <c r="F29" s="340"/>
      <c r="G29" s="340"/>
      <c r="H29" s="340"/>
      <c r="I29" s="1">
        <v>22</v>
      </c>
      <c r="J29" s="3"/>
      <c r="K29" s="4"/>
    </row>
    <row r="30" spans="1:11">
      <c r="A30" s="339" t="s">
        <v>3</v>
      </c>
      <c r="B30" s="340"/>
      <c r="C30" s="340"/>
      <c r="D30" s="340"/>
      <c r="E30" s="340"/>
      <c r="F30" s="340"/>
      <c r="G30" s="340"/>
      <c r="H30" s="340"/>
      <c r="I30" s="1">
        <v>23</v>
      </c>
      <c r="J30" s="3"/>
      <c r="K30" s="4"/>
    </row>
    <row r="31" spans="1:11">
      <c r="A31" s="339" t="s">
        <v>4</v>
      </c>
      <c r="B31" s="340"/>
      <c r="C31" s="340"/>
      <c r="D31" s="340"/>
      <c r="E31" s="340"/>
      <c r="F31" s="340"/>
      <c r="G31" s="340"/>
      <c r="H31" s="340"/>
      <c r="I31" s="1">
        <v>24</v>
      </c>
      <c r="J31" s="3"/>
      <c r="K31" s="4"/>
    </row>
    <row r="32" spans="1:11">
      <c r="A32" s="345" t="s">
        <v>37</v>
      </c>
      <c r="B32" s="346"/>
      <c r="C32" s="346"/>
      <c r="D32" s="346"/>
      <c r="E32" s="346"/>
      <c r="F32" s="346"/>
      <c r="G32" s="346"/>
      <c r="H32" s="346"/>
      <c r="I32" s="1">
        <v>25</v>
      </c>
      <c r="J32" s="47">
        <f>SUM(J29:J31)</f>
        <v>0</v>
      </c>
      <c r="K32" s="45">
        <f>SUM(K29:K31)</f>
        <v>0</v>
      </c>
    </row>
    <row r="33" spans="1:11">
      <c r="A33" s="345" t="s">
        <v>99</v>
      </c>
      <c r="B33" s="346"/>
      <c r="C33" s="346"/>
      <c r="D33" s="346"/>
      <c r="E33" s="346"/>
      <c r="F33" s="346"/>
      <c r="G33" s="346"/>
      <c r="H33" s="346"/>
      <c r="I33" s="1">
        <v>26</v>
      </c>
      <c r="J33" s="47">
        <f>IF(J28&gt;J32,J28-J32,0)</f>
        <v>0</v>
      </c>
      <c r="K33" s="45">
        <f>IF(K28&gt;K32,K28-K32,0)</f>
        <v>0</v>
      </c>
    </row>
    <row r="34" spans="1:11">
      <c r="A34" s="345" t="s">
        <v>100</v>
      </c>
      <c r="B34" s="346"/>
      <c r="C34" s="346"/>
      <c r="D34" s="346"/>
      <c r="E34" s="346"/>
      <c r="F34" s="346"/>
      <c r="G34" s="346"/>
      <c r="H34" s="346"/>
      <c r="I34" s="1">
        <v>27</v>
      </c>
      <c r="J34" s="47">
        <f>IF(J32&gt;J28,J32-J28,0)</f>
        <v>0</v>
      </c>
      <c r="K34" s="45">
        <f>IF(K32&gt;K28,K32-K28,0)</f>
        <v>0</v>
      </c>
    </row>
    <row r="35" spans="1:11">
      <c r="A35" s="341" t="s">
        <v>149</v>
      </c>
      <c r="B35" s="342"/>
      <c r="C35" s="342"/>
      <c r="D35" s="342"/>
      <c r="E35" s="342"/>
      <c r="F35" s="342"/>
      <c r="G35" s="342"/>
      <c r="H35" s="342"/>
      <c r="I35" s="343">
        <v>0</v>
      </c>
      <c r="J35" s="343"/>
      <c r="K35" s="344"/>
    </row>
    <row r="36" spans="1:11">
      <c r="A36" s="339" t="s">
        <v>163</v>
      </c>
      <c r="B36" s="340"/>
      <c r="C36" s="340"/>
      <c r="D36" s="340"/>
      <c r="E36" s="340"/>
      <c r="F36" s="340"/>
      <c r="G36" s="340"/>
      <c r="H36" s="340"/>
      <c r="I36" s="1">
        <v>28</v>
      </c>
      <c r="J36" s="3"/>
      <c r="K36" s="4"/>
    </row>
    <row r="37" spans="1:11">
      <c r="A37" s="339" t="s">
        <v>19</v>
      </c>
      <c r="B37" s="340"/>
      <c r="C37" s="340"/>
      <c r="D37" s="340"/>
      <c r="E37" s="340"/>
      <c r="F37" s="340"/>
      <c r="G37" s="340"/>
      <c r="H37" s="340"/>
      <c r="I37" s="1">
        <v>29</v>
      </c>
      <c r="J37" s="3"/>
      <c r="K37" s="4"/>
    </row>
    <row r="38" spans="1:11">
      <c r="A38" s="339" t="s">
        <v>20</v>
      </c>
      <c r="B38" s="340"/>
      <c r="C38" s="340"/>
      <c r="D38" s="340"/>
      <c r="E38" s="340"/>
      <c r="F38" s="340"/>
      <c r="G38" s="340"/>
      <c r="H38" s="340"/>
      <c r="I38" s="1">
        <v>30</v>
      </c>
      <c r="J38" s="3"/>
      <c r="K38" s="4"/>
    </row>
    <row r="39" spans="1:11">
      <c r="A39" s="345" t="s">
        <v>38</v>
      </c>
      <c r="B39" s="346"/>
      <c r="C39" s="346"/>
      <c r="D39" s="346"/>
      <c r="E39" s="346"/>
      <c r="F39" s="346"/>
      <c r="G39" s="346"/>
      <c r="H39" s="346"/>
      <c r="I39" s="1">
        <v>31</v>
      </c>
      <c r="J39" s="47">
        <f>SUM(J36:J38)</f>
        <v>0</v>
      </c>
      <c r="K39" s="45">
        <f>SUM(K36:K38)</f>
        <v>0</v>
      </c>
    </row>
    <row r="40" spans="1:11">
      <c r="A40" s="339" t="s">
        <v>21</v>
      </c>
      <c r="B40" s="340"/>
      <c r="C40" s="340"/>
      <c r="D40" s="340"/>
      <c r="E40" s="340"/>
      <c r="F40" s="340"/>
      <c r="G40" s="340"/>
      <c r="H40" s="340"/>
      <c r="I40" s="1">
        <v>32</v>
      </c>
      <c r="J40" s="3"/>
      <c r="K40" s="4"/>
    </row>
    <row r="41" spans="1:11">
      <c r="A41" s="339" t="s">
        <v>22</v>
      </c>
      <c r="B41" s="340"/>
      <c r="C41" s="340"/>
      <c r="D41" s="340"/>
      <c r="E41" s="340"/>
      <c r="F41" s="340"/>
      <c r="G41" s="340"/>
      <c r="H41" s="340"/>
      <c r="I41" s="1">
        <v>33</v>
      </c>
      <c r="J41" s="3"/>
      <c r="K41" s="4"/>
    </row>
    <row r="42" spans="1:11">
      <c r="A42" s="339" t="s">
        <v>23</v>
      </c>
      <c r="B42" s="340"/>
      <c r="C42" s="340"/>
      <c r="D42" s="340"/>
      <c r="E42" s="340"/>
      <c r="F42" s="340"/>
      <c r="G42" s="340"/>
      <c r="H42" s="340"/>
      <c r="I42" s="1">
        <v>34</v>
      </c>
      <c r="J42" s="3"/>
      <c r="K42" s="4"/>
    </row>
    <row r="43" spans="1:11">
      <c r="A43" s="339" t="s">
        <v>24</v>
      </c>
      <c r="B43" s="340"/>
      <c r="C43" s="340"/>
      <c r="D43" s="340"/>
      <c r="E43" s="340"/>
      <c r="F43" s="340"/>
      <c r="G43" s="340"/>
      <c r="H43" s="340"/>
      <c r="I43" s="1">
        <v>35</v>
      </c>
      <c r="J43" s="3"/>
      <c r="K43" s="4"/>
    </row>
    <row r="44" spans="1:11">
      <c r="A44" s="339" t="s">
        <v>25</v>
      </c>
      <c r="B44" s="340"/>
      <c r="C44" s="340"/>
      <c r="D44" s="340"/>
      <c r="E44" s="340"/>
      <c r="F44" s="340"/>
      <c r="G44" s="340"/>
      <c r="H44" s="340"/>
      <c r="I44" s="1">
        <v>36</v>
      </c>
      <c r="J44" s="3"/>
      <c r="K44" s="4"/>
    </row>
    <row r="45" spans="1:11">
      <c r="A45" s="345" t="s">
        <v>137</v>
      </c>
      <c r="B45" s="346"/>
      <c r="C45" s="346"/>
      <c r="D45" s="346"/>
      <c r="E45" s="346"/>
      <c r="F45" s="346"/>
      <c r="G45" s="346"/>
      <c r="H45" s="346"/>
      <c r="I45" s="1">
        <v>37</v>
      </c>
      <c r="J45" s="47">
        <f>SUM(J40:J44)</f>
        <v>0</v>
      </c>
      <c r="K45" s="45">
        <f>SUM(K40:K44)</f>
        <v>0</v>
      </c>
    </row>
    <row r="46" spans="1:11">
      <c r="A46" s="345" t="s">
        <v>151</v>
      </c>
      <c r="B46" s="346"/>
      <c r="C46" s="346"/>
      <c r="D46" s="346"/>
      <c r="E46" s="346"/>
      <c r="F46" s="346"/>
      <c r="G46" s="346"/>
      <c r="H46" s="346"/>
      <c r="I46" s="1">
        <v>38</v>
      </c>
      <c r="J46" s="47">
        <f>IF(J39&gt;J45,J39-J45,0)</f>
        <v>0</v>
      </c>
      <c r="K46" s="45">
        <f>IF(K39&gt;K45,K39-K45,0)</f>
        <v>0</v>
      </c>
    </row>
    <row r="47" spans="1:11">
      <c r="A47" s="345" t="s">
        <v>152</v>
      </c>
      <c r="B47" s="346"/>
      <c r="C47" s="346"/>
      <c r="D47" s="346"/>
      <c r="E47" s="346"/>
      <c r="F47" s="346"/>
      <c r="G47" s="346"/>
      <c r="H47" s="346"/>
      <c r="I47" s="1">
        <v>39</v>
      </c>
      <c r="J47" s="47">
        <f>IF(J45&gt;J39,J45-J39,0)</f>
        <v>0</v>
      </c>
      <c r="K47" s="45">
        <f>IF(K45&gt;K39,K45-K39,0)</f>
        <v>0</v>
      </c>
    </row>
    <row r="48" spans="1:11">
      <c r="A48" s="345" t="s">
        <v>138</v>
      </c>
      <c r="B48" s="346"/>
      <c r="C48" s="346"/>
      <c r="D48" s="346"/>
      <c r="E48" s="346"/>
      <c r="F48" s="346"/>
      <c r="G48" s="346"/>
      <c r="H48" s="346"/>
      <c r="I48" s="1">
        <v>40</v>
      </c>
      <c r="J48" s="47">
        <f>IF(J20-J21+J33-J34+J46-J47&gt;0,J20-J21+J33-J34+J46-J47,0)</f>
        <v>0</v>
      </c>
      <c r="K48" s="45">
        <f>IF(K20-K21+K33-K34+K46-K47&gt;0,K20-K21+K33-K34+K46-K47,0)</f>
        <v>0</v>
      </c>
    </row>
    <row r="49" spans="1:11">
      <c r="A49" s="345" t="s">
        <v>13</v>
      </c>
      <c r="B49" s="346"/>
      <c r="C49" s="346"/>
      <c r="D49" s="346"/>
      <c r="E49" s="346"/>
      <c r="F49" s="346"/>
      <c r="G49" s="346"/>
      <c r="H49" s="346"/>
      <c r="I49" s="1">
        <v>41</v>
      </c>
      <c r="J49" s="47">
        <f>IF(J21-J20+J34-J33+J47-J46&gt;0,J21-J20+J34-J33+J47-J46,0)</f>
        <v>0</v>
      </c>
      <c r="K49" s="45">
        <f>IF(K21-K20+K34-K33+K47-K46&gt;0,K21-K20+K34-K33+K47-K46,0)</f>
        <v>0</v>
      </c>
    </row>
    <row r="50" spans="1:11">
      <c r="A50" s="345" t="s">
        <v>150</v>
      </c>
      <c r="B50" s="346"/>
      <c r="C50" s="346"/>
      <c r="D50" s="346"/>
      <c r="E50" s="346"/>
      <c r="F50" s="346"/>
      <c r="G50" s="346"/>
      <c r="H50" s="346"/>
      <c r="I50" s="1">
        <v>42</v>
      </c>
      <c r="J50" s="3"/>
      <c r="K50" s="4"/>
    </row>
    <row r="51" spans="1:11">
      <c r="A51" s="345" t="s">
        <v>164</v>
      </c>
      <c r="B51" s="346"/>
      <c r="C51" s="346"/>
      <c r="D51" s="346"/>
      <c r="E51" s="346"/>
      <c r="F51" s="346"/>
      <c r="G51" s="346"/>
      <c r="H51" s="346"/>
      <c r="I51" s="1">
        <v>43</v>
      </c>
      <c r="J51" s="3"/>
      <c r="K51" s="4"/>
    </row>
    <row r="52" spans="1:11">
      <c r="A52" s="345" t="s">
        <v>165</v>
      </c>
      <c r="B52" s="346"/>
      <c r="C52" s="346"/>
      <c r="D52" s="346"/>
      <c r="E52" s="346"/>
      <c r="F52" s="346"/>
      <c r="G52" s="346"/>
      <c r="H52" s="346"/>
      <c r="I52" s="1">
        <v>44</v>
      </c>
      <c r="J52" s="3"/>
      <c r="K52" s="4"/>
    </row>
    <row r="53" spans="1:11">
      <c r="A53" s="374" t="s">
        <v>166</v>
      </c>
      <c r="B53" s="379"/>
      <c r="C53" s="379"/>
      <c r="D53" s="379"/>
      <c r="E53" s="379"/>
      <c r="F53" s="379"/>
      <c r="G53" s="379"/>
      <c r="H53" s="379"/>
      <c r="I53" s="2">
        <v>45</v>
      </c>
      <c r="J53" s="48">
        <f>J50+J51-J52</f>
        <v>0</v>
      </c>
      <c r="K53" s="46">
        <f>K50+K51-K52</f>
        <v>0</v>
      </c>
    </row>
    <row r="54" spans="1:11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</row>
  </sheetData>
  <mergeCells count="53">
    <mergeCell ref="A47:H47"/>
    <mergeCell ref="A53:H53"/>
    <mergeCell ref="A48:H48"/>
    <mergeCell ref="A49:H49"/>
    <mergeCell ref="A50:H50"/>
    <mergeCell ref="A51:H51"/>
    <mergeCell ref="A52:H52"/>
    <mergeCell ref="A41:H41"/>
    <mergeCell ref="A42:H42"/>
    <mergeCell ref="A46:H46"/>
    <mergeCell ref="A43:H43"/>
    <mergeCell ref="A44:H44"/>
    <mergeCell ref="A45:H45"/>
    <mergeCell ref="A40:H40"/>
    <mergeCell ref="A32:H32"/>
    <mergeCell ref="A33:H33"/>
    <mergeCell ref="A34:H34"/>
    <mergeCell ref="A35:K35"/>
    <mergeCell ref="A39:H39"/>
    <mergeCell ref="A37:H37"/>
    <mergeCell ref="A36:H36"/>
    <mergeCell ref="A15:H15"/>
    <mergeCell ref="A16:H16"/>
    <mergeCell ref="A19:H19"/>
    <mergeCell ref="A20:H20"/>
    <mergeCell ref="A38:H38"/>
    <mergeCell ref="A31:H31"/>
    <mergeCell ref="A29:H29"/>
    <mergeCell ref="A30:H30"/>
    <mergeCell ref="A25:H25"/>
    <mergeCell ref="A26:H26"/>
    <mergeCell ref="A7:H7"/>
    <mergeCell ref="A8:H8"/>
    <mergeCell ref="A27:H27"/>
    <mergeCell ref="A28:H28"/>
    <mergeCell ref="A9:H9"/>
    <mergeCell ref="A10:H10"/>
    <mergeCell ref="A23:H23"/>
    <mergeCell ref="A24:H24"/>
    <mergeCell ref="A21:H21"/>
    <mergeCell ref="A22:K22"/>
    <mergeCell ref="A11:H11"/>
    <mergeCell ref="A12:H12"/>
    <mergeCell ref="A17:H17"/>
    <mergeCell ref="A18:H18"/>
    <mergeCell ref="A13:H13"/>
    <mergeCell ref="A14:H14"/>
    <mergeCell ref="A6:K6"/>
    <mergeCell ref="A3:K3"/>
    <mergeCell ref="A1:K1"/>
    <mergeCell ref="A2:K2"/>
    <mergeCell ref="A4:H4"/>
    <mergeCell ref="A5:H5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3:K53">
      <formula1>9999999999</formula1>
    </dataValidation>
    <dataValidation type="whole" operator="notEqual" allowBlank="1" showInputMessage="1" showErrorMessage="1" errorTitle="Pogrešan unos" error="Mogu se unijeti samo cjelobrojne vrijednosti." sqref="J50:K52 J7:K11 J13:K18 J23:K27 J29:K31 J36:K38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2:K12 J19:K22 J28:K28 J32:K35 J39:K39 J45:K49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J28"/>
  <sheetViews>
    <sheetView view="pageBreakPreview" zoomScale="110" zoomScaleNormal="100" workbookViewId="0">
      <selection activeCell="N21" sqref="N21"/>
    </sheetView>
  </sheetViews>
  <sheetFormatPr defaultRowHeight="12.75"/>
  <sheetData>
    <row r="1" spans="1:10">
      <c r="A1" s="32"/>
      <c r="B1" s="32"/>
      <c r="C1" s="32"/>
      <c r="D1" s="32"/>
      <c r="E1" s="32"/>
      <c r="F1" s="32"/>
      <c r="G1" s="32"/>
      <c r="H1" s="32"/>
      <c r="I1" s="32"/>
      <c r="J1" s="32"/>
    </row>
    <row r="2" spans="1:10" ht="15.75">
      <c r="A2" s="380" t="s">
        <v>257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0" ht="12.75" customHeight="1">
      <c r="A4" s="381" t="s">
        <v>291</v>
      </c>
      <c r="B4" s="381"/>
      <c r="C4" s="381"/>
      <c r="D4" s="381"/>
      <c r="E4" s="381"/>
      <c r="F4" s="381"/>
      <c r="G4" s="381"/>
      <c r="H4" s="381"/>
      <c r="I4" s="381"/>
      <c r="J4" s="381"/>
    </row>
    <row r="5" spans="1:10" ht="12.75" customHeight="1">
      <c r="A5" s="381"/>
      <c r="B5" s="381"/>
      <c r="C5" s="381"/>
      <c r="D5" s="381"/>
      <c r="E5" s="381"/>
      <c r="F5" s="381"/>
      <c r="G5" s="381"/>
      <c r="H5" s="381"/>
      <c r="I5" s="381"/>
      <c r="J5" s="381"/>
    </row>
    <row r="6" spans="1:10" ht="12.75" customHeight="1">
      <c r="A6" s="381"/>
      <c r="B6" s="381"/>
      <c r="C6" s="381"/>
      <c r="D6" s="381"/>
      <c r="E6" s="381"/>
      <c r="F6" s="381"/>
      <c r="G6" s="381"/>
      <c r="H6" s="381"/>
      <c r="I6" s="381"/>
      <c r="J6" s="381"/>
    </row>
    <row r="7" spans="1:10" ht="12.75" customHeight="1">
      <c r="A7" s="381"/>
      <c r="B7" s="381"/>
      <c r="C7" s="381"/>
      <c r="D7" s="381"/>
      <c r="E7" s="381"/>
      <c r="F7" s="381"/>
      <c r="G7" s="381"/>
      <c r="H7" s="381"/>
      <c r="I7" s="381"/>
      <c r="J7" s="381"/>
    </row>
    <row r="8" spans="1:10" ht="12.75" customHeight="1">
      <c r="A8" s="381"/>
      <c r="B8" s="381"/>
      <c r="C8" s="381"/>
      <c r="D8" s="381"/>
      <c r="E8" s="381"/>
      <c r="F8" s="381"/>
      <c r="G8" s="381"/>
      <c r="H8" s="381"/>
      <c r="I8" s="381"/>
      <c r="J8" s="381"/>
    </row>
    <row r="9" spans="1:10" ht="12.75" customHeight="1">
      <c r="A9" s="381"/>
      <c r="B9" s="381"/>
      <c r="C9" s="381"/>
      <c r="D9" s="381"/>
      <c r="E9" s="381"/>
      <c r="F9" s="381"/>
      <c r="G9" s="381"/>
      <c r="H9" s="381"/>
      <c r="I9" s="381"/>
      <c r="J9" s="381"/>
    </row>
    <row r="10" spans="1:10" ht="12.75" customHeight="1">
      <c r="A10" s="381"/>
      <c r="B10" s="381"/>
      <c r="C10" s="381"/>
      <c r="D10" s="381"/>
      <c r="E10" s="381"/>
      <c r="F10" s="381"/>
      <c r="G10" s="381"/>
      <c r="H10" s="381"/>
      <c r="I10" s="381"/>
      <c r="J10" s="381"/>
    </row>
    <row r="11" spans="1:10">
      <c r="A11" s="382"/>
      <c r="B11" s="382"/>
      <c r="C11" s="382"/>
      <c r="D11" s="382"/>
      <c r="E11" s="382"/>
      <c r="F11" s="382"/>
      <c r="G11" s="382"/>
      <c r="H11" s="382"/>
      <c r="I11" s="382"/>
      <c r="J11" s="382"/>
    </row>
    <row r="12" spans="1:10">
      <c r="A12" s="33"/>
      <c r="B12" s="33"/>
      <c r="C12" s="33"/>
      <c r="D12" s="33"/>
      <c r="E12" s="33"/>
      <c r="F12" s="33"/>
      <c r="G12" s="33"/>
      <c r="H12" s="33"/>
      <c r="I12" s="33"/>
      <c r="J12" s="33"/>
    </row>
    <row r="13" spans="1:10">
      <c r="A13" s="33"/>
      <c r="B13" s="33"/>
      <c r="C13" s="33"/>
      <c r="D13" s="33"/>
      <c r="E13" s="33"/>
      <c r="F13" s="33"/>
      <c r="G13" s="33"/>
      <c r="H13" s="33"/>
      <c r="I13" s="33"/>
      <c r="J13" s="33"/>
    </row>
    <row r="14" spans="1:10">
      <c r="A14" s="33"/>
      <c r="B14" s="33"/>
      <c r="C14" s="33"/>
      <c r="D14" s="33"/>
      <c r="E14" s="33"/>
      <c r="F14" s="33"/>
      <c r="G14" s="33"/>
      <c r="H14" s="33"/>
      <c r="I14" s="33"/>
      <c r="J14" s="33"/>
    </row>
    <row r="15" spans="1:10">
      <c r="A15" s="33"/>
      <c r="B15" s="33"/>
      <c r="C15" s="33"/>
      <c r="D15" s="33"/>
      <c r="E15" s="33"/>
      <c r="F15" s="33"/>
      <c r="G15" s="33"/>
      <c r="H15" s="33"/>
      <c r="I15" s="33"/>
      <c r="J15" s="33"/>
    </row>
    <row r="16" spans="1:10">
      <c r="A16" s="33"/>
      <c r="B16" s="33"/>
      <c r="C16" s="33"/>
      <c r="D16" s="33"/>
      <c r="E16" s="33"/>
      <c r="F16" s="33"/>
      <c r="G16" s="33"/>
      <c r="H16" s="33"/>
      <c r="I16" s="33"/>
      <c r="J16" s="33"/>
    </row>
    <row r="17" spans="1:10">
      <c r="A17" s="33"/>
      <c r="B17" s="33"/>
      <c r="C17" s="33"/>
      <c r="D17" s="33"/>
      <c r="E17" s="33"/>
      <c r="F17" s="33"/>
      <c r="G17" s="33"/>
      <c r="H17" s="33"/>
      <c r="I17" s="33"/>
      <c r="J17" s="33"/>
    </row>
    <row r="18" spans="1:10">
      <c r="A18" s="33"/>
      <c r="B18" s="33"/>
      <c r="C18" s="33"/>
      <c r="D18" s="33"/>
      <c r="E18" s="33"/>
      <c r="F18" s="33"/>
      <c r="G18" s="33"/>
      <c r="H18" s="33"/>
      <c r="I18" s="33"/>
      <c r="J18" s="33"/>
    </row>
    <row r="19" spans="1:10">
      <c r="A19" s="33"/>
      <c r="B19" s="33"/>
      <c r="C19" s="33"/>
      <c r="D19" s="33"/>
      <c r="E19" s="33"/>
      <c r="F19" s="33"/>
      <c r="G19" s="33"/>
      <c r="H19" s="33"/>
      <c r="I19" s="33"/>
      <c r="J19" s="33"/>
    </row>
    <row r="20" spans="1:10">
      <c r="A20" s="33"/>
      <c r="B20" s="33"/>
      <c r="C20" s="33"/>
      <c r="D20" s="33"/>
      <c r="E20" s="33"/>
      <c r="F20" s="33"/>
      <c r="G20" s="33"/>
      <c r="H20" s="33"/>
      <c r="I20" s="33"/>
      <c r="J20" s="33"/>
    </row>
    <row r="21" spans="1:10">
      <c r="A21" s="33"/>
      <c r="B21" s="33"/>
      <c r="C21" s="33"/>
      <c r="D21" s="33"/>
      <c r="E21" s="33"/>
      <c r="F21" s="33"/>
      <c r="G21" s="33"/>
      <c r="H21" s="33"/>
      <c r="I21" s="33"/>
      <c r="J21" s="33"/>
    </row>
    <row r="22" spans="1:10">
      <c r="A22" s="33"/>
      <c r="B22" s="33"/>
      <c r="C22" s="33"/>
      <c r="D22" s="33"/>
      <c r="E22" s="33"/>
      <c r="F22" s="33"/>
      <c r="G22" s="33"/>
      <c r="H22" s="33"/>
      <c r="I22" s="33"/>
      <c r="J22" s="33"/>
    </row>
    <row r="23" spans="1:10">
      <c r="A23" s="33"/>
      <c r="B23" s="33"/>
      <c r="C23" s="33"/>
      <c r="D23" s="33"/>
      <c r="E23" s="33"/>
      <c r="F23" s="33"/>
      <c r="G23" s="33"/>
      <c r="H23" s="33"/>
      <c r="I23" s="33"/>
      <c r="J23" s="33"/>
    </row>
    <row r="24" spans="1:10">
      <c r="A24" s="33"/>
      <c r="B24" s="33"/>
      <c r="C24" s="33"/>
      <c r="D24" s="33"/>
      <c r="E24" s="33"/>
      <c r="F24" s="33"/>
      <c r="G24" s="33"/>
      <c r="H24" s="33"/>
      <c r="I24" s="33"/>
      <c r="J24" s="33"/>
    </row>
    <row r="25" spans="1:10">
      <c r="A25" s="33"/>
      <c r="B25" s="33"/>
      <c r="C25" s="33"/>
      <c r="D25" s="33"/>
      <c r="E25" s="33"/>
      <c r="F25" s="33"/>
      <c r="G25" s="33"/>
      <c r="H25" s="33"/>
      <c r="I25" s="33"/>
      <c r="J25" s="33"/>
    </row>
    <row r="26" spans="1:10" ht="15">
      <c r="A26" s="33"/>
      <c r="B26" s="33"/>
      <c r="C26" s="33"/>
      <c r="D26" s="33"/>
      <c r="E26" s="33"/>
      <c r="F26" s="33"/>
      <c r="G26" s="33"/>
      <c r="H26" s="33"/>
      <c r="I26" s="34"/>
      <c r="J26" s="33"/>
    </row>
    <row r="27" spans="1:10">
      <c r="A27" s="33"/>
      <c r="B27" s="33"/>
      <c r="C27" s="33"/>
      <c r="D27" s="33"/>
      <c r="E27" s="33"/>
      <c r="F27" s="33"/>
      <c r="G27" s="33"/>
      <c r="H27" s="33"/>
      <c r="I27" s="33"/>
      <c r="J27" s="33"/>
    </row>
    <row r="28" spans="1:10">
      <c r="A28" s="33"/>
      <c r="B28" s="33"/>
      <c r="C28" s="33"/>
      <c r="D28" s="33"/>
      <c r="E28" s="33"/>
      <c r="F28" s="33"/>
      <c r="G28" s="33"/>
      <c r="H28" s="33"/>
      <c r="I28" s="33"/>
      <c r="J28" s="33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OPĆI PODACI</vt:lpstr>
      <vt:lpstr>Bilanca</vt:lpstr>
      <vt:lpstr>RDG</vt:lpstr>
      <vt:lpstr>NT_I</vt:lpstr>
      <vt:lpstr>PK</vt:lpstr>
      <vt:lpstr>NT_D</vt:lpstr>
      <vt:lpstr>Bilješke</vt:lpstr>
      <vt:lpstr>Bilješke!Print_Area</vt:lpstr>
      <vt:lpstr>NT_I!Print_Area</vt:lpstr>
      <vt:lpstr>PK!Print_Area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-dmin78</cp:lastModifiedBy>
  <cp:lastPrinted>2012-07-13T11:45:53Z</cp:lastPrinted>
  <dcterms:created xsi:type="dcterms:W3CDTF">2008-10-17T11:51:54Z</dcterms:created>
  <dcterms:modified xsi:type="dcterms:W3CDTF">2017-02-23T07:48:29Z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