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0" yWindow="255" windowWidth="15570" windowHeight="11760" activeTab="3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3">'Cash flow'!$A$1:$D$52</definedName>
    <definedName name="_xlnm.Print_Area" localSheetId="4">'Equity movement'!$A$1:$K$25</definedName>
    <definedName name="_xlnm.Print_Area" localSheetId="0">GENERAL!$A$1:$I$62</definedName>
    <definedName name="_xlnm.Print_Area" localSheetId="2">PL!$A$1:$F$72</definedName>
  </definedNames>
  <calcPr calcId="145621"/>
</workbook>
</file>

<file path=xl/calcChain.xml><?xml version="1.0" encoding="utf-8"?>
<calcChain xmlns="http://schemas.openxmlformats.org/spreadsheetml/2006/main">
  <c r="D44" i="20" l="1"/>
  <c r="D46" i="20" s="1"/>
  <c r="D18" i="20"/>
  <c r="C31" i="20"/>
  <c r="C27" i="20"/>
  <c r="D57" i="18"/>
  <c r="D66" i="18" s="1"/>
  <c r="C57" i="18"/>
  <c r="C66" i="18" s="1"/>
  <c r="C33" i="18"/>
  <c r="C27" i="18"/>
  <c r="F22" i="18"/>
  <c r="E22" i="18"/>
  <c r="D22" i="18"/>
  <c r="C22" i="18"/>
  <c r="F16" i="18"/>
  <c r="E16" i="18"/>
  <c r="C16" i="18"/>
  <c r="F12" i="18"/>
  <c r="F10" i="18" s="1"/>
  <c r="C12" i="18"/>
  <c r="D12" i="18"/>
  <c r="E7" i="18"/>
  <c r="C7" i="18"/>
  <c r="K14" i="17"/>
  <c r="D100" i="19"/>
  <c r="D90" i="19"/>
  <c r="D86" i="19"/>
  <c r="D82" i="19"/>
  <c r="D79" i="19"/>
  <c r="D72" i="19"/>
  <c r="D56" i="19"/>
  <c r="D49" i="19"/>
  <c r="D41" i="19"/>
  <c r="D35" i="19"/>
  <c r="D26" i="19"/>
  <c r="D16" i="19"/>
  <c r="D9" i="19"/>
  <c r="E33" i="18"/>
  <c r="E12" i="18"/>
  <c r="E10" i="18" s="1"/>
  <c r="E27" i="18"/>
  <c r="D33" i="18"/>
  <c r="F57" i="18"/>
  <c r="F66" i="18" s="1"/>
  <c r="E57" i="18"/>
  <c r="E66" i="18" s="1"/>
  <c r="D27" i="18"/>
  <c r="C100" i="19"/>
  <c r="C90" i="19"/>
  <c r="C86" i="19"/>
  <c r="C82" i="19"/>
  <c r="C79" i="19"/>
  <c r="C72" i="19"/>
  <c r="C56" i="19"/>
  <c r="C49" i="19"/>
  <c r="C41" i="19"/>
  <c r="C35" i="19"/>
  <c r="C26" i="19"/>
  <c r="C16" i="19"/>
  <c r="C9" i="19"/>
  <c r="J14" i="17"/>
  <c r="D119" i="19"/>
  <c r="C119" i="19"/>
  <c r="K21" i="17"/>
  <c r="K23" i="17" s="1"/>
  <c r="J21" i="17"/>
  <c r="J23" i="17" s="1"/>
  <c r="F33" i="18"/>
  <c r="F7" i="18"/>
  <c r="F27" i="18"/>
  <c r="D13" i="20"/>
  <c r="D19" i="20" l="1"/>
  <c r="F42" i="18"/>
  <c r="C69" i="19"/>
  <c r="D40" i="19"/>
  <c r="C10" i="18"/>
  <c r="C8" i="19"/>
  <c r="D8" i="19"/>
  <c r="D69" i="19"/>
  <c r="D114" i="19" s="1"/>
  <c r="D7" i="18"/>
  <c r="D42" i="18" s="1"/>
  <c r="C32" i="20"/>
  <c r="E42" i="18"/>
  <c r="C43" i="18"/>
  <c r="F43" i="18"/>
  <c r="C40" i="19"/>
  <c r="E43" i="18"/>
  <c r="C42" i="18"/>
  <c r="C44" i="18" s="1"/>
  <c r="C48" i="18" s="1"/>
  <c r="D16" i="18"/>
  <c r="D10" i="18" s="1"/>
  <c r="D43" i="18" s="1"/>
  <c r="D46" i="18" s="1"/>
  <c r="C13" i="20"/>
  <c r="C44" i="20"/>
  <c r="C46" i="20" s="1"/>
  <c r="C33" i="20"/>
  <c r="C18" i="20"/>
  <c r="D27" i="20"/>
  <c r="D32" i="20" s="1"/>
  <c r="D31" i="20"/>
  <c r="D66" i="19"/>
  <c r="D118" i="19"/>
  <c r="D45" i="18"/>
  <c r="D44" i="18"/>
  <c r="D48" i="18" s="1"/>
  <c r="C118" i="19"/>
  <c r="C114" i="19"/>
  <c r="E45" i="18"/>
  <c r="E44" i="18"/>
  <c r="E48" i="18" s="1"/>
  <c r="F46" i="18"/>
  <c r="F44" i="18"/>
  <c r="F48" i="18" s="1"/>
  <c r="F45" i="18"/>
  <c r="E46" i="18"/>
  <c r="C45" i="18"/>
  <c r="C66" i="19" l="1"/>
  <c r="C115" i="19" s="1"/>
  <c r="C46" i="18"/>
  <c r="C19" i="20"/>
  <c r="C48" i="20" s="1"/>
  <c r="D33" i="20"/>
  <c r="D51" i="20" s="1"/>
  <c r="D50" i="18"/>
  <c r="D49" i="18"/>
  <c r="D56" i="18" s="1"/>
  <c r="D67" i="18" s="1"/>
  <c r="C50" i="18"/>
  <c r="C49" i="18"/>
  <c r="C56" i="18" s="1"/>
  <c r="C67" i="18" s="1"/>
  <c r="F50" i="18"/>
  <c r="F49" i="18"/>
  <c r="F56" i="18" s="1"/>
  <c r="F67" i="18" s="1"/>
  <c r="E49" i="18"/>
  <c r="E56" i="18" s="1"/>
  <c r="E67" i="18" s="1"/>
  <c r="E50" i="18"/>
  <c r="C51" i="20"/>
  <c r="D115" i="19"/>
  <c r="C50" i="20" l="1"/>
  <c r="C52" i="20" s="1"/>
  <c r="C47" i="20"/>
  <c r="D47" i="20"/>
  <c r="D48" i="20"/>
  <c r="D50" i="20"/>
  <c r="D52" i="20" s="1"/>
</calcChain>
</file>

<file path=xl/sharedStrings.xml><?xml version="1.0" encoding="utf-8"?>
<sst xmlns="http://schemas.openxmlformats.org/spreadsheetml/2006/main" count="351" uniqueCount="313">
  <si>
    <t xml:space="preserve">   3. Goodwill</t>
  </si>
  <si>
    <t>MB:</t>
  </si>
  <si>
    <t>Telefaks:</t>
  </si>
  <si>
    <t/>
  </si>
  <si>
    <t>3</t>
  </si>
  <si>
    <t>4</t>
  </si>
  <si>
    <t>01414887</t>
  </si>
  <si>
    <t>080266256</t>
  </si>
  <si>
    <t>81793146560</t>
  </si>
  <si>
    <t>Hrvatski Telekom d.d.</t>
  </si>
  <si>
    <t>Zagreb</t>
  </si>
  <si>
    <t>ir@t.ht.hr</t>
  </si>
  <si>
    <t>Grad Zagreb</t>
  </si>
  <si>
    <t>6110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</si>
  <si>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</si>
  <si>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</si>
  <si>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</si>
  <si>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</si>
  <si>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</si>
  <si>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</si>
  <si>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</si>
  <si>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</si>
  <si>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</si>
  <si>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</si>
  <si>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</si>
  <si>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</si>
  <si>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</si>
  <si>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</si>
  <si>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</si>
  <si>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</si>
  <si>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</si>
  <si>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</si>
  <si>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</si>
  <si>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</si>
  <si>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</si>
  <si>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</si>
  <si>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</si>
  <si>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</si>
  <si>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Documentation for publishing:</t>
  </si>
  <si>
    <t>1. Audited annual financial statements</t>
  </si>
  <si>
    <t>2. Statement of persons responsible for the drawing-up of financial statements</t>
  </si>
  <si>
    <t>3. Report of the Management Board on the Company Status</t>
  </si>
  <si>
    <t>L.S.</t>
  </si>
  <si>
    <t>(signature of the person authorized to represent the company)</t>
  </si>
  <si>
    <t>to</t>
  </si>
  <si>
    <t>Company: Hrvatski Telekom d.d._____________________________________________________________</t>
  </si>
  <si>
    <t>Position</t>
  </si>
  <si>
    <t>AOP</t>
  </si>
  <si>
    <t>Previous period</t>
  </si>
  <si>
    <t>Current period</t>
  </si>
  <si>
    <t>ASSETS</t>
  </si>
  <si>
    <t>A)  RECEIVABELS FOR SUBSCRIBED NOT PAID CAPITAL</t>
  </si>
  <si>
    <t>B)  NON-CURRENT ASSETS (003+010+020+029+033)</t>
  </si>
  <si>
    <t>I. INTANGIBLE ASSETS (004 do 009)</t>
  </si>
  <si>
    <t xml:space="preserve">   1. Expenditure for development</t>
  </si>
  <si>
    <t xml:space="preserve">   2. Concessions, patents, licenses, trademarks, service marks, software and other rights</t>
  </si>
  <si>
    <t xml:space="preserve">   4. Advances for purchase of intangible assets</t>
  </si>
  <si>
    <t xml:space="preserve">   5. Intangible assets in progress</t>
  </si>
  <si>
    <t xml:space="preserve">   6. Other intangible assets</t>
  </si>
  <si>
    <t>II. PROPERTY, PLANT AND EQUIPMENT (011 do 019)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</si>
  <si>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</si>
  <si>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</si>
  <si>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</si>
  <si>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</si>
  <si>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</si>
  <si>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6. Advances for purchase of tangible assets</t>
  </si>
  <si>
    <t xml:space="preserve">    7. Tangible assets in progress</t>
  </si>
  <si>
    <t xml:space="preserve">    8. Other tangible assets</t>
  </si>
  <si>
    <t xml:space="preserve">    9. Investment in real-estate</t>
  </si>
  <si>
    <t>III. NON-CURRENT FINANCIAL ASSETS (021 do 028)</t>
  </si>
  <si>
    <t xml:space="preserve">     1. Share in related parties</t>
  </si>
  <si>
    <t xml:space="preserve">     2. Loans to related parties</t>
  </si>
  <si>
    <t xml:space="preserve">     3. Participating interests (shares)</t>
  </si>
  <si>
    <t xml:space="preserve">     4. Loans to companies with participating interest</t>
  </si>
  <si>
    <t xml:space="preserve">     5. Investments in securities</t>
  </si>
  <si>
    <t xml:space="preserve">     6. Loans, deposits, etc.</t>
  </si>
  <si>
    <t xml:space="preserve">     7. Other non-current financial assets</t>
  </si>
  <si>
    <t xml:space="preserve">     8. Equity-accounted investments</t>
  </si>
  <si>
    <t>IV. RECEIVABLES (030 do 032)</t>
  </si>
  <si>
    <t xml:space="preserve">     1. Receivables from related parties</t>
  </si>
  <si>
    <t xml:space="preserve">     2. Receivables arising from sales on credit</t>
  </si>
  <si>
    <t xml:space="preserve">     3. Other receivables</t>
  </si>
  <si>
    <t>V. DEFERRED TAX ASSET</t>
  </si>
  <si>
    <t>C)  CURRENT ASSETS (035+043+050+058)</t>
  </si>
  <si>
    <t>I. INVENTORIES (036 do 042)</t>
  </si>
  <si>
    <t xml:space="preserve">   1. Raw materials and supplies</t>
  </si>
  <si>
    <t xml:space="preserve">   2. Production in progress</t>
  </si>
  <si>
    <t xml:space="preserve">   3. Finished products</t>
  </si>
  <si>
    <t xml:space="preserve">   4. Merchandise</t>
  </si>
  <si>
    <t xml:space="preserve">   5. Advances for inventories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</si>
  <si>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</si>
  <si>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</si>
  <si>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</si>
  <si>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</si>
  <si>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2. Receivables from end-customers</t>
  </si>
  <si>
    <t xml:space="preserve">   3. Receivables from participating parties</t>
  </si>
  <si>
    <t xml:space="preserve">   4. Receivables from employees and members of the company</t>
  </si>
  <si>
    <t xml:space="preserve">   5. Receivables from government and other institutions</t>
  </si>
  <si>
    <t xml:space="preserve">   6. Other receivables</t>
  </si>
  <si>
    <t>III. CURRENT FINANCIAL ASSETS (051 do 057)</t>
  </si>
  <si>
    <t xml:space="preserve">     7. Other financial assets</t>
  </si>
  <si>
    <t>IV. CASH AND CASH EQUIVALENTS</t>
  </si>
  <si>
    <t>D)  PREPAYMENTS AND ACCRUED INCOME</t>
  </si>
  <si>
    <t>E)  TOTAL ASSETS (001+002+034+059)</t>
  </si>
  <si>
    <t>F)  OFF BALANCE SHEET ITEMS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</si>
  <si>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</si>
  <si>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</si>
  <si>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</si>
  <si>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</si>
  <si>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1. Legal reserves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</si>
  <si>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</si>
  <si>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</si>
  <si>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</si>
  <si>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</si>
  <si>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</si>
  <si>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V. RETAINED EARNINGS OR LOSS CARRIED FORWARD (073-074)</t>
  </si>
  <si>
    <t>1. Retained earnings</t>
  </si>
  <si>
    <t>2. Loss carried forward</t>
  </si>
  <si>
    <t>VI. NET PROFIT OR LOSS FOR THE PERIOD (076-077)</t>
  </si>
  <si>
    <t>1. Net profit for the period</t>
  </si>
  <si>
    <t>2. Net loss for the period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</si>
  <si>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</si>
  <si>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</si>
  <si>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</si>
  <si>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</si>
  <si>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</si>
  <si>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>C)  NON-CURRENT LIABILITIES (084 do 092)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</si>
  <si>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</si>
  <si>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</si>
  <si>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</si>
  <si>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4. Liabilities for advances</t>
  </si>
  <si>
    <t xml:space="preserve">     5. Trade payables</t>
  </si>
  <si>
    <t xml:space="preserve">     6. Commitments on securities</t>
  </si>
  <si>
    <t xml:space="preserve">     7. Liabilities to companies with participating interest</t>
  </si>
  <si>
    <t xml:space="preserve">     8. Other non-current liabilities</t>
  </si>
  <si>
    <t xml:space="preserve">     9. Deferred tax liabilities</t>
  </si>
  <si>
    <t>D)  CURRENT LIABILITIES (094 do 105)</t>
  </si>
  <si>
    <t xml:space="preserve">     8. Liabilities to emloyees</t>
  </si>
  <si>
    <t xml:space="preserve">     9. Taxes, contributions and similar liabilities</t>
  </si>
  <si>
    <t xml:space="preserve">   10. Liabilities arising from share in the result</t>
  </si>
  <si>
    <t xml:space="preserve">   11. Liabilities arising from non-current assets held for sale</t>
  </si>
  <si>
    <t xml:space="preserve">   12. Other current liabilities</t>
  </si>
  <si>
    <t>E) ACCRUED EXPENSES AND DEFERRED INCOME</t>
  </si>
  <si>
    <t>F) TOTAL EQUITY AND LIABILITIES (062+079+083+093+106)</t>
  </si>
  <si>
    <t>G)  OFF BALANCE SHEET ITEMS</t>
  </si>
  <si>
    <t>EQUITY AND LIABILITIES</t>
  </si>
  <si>
    <t>ADDITION TO BALANCE SHEET (only for consolidated financial statements)</t>
  </si>
  <si>
    <t>ISSUED CAPITAL AND RESERVES</t>
  </si>
  <si>
    <t>1. Attributable to majority owners</t>
  </si>
  <si>
    <t>2. Attributable to minority interest</t>
  </si>
  <si>
    <t>Company: Hrvatski Telekom d.d. _____________________________________________________________</t>
  </si>
  <si>
    <t>I. OPERATING INCOME (112 do 113)</t>
  </si>
  <si>
    <t xml:space="preserve">   1. Rendering of services</t>
  </si>
  <si>
    <t xml:space="preserve">   2. Other operating income</t>
  </si>
  <si>
    <t>II. OPERATING COSTS (115+116+120+124+125+126+129+130)</t>
  </si>
  <si>
    <t xml:space="preserve">   1. Change in inventories of work in progress</t>
  </si>
  <si>
    <t xml:space="preserve">   2. Material expenses (117 do 119)</t>
  </si>
  <si>
    <t xml:space="preserve">        a) Costs of raw materials</t>
  </si>
  <si>
    <t xml:space="preserve">        b) Cost of goods sold</t>
  </si>
  <si>
    <t xml:space="preserve">        c) Other material expenses</t>
  </si>
  <si>
    <t xml:space="preserve">   3. Employee benefits expenses (121 do 123)</t>
  </si>
  <si>
    <t xml:space="preserve">        a) Net salaries</t>
  </si>
  <si>
    <t xml:space="preserve">        b) Tax and contributions from salary expenses</t>
  </si>
  <si>
    <t xml:space="preserve">        c) Contributions on salary</t>
  </si>
  <si>
    <t xml:space="preserve">   4. Depreciation and amortisation</t>
  </si>
  <si>
    <t xml:space="preserve">   5. Other expenses</t>
  </si>
  <si>
    <t xml:space="preserve">   6. Write down of assets (127+128)</t>
  </si>
  <si>
    <t xml:space="preserve">       a) non-current assets (except financial assets)</t>
  </si>
  <si>
    <t xml:space="preserve">       b) current assets (except financial assets)</t>
  </si>
  <si>
    <t xml:space="preserve">   7. Provisions</t>
  </si>
  <si>
    <t xml:space="preserve">   8. Other operating costs</t>
  </si>
  <si>
    <t>III. FINANCIAL INCOME (132 do 136)</t>
  </si>
  <si>
    <t xml:space="preserve">     1. Interest, foreign exchange differences, dividens and similar income from related parties</t>
  </si>
  <si>
    <t xml:space="preserve">     2. Interest, foreign exchange differences, dividens and similar income from third parties</t>
  </si>
  <si>
    <t xml:space="preserve">     3. Income from investments in associates and joint ventures</t>
  </si>
  <si>
    <t xml:space="preserve">     4. Unrealised gains (income) from financial assets</t>
  </si>
  <si>
    <t xml:space="preserve">     5. Other financial income</t>
  </si>
  <si>
    <t>IV. FINANCIAL EXPENSES (138 do 141)</t>
  </si>
  <si>
    <t xml:space="preserve">    1. Interest, foreign exchange differences, dividens and similar income from related parties</t>
  </si>
  <si>
    <t xml:space="preserve">    2. Interest, foreign exchange differences, dividens and similar income from third parties</t>
  </si>
  <si>
    <t xml:space="preserve">    3. Unrealised losses (expenses) from financial assets</t>
  </si>
  <si>
    <t xml:space="preserve">    4. Other financial expenses</t>
  </si>
  <si>
    <t>V. SHARE OF PROFIT FROM ASSOCIATED COMPANIES</t>
  </si>
  <si>
    <t>VI. SHARE OF LOSS FROM ASSOCIATED COMPANIES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</si>
  <si>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</si>
  <si>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</si>
  <si>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</si>
  <si>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</si>
  <si>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</si>
  <si>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</si>
  <si>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</si>
  <si>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 TAXATION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</si>
  <si>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</si>
  <si>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</si>
  <si>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</si>
  <si>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</si>
  <si>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</si>
  <si>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1. Attributable to majority owners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</si>
  <si>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</si>
  <si>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</si>
  <si>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</si>
  <si>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</si>
  <si>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1. Exchange differences from international settlement</t>
  </si>
  <si>
    <t>2. Changes in revaluation reserves of long-term tangible and intangible assets</t>
  </si>
  <si>
    <t>3. Profit or loss from re-evaluation of financial assets held for sale</t>
  </si>
  <si>
    <t>4. Profit or loss from cash flow hedging</t>
  </si>
  <si>
    <t>5. Profit or loss from hedging of foreign investments</t>
  </si>
  <si>
    <t>6. Share of other comprehensive income/loss from associatied companies</t>
  </si>
  <si>
    <t>7. Actuarial gains/losses from defined benefit plans</t>
  </si>
  <si>
    <t>III. TAXATION OF OTHER COMPREHENSIVE INCOME FOR THE PERIOD</t>
  </si>
  <si>
    <t>IV. NET OTHER COMPREHENSIVE INCOME FOR THE PERIOD (158 TO 166)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</si>
  <si>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</si>
  <si>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</si>
  <si>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</si>
  <si>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</si>
  <si>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</si>
  <si>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</si>
  <si>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</si>
  <si>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</si>
  <si>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3. Increase of current liabilities</t>
  </si>
  <si>
    <t xml:space="preserve">   4. Decrease of current receivables</t>
  </si>
  <si>
    <t xml:space="preserve">   5.Decrease of inventories</t>
  </si>
  <si>
    <t xml:space="preserve">   6. Other cash flow increases</t>
  </si>
  <si>
    <t>I. Total increase of cash flow from operating activities</t>
  </si>
  <si>
    <t xml:space="preserve">   1. Decrease of current liabilities</t>
  </si>
  <si>
    <t xml:space="preserve">   2. Increase of current receivables</t>
  </si>
  <si>
    <t xml:space="preserve">   3. Increase of inventories</t>
  </si>
  <si>
    <t xml:space="preserve">   4. Other cash flow decreases</t>
  </si>
  <si>
    <t>II. Total decrease of cash flow from operating activities</t>
  </si>
  <si>
    <t>A1) NET INCREASE OF CASH FLOW FROM OPERATING ACTIVITIES</t>
  </si>
  <si>
    <t>A2) NET DECREASE OF CASH FLOW FROM OPERATING ACTIVITIES</t>
  </si>
  <si>
    <t>CASH FLOW FROM INVESTING ACTIVITIES</t>
  </si>
  <si>
    <t xml:space="preserve">   1. Proceeds from sale of non-current assets</t>
  </si>
  <si>
    <t xml:space="preserve">   2. Proceeds from sale of non-current financial assets</t>
  </si>
  <si>
    <t xml:space="preserve">   3. Interest received</t>
  </si>
  <si>
    <t xml:space="preserve">   4. Dividend received</t>
  </si>
  <si>
    <t xml:space="preserve">   5. Other proceeds from investing activities</t>
  </si>
  <si>
    <t>III. Total cash inflows from investing activities</t>
  </si>
  <si>
    <t xml:space="preserve">   1. Purchase of non-current assets</t>
  </si>
  <si>
    <t xml:space="preserve">   2. Purchase of non-current financial assets</t>
  </si>
  <si>
    <t xml:space="preserve">   3. Other cash outflows from investing activities</t>
  </si>
  <si>
    <t>IV. Total cash outflows from investing activities</t>
  </si>
  <si>
    <t>B1) NET INCREASE OF CASH FLOW FROM INVESTING ACTIVITIES</t>
  </si>
  <si>
    <t>B2) NET DECREASE OF CASH FLOW FROM INVESTING ACTIVITIES</t>
  </si>
  <si>
    <t>CASH FLOW FROM FINANCING ACTIVITIES</t>
  </si>
  <si>
    <t xml:space="preserve">   1. Proceeds from issue of equity securities and debt securities</t>
  </si>
  <si>
    <t xml:space="preserve">   2. Proceeds from loans and borrowings</t>
  </si>
  <si>
    <t xml:space="preserve">   3. Other proceeds from financing activities</t>
  </si>
  <si>
    <t>V. Total cash inflows from financing activities</t>
  </si>
  <si>
    <t xml:space="preserve">   1. Repayment of loans and bonds</t>
  </si>
  <si>
    <t xml:space="preserve">   2. Dividends paid</t>
  </si>
  <si>
    <t xml:space="preserve">   3. Repayment of finance lease</t>
  </si>
  <si>
    <t xml:space="preserve">   4. Purchase of treasury shares</t>
  </si>
  <si>
    <t xml:space="preserve">   5. Other cash outflows from financing activities</t>
  </si>
  <si>
    <t>VI. Total cash outflows from financing activities</t>
  </si>
  <si>
    <t>C1) NET INCREASE OF CASH FLOW FROM FINANCING ACTIVITIES</t>
  </si>
  <si>
    <t>C2) NET DECREASE OF CASH FLOW FROM FINANCING ACTIVITIES</t>
  </si>
  <si>
    <t>Total increases of cash flows</t>
  </si>
  <si>
    <t>Total decreases of cash flows</t>
  </si>
  <si>
    <t>Cash and cash equivalents at the beginning of period</t>
  </si>
  <si>
    <t>Increase of cash and cash equivalents</t>
  </si>
  <si>
    <t>Decrease of cash and cash equivalents</t>
  </si>
  <si>
    <t>Cash and cash equivalents at the end of period</t>
  </si>
  <si>
    <t>period</t>
  </si>
  <si>
    <t>Previous year</t>
  </si>
  <si>
    <t>Current year</t>
  </si>
  <si>
    <t xml:space="preserve">  1. Subscribed share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</si>
  <si>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</si>
  <si>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</si>
  <si>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</si>
  <si>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Net profit or loss for the period</t>
  </si>
  <si>
    <t xml:space="preserve">  6. Revaluation of tangible assets</t>
  </si>
  <si>
    <t xml:space="preserve">  7. Revaluation of intangible assets</t>
  </si>
  <si>
    <t xml:space="preserve">  8. Revaluation of available for sale assets</t>
  </si>
  <si>
    <t>10. Total equity and reserves (AOP 001 to 009)</t>
  </si>
  <si>
    <t>17 b. Attributable to minority interest</t>
  </si>
  <si>
    <t>17 a. Attributable to majority owners</t>
  </si>
  <si>
    <t>17.Total increase or decrease of equity (AOP 011 to 016)</t>
  </si>
  <si>
    <t>16. Other changes</t>
  </si>
  <si>
    <t>15. Correction of significant mistakes of prior period</t>
  </si>
  <si>
    <t>14. Change of accounting policies</t>
  </si>
  <si>
    <t>13. Cash flow hedge</t>
  </si>
  <si>
    <t>12. Current and deferred taxes</t>
  </si>
  <si>
    <t>11. Foreign exchenge differences ffrom foreign investments</t>
  </si>
  <si>
    <t>STATEMENT OF CHANGES IN EQUITY</t>
  </si>
  <si>
    <t>Balance Sheet</t>
  </si>
  <si>
    <t>Cash flow statement - indirect method</t>
  </si>
  <si>
    <t>YES</t>
  </si>
  <si>
    <t>Iskon Internet d.d.</t>
  </si>
  <si>
    <t>Garićgradska 18, Zagreb</t>
  </si>
  <si>
    <t>0629529</t>
  </si>
  <si>
    <t>KDS d.o.o.</t>
  </si>
  <si>
    <t>Vukovarska 5, Čakovec</t>
  </si>
  <si>
    <t>1117645</t>
  </si>
  <si>
    <t>COMBIS d.o.o.</t>
  </si>
  <si>
    <t>Baštijanova 52/a, Zagreb</t>
  </si>
  <si>
    <t>3609103</t>
  </si>
  <si>
    <t xml:space="preserve">  9. Other revaluation</t>
  </si>
  <si>
    <t>Quarterly financial statements TFI-POD</t>
  </si>
  <si>
    <t xml:space="preserve">   2. Depreciation, amortisation and write down </t>
  </si>
  <si>
    <t>E-tours d.o.o. putnička agencija</t>
  </si>
  <si>
    <t>1526634</t>
  </si>
  <si>
    <t>Roberta Frangeša Mihanovića 9</t>
  </si>
  <si>
    <t>OT-OPTIMA TELEKOM d.d.</t>
  </si>
  <si>
    <t>Bani 75a, Zagreb</t>
  </si>
  <si>
    <t>0820431</t>
  </si>
  <si>
    <t>01.01.2017.</t>
  </si>
  <si>
    <t>31.12.2017.</t>
  </si>
  <si>
    <t>as of 31.12.2017.</t>
  </si>
  <si>
    <t>M-Tele d.o.o.</t>
  </si>
  <si>
    <t>Roberta Frangeša Mihanovića 9, Zagreb</t>
  </si>
  <si>
    <t xml:space="preserve"> 04659511</t>
  </si>
  <si>
    <t>period 01.01.2017. to 31.12.2017.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</si>
</sst>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8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164" fontId="4" fillId="0" borderId="5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0" fontId="7" fillId="0" borderId="6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/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7" xfId="3" applyFont="1" applyBorder="1" applyAlignment="1" applyProtection="1"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8" xfId="3" applyFont="1" applyBorder="1" applyAlignment="1" applyProtection="1">
      <protection hidden="1"/>
    </xf>
    <xf numFmtId="0" fontId="7" fillId="0" borderId="8" xfId="3" applyFont="1" applyBorder="1" applyAlignment="1"/>
    <xf numFmtId="0" fontId="18" fillId="0" borderId="0" xfId="5" applyFont="1" applyFill="1" applyBorder="1" applyAlignment="1">
      <alignment horizontal="center" vertical="center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164" fontId="20" fillId="0" borderId="5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7" fillId="0" borderId="0" xfId="3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0" fontId="17" fillId="0" borderId="9" xfId="0" applyFont="1" applyFill="1" applyBorder="1" applyAlignment="1">
      <alignment vertical="center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5" applyFont="1" applyFill="1" applyAlignment="1">
      <alignment wrapText="1"/>
    </xf>
    <xf numFmtId="0" fontId="1" fillId="0" borderId="0" xfId="0" applyFont="1" applyFill="1"/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wrapText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/>
    </xf>
    <xf numFmtId="0" fontId="7" fillId="0" borderId="7" xfId="3" applyFont="1" applyBorder="1" applyAlignment="1"/>
    <xf numFmtId="0" fontId="7" fillId="0" borderId="13" xfId="3" applyFont="1" applyBorder="1" applyAlignment="1"/>
    <xf numFmtId="0" fontId="5" fillId="0" borderId="14" xfId="3" applyFont="1" applyFill="1" applyBorder="1" applyAlignment="1" applyProtection="1">
      <alignment horizontal="left" vertical="center" wrapText="1"/>
      <protection hidden="1"/>
    </xf>
    <xf numFmtId="0" fontId="7" fillId="0" borderId="14" xfId="3" applyFont="1" applyBorder="1" applyAlignment="1" applyProtection="1">
      <alignment horizontal="left" vertical="center" wrapText="1"/>
      <protection hidden="1"/>
    </xf>
    <xf numFmtId="0" fontId="14" fillId="0" borderId="0" xfId="3" applyFont="1" applyBorder="1" applyAlignment="1" applyProtection="1">
      <alignment horizontal="right"/>
      <protection hidden="1"/>
    </xf>
    <xf numFmtId="0" fontId="7" fillId="0" borderId="14" xfId="3" applyFont="1" applyFill="1" applyBorder="1" applyAlignment="1" applyProtection="1">
      <protection hidden="1"/>
    </xf>
    <xf numFmtId="0" fontId="7" fillId="0" borderId="14" xfId="3" applyFont="1" applyBorder="1" applyAlignment="1" applyProtection="1">
      <alignment wrapText="1"/>
      <protection hidden="1"/>
    </xf>
    <xf numFmtId="0" fontId="7" fillId="0" borderId="14" xfId="3" applyFont="1" applyBorder="1" applyAlignment="1" applyProtection="1">
      <protection hidden="1"/>
    </xf>
    <xf numFmtId="0" fontId="5" fillId="0" borderId="0" xfId="3" applyFont="1" applyBorder="1" applyAlignment="1" applyProtection="1">
      <protection hidden="1"/>
    </xf>
    <xf numFmtId="0" fontId="7" fillId="0" borderId="14" xfId="3" applyFont="1" applyBorder="1" applyAlignment="1" applyProtection="1">
      <alignment horizontal="left" vertical="top" wrapText="1"/>
      <protection hidden="1"/>
    </xf>
    <xf numFmtId="49" fontId="4" fillId="0" borderId="14" xfId="3" applyNumberFormat="1" applyFont="1" applyBorder="1" applyAlignment="1" applyProtection="1">
      <alignment horizontal="center" vertical="center"/>
      <protection locked="0" hidden="1"/>
    </xf>
    <xf numFmtId="0" fontId="7" fillId="0" borderId="14" xfId="3" applyFont="1" applyBorder="1" applyAlignment="1" applyProtection="1">
      <alignment horizontal="left"/>
      <protection hidden="1"/>
    </xf>
    <xf numFmtId="0" fontId="7" fillId="0" borderId="13" xfId="3" applyFont="1" applyBorder="1" applyAlignment="1" applyProtection="1">
      <protection hidden="1"/>
    </xf>
    <xf numFmtId="0" fontId="7" fillId="0" borderId="14" xfId="3" applyFont="1" applyFill="1" applyBorder="1" applyAlignment="1" applyProtection="1">
      <alignment vertical="center"/>
      <protection hidden="1"/>
    </xf>
    <xf numFmtId="0" fontId="11" fillId="0" borderId="0" xfId="5" applyBorder="1" applyAlignment="1"/>
    <xf numFmtId="0" fontId="11" fillId="0" borderId="14" xfId="5" applyBorder="1" applyAlignment="1"/>
    <xf numFmtId="0" fontId="7" fillId="0" borderId="15" xfId="3" applyFont="1" applyBorder="1" applyAlignment="1" applyProtection="1">
      <protection hidden="1"/>
    </xf>
    <xf numFmtId="0" fontId="7" fillId="0" borderId="16" xfId="3" applyFont="1" applyFill="1" applyBorder="1" applyAlignment="1" applyProtection="1">
      <protection hidden="1"/>
    </xf>
    <xf numFmtId="0" fontId="7" fillId="0" borderId="17" xfId="3" applyFont="1" applyFill="1" applyBorder="1" applyAlignment="1" applyProtection="1">
      <protection hidden="1"/>
    </xf>
    <xf numFmtId="14" fontId="4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vertical="top"/>
      <protection hidden="1"/>
    </xf>
    <xf numFmtId="1" fontId="4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horizontal="right" vertical="center"/>
      <protection locked="0" hidden="1"/>
    </xf>
    <xf numFmtId="0" fontId="5" fillId="0" borderId="0" xfId="0" applyFont="1" applyAlignme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4" fillId="2" borderId="10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vertical="top"/>
      <protection hidden="1"/>
    </xf>
    <xf numFmtId="0" fontId="5" fillId="0" borderId="0" xfId="0" applyFont="1" applyAlignment="1"/>
    <xf numFmtId="49" fontId="4" fillId="2" borderId="10" xfId="0" applyNumberFormat="1" applyFont="1" applyFill="1" applyBorder="1" applyAlignment="1" applyProtection="1">
      <alignment horizontal="right" vertical="center"/>
      <protection locked="0" hidden="1"/>
    </xf>
    <xf numFmtId="3" fontId="1" fillId="0" borderId="0" xfId="0" applyNumberFormat="1" applyFont="1" applyFill="1"/>
    <xf numFmtId="3" fontId="0" fillId="0" borderId="0" xfId="0" applyNumberFormat="1" applyFill="1"/>
    <xf numFmtId="0" fontId="4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vertical="center"/>
    </xf>
    <xf numFmtId="0" fontId="17" fillId="0" borderId="22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0" borderId="12" xfId="0" applyFont="1" applyFill="1" applyBorder="1" applyAlignment="1" applyProtection="1">
      <alignment vertical="center" wrapText="1"/>
      <protection hidden="1"/>
    </xf>
    <xf numFmtId="0" fontId="9" fillId="0" borderId="21" xfId="0" applyFont="1" applyFill="1" applyBorder="1" applyAlignment="1" applyProtection="1">
      <alignment vertical="center" wrapText="1"/>
      <protection hidden="1"/>
    </xf>
    <xf numFmtId="0" fontId="9" fillId="0" borderId="22" xfId="0" applyFont="1" applyFill="1" applyBorder="1" applyAlignment="1" applyProtection="1">
      <alignment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2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 applyProtection="1">
      <alignment horizontal="left" vertical="center" wrapText="1"/>
      <protection hidden="1"/>
    </xf>
    <xf numFmtId="0" fontId="17" fillId="0" borderId="21" xfId="0" applyFont="1" applyFill="1" applyBorder="1" applyAlignment="1">
      <alignment vertical="center" wrapText="1"/>
    </xf>
    <xf numFmtId="0" fontId="8" fillId="0" borderId="12" xfId="0" applyFont="1" applyFill="1" applyBorder="1" applyAlignment="1" applyProtection="1">
      <alignment vertical="center" wrapText="1"/>
      <protection hidden="1"/>
    </xf>
    <xf numFmtId="0" fontId="8" fillId="0" borderId="21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 applyProtection="1">
      <alignment horizontal="left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0" xfId="3" applyFont="1" applyAlignment="1" applyProtection="1">
      <protection hidden="1"/>
    </xf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7" fillId="0" borderId="0" xfId="3" applyFont="1" applyAlignment="1" applyProtection="1">
      <alignment vertical="top"/>
      <protection hidden="1"/>
    </xf>
    <xf numFmtId="0" fontId="16" fillId="0" borderId="0" xfId="3" applyFont="1" applyBorder="1" applyAlignment="1" applyProtection="1">
      <alignment vertical="center"/>
      <protection hidden="1"/>
    </xf>
    <xf numFmtId="0" fontId="16" fillId="0" borderId="0" xfId="3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5" fillId="0" borderId="20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vertical="top"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Alignment="1" applyProtection="1">
      <alignment horizontal="left" vertical="top" indent="2"/>
      <protection hidden="1"/>
    </xf>
    <xf numFmtId="0" fontId="5" fillId="0" borderId="0" xfId="0" applyFont="1" applyAlignment="1" applyProtection="1">
      <alignment horizontal="left" vertical="top" wrapText="1" indent="2"/>
      <protection hidden="1"/>
    </xf>
    <xf numFmtId="3" fontId="17" fillId="0" borderId="1" xfId="0" applyNumberFormat="1" applyFont="1" applyFill="1" applyBorder="1" applyAlignment="1" applyProtection="1">
      <alignment vertical="center"/>
      <protection locked="0"/>
    </xf>
    <xf numFmtId="3" fontId="17" fillId="0" borderId="4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hidden="1"/>
    </xf>
    <xf numFmtId="3" fontId="4" fillId="0" borderId="1" xfId="0" applyNumberFormat="1" applyFont="1" applyFill="1" applyBorder="1" applyAlignment="1" applyProtection="1">
      <alignment vertical="center"/>
      <protection hidden="1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hidden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3" fontId="17" fillId="3" borderId="1" xfId="0" applyNumberFormat="1" applyFont="1" applyFill="1" applyBorder="1" applyAlignment="1" applyProtection="1">
      <alignment vertical="center"/>
      <protection hidden="1"/>
    </xf>
    <xf numFmtId="3" fontId="17" fillId="3" borderId="5" xfId="0" applyNumberFormat="1" applyFont="1" applyFill="1" applyBorder="1" applyAlignment="1" applyProtection="1">
      <alignment vertical="center"/>
      <protection hidden="1"/>
    </xf>
    <xf numFmtId="3" fontId="17" fillId="0" borderId="5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horizontal="right" vertical="center"/>
      <protection hidden="1"/>
    </xf>
    <xf numFmtId="3" fontId="12" fillId="0" borderId="0" xfId="0" applyNumberFormat="1" applyFont="1" applyFill="1" applyBorder="1" applyAlignment="1">
      <alignment horizontal="center" vertical="center" wrapText="1"/>
    </xf>
    <xf numFmtId="3" fontId="9" fillId="0" borderId="16" xfId="0" applyNumberFormat="1" applyFont="1" applyFill="1" applyBorder="1" applyAlignment="1">
      <alignment horizontal="center" vertical="top" wrapText="1"/>
    </xf>
    <xf numFmtId="3" fontId="8" fillId="0" borderId="22" xfId="0" applyNumberFormat="1" applyFont="1" applyFill="1" applyBorder="1" applyAlignment="1" applyProtection="1">
      <alignment vertical="center" wrapText="1"/>
      <protection hidden="1"/>
    </xf>
    <xf numFmtId="3" fontId="8" fillId="0" borderId="11" xfId="0" applyNumberFormat="1" applyFont="1" applyFill="1" applyBorder="1" applyAlignment="1">
      <alignment horizontal="center" vertical="center" wrapText="1"/>
    </xf>
    <xf numFmtId="3" fontId="17" fillId="0" borderId="22" xfId="0" applyNumberFormat="1" applyFont="1" applyFill="1" applyBorder="1" applyAlignment="1">
      <alignment vertical="center" wrapText="1"/>
    </xf>
    <xf numFmtId="3" fontId="2" fillId="2" borderId="18" xfId="0" applyNumberFormat="1" applyFont="1" applyFill="1" applyBorder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17" fillId="0" borderId="9" xfId="0" applyNumberFormat="1" applyFont="1" applyFill="1" applyBorder="1" applyAlignment="1">
      <alignment vertical="center"/>
    </xf>
    <xf numFmtId="3" fontId="17" fillId="0" borderId="9" xfId="0" applyNumberFormat="1" applyFont="1" applyFill="1" applyBorder="1"/>
    <xf numFmtId="0" fontId="17" fillId="0" borderId="0" xfId="0" applyFont="1" applyFill="1"/>
    <xf numFmtId="4" fontId="0" fillId="0" borderId="0" xfId="0" applyNumberFormat="1" applyFill="1"/>
    <xf numFmtId="4" fontId="0" fillId="0" borderId="0" xfId="0" applyNumberFormat="1"/>
    <xf numFmtId="3" fontId="4" fillId="0" borderId="21" xfId="0" applyNumberFormat="1" applyFont="1" applyFill="1" applyBorder="1" applyAlignment="1">
      <alignment horizontal="left" vertical="center" wrapText="1"/>
    </xf>
    <xf numFmtId="3" fontId="25" fillId="0" borderId="7" xfId="0" applyNumberFormat="1" applyFont="1" applyFill="1" applyBorder="1" applyAlignment="1">
      <alignment horizontal="left" vertical="center" wrapText="1"/>
    </xf>
    <xf numFmtId="3" fontId="25" fillId="0" borderId="28" xfId="0" applyNumberFormat="1" applyFont="1" applyFill="1" applyBorder="1" applyAlignment="1">
      <alignment horizontal="left" vertical="center" wrapText="1"/>
    </xf>
    <xf numFmtId="3" fontId="2" fillId="0" borderId="1" xfId="2" applyNumberFormat="1" applyFont="1" applyFill="1" applyBorder="1" applyAlignment="1" applyProtection="1">
      <alignment vertical="center"/>
      <protection locked="0"/>
    </xf>
    <xf numFmtId="3" fontId="8" fillId="0" borderId="18" xfId="0" applyNumberFormat="1" applyFont="1" applyFill="1" applyBorder="1" applyAlignment="1" applyProtection="1">
      <alignment vertical="center"/>
      <protection hidden="1"/>
    </xf>
    <xf numFmtId="3" fontId="8" fillId="0" borderId="1" xfId="0" applyNumberFormat="1" applyFont="1" applyFill="1" applyBorder="1" applyAlignment="1" applyProtection="1">
      <alignment vertical="center"/>
      <protection hidden="1"/>
    </xf>
    <xf numFmtId="3" fontId="8" fillId="2" borderId="18" xfId="0" applyNumberFormat="1" applyFont="1" applyFill="1" applyBorder="1" applyAlignment="1" applyProtection="1">
      <alignment vertical="center"/>
      <protection hidden="1"/>
    </xf>
    <xf numFmtId="3" fontId="8" fillId="2" borderId="1" xfId="0" applyNumberFormat="1" applyFont="1" applyFill="1" applyBorder="1" applyAlignment="1" applyProtection="1">
      <alignment vertical="center"/>
      <protection hidden="1"/>
    </xf>
    <xf numFmtId="4" fontId="5" fillId="0" borderId="0" xfId="0" applyNumberFormat="1" applyFont="1" applyFill="1"/>
    <xf numFmtId="3" fontId="4" fillId="2" borderId="10" xfId="0" applyNumberFormat="1" applyFont="1" applyFill="1" applyBorder="1" applyAlignment="1" applyProtection="1">
      <alignment horizontal="right" vertical="center"/>
      <protection locked="0" hidden="1"/>
    </xf>
    <xf numFmtId="4" fontId="2" fillId="0" borderId="1" xfId="0" applyNumberFormat="1" applyFont="1" applyFill="1" applyBorder="1" applyAlignment="1" applyProtection="1">
      <alignment horizontal="right" vertical="center"/>
      <protection hidden="1"/>
    </xf>
    <xf numFmtId="4" fontId="4" fillId="0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hidden="1"/>
    </xf>
    <xf numFmtId="0" fontId="2" fillId="0" borderId="14" xfId="0" applyFont="1" applyBorder="1" applyAlignment="1" applyProtection="1">
      <alignment horizontal="right" wrapText="1"/>
      <protection hidden="1"/>
    </xf>
    <xf numFmtId="49" fontId="4" fillId="2" borderId="25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17" xfId="0" applyNumberFormat="1" applyFont="1" applyFill="1" applyBorder="1" applyAlignment="1" applyProtection="1">
      <alignment horizontal="center" vertical="center"/>
      <protection locked="0" hidden="1"/>
    </xf>
    <xf numFmtId="0" fontId="4" fillId="0" borderId="6" xfId="3" applyFont="1" applyFill="1" applyBorder="1" applyAlignment="1" applyProtection="1">
      <alignment horizontal="left" vertical="center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4" xfId="3" applyFont="1" applyFill="1" applyBorder="1" applyAlignment="1" applyProtection="1">
      <alignment horizontal="left" vertical="center" wrapText="1"/>
      <protection hidden="1"/>
    </xf>
    <xf numFmtId="0" fontId="13" fillId="0" borderId="6" xfId="3" applyFont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13" fillId="0" borderId="14" xfId="3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14" xfId="0" applyFont="1" applyBorder="1" applyAlignment="1" applyProtection="1">
      <alignment horizontal="right"/>
      <protection hidden="1"/>
    </xf>
    <xf numFmtId="49" fontId="4" fillId="0" borderId="17" xfId="0" applyNumberFormat="1" applyFont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horizontal="right" wrapText="1"/>
      <protection hidden="1"/>
    </xf>
    <xf numFmtId="0" fontId="5" fillId="0" borderId="0" xfId="0" applyFont="1" applyAlignment="1" applyProtection="1">
      <alignment horizontal="right" wrapText="1"/>
      <protection hidden="1"/>
    </xf>
    <xf numFmtId="0" fontId="4" fillId="2" borderId="25" xfId="0" applyFont="1" applyFill="1" applyBorder="1" applyAlignment="1" applyProtection="1">
      <alignment horizontal="left" vertical="center"/>
      <protection locked="0" hidden="1"/>
    </xf>
    <xf numFmtId="0" fontId="5" fillId="0" borderId="16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right" vertical="center"/>
      <protection hidden="1"/>
    </xf>
    <xf numFmtId="1" fontId="4" fillId="2" borderId="25" xfId="0" applyNumberFormat="1" applyFont="1" applyFill="1" applyBorder="1" applyAlignment="1" applyProtection="1">
      <alignment horizontal="center" vertical="center"/>
      <protection locked="0" hidden="1"/>
    </xf>
    <xf numFmtId="1" fontId="4" fillId="2" borderId="1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6" xfId="0" applyFont="1" applyBorder="1" applyAlignment="1" applyProtection="1">
      <alignment horizontal="left"/>
    </xf>
    <xf numFmtId="0" fontId="5" fillId="0" borderId="17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49" fontId="4" fillId="0" borderId="25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Fill="1" applyBorder="1" applyAlignment="1" applyProtection="1">
      <alignment horizontal="center" vertical="center"/>
      <protection locked="0" hidden="1"/>
    </xf>
    <xf numFmtId="0" fontId="4" fillId="0" borderId="25" xfId="3" applyFont="1" applyFill="1" applyBorder="1" applyAlignment="1" applyProtection="1">
      <alignment horizontal="right" vertical="center"/>
      <protection locked="0" hidden="1"/>
    </xf>
    <xf numFmtId="0" fontId="7" fillId="0" borderId="16" xfId="3" applyFont="1" applyFill="1" applyBorder="1" applyAlignment="1"/>
    <xf numFmtId="0" fontId="7" fillId="0" borderId="17" xfId="3" applyFont="1" applyFill="1" applyBorder="1" applyAlignment="1"/>
    <xf numFmtId="0" fontId="7" fillId="0" borderId="0" xfId="3" applyFont="1" applyAlignment="1">
      <alignment horizontal="center"/>
    </xf>
    <xf numFmtId="0" fontId="4" fillId="2" borderId="25" xfId="0" applyFont="1" applyFill="1" applyBorder="1" applyAlignment="1" applyProtection="1">
      <alignment horizontal="right" vertical="center"/>
      <protection locked="0" hidden="1"/>
    </xf>
    <xf numFmtId="0" fontId="4" fillId="2" borderId="16" xfId="0" applyFont="1" applyFill="1" applyBorder="1" applyAlignment="1" applyProtection="1">
      <alignment horizontal="right" vertical="center"/>
      <protection locked="0" hidden="1"/>
    </xf>
    <xf numFmtId="0" fontId="4" fillId="2" borderId="17" xfId="0" applyFont="1" applyFill="1" applyBorder="1" applyAlignment="1" applyProtection="1">
      <alignment horizontal="right" vertical="center"/>
      <protection locked="0" hidden="1"/>
    </xf>
    <xf numFmtId="0" fontId="6" fillId="2" borderId="25" xfId="1" applyFill="1" applyBorder="1" applyAlignment="1" applyProtection="1">
      <protection locked="0" hidden="1"/>
    </xf>
    <xf numFmtId="0" fontId="4" fillId="0" borderId="16" xfId="0" applyFont="1" applyBorder="1" applyAlignment="1" applyProtection="1">
      <protection locked="0" hidden="1"/>
    </xf>
    <xf numFmtId="0" fontId="4" fillId="0" borderId="17" xfId="0" applyFont="1" applyBorder="1" applyAlignment="1" applyProtection="1">
      <protection locked="0" hidden="1"/>
    </xf>
    <xf numFmtId="0" fontId="5" fillId="0" borderId="6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vertical="top"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4" fillId="2" borderId="25" xfId="3" applyFont="1" applyFill="1" applyBorder="1" applyAlignment="1" applyProtection="1">
      <alignment horizontal="right" vertical="center"/>
      <protection locked="0" hidden="1"/>
    </xf>
    <xf numFmtId="0" fontId="5" fillId="0" borderId="16" xfId="3" applyFont="1" applyBorder="1" applyAlignment="1"/>
    <xf numFmtId="0" fontId="5" fillId="0" borderId="17" xfId="3" applyFont="1" applyBorder="1" applyAlignment="1"/>
    <xf numFmtId="0" fontId="5" fillId="0" borderId="16" xfId="0" applyFont="1" applyBorder="1" applyAlignment="1"/>
    <xf numFmtId="0" fontId="5" fillId="0" borderId="16" xfId="0" applyFont="1" applyBorder="1" applyAlignment="1" applyProtection="1">
      <protection locked="0"/>
    </xf>
    <xf numFmtId="0" fontId="4" fillId="2" borderId="16" xfId="0" applyFont="1" applyFill="1" applyBorder="1" applyAlignment="1" applyProtection="1">
      <alignment horizontal="right" vertical="center"/>
      <protection hidden="1"/>
    </xf>
    <xf numFmtId="0" fontId="4" fillId="2" borderId="17" xfId="0" applyFont="1" applyFill="1" applyBorder="1" applyAlignment="1" applyProtection="1">
      <alignment horizontal="right" vertical="center"/>
      <protection hidden="1"/>
    </xf>
    <xf numFmtId="49" fontId="4" fillId="2" borderId="25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5" fillId="0" borderId="29" xfId="0" applyFont="1" applyBorder="1" applyAlignment="1" applyProtection="1">
      <alignment horizontal="center" vertical="top"/>
      <protection hidden="1"/>
    </xf>
    <xf numFmtId="0" fontId="5" fillId="0" borderId="29" xfId="0" applyFont="1" applyBorder="1" applyAlignment="1">
      <alignment horizontal="center"/>
    </xf>
    <xf numFmtId="0" fontId="5" fillId="0" borderId="29" xfId="0" applyFont="1" applyBorder="1" applyAlignment="1"/>
    <xf numFmtId="0" fontId="7" fillId="0" borderId="16" xfId="3" applyFont="1" applyFill="1" applyBorder="1" applyAlignment="1" applyProtection="1">
      <alignment horizontal="center" vertical="top"/>
      <protection hidden="1"/>
    </xf>
    <xf numFmtId="0" fontId="7" fillId="0" borderId="16" xfId="3" applyFont="1" applyFill="1" applyBorder="1" applyAlignment="1" applyProtection="1">
      <alignment horizontal="center"/>
      <protection hidden="1"/>
    </xf>
    <xf numFmtId="0" fontId="16" fillId="0" borderId="0" xfId="3" applyFont="1" applyAlignment="1" applyProtection="1">
      <alignment horizontal="left"/>
      <protection hidden="1"/>
    </xf>
    <xf numFmtId="0" fontId="0" fillId="0" borderId="0" xfId="3" applyFont="1" applyAlignment="1"/>
    <xf numFmtId="0" fontId="24" fillId="0" borderId="0" xfId="0" applyFont="1" applyAlignment="1" applyProtection="1">
      <alignment horizontal="left"/>
      <protection hidden="1"/>
    </xf>
    <xf numFmtId="0" fontId="23" fillId="0" borderId="0" xfId="0" applyFont="1" applyAlignment="1"/>
    <xf numFmtId="0" fontId="16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4" xfId="5" applyBorder="1" applyAlignment="1"/>
    <xf numFmtId="0" fontId="7" fillId="0" borderId="7" xfId="3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14" xfId="0" applyFont="1" applyBorder="1" applyAlignment="1" applyProtection="1">
      <alignment horizontal="right" wrapText="1"/>
      <protection hidden="1"/>
    </xf>
    <xf numFmtId="49" fontId="15" fillId="0" borderId="25" xfId="1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Fill="1" applyBorder="1" applyAlignment="1" applyProtection="1">
      <alignment horizontal="left" vertical="center"/>
      <protection locked="0" hidden="1"/>
    </xf>
    <xf numFmtId="49" fontId="4" fillId="0" borderId="17" xfId="3" applyNumberFormat="1" applyFont="1" applyFill="1" applyBorder="1" applyAlignment="1" applyProtection="1">
      <alignment horizontal="left" vertical="center"/>
      <protection locked="0" hidden="1"/>
    </xf>
    <xf numFmtId="49" fontId="4" fillId="0" borderId="25" xfId="3" applyNumberFormat="1" applyFont="1" applyFill="1" applyBorder="1" applyAlignment="1" applyProtection="1">
      <alignment horizontal="left" vertical="center"/>
      <protection locked="0" hidden="1"/>
    </xf>
    <xf numFmtId="0" fontId="7" fillId="0" borderId="17" xfId="3" applyFont="1" applyFill="1" applyBorder="1" applyAlignment="1">
      <alignment horizontal="left" vertical="center"/>
    </xf>
    <xf numFmtId="0" fontId="24" fillId="0" borderId="0" xfId="3" applyFont="1" applyAlignment="1" applyProtection="1">
      <alignment horizontal="left"/>
      <protection hidden="1"/>
    </xf>
    <xf numFmtId="0" fontId="17" fillId="0" borderId="0" xfId="3" applyFont="1" applyAlignment="1"/>
    <xf numFmtId="0" fontId="12" fillId="0" borderId="26" xfId="3" applyFont="1" applyBorder="1" applyAlignment="1"/>
    <xf numFmtId="0" fontId="12" fillId="0" borderId="7" xfId="3" applyFont="1" applyBorder="1" applyAlignment="1"/>
    <xf numFmtId="0" fontId="5" fillId="0" borderId="0" xfId="3" applyFont="1" applyFill="1" applyBorder="1" applyAlignment="1" applyProtection="1">
      <alignment vertical="center"/>
      <protection hidden="1"/>
    </xf>
    <xf numFmtId="0" fontId="4" fillId="0" borderId="25" xfId="3" applyFont="1" applyFill="1" applyBorder="1" applyAlignment="1" applyProtection="1">
      <alignment horizontal="left" vertical="center"/>
      <protection locked="0" hidden="1"/>
    </xf>
    <xf numFmtId="0" fontId="4" fillId="0" borderId="16" xfId="3" applyFont="1" applyFill="1" applyBorder="1" applyAlignment="1" applyProtection="1">
      <alignment horizontal="left" vertical="center"/>
      <protection locked="0" hidden="1"/>
    </xf>
    <xf numFmtId="0" fontId="4" fillId="0" borderId="17" xfId="3" applyFont="1" applyFill="1" applyBorder="1" applyAlignment="1" applyProtection="1">
      <alignment horizontal="left" vertical="center"/>
      <protection locked="0" hidden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21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r@t.ht.hr" TargetMode="External"/><Relationship Id="rId1" Type="http://schemas.openxmlformats.org/officeDocument/2006/relationships/hyperlink" Target="mailto:ir@t.ht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2"/>
  <sheetViews>
    <sheetView view="pageBreakPreview" topLeftCell="A10" zoomScale="110" zoomScaleNormal="100" zoomScaleSheetLayoutView="100" workbookViewId="0">
      <selection activeCell="A41" sqref="A41:I41"/>
    </sheetView>
  </sheetViews>
  <sheetFormatPr defaultRowHeight="12.75" x14ac:dyDescent="0.2"/>
  <cols>
    <col min="1" max="1" width="9.140625" style="145"/>
    <col min="2" max="2" width="13" style="145" customWidth="1"/>
    <col min="3" max="6" width="9.140625" style="9"/>
    <col min="7" max="7" width="15.140625" style="9" customWidth="1"/>
    <col min="8" max="8" width="19.28515625" style="9" customWidth="1"/>
    <col min="9" max="9" width="14.42578125" style="9" customWidth="1"/>
    <col min="10" max="16384" width="9.140625" style="9"/>
  </cols>
  <sheetData>
    <row r="1" spans="1:12" ht="15.75" x14ac:dyDescent="0.25">
      <c r="A1" s="271" t="s">
        <v>29</v>
      </c>
      <c r="B1" s="272"/>
      <c r="C1" s="272"/>
      <c r="D1" s="64"/>
      <c r="E1" s="64"/>
      <c r="F1" s="64"/>
      <c r="G1" s="64"/>
      <c r="H1" s="64"/>
      <c r="I1" s="65"/>
      <c r="J1" s="8"/>
      <c r="K1" s="8"/>
      <c r="L1" s="8"/>
    </row>
    <row r="2" spans="1:12" x14ac:dyDescent="0.2">
      <c r="A2" s="196" t="s">
        <v>30</v>
      </c>
      <c r="B2" s="197"/>
      <c r="C2" s="197"/>
      <c r="D2" s="198"/>
      <c r="E2" s="83" t="s">
        <v>306</v>
      </c>
      <c r="F2" s="10"/>
      <c r="G2" s="11" t="s">
        <v>44</v>
      </c>
      <c r="H2" s="83" t="s">
        <v>307</v>
      </c>
      <c r="I2" s="66"/>
      <c r="J2" s="8"/>
      <c r="K2" s="8"/>
      <c r="L2" s="8"/>
    </row>
    <row r="3" spans="1:12" x14ac:dyDescent="0.2">
      <c r="A3" s="12"/>
      <c r="B3" s="12"/>
      <c r="C3" s="12"/>
      <c r="D3" s="12"/>
      <c r="E3" s="13"/>
      <c r="F3" s="13"/>
      <c r="G3" s="12"/>
      <c r="H3" s="12"/>
      <c r="I3" s="67"/>
      <c r="J3" s="8"/>
      <c r="K3" s="8"/>
      <c r="L3" s="8"/>
    </row>
    <row r="4" spans="1:12" ht="15" x14ac:dyDescent="0.2">
      <c r="A4" s="199" t="s">
        <v>298</v>
      </c>
      <c r="B4" s="200"/>
      <c r="C4" s="200"/>
      <c r="D4" s="200"/>
      <c r="E4" s="200"/>
      <c r="F4" s="200"/>
      <c r="G4" s="200"/>
      <c r="H4" s="200"/>
      <c r="I4" s="201"/>
      <c r="J4" s="8"/>
      <c r="K4" s="8"/>
      <c r="L4" s="8"/>
    </row>
    <row r="5" spans="1:12" x14ac:dyDescent="0.2">
      <c r="A5" s="14"/>
      <c r="B5" s="14"/>
      <c r="C5" s="14"/>
      <c r="D5" s="14"/>
      <c r="E5" s="15"/>
      <c r="F5" s="68"/>
      <c r="G5" s="16"/>
      <c r="H5" s="17"/>
      <c r="I5" s="69"/>
      <c r="J5" s="8"/>
      <c r="K5" s="8"/>
      <c r="L5" s="8"/>
    </row>
    <row r="6" spans="1:12" x14ac:dyDescent="0.2">
      <c r="A6" s="202" t="s">
        <v>14</v>
      </c>
      <c r="B6" s="203"/>
      <c r="C6" s="194" t="s">
        <v>6</v>
      </c>
      <c r="D6" s="204"/>
      <c r="E6" s="23"/>
      <c r="F6" s="23"/>
      <c r="G6" s="23"/>
      <c r="H6" s="23"/>
      <c r="I6" s="70"/>
      <c r="J6" s="8"/>
      <c r="K6" s="8"/>
      <c r="L6" s="8"/>
    </row>
    <row r="7" spans="1:12" x14ac:dyDescent="0.2">
      <c r="A7" s="138"/>
      <c r="B7" s="138"/>
      <c r="C7" s="86"/>
      <c r="D7" s="86"/>
      <c r="E7" s="23"/>
      <c r="F7" s="23"/>
      <c r="G7" s="23"/>
      <c r="H7" s="23"/>
      <c r="I7" s="70"/>
      <c r="J7" s="8"/>
      <c r="K7" s="8"/>
      <c r="L7" s="8"/>
    </row>
    <row r="8" spans="1:12" ht="12.75" customHeight="1" x14ac:dyDescent="0.2">
      <c r="A8" s="192" t="s">
        <v>15</v>
      </c>
      <c r="B8" s="193"/>
      <c r="C8" s="194" t="s">
        <v>7</v>
      </c>
      <c r="D8" s="195"/>
      <c r="E8" s="23"/>
      <c r="F8" s="23"/>
      <c r="G8" s="23"/>
      <c r="H8" s="23"/>
      <c r="I8" s="71"/>
      <c r="J8" s="8"/>
      <c r="K8" s="8"/>
      <c r="L8" s="8"/>
    </row>
    <row r="9" spans="1:12" x14ac:dyDescent="0.2">
      <c r="A9" s="139"/>
      <c r="B9" s="139"/>
      <c r="C9" s="87"/>
      <c r="D9" s="86"/>
      <c r="E9" s="14"/>
      <c r="F9" s="14"/>
      <c r="G9" s="14"/>
      <c r="H9" s="14"/>
      <c r="I9" s="71"/>
      <c r="J9" s="8"/>
      <c r="K9" s="8"/>
      <c r="L9" s="8"/>
    </row>
    <row r="10" spans="1:12" ht="12.75" customHeight="1" x14ac:dyDescent="0.2">
      <c r="A10" s="205" t="s">
        <v>16</v>
      </c>
      <c r="B10" s="206"/>
      <c r="C10" s="194" t="s">
        <v>8</v>
      </c>
      <c r="D10" s="204"/>
      <c r="E10" s="14"/>
      <c r="F10" s="14"/>
      <c r="G10" s="14"/>
      <c r="H10" s="14"/>
      <c r="I10" s="71"/>
      <c r="J10" s="8"/>
      <c r="K10" s="8"/>
      <c r="L10" s="8"/>
    </row>
    <row r="11" spans="1:12" x14ac:dyDescent="0.2">
      <c r="A11" s="207"/>
      <c r="B11" s="207"/>
      <c r="C11" s="14"/>
      <c r="D11" s="14"/>
      <c r="E11" s="14"/>
      <c r="F11" s="14"/>
      <c r="G11" s="14"/>
      <c r="H11" s="14"/>
      <c r="I11" s="71"/>
      <c r="J11" s="8"/>
      <c r="K11" s="8"/>
      <c r="L11" s="8"/>
    </row>
    <row r="12" spans="1:12" x14ac:dyDescent="0.2">
      <c r="A12" s="202" t="s">
        <v>17</v>
      </c>
      <c r="B12" s="203"/>
      <c r="C12" s="208" t="s">
        <v>9</v>
      </c>
      <c r="D12" s="209"/>
      <c r="E12" s="209"/>
      <c r="F12" s="209"/>
      <c r="G12" s="209"/>
      <c r="H12" s="209"/>
      <c r="I12" s="210"/>
      <c r="J12" s="8"/>
      <c r="K12" s="8"/>
      <c r="L12" s="8"/>
    </row>
    <row r="13" spans="1:12" x14ac:dyDescent="0.2">
      <c r="A13" s="138"/>
      <c r="B13" s="138"/>
      <c r="C13" s="88"/>
      <c r="D13" s="86"/>
      <c r="E13" s="86"/>
      <c r="F13" s="86"/>
      <c r="G13" s="86"/>
      <c r="H13" s="86"/>
      <c r="I13" s="86"/>
      <c r="J13" s="8"/>
      <c r="K13" s="8"/>
      <c r="L13" s="8"/>
    </row>
    <row r="14" spans="1:12" x14ac:dyDescent="0.2">
      <c r="A14" s="202" t="s">
        <v>18</v>
      </c>
      <c r="B14" s="211"/>
      <c r="C14" s="212">
        <v>10110</v>
      </c>
      <c r="D14" s="213"/>
      <c r="E14" s="86"/>
      <c r="F14" s="208" t="s">
        <v>10</v>
      </c>
      <c r="G14" s="214"/>
      <c r="H14" s="214"/>
      <c r="I14" s="215"/>
      <c r="J14" s="8"/>
      <c r="K14" s="8"/>
      <c r="L14" s="8"/>
    </row>
    <row r="15" spans="1:12" x14ac:dyDescent="0.2">
      <c r="A15" s="138"/>
      <c r="B15" s="138"/>
      <c r="C15" s="86"/>
      <c r="D15" s="86"/>
      <c r="E15" s="86"/>
      <c r="F15" s="86"/>
      <c r="G15" s="86"/>
      <c r="H15" s="86"/>
      <c r="I15" s="86"/>
      <c r="J15" s="8"/>
      <c r="K15" s="8"/>
      <c r="L15" s="8"/>
    </row>
    <row r="16" spans="1:12" x14ac:dyDescent="0.2">
      <c r="A16" s="202" t="s">
        <v>19</v>
      </c>
      <c r="B16" s="203"/>
      <c r="C16" s="208" t="s">
        <v>302</v>
      </c>
      <c r="D16" s="209"/>
      <c r="E16" s="209"/>
      <c r="F16" s="209"/>
      <c r="G16" s="209"/>
      <c r="H16" s="209"/>
      <c r="I16" s="210"/>
      <c r="J16" s="8"/>
      <c r="K16" s="8"/>
      <c r="L16" s="8"/>
    </row>
    <row r="17" spans="1:12" x14ac:dyDescent="0.2">
      <c r="A17" s="138"/>
      <c r="B17" s="138"/>
      <c r="C17" s="86"/>
      <c r="D17" s="86"/>
      <c r="E17" s="86"/>
      <c r="F17" s="86"/>
      <c r="G17" s="86"/>
      <c r="H17" s="86"/>
      <c r="I17" s="86"/>
      <c r="J17" s="8"/>
      <c r="K17" s="8"/>
      <c r="L17" s="8"/>
    </row>
    <row r="18" spans="1:12" x14ac:dyDescent="0.2">
      <c r="A18" s="202" t="s">
        <v>20</v>
      </c>
      <c r="B18" s="203"/>
      <c r="C18" s="231" t="s">
        <v>11</v>
      </c>
      <c r="D18" s="232"/>
      <c r="E18" s="232"/>
      <c r="F18" s="232"/>
      <c r="G18" s="232"/>
      <c r="H18" s="232"/>
      <c r="I18" s="233"/>
      <c r="J18" s="8"/>
      <c r="K18" s="8"/>
      <c r="L18" s="8"/>
    </row>
    <row r="19" spans="1:12" x14ac:dyDescent="0.2">
      <c r="A19" s="138"/>
      <c r="B19" s="138"/>
      <c r="C19" s="88"/>
      <c r="D19" s="86"/>
      <c r="E19" s="86"/>
      <c r="F19" s="86"/>
      <c r="G19" s="86"/>
      <c r="H19" s="86"/>
      <c r="I19" s="86"/>
      <c r="J19" s="8"/>
      <c r="K19" s="8"/>
      <c r="L19" s="8"/>
    </row>
    <row r="20" spans="1:12" x14ac:dyDescent="0.2">
      <c r="A20" s="202" t="s">
        <v>21</v>
      </c>
      <c r="B20" s="203"/>
      <c r="C20" s="231" t="s">
        <v>11</v>
      </c>
      <c r="D20" s="232"/>
      <c r="E20" s="232"/>
      <c r="F20" s="232"/>
      <c r="G20" s="232"/>
      <c r="H20" s="232"/>
      <c r="I20" s="233"/>
      <c r="J20" s="8"/>
      <c r="K20" s="8"/>
      <c r="L20" s="8"/>
    </row>
    <row r="21" spans="1:12" x14ac:dyDescent="0.2">
      <c r="A21" s="138"/>
      <c r="B21" s="138"/>
      <c r="C21" s="88"/>
      <c r="D21" s="86"/>
      <c r="E21" s="86"/>
      <c r="F21" s="86"/>
      <c r="G21" s="86"/>
      <c r="H21" s="86"/>
      <c r="I21" s="86"/>
      <c r="J21" s="8"/>
      <c r="K21" s="8"/>
      <c r="L21" s="8"/>
    </row>
    <row r="22" spans="1:12" x14ac:dyDescent="0.2">
      <c r="A22" s="202" t="s">
        <v>22</v>
      </c>
      <c r="B22" s="203"/>
      <c r="C22" s="89">
        <v>133</v>
      </c>
      <c r="D22" s="208" t="s">
        <v>10</v>
      </c>
      <c r="E22" s="216"/>
      <c r="F22" s="217"/>
      <c r="G22" s="234"/>
      <c r="H22" s="235"/>
      <c r="I22" s="90"/>
      <c r="J22" s="8"/>
      <c r="K22" s="8"/>
      <c r="L22" s="8"/>
    </row>
    <row r="23" spans="1:12" x14ac:dyDescent="0.2">
      <c r="A23" s="138"/>
      <c r="B23" s="138"/>
      <c r="C23" s="86"/>
      <c r="D23" s="86"/>
      <c r="E23" s="86"/>
      <c r="F23" s="86"/>
      <c r="G23" s="86"/>
      <c r="H23" s="86"/>
      <c r="I23" s="91"/>
      <c r="J23" s="8"/>
      <c r="K23" s="8"/>
      <c r="L23" s="8"/>
    </row>
    <row r="24" spans="1:12" x14ac:dyDescent="0.2">
      <c r="A24" s="202" t="s">
        <v>23</v>
      </c>
      <c r="B24" s="203"/>
      <c r="C24" s="89">
        <v>21</v>
      </c>
      <c r="D24" s="208" t="s">
        <v>12</v>
      </c>
      <c r="E24" s="216"/>
      <c r="F24" s="216"/>
      <c r="G24" s="217"/>
      <c r="H24" s="137" t="s">
        <v>33</v>
      </c>
      <c r="I24" s="189">
        <v>5304</v>
      </c>
      <c r="J24" s="8"/>
      <c r="K24" s="8"/>
      <c r="L24" s="8"/>
    </row>
    <row r="25" spans="1:12" x14ac:dyDescent="0.2">
      <c r="A25" s="138"/>
      <c r="B25" s="138"/>
      <c r="C25" s="86"/>
      <c r="D25" s="86"/>
      <c r="E25" s="86"/>
      <c r="F25" s="86"/>
      <c r="G25" s="92"/>
      <c r="H25" s="138" t="s">
        <v>34</v>
      </c>
      <c r="I25" s="88"/>
      <c r="J25" s="8"/>
      <c r="K25" s="8"/>
      <c r="L25" s="8"/>
    </row>
    <row r="26" spans="1:12" x14ac:dyDescent="0.2">
      <c r="A26" s="202" t="s">
        <v>24</v>
      </c>
      <c r="B26" s="203"/>
      <c r="C26" s="93" t="s">
        <v>287</v>
      </c>
      <c r="D26" s="94"/>
      <c r="E26" s="95"/>
      <c r="F26" s="91"/>
      <c r="G26" s="202" t="s">
        <v>35</v>
      </c>
      <c r="H26" s="203"/>
      <c r="I26" s="96" t="s">
        <v>13</v>
      </c>
      <c r="J26" s="8"/>
      <c r="K26" s="8"/>
      <c r="L26" s="8"/>
    </row>
    <row r="27" spans="1:12" x14ac:dyDescent="0.2">
      <c r="A27" s="138"/>
      <c r="B27" s="138"/>
      <c r="C27" s="14"/>
      <c r="D27" s="72"/>
      <c r="E27" s="72"/>
      <c r="F27" s="72"/>
      <c r="G27" s="72"/>
      <c r="H27" s="14"/>
      <c r="I27" s="73"/>
      <c r="J27" s="8"/>
      <c r="K27" s="8"/>
      <c r="L27" s="8"/>
    </row>
    <row r="28" spans="1:12" x14ac:dyDescent="0.2">
      <c r="A28" s="218" t="s">
        <v>31</v>
      </c>
      <c r="B28" s="219"/>
      <c r="C28" s="220"/>
      <c r="D28" s="220"/>
      <c r="E28" s="219" t="s">
        <v>32</v>
      </c>
      <c r="F28" s="221"/>
      <c r="G28" s="221"/>
      <c r="H28" s="227" t="s">
        <v>1</v>
      </c>
      <c r="I28" s="227"/>
      <c r="J28" s="8"/>
      <c r="K28" s="8"/>
      <c r="L28" s="8"/>
    </row>
    <row r="29" spans="1:12" x14ac:dyDescent="0.2">
      <c r="A29" s="8"/>
      <c r="B29" s="8"/>
      <c r="C29" s="27"/>
      <c r="D29" s="21"/>
      <c r="E29" s="14"/>
      <c r="F29" s="14"/>
      <c r="G29" s="14"/>
      <c r="H29" s="22"/>
      <c r="I29" s="73"/>
      <c r="J29" s="8"/>
      <c r="K29" s="8"/>
      <c r="L29" s="8"/>
    </row>
    <row r="30" spans="1:12" x14ac:dyDescent="0.2">
      <c r="A30" s="224"/>
      <c r="B30" s="225"/>
      <c r="C30" s="225"/>
      <c r="D30" s="226"/>
      <c r="E30" s="224"/>
      <c r="F30" s="225"/>
      <c r="G30" s="225"/>
      <c r="H30" s="222"/>
      <c r="I30" s="223"/>
      <c r="J30" s="8"/>
      <c r="K30" s="8"/>
      <c r="L30" s="8"/>
    </row>
    <row r="31" spans="1:12" x14ac:dyDescent="0.2">
      <c r="A31" s="228" t="s">
        <v>288</v>
      </c>
      <c r="B31" s="229"/>
      <c r="C31" s="229"/>
      <c r="D31" s="230"/>
      <c r="E31" s="228" t="s">
        <v>289</v>
      </c>
      <c r="F31" s="229"/>
      <c r="G31" s="230"/>
      <c r="H31" s="194" t="s">
        <v>290</v>
      </c>
      <c r="I31" s="195"/>
      <c r="J31" s="8"/>
      <c r="K31" s="8"/>
      <c r="L31" s="8"/>
    </row>
    <row r="32" spans="1:12" x14ac:dyDescent="0.2">
      <c r="A32" s="136"/>
      <c r="B32" s="136"/>
      <c r="C32" s="88"/>
      <c r="D32" s="236"/>
      <c r="E32" s="236"/>
      <c r="F32" s="236"/>
      <c r="G32" s="237"/>
      <c r="H32" s="86"/>
      <c r="I32" s="154"/>
      <c r="J32" s="8"/>
      <c r="K32" s="8"/>
      <c r="L32" s="8"/>
    </row>
    <row r="33" spans="1:12" x14ac:dyDescent="0.2">
      <c r="A33" s="228" t="s">
        <v>291</v>
      </c>
      <c r="B33" s="229"/>
      <c r="C33" s="229"/>
      <c r="D33" s="230"/>
      <c r="E33" s="228" t="s">
        <v>292</v>
      </c>
      <c r="F33" s="242"/>
      <c r="G33" s="242"/>
      <c r="H33" s="194" t="s">
        <v>293</v>
      </c>
      <c r="I33" s="204"/>
      <c r="J33" s="8"/>
      <c r="K33" s="8"/>
      <c r="L33" s="8"/>
    </row>
    <row r="34" spans="1:12" x14ac:dyDescent="0.2">
      <c r="A34" s="136"/>
      <c r="B34" s="136"/>
      <c r="C34" s="88"/>
      <c r="D34" s="152"/>
      <c r="E34" s="152"/>
      <c r="F34" s="152"/>
      <c r="G34" s="153"/>
      <c r="H34" s="86"/>
      <c r="I34" s="155"/>
      <c r="J34" s="8"/>
      <c r="K34" s="8"/>
      <c r="L34" s="8"/>
    </row>
    <row r="35" spans="1:12" x14ac:dyDescent="0.2">
      <c r="A35" s="228" t="s">
        <v>294</v>
      </c>
      <c r="B35" s="243"/>
      <c r="C35" s="243"/>
      <c r="D35" s="244"/>
      <c r="E35" s="228" t="s">
        <v>295</v>
      </c>
      <c r="F35" s="241"/>
      <c r="G35" s="241"/>
      <c r="H35" s="194" t="s">
        <v>296</v>
      </c>
      <c r="I35" s="204"/>
      <c r="J35" s="8"/>
      <c r="K35" s="8"/>
      <c r="L35" s="8"/>
    </row>
    <row r="36" spans="1:12" x14ac:dyDescent="0.2">
      <c r="A36" s="24"/>
      <c r="B36" s="24"/>
      <c r="C36" s="247"/>
      <c r="D36" s="248"/>
      <c r="E36" s="14"/>
      <c r="F36" s="247"/>
      <c r="G36" s="248"/>
      <c r="H36" s="14"/>
      <c r="I36" s="71"/>
      <c r="J36" s="8"/>
      <c r="K36" s="8"/>
      <c r="L36" s="8"/>
    </row>
    <row r="37" spans="1:12" x14ac:dyDescent="0.2">
      <c r="A37" s="228" t="s">
        <v>300</v>
      </c>
      <c r="B37" s="243"/>
      <c r="C37" s="243"/>
      <c r="D37" s="244"/>
      <c r="E37" s="228" t="s">
        <v>289</v>
      </c>
      <c r="F37" s="229"/>
      <c r="G37" s="230"/>
      <c r="H37" s="245" t="s">
        <v>301</v>
      </c>
      <c r="I37" s="246"/>
      <c r="J37" s="8"/>
      <c r="K37" s="8"/>
      <c r="L37" s="8"/>
    </row>
    <row r="38" spans="1:12" x14ac:dyDescent="0.2">
      <c r="A38" s="24"/>
      <c r="B38" s="24"/>
      <c r="C38" s="25"/>
      <c r="D38" s="26"/>
      <c r="E38" s="14"/>
      <c r="F38" s="25"/>
      <c r="G38" s="26"/>
      <c r="H38" s="14"/>
      <c r="I38" s="71"/>
      <c r="J38" s="8"/>
      <c r="K38" s="8"/>
      <c r="L38" s="8"/>
    </row>
    <row r="39" spans="1:12" x14ac:dyDescent="0.2">
      <c r="A39" s="228" t="s">
        <v>303</v>
      </c>
      <c r="B39" s="243"/>
      <c r="C39" s="243"/>
      <c r="D39" s="244"/>
      <c r="E39" s="228" t="s">
        <v>304</v>
      </c>
      <c r="F39" s="229"/>
      <c r="G39" s="230"/>
      <c r="H39" s="245" t="s">
        <v>305</v>
      </c>
      <c r="I39" s="246"/>
      <c r="J39" s="8"/>
      <c r="K39" s="8"/>
      <c r="L39" s="8"/>
    </row>
    <row r="40" spans="1:12" x14ac:dyDescent="0.2">
      <c r="A40" s="140"/>
      <c r="B40" s="27"/>
      <c r="C40" s="27"/>
      <c r="D40" s="27"/>
      <c r="E40" s="20"/>
      <c r="F40" s="84"/>
      <c r="G40" s="84"/>
      <c r="H40" s="85"/>
      <c r="I40" s="74"/>
      <c r="J40" s="8"/>
      <c r="K40" s="8"/>
      <c r="L40" s="8"/>
    </row>
    <row r="41" spans="1:12" x14ac:dyDescent="0.2">
      <c r="A41" s="238" t="s">
        <v>309</v>
      </c>
      <c r="B41" s="239"/>
      <c r="C41" s="239"/>
      <c r="D41" s="240"/>
      <c r="E41" s="238" t="s">
        <v>310</v>
      </c>
      <c r="F41" s="239"/>
      <c r="G41" s="239"/>
      <c r="H41" s="245" t="s">
        <v>311</v>
      </c>
      <c r="I41" s="246"/>
      <c r="J41" s="8"/>
      <c r="K41" s="8"/>
      <c r="L41" s="8"/>
    </row>
    <row r="42" spans="1:12" x14ac:dyDescent="0.2">
      <c r="A42" s="28"/>
      <c r="B42" s="28"/>
      <c r="C42" s="28"/>
      <c r="D42" s="18"/>
      <c r="E42" s="18"/>
      <c r="F42" s="28"/>
      <c r="G42" s="18"/>
      <c r="H42" s="18"/>
      <c r="I42" s="75"/>
      <c r="J42" s="8"/>
      <c r="K42" s="8"/>
      <c r="L42" s="8"/>
    </row>
    <row r="43" spans="1:12" ht="12.75" customHeight="1" x14ac:dyDescent="0.2">
      <c r="A43" s="262" t="s">
        <v>25</v>
      </c>
      <c r="B43" s="263"/>
      <c r="C43" s="222"/>
      <c r="D43" s="223"/>
      <c r="E43" s="21"/>
      <c r="F43" s="274"/>
      <c r="G43" s="225"/>
      <c r="H43" s="225"/>
      <c r="I43" s="226"/>
      <c r="J43" s="8"/>
      <c r="K43" s="8"/>
      <c r="L43" s="8"/>
    </row>
    <row r="44" spans="1:12" x14ac:dyDescent="0.2">
      <c r="A44" s="24"/>
      <c r="B44" s="24"/>
      <c r="C44" s="247"/>
      <c r="D44" s="248"/>
      <c r="E44" s="14"/>
      <c r="F44" s="247"/>
      <c r="G44" s="261"/>
      <c r="H44" s="29"/>
      <c r="I44" s="76"/>
      <c r="J44" s="8"/>
      <c r="K44" s="8"/>
      <c r="L44" s="8"/>
    </row>
    <row r="45" spans="1:12" ht="12.75" customHeight="1" x14ac:dyDescent="0.2">
      <c r="A45" s="262" t="s">
        <v>26</v>
      </c>
      <c r="B45" s="263"/>
      <c r="C45" s="274"/>
      <c r="D45" s="275"/>
      <c r="E45" s="275"/>
      <c r="F45" s="275"/>
      <c r="G45" s="275"/>
      <c r="H45" s="275"/>
      <c r="I45" s="276"/>
      <c r="J45" s="8"/>
      <c r="K45" s="8"/>
      <c r="L45" s="8"/>
    </row>
    <row r="46" spans="1:12" x14ac:dyDescent="0.2">
      <c r="A46" s="138"/>
      <c r="B46" s="138"/>
      <c r="C46" s="146" t="s">
        <v>36</v>
      </c>
      <c r="D46" s="14"/>
      <c r="E46" s="14"/>
      <c r="F46" s="14"/>
      <c r="G46" s="14"/>
      <c r="H46" s="14"/>
      <c r="I46" s="71"/>
      <c r="J46" s="8"/>
      <c r="K46" s="8"/>
      <c r="L46" s="8"/>
    </row>
    <row r="47" spans="1:12" x14ac:dyDescent="0.2">
      <c r="A47" s="262" t="s">
        <v>27</v>
      </c>
      <c r="B47" s="263"/>
      <c r="C47" s="267"/>
      <c r="D47" s="265"/>
      <c r="E47" s="266"/>
      <c r="F47" s="14"/>
      <c r="G47" s="39" t="s">
        <v>2</v>
      </c>
      <c r="H47" s="267"/>
      <c r="I47" s="266"/>
      <c r="J47" s="8"/>
      <c r="K47" s="8"/>
      <c r="L47" s="8"/>
    </row>
    <row r="48" spans="1:12" x14ac:dyDescent="0.2">
      <c r="A48" s="138"/>
      <c r="B48" s="138"/>
      <c r="C48" s="19"/>
      <c r="D48" s="14"/>
      <c r="E48" s="14"/>
      <c r="F48" s="14"/>
      <c r="G48" s="14"/>
      <c r="H48" s="14"/>
      <c r="I48" s="71"/>
      <c r="J48" s="8"/>
      <c r="K48" s="8"/>
      <c r="L48" s="8"/>
    </row>
    <row r="49" spans="1:12" ht="12.75" customHeight="1" x14ac:dyDescent="0.2">
      <c r="A49" s="262" t="s">
        <v>20</v>
      </c>
      <c r="B49" s="263"/>
      <c r="C49" s="264"/>
      <c r="D49" s="265"/>
      <c r="E49" s="265"/>
      <c r="F49" s="265"/>
      <c r="G49" s="265"/>
      <c r="H49" s="265"/>
      <c r="I49" s="266"/>
      <c r="J49" s="8"/>
      <c r="K49" s="8"/>
      <c r="L49" s="8"/>
    </row>
    <row r="50" spans="1:12" x14ac:dyDescent="0.2">
      <c r="A50" s="138"/>
      <c r="B50" s="138"/>
      <c r="C50" s="14"/>
      <c r="D50" s="14"/>
      <c r="E50" s="14"/>
      <c r="F50" s="14"/>
      <c r="G50" s="14"/>
      <c r="H50" s="14"/>
      <c r="I50" s="71"/>
      <c r="J50" s="8"/>
      <c r="K50" s="8"/>
      <c r="L50" s="8"/>
    </row>
    <row r="51" spans="1:12" x14ac:dyDescent="0.2">
      <c r="A51" s="202" t="s">
        <v>28</v>
      </c>
      <c r="B51" s="203"/>
      <c r="C51" s="267"/>
      <c r="D51" s="265"/>
      <c r="E51" s="265"/>
      <c r="F51" s="265"/>
      <c r="G51" s="265"/>
      <c r="H51" s="265"/>
      <c r="I51" s="268"/>
      <c r="J51" s="8"/>
      <c r="K51" s="8"/>
      <c r="L51" s="8"/>
    </row>
    <row r="52" spans="1:12" x14ac:dyDescent="0.2">
      <c r="A52" s="141"/>
      <c r="B52" s="141"/>
      <c r="C52" s="273" t="s">
        <v>37</v>
      </c>
      <c r="D52" s="273"/>
      <c r="E52" s="273"/>
      <c r="F52" s="273"/>
      <c r="G52" s="273"/>
      <c r="H52" s="273"/>
      <c r="I52" s="77"/>
      <c r="J52" s="8"/>
      <c r="K52" s="8"/>
      <c r="L52" s="8"/>
    </row>
    <row r="53" spans="1:12" x14ac:dyDescent="0.2">
      <c r="A53" s="141"/>
      <c r="B53" s="141"/>
      <c r="C53" s="30"/>
      <c r="D53" s="30"/>
      <c r="E53" s="30"/>
      <c r="F53" s="30"/>
      <c r="G53" s="30"/>
      <c r="H53" s="30"/>
      <c r="I53" s="77"/>
      <c r="J53" s="8"/>
      <c r="K53" s="8"/>
      <c r="L53" s="8"/>
    </row>
    <row r="54" spans="1:12" x14ac:dyDescent="0.2">
      <c r="A54" s="141"/>
      <c r="B54" s="269" t="s">
        <v>38</v>
      </c>
      <c r="C54" s="270"/>
      <c r="D54" s="270"/>
      <c r="E54" s="270"/>
      <c r="F54" s="147"/>
      <c r="G54" s="147"/>
      <c r="H54" s="147"/>
      <c r="I54" s="148"/>
      <c r="J54" s="8"/>
      <c r="K54" s="8"/>
      <c r="L54" s="8"/>
    </row>
    <row r="55" spans="1:12" x14ac:dyDescent="0.2">
      <c r="A55" s="141"/>
      <c r="B55" s="254" t="s">
        <v>39</v>
      </c>
      <c r="C55" s="255"/>
      <c r="D55" s="255"/>
      <c r="E55" s="255"/>
      <c r="F55" s="255"/>
      <c r="G55" s="255"/>
      <c r="H55" s="255"/>
      <c r="I55" s="255"/>
      <c r="J55" s="8"/>
      <c r="K55" s="8"/>
      <c r="L55" s="8"/>
    </row>
    <row r="56" spans="1:12" x14ac:dyDescent="0.2">
      <c r="A56" s="141"/>
      <c r="B56" s="256" t="s">
        <v>40</v>
      </c>
      <c r="C56" s="257"/>
      <c r="D56" s="257"/>
      <c r="E56" s="257"/>
      <c r="F56" s="257"/>
      <c r="G56" s="257"/>
      <c r="H56" s="257"/>
      <c r="I56" s="257"/>
      <c r="J56" s="8"/>
      <c r="K56" s="8"/>
      <c r="L56" s="8"/>
    </row>
    <row r="57" spans="1:12" x14ac:dyDescent="0.2">
      <c r="A57" s="141"/>
      <c r="B57" s="256" t="s">
        <v>41</v>
      </c>
      <c r="C57" s="257"/>
      <c r="D57" s="257"/>
      <c r="E57" s="257"/>
      <c r="F57" s="257"/>
      <c r="G57" s="257"/>
      <c r="H57" s="257"/>
      <c r="I57" s="257"/>
      <c r="J57" s="8"/>
      <c r="K57" s="8"/>
      <c r="L57" s="8"/>
    </row>
    <row r="58" spans="1:12" x14ac:dyDescent="0.2">
      <c r="A58" s="141"/>
      <c r="B58" s="258"/>
      <c r="C58" s="259"/>
      <c r="D58" s="259"/>
      <c r="E58" s="259"/>
      <c r="F58" s="259"/>
      <c r="G58" s="259"/>
      <c r="H58" s="259"/>
      <c r="I58" s="260"/>
      <c r="J58" s="8"/>
      <c r="K58" s="8"/>
      <c r="L58" s="8"/>
    </row>
    <row r="59" spans="1:12" x14ac:dyDescent="0.2">
      <c r="A59" s="142" t="s">
        <v>3</v>
      </c>
      <c r="B59" s="143"/>
      <c r="C59" s="78"/>
      <c r="D59" s="78"/>
      <c r="E59" s="78"/>
      <c r="F59" s="78"/>
      <c r="G59" s="78"/>
      <c r="H59" s="78"/>
      <c r="I59" s="79"/>
      <c r="J59" s="8"/>
      <c r="K59" s="8"/>
      <c r="L59" s="8"/>
    </row>
    <row r="60" spans="1:12" ht="13.5" thickBot="1" x14ac:dyDescent="0.25">
      <c r="A60" s="143"/>
      <c r="B60" s="143"/>
      <c r="C60" s="14"/>
      <c r="D60" s="14"/>
      <c r="E60" s="14"/>
      <c r="F60" s="14"/>
      <c r="G60" s="31"/>
      <c r="H60" s="32"/>
      <c r="I60" s="80"/>
      <c r="J60" s="8"/>
      <c r="K60" s="8"/>
      <c r="L60" s="8"/>
    </row>
    <row r="61" spans="1:12" x14ac:dyDescent="0.2">
      <c r="A61" s="144"/>
      <c r="B61" s="144"/>
      <c r="C61" s="14"/>
      <c r="D61" s="14"/>
      <c r="E61" s="149" t="s">
        <v>42</v>
      </c>
      <c r="F61" s="8"/>
      <c r="G61" s="249" t="s">
        <v>43</v>
      </c>
      <c r="H61" s="250"/>
      <c r="I61" s="251"/>
      <c r="J61" s="8"/>
      <c r="K61" s="8"/>
      <c r="L61" s="8"/>
    </row>
    <row r="62" spans="1:12" x14ac:dyDescent="0.2">
      <c r="C62" s="81"/>
      <c r="D62" s="81"/>
      <c r="E62" s="81"/>
      <c r="F62" s="81"/>
      <c r="G62" s="252"/>
      <c r="H62" s="253"/>
      <c r="I62" s="82"/>
      <c r="J62" s="8"/>
      <c r="K62" s="8"/>
      <c r="L62" s="8"/>
    </row>
  </sheetData>
  <protectedRanges>
    <protectedRange sqref="E2 H2 C30:I30" name="Range1"/>
    <protectedRange sqref="C6:D6 C8:D8 C10:D10" name="Range1_1"/>
    <protectedRange sqref="C12:I12 C14:D14 F14:I14 C18:I18 C20:I20 C24:G24 C22:F22 C26 I26" name="Range1_1_1"/>
    <protectedRange sqref="A30:B30" name="Range1_1_2"/>
    <protectedRange sqref="A31:I31 A33:I33 A35:D35 E37:G37" name="Range1_1_3"/>
    <protectedRange sqref="I24" name="Range1_1_1_1"/>
    <protectedRange sqref="C16:I16" name="Range1_1_1_2"/>
  </protectedRanges>
  <mergeCells count="76">
    <mergeCell ref="A1:C1"/>
    <mergeCell ref="C52:H52"/>
    <mergeCell ref="A45:B45"/>
    <mergeCell ref="C45:I45"/>
    <mergeCell ref="A47:B47"/>
    <mergeCell ref="C47:E47"/>
    <mergeCell ref="H47:I47"/>
    <mergeCell ref="A37:D37"/>
    <mergeCell ref="E37:G37"/>
    <mergeCell ref="F43:I43"/>
    <mergeCell ref="H37:I37"/>
    <mergeCell ref="A39:D39"/>
    <mergeCell ref="A43:B43"/>
    <mergeCell ref="H39:I39"/>
    <mergeCell ref="C43:D43"/>
    <mergeCell ref="E39:G39"/>
    <mergeCell ref="H41:I41"/>
    <mergeCell ref="C36:D36"/>
    <mergeCell ref="F36:G36"/>
    <mergeCell ref="G61:I61"/>
    <mergeCell ref="G62:H62"/>
    <mergeCell ref="B55:I55"/>
    <mergeCell ref="B57:I57"/>
    <mergeCell ref="B58:I58"/>
    <mergeCell ref="C44:D44"/>
    <mergeCell ref="F44:G44"/>
    <mergeCell ref="B56:I56"/>
    <mergeCell ref="A49:B49"/>
    <mergeCell ref="C49:I49"/>
    <mergeCell ref="A51:B51"/>
    <mergeCell ref="C51:I51"/>
    <mergeCell ref="B54:E54"/>
    <mergeCell ref="A41:D41"/>
    <mergeCell ref="E41:G41"/>
    <mergeCell ref="E35:G35"/>
    <mergeCell ref="A33:D33"/>
    <mergeCell ref="E33:G33"/>
    <mergeCell ref="A35:D35"/>
    <mergeCell ref="H35:I35"/>
    <mergeCell ref="H28:I28"/>
    <mergeCell ref="A31:D31"/>
    <mergeCell ref="E31:G31"/>
    <mergeCell ref="C18:I18"/>
    <mergeCell ref="A20:B20"/>
    <mergeCell ref="C20:I20"/>
    <mergeCell ref="A24:B24"/>
    <mergeCell ref="A18:B18"/>
    <mergeCell ref="A26:B26"/>
    <mergeCell ref="G26:H26"/>
    <mergeCell ref="G22:H22"/>
    <mergeCell ref="D24:G24"/>
    <mergeCell ref="A22:B22"/>
    <mergeCell ref="H31:I31"/>
    <mergeCell ref="D32:G32"/>
    <mergeCell ref="H33:I33"/>
    <mergeCell ref="D22:F22"/>
    <mergeCell ref="A28:D28"/>
    <mergeCell ref="E28:G28"/>
    <mergeCell ref="H30:I30"/>
    <mergeCell ref="A30:D30"/>
    <mergeCell ref="E30:G30"/>
    <mergeCell ref="A10:B11"/>
    <mergeCell ref="C10:D10"/>
    <mergeCell ref="A16:B16"/>
    <mergeCell ref="C16:I16"/>
    <mergeCell ref="A12:B12"/>
    <mergeCell ref="C12:I12"/>
    <mergeCell ref="A14:B14"/>
    <mergeCell ref="C14:D14"/>
    <mergeCell ref="F14:I14"/>
    <mergeCell ref="A8:B8"/>
    <mergeCell ref="C8:D8"/>
    <mergeCell ref="A2:D2"/>
    <mergeCell ref="A4:I4"/>
    <mergeCell ref="A6:B6"/>
    <mergeCell ref="C6:D6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</hyperlinks>
  <pageMargins left="0.75" right="0.75" top="1" bottom="1" header="0.5" footer="0.5"/>
  <pageSetup paperSize="9" scale="77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21"/>
  <sheetViews>
    <sheetView view="pageBreakPreview" topLeftCell="A42" zoomScaleNormal="100" zoomScaleSheetLayoutView="100" workbookViewId="0">
      <selection activeCell="E85" sqref="E85"/>
    </sheetView>
  </sheetViews>
  <sheetFormatPr defaultRowHeight="12.75" x14ac:dyDescent="0.2"/>
  <cols>
    <col min="1" max="1" width="96.42578125" style="150" bestFit="1" customWidth="1"/>
    <col min="2" max="2" width="9.140625" style="40"/>
    <col min="3" max="4" width="14" style="40" bestFit="1" customWidth="1"/>
    <col min="5" max="5" width="11.28515625" style="40" bestFit="1" customWidth="1"/>
    <col min="6" max="16384" width="9.140625" style="40"/>
  </cols>
  <sheetData>
    <row r="1" spans="1:8" ht="12.75" customHeight="1" x14ac:dyDescent="0.2">
      <c r="A1" s="116" t="s">
        <v>285</v>
      </c>
      <c r="B1" s="116"/>
      <c r="C1" s="116"/>
      <c r="D1" s="116"/>
    </row>
    <row r="2" spans="1:8" ht="12.75" customHeight="1" x14ac:dyDescent="0.2">
      <c r="A2" s="117" t="s">
        <v>308</v>
      </c>
      <c r="B2" s="117"/>
      <c r="C2" s="117"/>
      <c r="D2" s="117"/>
    </row>
    <row r="3" spans="1:8" ht="12.75" customHeight="1" x14ac:dyDescent="0.2">
      <c r="A3" s="118" t="s">
        <v>45</v>
      </c>
      <c r="B3" s="119"/>
      <c r="C3" s="119"/>
      <c r="D3" s="120"/>
    </row>
    <row r="4" spans="1:8" ht="22.5" customHeight="1" x14ac:dyDescent="0.2">
      <c r="A4" s="121" t="s">
        <v>46</v>
      </c>
      <c r="B4" s="45" t="s">
        <v>47</v>
      </c>
      <c r="C4" s="46" t="s">
        <v>48</v>
      </c>
      <c r="D4" s="47" t="s">
        <v>49</v>
      </c>
    </row>
    <row r="5" spans="1:8" ht="12.75" customHeight="1" x14ac:dyDescent="0.2">
      <c r="A5" s="43">
        <v>1</v>
      </c>
      <c r="B5" s="44">
        <v>2</v>
      </c>
      <c r="C5" s="43">
        <v>3</v>
      </c>
      <c r="D5" s="43">
        <v>4</v>
      </c>
    </row>
    <row r="6" spans="1:8" ht="12.75" customHeight="1" x14ac:dyDescent="0.2">
      <c r="A6" s="122" t="s">
        <v>50</v>
      </c>
      <c r="B6" s="123"/>
      <c r="C6" s="123"/>
      <c r="D6" s="124"/>
    </row>
    <row r="7" spans="1:8" ht="12.75" customHeight="1" x14ac:dyDescent="0.2">
      <c r="A7" s="110" t="s">
        <v>51</v>
      </c>
      <c r="B7" s="3">
        <v>1</v>
      </c>
      <c r="C7" s="166">
        <v>0</v>
      </c>
      <c r="D7" s="166">
        <v>0</v>
      </c>
      <c r="F7" s="98"/>
      <c r="G7" s="98"/>
      <c r="H7" s="98"/>
    </row>
    <row r="8" spans="1:8" ht="12.75" customHeight="1" x14ac:dyDescent="0.2">
      <c r="A8" s="99" t="s">
        <v>52</v>
      </c>
      <c r="B8" s="1">
        <v>2</v>
      </c>
      <c r="C8" s="164">
        <f>C9+C16+C26+C35+C39</f>
        <v>8889015308</v>
      </c>
      <c r="D8" s="164">
        <f>D9+D16+D26+D35+D39</f>
        <v>10385162656</v>
      </c>
      <c r="F8" s="98"/>
      <c r="G8" s="98"/>
      <c r="H8" s="98"/>
    </row>
    <row r="9" spans="1:8" ht="12.75" customHeight="1" x14ac:dyDescent="0.2">
      <c r="A9" s="112" t="s">
        <v>53</v>
      </c>
      <c r="B9" s="1">
        <v>3</v>
      </c>
      <c r="C9" s="164">
        <f>SUM(C10:C15)</f>
        <v>1737554000</v>
      </c>
      <c r="D9" s="164">
        <f>SUM(D10:D15)</f>
        <v>2538531457</v>
      </c>
      <c r="F9" s="98"/>
      <c r="G9" s="98"/>
      <c r="H9" s="98"/>
    </row>
    <row r="10" spans="1:8" x14ac:dyDescent="0.2">
      <c r="A10" s="112" t="s">
        <v>54</v>
      </c>
      <c r="B10" s="1">
        <v>4</v>
      </c>
      <c r="C10" s="156">
        <v>0</v>
      </c>
      <c r="D10" s="156">
        <v>0</v>
      </c>
      <c r="F10" s="98"/>
      <c r="G10" s="98"/>
      <c r="H10" s="98"/>
    </row>
    <row r="11" spans="1:8" x14ac:dyDescent="0.2">
      <c r="A11" s="112" t="s">
        <v>55</v>
      </c>
      <c r="B11" s="1">
        <v>5</v>
      </c>
      <c r="C11" s="156">
        <v>1356300334</v>
      </c>
      <c r="D11" s="156">
        <v>1841110866</v>
      </c>
      <c r="F11" s="98"/>
      <c r="G11" s="98"/>
      <c r="H11" s="98"/>
    </row>
    <row r="12" spans="1:8" x14ac:dyDescent="0.2">
      <c r="A12" s="112" t="s">
        <v>0</v>
      </c>
      <c r="B12" s="1">
        <v>6</v>
      </c>
      <c r="C12" s="156">
        <v>252577931</v>
      </c>
      <c r="D12" s="156">
        <v>455905113</v>
      </c>
      <c r="F12" s="98"/>
      <c r="G12" s="98"/>
      <c r="H12" s="98"/>
    </row>
    <row r="13" spans="1:8" x14ac:dyDescent="0.2">
      <c r="A13" s="112" t="s">
        <v>56</v>
      </c>
      <c r="B13" s="1">
        <v>7</v>
      </c>
      <c r="C13" s="156">
        <v>0</v>
      </c>
      <c r="D13" s="156">
        <v>0</v>
      </c>
      <c r="F13" s="98"/>
      <c r="G13" s="98"/>
      <c r="H13" s="98"/>
    </row>
    <row r="14" spans="1:8" x14ac:dyDescent="0.2">
      <c r="A14" s="112" t="s">
        <v>57</v>
      </c>
      <c r="B14" s="1">
        <v>8</v>
      </c>
      <c r="C14" s="156">
        <v>128675735</v>
      </c>
      <c r="D14" s="156">
        <v>241515478</v>
      </c>
      <c r="F14" s="98"/>
      <c r="G14" s="98"/>
      <c r="H14" s="98"/>
    </row>
    <row r="15" spans="1:8" x14ac:dyDescent="0.2">
      <c r="A15" s="112" t="s">
        <v>58</v>
      </c>
      <c r="B15" s="1">
        <v>9</v>
      </c>
      <c r="C15" s="156">
        <v>0</v>
      </c>
      <c r="D15" s="156">
        <v>0</v>
      </c>
      <c r="F15" s="98"/>
      <c r="G15" s="98"/>
      <c r="H15" s="98"/>
    </row>
    <row r="16" spans="1:8" x14ac:dyDescent="0.2">
      <c r="A16" s="112" t="s">
        <v>59</v>
      </c>
      <c r="B16" s="1">
        <v>10</v>
      </c>
      <c r="C16" s="164">
        <f>SUM(C17:C25)</f>
        <v>5619282183</v>
      </c>
      <c r="D16" s="164">
        <f>SUM(D17:D25)</f>
        <v>6174936178</v>
      </c>
      <c r="F16" s="98"/>
      <c r="G16" s="98"/>
      <c r="H16" s="98"/>
    </row>
    <row r="17" spans="1:8" x14ac:dyDescent="0.2">
      <c r="A17" s="112" t="s">
        <v>60</v>
      </c>
      <c r="B17" s="1">
        <v>11</v>
      </c>
      <c r="C17" s="156">
        <v>45874038</v>
      </c>
      <c r="D17" s="156">
        <v>63751515</v>
      </c>
      <c r="F17" s="98"/>
      <c r="G17" s="98"/>
      <c r="H17" s="98"/>
    </row>
    <row r="18" spans="1:8" x14ac:dyDescent="0.2">
      <c r="A18" s="112" t="s">
        <v>61</v>
      </c>
      <c r="B18" s="1">
        <v>12</v>
      </c>
      <c r="C18" s="156">
        <v>3228193711</v>
      </c>
      <c r="D18" s="156">
        <v>3571485894</v>
      </c>
      <c r="F18" s="98"/>
      <c r="G18" s="98"/>
      <c r="H18" s="98"/>
    </row>
    <row r="19" spans="1:8" x14ac:dyDescent="0.2">
      <c r="A19" s="112" t="s">
        <v>62</v>
      </c>
      <c r="B19" s="1">
        <v>13</v>
      </c>
      <c r="C19" s="156">
        <v>1871606567</v>
      </c>
      <c r="D19" s="156">
        <v>1995307269</v>
      </c>
      <c r="F19" s="98"/>
      <c r="G19" s="98"/>
      <c r="H19" s="98"/>
    </row>
    <row r="20" spans="1:8" x14ac:dyDescent="0.2">
      <c r="A20" s="112" t="s">
        <v>63</v>
      </c>
      <c r="B20" s="1">
        <v>14</v>
      </c>
      <c r="C20" s="156">
        <v>56690529</v>
      </c>
      <c r="D20" s="156">
        <v>44668136</v>
      </c>
      <c r="F20" s="98"/>
      <c r="G20" s="98"/>
      <c r="H20" s="98"/>
    </row>
    <row r="21" spans="1:8" x14ac:dyDescent="0.2">
      <c r="A21" s="112" t="s">
        <v>64</v>
      </c>
      <c r="B21" s="1">
        <v>15</v>
      </c>
      <c r="C21" s="156">
        <v>0</v>
      </c>
      <c r="D21" s="156">
        <v>0</v>
      </c>
      <c r="F21" s="98"/>
      <c r="G21" s="98"/>
      <c r="H21" s="98"/>
    </row>
    <row r="22" spans="1:8" x14ac:dyDescent="0.2">
      <c r="A22" s="112" t="s">
        <v>65</v>
      </c>
      <c r="B22" s="1">
        <v>16</v>
      </c>
      <c r="C22" s="156">
        <v>572552</v>
      </c>
      <c r="D22" s="156">
        <v>561731</v>
      </c>
      <c r="F22" s="98"/>
      <c r="G22" s="98"/>
      <c r="H22" s="98"/>
    </row>
    <row r="23" spans="1:8" x14ac:dyDescent="0.2">
      <c r="A23" s="112" t="s">
        <v>66</v>
      </c>
      <c r="B23" s="1">
        <v>17</v>
      </c>
      <c r="C23" s="156">
        <v>368190669</v>
      </c>
      <c r="D23" s="156">
        <v>459466408</v>
      </c>
      <c r="F23" s="98"/>
      <c r="G23" s="98"/>
      <c r="H23" s="98"/>
    </row>
    <row r="24" spans="1:8" x14ac:dyDescent="0.2">
      <c r="A24" s="112" t="s">
        <v>67</v>
      </c>
      <c r="B24" s="1">
        <v>18</v>
      </c>
      <c r="C24" s="156">
        <v>4193541</v>
      </c>
      <c r="D24" s="156">
        <v>3994017</v>
      </c>
      <c r="F24" s="98"/>
      <c r="G24" s="98"/>
      <c r="H24" s="98"/>
    </row>
    <row r="25" spans="1:8" x14ac:dyDescent="0.2">
      <c r="A25" s="112" t="s">
        <v>68</v>
      </c>
      <c r="B25" s="1">
        <v>19</v>
      </c>
      <c r="C25" s="156">
        <v>43960576</v>
      </c>
      <c r="D25" s="156">
        <v>35701208</v>
      </c>
      <c r="F25" s="98"/>
      <c r="G25" s="98"/>
      <c r="H25" s="98"/>
    </row>
    <row r="26" spans="1:8" x14ac:dyDescent="0.2">
      <c r="A26" s="112" t="s">
        <v>69</v>
      </c>
      <c r="B26" s="1">
        <v>20</v>
      </c>
      <c r="C26" s="164">
        <f>SUM(C27:C34)</f>
        <v>1352249650</v>
      </c>
      <c r="D26" s="164">
        <f>SUM(D27:D34)</f>
        <v>1333440319</v>
      </c>
      <c r="F26" s="98"/>
      <c r="G26" s="98"/>
      <c r="H26" s="98"/>
    </row>
    <row r="27" spans="1:8" x14ac:dyDescent="0.2">
      <c r="A27" s="112" t="s">
        <v>70</v>
      </c>
      <c r="B27" s="1">
        <v>21</v>
      </c>
      <c r="C27" s="156">
        <v>0</v>
      </c>
      <c r="D27" s="156">
        <v>0</v>
      </c>
      <c r="F27" s="98"/>
      <c r="G27" s="98"/>
      <c r="H27" s="98"/>
    </row>
    <row r="28" spans="1:8" x14ac:dyDescent="0.2">
      <c r="A28" s="112" t="s">
        <v>71</v>
      </c>
      <c r="B28" s="1">
        <v>22</v>
      </c>
      <c r="C28" s="156">
        <v>0</v>
      </c>
      <c r="D28" s="156">
        <v>0</v>
      </c>
      <c r="F28" s="98"/>
      <c r="G28" s="98"/>
      <c r="H28" s="98"/>
    </row>
    <row r="29" spans="1:8" x14ac:dyDescent="0.2">
      <c r="A29" s="112" t="s">
        <v>72</v>
      </c>
      <c r="B29" s="1">
        <v>23</v>
      </c>
      <c r="C29" s="156">
        <v>0</v>
      </c>
      <c r="D29" s="156">
        <v>0</v>
      </c>
      <c r="F29" s="98"/>
      <c r="G29" s="98"/>
      <c r="H29" s="98"/>
    </row>
    <row r="30" spans="1:8" x14ac:dyDescent="0.2">
      <c r="A30" s="112" t="s">
        <v>73</v>
      </c>
      <c r="B30" s="1">
        <v>24</v>
      </c>
      <c r="C30" s="156">
        <v>0</v>
      </c>
      <c r="D30" s="156">
        <v>0</v>
      </c>
      <c r="F30" s="98"/>
      <c r="G30" s="98"/>
      <c r="H30" s="98"/>
    </row>
    <row r="31" spans="1:8" x14ac:dyDescent="0.2">
      <c r="A31" s="112" t="s">
        <v>74</v>
      </c>
      <c r="B31" s="1">
        <v>25</v>
      </c>
      <c r="C31" s="156">
        <v>949270860</v>
      </c>
      <c r="D31" s="156">
        <v>947738236</v>
      </c>
      <c r="F31" s="98"/>
      <c r="G31" s="98"/>
      <c r="H31" s="98"/>
    </row>
    <row r="32" spans="1:8" x14ac:dyDescent="0.2">
      <c r="A32" s="112" t="s">
        <v>75</v>
      </c>
      <c r="B32" s="1">
        <v>26</v>
      </c>
      <c r="C32" s="156">
        <v>25832668</v>
      </c>
      <c r="D32" s="156">
        <v>6671944</v>
      </c>
      <c r="F32" s="98"/>
      <c r="G32" s="98"/>
      <c r="H32" s="98"/>
    </row>
    <row r="33" spans="1:8" x14ac:dyDescent="0.2">
      <c r="A33" s="112" t="s">
        <v>76</v>
      </c>
      <c r="B33" s="1">
        <v>27</v>
      </c>
      <c r="C33" s="156">
        <v>0</v>
      </c>
      <c r="D33" s="156">
        <v>0</v>
      </c>
      <c r="F33" s="98"/>
      <c r="G33" s="98"/>
      <c r="H33" s="98"/>
    </row>
    <row r="34" spans="1:8" x14ac:dyDescent="0.2">
      <c r="A34" s="112" t="s">
        <v>77</v>
      </c>
      <c r="B34" s="1">
        <v>28</v>
      </c>
      <c r="C34" s="156">
        <v>377146122</v>
      </c>
      <c r="D34" s="156">
        <v>379030139</v>
      </c>
      <c r="F34" s="98"/>
      <c r="G34" s="98"/>
      <c r="H34" s="98"/>
    </row>
    <row r="35" spans="1:8" x14ac:dyDescent="0.2">
      <c r="A35" s="112" t="s">
        <v>78</v>
      </c>
      <c r="B35" s="1">
        <v>29</v>
      </c>
      <c r="C35" s="164">
        <f>SUM(C36:C38)</f>
        <v>120615414</v>
      </c>
      <c r="D35" s="164">
        <f>SUM(D36:D38)</f>
        <v>247675906</v>
      </c>
      <c r="F35" s="98"/>
      <c r="G35" s="98"/>
      <c r="H35" s="98"/>
    </row>
    <row r="36" spans="1:8" x14ac:dyDescent="0.2">
      <c r="A36" s="112" t="s">
        <v>79</v>
      </c>
      <c r="B36" s="1">
        <v>30</v>
      </c>
      <c r="C36" s="156">
        <v>0</v>
      </c>
      <c r="D36" s="156">
        <v>0</v>
      </c>
      <c r="F36" s="98"/>
      <c r="G36" s="98"/>
      <c r="H36" s="98"/>
    </row>
    <row r="37" spans="1:8" x14ac:dyDescent="0.2">
      <c r="A37" s="112" t="s">
        <v>80</v>
      </c>
      <c r="B37" s="1">
        <v>31</v>
      </c>
      <c r="C37" s="156">
        <v>18601095</v>
      </c>
      <c r="D37" s="156">
        <v>76727381</v>
      </c>
      <c r="F37" s="98"/>
      <c r="G37" s="98"/>
      <c r="H37" s="98"/>
    </row>
    <row r="38" spans="1:8" x14ac:dyDescent="0.2">
      <c r="A38" s="112" t="s">
        <v>81</v>
      </c>
      <c r="B38" s="1">
        <v>32</v>
      </c>
      <c r="C38" s="156">
        <v>102014319</v>
      </c>
      <c r="D38" s="156">
        <v>170948525</v>
      </c>
      <c r="F38" s="98"/>
      <c r="G38" s="98"/>
      <c r="H38" s="98"/>
    </row>
    <row r="39" spans="1:8" x14ac:dyDescent="0.2">
      <c r="A39" s="112" t="s">
        <v>82</v>
      </c>
      <c r="B39" s="1">
        <v>33</v>
      </c>
      <c r="C39" s="156">
        <v>59314061</v>
      </c>
      <c r="D39" s="156">
        <v>90578796</v>
      </c>
      <c r="F39" s="98"/>
      <c r="G39" s="98"/>
      <c r="H39" s="98"/>
    </row>
    <row r="40" spans="1:8" x14ac:dyDescent="0.2">
      <c r="A40" s="99" t="s">
        <v>83</v>
      </c>
      <c r="B40" s="1">
        <v>34</v>
      </c>
      <c r="C40" s="164">
        <f>C41+C49+C56+C64</f>
        <v>5303862887</v>
      </c>
      <c r="D40" s="164">
        <f>D41+D49+D56+D64</f>
        <v>5107598382</v>
      </c>
      <c r="F40" s="98"/>
      <c r="G40" s="98"/>
      <c r="H40" s="98"/>
    </row>
    <row r="41" spans="1:8" x14ac:dyDescent="0.2">
      <c r="A41" s="112" t="s">
        <v>84</v>
      </c>
      <c r="B41" s="1">
        <v>35</v>
      </c>
      <c r="C41" s="164">
        <f>SUM(C42:C48)</f>
        <v>111171352</v>
      </c>
      <c r="D41" s="164">
        <f>SUM(D42:D48)</f>
        <v>127772976</v>
      </c>
      <c r="F41" s="98"/>
      <c r="G41" s="98"/>
      <c r="H41" s="98"/>
    </row>
    <row r="42" spans="1:8" x14ac:dyDescent="0.2">
      <c r="A42" s="112" t="s">
        <v>85</v>
      </c>
      <c r="B42" s="1">
        <v>36</v>
      </c>
      <c r="C42" s="156">
        <v>24834539</v>
      </c>
      <c r="D42" s="156">
        <v>22773233</v>
      </c>
      <c r="F42" s="98"/>
      <c r="G42" s="98"/>
      <c r="H42" s="98"/>
    </row>
    <row r="43" spans="1:8" x14ac:dyDescent="0.2">
      <c r="A43" s="112" t="s">
        <v>86</v>
      </c>
      <c r="B43" s="1">
        <v>37</v>
      </c>
      <c r="C43" s="156">
        <v>0</v>
      </c>
      <c r="D43" s="156">
        <v>0</v>
      </c>
      <c r="F43" s="98"/>
      <c r="G43" s="98"/>
      <c r="H43" s="98"/>
    </row>
    <row r="44" spans="1:8" x14ac:dyDescent="0.2">
      <c r="A44" s="112" t="s">
        <v>87</v>
      </c>
      <c r="B44" s="1">
        <v>38</v>
      </c>
      <c r="C44" s="156">
        <v>0</v>
      </c>
      <c r="D44" s="156">
        <v>0</v>
      </c>
      <c r="F44" s="98"/>
      <c r="G44" s="98"/>
      <c r="H44" s="98"/>
    </row>
    <row r="45" spans="1:8" x14ac:dyDescent="0.2">
      <c r="A45" s="112" t="s">
        <v>88</v>
      </c>
      <c r="B45" s="1">
        <v>39</v>
      </c>
      <c r="C45" s="156">
        <v>86271894</v>
      </c>
      <c r="D45" s="156">
        <v>104961984</v>
      </c>
      <c r="F45" s="98"/>
      <c r="G45" s="98"/>
      <c r="H45" s="98"/>
    </row>
    <row r="46" spans="1:8" x14ac:dyDescent="0.2">
      <c r="A46" s="112" t="s">
        <v>89</v>
      </c>
      <c r="B46" s="1">
        <v>40</v>
      </c>
      <c r="C46" s="156">
        <v>64919</v>
      </c>
      <c r="D46" s="156">
        <v>37759</v>
      </c>
      <c r="F46" s="98"/>
      <c r="G46" s="98"/>
      <c r="H46" s="98"/>
    </row>
    <row r="47" spans="1:8" x14ac:dyDescent="0.2">
      <c r="A47" s="112" t="s">
        <v>90</v>
      </c>
      <c r="B47" s="1">
        <v>41</v>
      </c>
      <c r="C47" s="156">
        <v>0</v>
      </c>
      <c r="D47" s="156">
        <v>0</v>
      </c>
      <c r="F47" s="98"/>
      <c r="G47" s="98"/>
      <c r="H47" s="98"/>
    </row>
    <row r="48" spans="1:8" x14ac:dyDescent="0.2">
      <c r="A48" s="112" t="s">
        <v>91</v>
      </c>
      <c r="B48" s="1">
        <v>42</v>
      </c>
      <c r="C48" s="156">
        <v>0</v>
      </c>
      <c r="D48" s="156">
        <v>0</v>
      </c>
      <c r="F48" s="98"/>
      <c r="G48" s="98"/>
      <c r="H48" s="98"/>
    </row>
    <row r="49" spans="1:8" x14ac:dyDescent="0.2">
      <c r="A49" s="112" t="s">
        <v>92</v>
      </c>
      <c r="B49" s="1">
        <v>43</v>
      </c>
      <c r="C49" s="164">
        <f>SUM(C50:C55)</f>
        <v>1327651717</v>
      </c>
      <c r="D49" s="164">
        <f>SUM(D50:D55)</f>
        <v>1630528251</v>
      </c>
      <c r="F49" s="98"/>
      <c r="G49" s="98"/>
      <c r="H49" s="98"/>
    </row>
    <row r="50" spans="1:8" x14ac:dyDescent="0.2">
      <c r="A50" s="112" t="s">
        <v>93</v>
      </c>
      <c r="B50" s="1">
        <v>44</v>
      </c>
      <c r="C50" s="156">
        <v>0</v>
      </c>
      <c r="D50" s="156">
        <v>0</v>
      </c>
      <c r="F50" s="98"/>
      <c r="G50" s="98"/>
      <c r="H50" s="98"/>
    </row>
    <row r="51" spans="1:8" x14ac:dyDescent="0.2">
      <c r="A51" s="112" t="s">
        <v>94</v>
      </c>
      <c r="B51" s="1">
        <v>45</v>
      </c>
      <c r="C51" s="156">
        <v>1289451144</v>
      </c>
      <c r="D51" s="156">
        <v>1574712398</v>
      </c>
      <c r="F51" s="98"/>
      <c r="G51" s="98"/>
      <c r="H51" s="98"/>
    </row>
    <row r="52" spans="1:8" x14ac:dyDescent="0.2">
      <c r="A52" s="112" t="s">
        <v>95</v>
      </c>
      <c r="B52" s="1">
        <v>46</v>
      </c>
      <c r="C52" s="156">
        <v>0</v>
      </c>
      <c r="D52" s="156">
        <v>0</v>
      </c>
      <c r="F52" s="98"/>
      <c r="G52" s="98"/>
      <c r="H52" s="98"/>
    </row>
    <row r="53" spans="1:8" x14ac:dyDescent="0.2">
      <c r="A53" s="112" t="s">
        <v>96</v>
      </c>
      <c r="B53" s="1">
        <v>47</v>
      </c>
      <c r="C53" s="156">
        <v>399688</v>
      </c>
      <c r="D53" s="156">
        <v>21877031</v>
      </c>
      <c r="F53" s="98"/>
      <c r="G53" s="98"/>
      <c r="H53" s="98"/>
    </row>
    <row r="54" spans="1:8" x14ac:dyDescent="0.2">
      <c r="A54" s="112" t="s">
        <v>97</v>
      </c>
      <c r="B54" s="1">
        <v>48</v>
      </c>
      <c r="C54" s="156">
        <v>3345690</v>
      </c>
      <c r="D54" s="156">
        <v>8797419</v>
      </c>
      <c r="F54" s="98"/>
      <c r="G54" s="98"/>
      <c r="H54" s="98"/>
    </row>
    <row r="55" spans="1:8" x14ac:dyDescent="0.2">
      <c r="A55" s="112" t="s">
        <v>98</v>
      </c>
      <c r="B55" s="1">
        <v>49</v>
      </c>
      <c r="C55" s="156">
        <v>34455195</v>
      </c>
      <c r="D55" s="156">
        <v>25141403</v>
      </c>
      <c r="F55" s="98"/>
      <c r="G55" s="98"/>
      <c r="H55" s="98"/>
    </row>
    <row r="56" spans="1:8" x14ac:dyDescent="0.2">
      <c r="A56" s="112" t="s">
        <v>99</v>
      </c>
      <c r="B56" s="1">
        <v>50</v>
      </c>
      <c r="C56" s="164">
        <f>SUM(C57:C63)</f>
        <v>1188688020</v>
      </c>
      <c r="D56" s="164">
        <f>SUM(D57:D63)</f>
        <v>197232420</v>
      </c>
      <c r="F56" s="98"/>
      <c r="G56" s="98"/>
      <c r="H56" s="98"/>
    </row>
    <row r="57" spans="1:8" x14ac:dyDescent="0.2">
      <c r="A57" s="112" t="s">
        <v>70</v>
      </c>
      <c r="B57" s="1">
        <v>51</v>
      </c>
      <c r="C57" s="156">
        <v>0</v>
      </c>
      <c r="D57" s="156">
        <v>0</v>
      </c>
      <c r="F57" s="98"/>
      <c r="G57" s="98"/>
      <c r="H57" s="98"/>
    </row>
    <row r="58" spans="1:8" x14ac:dyDescent="0.2">
      <c r="A58" s="112" t="s">
        <v>71</v>
      </c>
      <c r="B58" s="1">
        <v>52</v>
      </c>
      <c r="C58" s="156">
        <v>0</v>
      </c>
      <c r="D58" s="156">
        <v>0</v>
      </c>
      <c r="F58" s="98"/>
      <c r="G58" s="98"/>
      <c r="H58" s="98"/>
    </row>
    <row r="59" spans="1:8" x14ac:dyDescent="0.2">
      <c r="A59" s="112" t="s">
        <v>72</v>
      </c>
      <c r="B59" s="1">
        <v>53</v>
      </c>
      <c r="C59" s="156">
        <v>0</v>
      </c>
      <c r="D59" s="156">
        <v>0</v>
      </c>
      <c r="F59" s="98"/>
      <c r="G59" s="98"/>
      <c r="H59" s="98"/>
    </row>
    <row r="60" spans="1:8" x14ac:dyDescent="0.2">
      <c r="A60" s="112" t="s">
        <v>73</v>
      </c>
      <c r="B60" s="1">
        <v>54</v>
      </c>
      <c r="C60" s="156">
        <v>0</v>
      </c>
      <c r="D60" s="156">
        <v>0</v>
      </c>
      <c r="F60" s="98"/>
      <c r="G60" s="98"/>
      <c r="H60" s="98"/>
    </row>
    <row r="61" spans="1:8" x14ac:dyDescent="0.2">
      <c r="A61" s="112" t="s">
        <v>74</v>
      </c>
      <c r="B61" s="1">
        <v>55</v>
      </c>
      <c r="C61" s="156">
        <v>45914639</v>
      </c>
      <c r="D61" s="156">
        <v>121386</v>
      </c>
      <c r="F61" s="98"/>
      <c r="G61" s="98"/>
      <c r="H61" s="98"/>
    </row>
    <row r="62" spans="1:8" x14ac:dyDescent="0.2">
      <c r="A62" s="112" t="s">
        <v>75</v>
      </c>
      <c r="B62" s="1">
        <v>56</v>
      </c>
      <c r="C62" s="156">
        <v>1142773381</v>
      </c>
      <c r="D62" s="156">
        <v>197111034</v>
      </c>
      <c r="F62" s="98"/>
      <c r="G62" s="98"/>
      <c r="H62" s="98"/>
    </row>
    <row r="63" spans="1:8" x14ac:dyDescent="0.2">
      <c r="A63" s="112" t="s">
        <v>100</v>
      </c>
      <c r="B63" s="1">
        <v>57</v>
      </c>
      <c r="C63" s="156">
        <v>0</v>
      </c>
      <c r="D63" s="156">
        <v>0</v>
      </c>
      <c r="F63" s="98"/>
      <c r="G63" s="98"/>
      <c r="H63" s="98"/>
    </row>
    <row r="64" spans="1:8" x14ac:dyDescent="0.2">
      <c r="A64" s="112" t="s">
        <v>101</v>
      </c>
      <c r="B64" s="1">
        <v>58</v>
      </c>
      <c r="C64" s="156">
        <v>2676351798</v>
      </c>
      <c r="D64" s="156">
        <v>3152064735</v>
      </c>
      <c r="E64" s="98"/>
      <c r="F64" s="98"/>
      <c r="G64" s="98"/>
      <c r="H64" s="98"/>
    </row>
    <row r="65" spans="1:8" x14ac:dyDescent="0.2">
      <c r="A65" s="99" t="s">
        <v>102</v>
      </c>
      <c r="B65" s="1">
        <v>59</v>
      </c>
      <c r="C65" s="156">
        <v>261684248</v>
      </c>
      <c r="D65" s="156">
        <v>245658727</v>
      </c>
      <c r="F65" s="98"/>
      <c r="G65" s="98"/>
      <c r="H65" s="98"/>
    </row>
    <row r="66" spans="1:8" x14ac:dyDescent="0.2">
      <c r="A66" s="99" t="s">
        <v>103</v>
      </c>
      <c r="B66" s="1">
        <v>60</v>
      </c>
      <c r="C66" s="164">
        <f>C7+C8+C40+C65</f>
        <v>14454562443</v>
      </c>
      <c r="D66" s="164">
        <f>D7+D8+D40+D65</f>
        <v>15738419765</v>
      </c>
      <c r="F66" s="98"/>
      <c r="G66" s="98"/>
      <c r="H66" s="98"/>
    </row>
    <row r="67" spans="1:8" x14ac:dyDescent="0.2">
      <c r="A67" s="113" t="s">
        <v>104</v>
      </c>
      <c r="B67" s="4">
        <v>61</v>
      </c>
      <c r="C67" s="157">
        <v>0</v>
      </c>
      <c r="D67" s="157">
        <v>0</v>
      </c>
      <c r="F67" s="98"/>
      <c r="G67" s="98"/>
      <c r="H67" s="98"/>
    </row>
    <row r="68" spans="1:8" x14ac:dyDescent="0.2">
      <c r="A68" s="106" t="s">
        <v>145</v>
      </c>
      <c r="B68" s="114"/>
      <c r="C68" s="114"/>
      <c r="D68" s="115"/>
      <c r="F68" s="98"/>
      <c r="G68" s="98"/>
      <c r="H68" s="98"/>
    </row>
    <row r="69" spans="1:8" x14ac:dyDescent="0.2">
      <c r="A69" s="110" t="s">
        <v>105</v>
      </c>
      <c r="B69" s="3">
        <v>62</v>
      </c>
      <c r="C69" s="165">
        <f>C70+C71+C72+C78+C79+C82+C85</f>
        <v>12046280716</v>
      </c>
      <c r="D69" s="165">
        <f>D70+D71+D72+D78+D79+D82+D85</f>
        <v>12572520864</v>
      </c>
      <c r="F69" s="98"/>
      <c r="G69" s="98"/>
      <c r="H69" s="98"/>
    </row>
    <row r="70" spans="1:8" x14ac:dyDescent="0.2">
      <c r="A70" s="112" t="s">
        <v>106</v>
      </c>
      <c r="B70" s="1">
        <v>63</v>
      </c>
      <c r="C70" s="156">
        <v>9822853500</v>
      </c>
      <c r="D70" s="156">
        <v>9822853500</v>
      </c>
      <c r="F70" s="98"/>
      <c r="G70" s="98"/>
      <c r="H70" s="98"/>
    </row>
    <row r="71" spans="1:8" x14ac:dyDescent="0.2">
      <c r="A71" s="112" t="s">
        <v>107</v>
      </c>
      <c r="B71" s="1">
        <v>64</v>
      </c>
      <c r="C71" s="156">
        <v>0</v>
      </c>
      <c r="D71" s="156">
        <v>0</v>
      </c>
      <c r="F71" s="98"/>
      <c r="G71" s="98"/>
      <c r="H71" s="98"/>
    </row>
    <row r="72" spans="1:8" x14ac:dyDescent="0.2">
      <c r="A72" s="112" t="s">
        <v>108</v>
      </c>
      <c r="B72" s="1">
        <v>65</v>
      </c>
      <c r="C72" s="164">
        <f>C73+C74-C75+C76+C77</f>
        <v>491345057</v>
      </c>
      <c r="D72" s="164">
        <f>D73+D74-D75+D76+D77</f>
        <v>491604073</v>
      </c>
      <c r="F72" s="98"/>
      <c r="G72" s="98"/>
      <c r="H72" s="98"/>
    </row>
    <row r="73" spans="1:8" x14ac:dyDescent="0.2">
      <c r="A73" s="112" t="s">
        <v>109</v>
      </c>
      <c r="B73" s="1">
        <v>66</v>
      </c>
      <c r="C73" s="156">
        <v>491142675</v>
      </c>
      <c r="D73" s="156">
        <v>491142675</v>
      </c>
      <c r="F73" s="98"/>
      <c r="G73" s="98"/>
      <c r="H73" s="98"/>
    </row>
    <row r="74" spans="1:8" x14ac:dyDescent="0.2">
      <c r="A74" s="112" t="s">
        <v>110</v>
      </c>
      <c r="B74" s="1">
        <v>67</v>
      </c>
      <c r="C74" s="156">
        <v>0</v>
      </c>
      <c r="D74" s="156">
        <v>37634983</v>
      </c>
      <c r="F74" s="98"/>
      <c r="G74" s="98"/>
      <c r="H74" s="98"/>
    </row>
    <row r="75" spans="1:8" x14ac:dyDescent="0.2">
      <c r="A75" s="112" t="s">
        <v>111</v>
      </c>
      <c r="B75" s="1">
        <v>68</v>
      </c>
      <c r="C75" s="156">
        <v>819304</v>
      </c>
      <c r="D75" s="156">
        <v>38454288</v>
      </c>
      <c r="F75" s="98"/>
      <c r="G75" s="98"/>
      <c r="H75" s="98"/>
    </row>
    <row r="76" spans="1:8" x14ac:dyDescent="0.2">
      <c r="A76" s="112" t="s">
        <v>112</v>
      </c>
      <c r="B76" s="1">
        <v>69</v>
      </c>
      <c r="C76" s="156">
        <v>0</v>
      </c>
      <c r="D76" s="156"/>
      <c r="F76" s="98"/>
      <c r="G76" s="98"/>
      <c r="H76" s="98"/>
    </row>
    <row r="77" spans="1:8" x14ac:dyDescent="0.2">
      <c r="A77" s="112" t="s">
        <v>113</v>
      </c>
      <c r="B77" s="1">
        <v>70</v>
      </c>
      <c r="C77" s="156">
        <v>1021686</v>
      </c>
      <c r="D77" s="156">
        <v>1280703</v>
      </c>
      <c r="F77" s="98"/>
      <c r="G77" s="98"/>
      <c r="H77" s="98"/>
    </row>
    <row r="78" spans="1:8" x14ac:dyDescent="0.2">
      <c r="A78" s="112" t="s">
        <v>114</v>
      </c>
      <c r="B78" s="1">
        <v>71</v>
      </c>
      <c r="C78" s="156">
        <v>2440397</v>
      </c>
      <c r="D78" s="156">
        <v>1661560</v>
      </c>
      <c r="F78" s="98"/>
      <c r="G78" s="98"/>
      <c r="H78" s="98"/>
    </row>
    <row r="79" spans="1:8" x14ac:dyDescent="0.2">
      <c r="A79" s="112" t="s">
        <v>115</v>
      </c>
      <c r="B79" s="1">
        <v>72</v>
      </c>
      <c r="C79" s="164">
        <f>C80-C81</f>
        <v>633035014</v>
      </c>
      <c r="D79" s="164">
        <f>D80-D81</f>
        <v>1024447978</v>
      </c>
      <c r="F79" s="98"/>
      <c r="G79" s="98"/>
      <c r="H79" s="98"/>
    </row>
    <row r="80" spans="1:8" x14ac:dyDescent="0.2">
      <c r="A80" s="112" t="s">
        <v>116</v>
      </c>
      <c r="B80" s="1">
        <v>73</v>
      </c>
      <c r="C80" s="156">
        <v>633035014</v>
      </c>
      <c r="D80" s="156">
        <v>1024447978</v>
      </c>
      <c r="F80" s="98"/>
      <c r="G80" s="98"/>
      <c r="H80" s="98"/>
    </row>
    <row r="81" spans="1:9" x14ac:dyDescent="0.2">
      <c r="A81" s="112" t="s">
        <v>117</v>
      </c>
      <c r="B81" s="1">
        <v>74</v>
      </c>
      <c r="C81" s="156">
        <v>0</v>
      </c>
      <c r="D81" s="156">
        <v>0</v>
      </c>
      <c r="F81" s="98"/>
      <c r="G81" s="98"/>
      <c r="H81" s="98"/>
    </row>
    <row r="82" spans="1:9" x14ac:dyDescent="0.2">
      <c r="A82" s="112" t="s">
        <v>118</v>
      </c>
      <c r="B82" s="1">
        <v>75</v>
      </c>
      <c r="C82" s="164">
        <f>C83-C84</f>
        <v>933574108</v>
      </c>
      <c r="D82" s="164">
        <f>D83-D84</f>
        <v>863436283</v>
      </c>
      <c r="F82" s="98"/>
      <c r="G82" s="98"/>
      <c r="H82" s="98"/>
    </row>
    <row r="83" spans="1:9" x14ac:dyDescent="0.2">
      <c r="A83" s="112" t="s">
        <v>119</v>
      </c>
      <c r="B83" s="1">
        <v>76</v>
      </c>
      <c r="C83" s="156">
        <v>933574108</v>
      </c>
      <c r="D83" s="156">
        <v>863436283</v>
      </c>
      <c r="F83" s="98"/>
      <c r="G83" s="98"/>
      <c r="H83" s="98"/>
      <c r="I83" s="98"/>
    </row>
    <row r="84" spans="1:9" x14ac:dyDescent="0.2">
      <c r="A84" s="112" t="s">
        <v>120</v>
      </c>
      <c r="B84" s="1">
        <v>77</v>
      </c>
      <c r="C84" s="156"/>
      <c r="D84" s="156">
        <v>0</v>
      </c>
      <c r="F84" s="98"/>
      <c r="G84" s="98"/>
      <c r="H84" s="98"/>
    </row>
    <row r="85" spans="1:9" x14ac:dyDescent="0.2">
      <c r="A85" s="112" t="s">
        <v>121</v>
      </c>
      <c r="B85" s="1">
        <v>78</v>
      </c>
      <c r="C85" s="156">
        <v>163032640</v>
      </c>
      <c r="D85" s="156">
        <v>368517470</v>
      </c>
      <c r="E85" s="98"/>
      <c r="F85" s="98"/>
      <c r="G85" s="98"/>
      <c r="H85" s="98"/>
    </row>
    <row r="86" spans="1:9" x14ac:dyDescent="0.2">
      <c r="A86" s="99" t="s">
        <v>122</v>
      </c>
      <c r="B86" s="1">
        <v>79</v>
      </c>
      <c r="C86" s="164">
        <f>SUM(C87:C89)</f>
        <v>70008806</v>
      </c>
      <c r="D86" s="164">
        <f>SUM(D87:D89)</f>
        <v>102760777</v>
      </c>
      <c r="F86" s="98"/>
      <c r="G86" s="98"/>
      <c r="H86" s="98"/>
    </row>
    <row r="87" spans="1:9" x14ac:dyDescent="0.2">
      <c r="A87" s="112" t="s">
        <v>123</v>
      </c>
      <c r="B87" s="1">
        <v>80</v>
      </c>
      <c r="C87" s="156">
        <v>28486447</v>
      </c>
      <c r="D87" s="156">
        <v>42596387</v>
      </c>
      <c r="F87" s="98"/>
      <c r="G87" s="98"/>
      <c r="H87" s="98"/>
    </row>
    <row r="88" spans="1:9" x14ac:dyDescent="0.2">
      <c r="A88" s="112" t="s">
        <v>124</v>
      </c>
      <c r="B88" s="1">
        <v>81</v>
      </c>
      <c r="C88" s="156">
        <v>0</v>
      </c>
      <c r="D88" s="156">
        <v>0</v>
      </c>
      <c r="F88" s="98"/>
      <c r="G88" s="98"/>
      <c r="H88" s="98"/>
    </row>
    <row r="89" spans="1:9" x14ac:dyDescent="0.2">
      <c r="A89" s="112" t="s">
        <v>125</v>
      </c>
      <c r="B89" s="1">
        <v>82</v>
      </c>
      <c r="C89" s="156">
        <v>41522359</v>
      </c>
      <c r="D89" s="156">
        <v>60164390</v>
      </c>
      <c r="F89" s="98"/>
      <c r="G89" s="98"/>
      <c r="H89" s="98"/>
    </row>
    <row r="90" spans="1:9" x14ac:dyDescent="0.2">
      <c r="A90" s="99" t="s">
        <v>126</v>
      </c>
      <c r="B90" s="1">
        <v>83</v>
      </c>
      <c r="C90" s="164">
        <f>SUM(C91:C99)</f>
        <v>507774673</v>
      </c>
      <c r="D90" s="164">
        <f>SUM(D91:D99)</f>
        <v>664432083</v>
      </c>
      <c r="F90" s="98"/>
      <c r="G90" s="98"/>
      <c r="H90" s="98"/>
    </row>
    <row r="91" spans="1:9" x14ac:dyDescent="0.2">
      <c r="A91" s="112" t="s">
        <v>127</v>
      </c>
      <c r="B91" s="1">
        <v>84</v>
      </c>
      <c r="C91" s="156">
        <v>0</v>
      </c>
      <c r="D91" s="156">
        <v>0</v>
      </c>
      <c r="F91" s="98"/>
      <c r="G91" s="98"/>
      <c r="H91" s="98"/>
    </row>
    <row r="92" spans="1:9" x14ac:dyDescent="0.2">
      <c r="A92" s="112" t="s">
        <v>128</v>
      </c>
      <c r="B92" s="1">
        <v>85</v>
      </c>
      <c r="C92" s="156">
        <v>42628949</v>
      </c>
      <c r="D92" s="156">
        <v>3661526</v>
      </c>
      <c r="F92" s="98"/>
      <c r="G92" s="98"/>
      <c r="H92" s="98"/>
    </row>
    <row r="93" spans="1:9" x14ac:dyDescent="0.2">
      <c r="A93" s="112" t="s">
        <v>129</v>
      </c>
      <c r="B93" s="1">
        <v>86</v>
      </c>
      <c r="C93" s="156">
        <v>197996013</v>
      </c>
      <c r="D93" s="156">
        <v>211990479</v>
      </c>
      <c r="F93" s="98"/>
      <c r="G93" s="98"/>
      <c r="H93" s="98"/>
    </row>
    <row r="94" spans="1:9" x14ac:dyDescent="0.2">
      <c r="A94" s="112" t="s">
        <v>130</v>
      </c>
      <c r="B94" s="1">
        <v>87</v>
      </c>
      <c r="C94" s="156">
        <v>0</v>
      </c>
      <c r="D94" s="156">
        <v>0</v>
      </c>
      <c r="F94" s="98"/>
      <c r="G94" s="98"/>
      <c r="H94" s="98"/>
    </row>
    <row r="95" spans="1:9" x14ac:dyDescent="0.2">
      <c r="A95" s="112" t="s">
        <v>131</v>
      </c>
      <c r="B95" s="1">
        <v>88</v>
      </c>
      <c r="C95" s="156">
        <v>0</v>
      </c>
      <c r="D95" s="156">
        <v>0</v>
      </c>
      <c r="F95" s="98"/>
      <c r="G95" s="98"/>
      <c r="H95" s="98"/>
    </row>
    <row r="96" spans="1:9" x14ac:dyDescent="0.2">
      <c r="A96" s="112" t="s">
        <v>132</v>
      </c>
      <c r="B96" s="1">
        <v>89</v>
      </c>
      <c r="C96" s="156">
        <v>64597147</v>
      </c>
      <c r="D96" s="156">
        <v>90221763</v>
      </c>
      <c r="F96" s="98"/>
      <c r="G96" s="98"/>
      <c r="H96" s="98"/>
    </row>
    <row r="97" spans="1:8" x14ac:dyDescent="0.2">
      <c r="A97" s="112" t="s">
        <v>133</v>
      </c>
      <c r="B97" s="1">
        <v>90</v>
      </c>
      <c r="C97" s="156">
        <v>0</v>
      </c>
      <c r="D97" s="156">
        <v>0</v>
      </c>
      <c r="F97" s="98"/>
      <c r="G97" s="98"/>
      <c r="H97" s="98"/>
    </row>
    <row r="98" spans="1:8" x14ac:dyDescent="0.2">
      <c r="A98" s="112" t="s">
        <v>134</v>
      </c>
      <c r="B98" s="1">
        <v>91</v>
      </c>
      <c r="C98" s="156">
        <v>167205141</v>
      </c>
      <c r="D98" s="156">
        <v>311157647</v>
      </c>
      <c r="F98" s="98"/>
      <c r="G98" s="98"/>
      <c r="H98" s="98"/>
    </row>
    <row r="99" spans="1:8" x14ac:dyDescent="0.2">
      <c r="A99" s="112" t="s">
        <v>135</v>
      </c>
      <c r="B99" s="1">
        <v>92</v>
      </c>
      <c r="C99" s="156">
        <v>35347423</v>
      </c>
      <c r="D99" s="156">
        <v>47400668</v>
      </c>
      <c r="F99" s="98"/>
      <c r="G99" s="98"/>
      <c r="H99" s="98"/>
    </row>
    <row r="100" spans="1:8" x14ac:dyDescent="0.2">
      <c r="A100" s="99" t="s">
        <v>136</v>
      </c>
      <c r="B100" s="1">
        <v>93</v>
      </c>
      <c r="C100" s="164">
        <f>SUM(C101:C112)</f>
        <v>1741222810</v>
      </c>
      <c r="D100" s="164">
        <f>SUM(D101:D112)</f>
        <v>2309589778</v>
      </c>
      <c r="F100" s="98"/>
      <c r="G100" s="98"/>
      <c r="H100" s="98"/>
    </row>
    <row r="101" spans="1:8" x14ac:dyDescent="0.2">
      <c r="A101" s="112" t="s">
        <v>127</v>
      </c>
      <c r="B101" s="1">
        <v>94</v>
      </c>
      <c r="C101" s="156">
        <v>0</v>
      </c>
      <c r="D101" s="156">
        <v>0</v>
      </c>
      <c r="F101" s="98"/>
      <c r="G101" s="98"/>
      <c r="H101" s="98"/>
    </row>
    <row r="102" spans="1:8" x14ac:dyDescent="0.2">
      <c r="A102" s="112" t="s">
        <v>128</v>
      </c>
      <c r="B102" s="1">
        <v>95</v>
      </c>
      <c r="C102" s="156">
        <v>350687</v>
      </c>
      <c r="D102" s="156">
        <v>1005080</v>
      </c>
      <c r="F102" s="98"/>
      <c r="G102" s="98"/>
      <c r="H102" s="98"/>
    </row>
    <row r="103" spans="1:8" x14ac:dyDescent="0.2">
      <c r="A103" s="112" t="s">
        <v>129</v>
      </c>
      <c r="B103" s="1">
        <v>96</v>
      </c>
      <c r="C103" s="156">
        <v>9941970</v>
      </c>
      <c r="D103" s="156">
        <v>39154238</v>
      </c>
      <c r="F103" s="98"/>
      <c r="G103" s="98"/>
      <c r="H103" s="98"/>
    </row>
    <row r="104" spans="1:8" x14ac:dyDescent="0.2">
      <c r="A104" s="112" t="s">
        <v>130</v>
      </c>
      <c r="B104" s="1">
        <v>97</v>
      </c>
      <c r="C104" s="156">
        <v>17289166</v>
      </c>
      <c r="D104" s="156">
        <v>36579877</v>
      </c>
      <c r="F104" s="98"/>
      <c r="G104" s="98"/>
      <c r="H104" s="98"/>
    </row>
    <row r="105" spans="1:8" x14ac:dyDescent="0.2">
      <c r="A105" s="112" t="s">
        <v>131</v>
      </c>
      <c r="B105" s="1">
        <v>98</v>
      </c>
      <c r="C105" s="156">
        <v>1308688183</v>
      </c>
      <c r="D105" s="156">
        <v>1692855188</v>
      </c>
      <c r="F105" s="98"/>
      <c r="G105" s="98"/>
      <c r="H105" s="98"/>
    </row>
    <row r="106" spans="1:8" x14ac:dyDescent="0.2">
      <c r="A106" s="112" t="s">
        <v>132</v>
      </c>
      <c r="B106" s="1">
        <v>99</v>
      </c>
      <c r="C106" s="156">
        <v>0</v>
      </c>
      <c r="D106" s="156">
        <v>0</v>
      </c>
      <c r="F106" s="98"/>
      <c r="G106" s="98"/>
      <c r="H106" s="98"/>
    </row>
    <row r="107" spans="1:8" x14ac:dyDescent="0.2">
      <c r="A107" s="112" t="s">
        <v>133</v>
      </c>
      <c r="B107" s="1">
        <v>100</v>
      </c>
      <c r="C107" s="156">
        <v>0</v>
      </c>
      <c r="D107" s="156">
        <v>0</v>
      </c>
      <c r="F107" s="98"/>
      <c r="G107" s="98"/>
      <c r="H107" s="98"/>
    </row>
    <row r="108" spans="1:8" x14ac:dyDescent="0.2">
      <c r="A108" s="112" t="s">
        <v>137</v>
      </c>
      <c r="B108" s="1">
        <v>101</v>
      </c>
      <c r="C108" s="156">
        <v>123545101</v>
      </c>
      <c r="D108" s="156">
        <v>121616264</v>
      </c>
      <c r="F108" s="98"/>
      <c r="G108" s="98"/>
      <c r="H108" s="98"/>
    </row>
    <row r="109" spans="1:8" x14ac:dyDescent="0.2">
      <c r="A109" s="112" t="s">
        <v>138</v>
      </c>
      <c r="B109" s="1">
        <v>102</v>
      </c>
      <c r="C109" s="156">
        <v>54469531</v>
      </c>
      <c r="D109" s="156">
        <v>136936201</v>
      </c>
      <c r="F109" s="98"/>
      <c r="G109" s="98"/>
      <c r="H109" s="98"/>
    </row>
    <row r="110" spans="1:8" x14ac:dyDescent="0.2">
      <c r="A110" s="112" t="s">
        <v>139</v>
      </c>
      <c r="B110" s="1">
        <v>103</v>
      </c>
      <c r="C110" s="156">
        <v>0</v>
      </c>
      <c r="D110" s="156">
        <v>0</v>
      </c>
      <c r="F110" s="98"/>
      <c r="G110" s="98"/>
      <c r="H110" s="98"/>
    </row>
    <row r="111" spans="1:8" x14ac:dyDescent="0.2">
      <c r="A111" s="112" t="s">
        <v>140</v>
      </c>
      <c r="B111" s="1">
        <v>104</v>
      </c>
      <c r="C111" s="156">
        <v>0</v>
      </c>
      <c r="D111" s="156">
        <v>0</v>
      </c>
      <c r="F111" s="98"/>
      <c r="G111" s="98"/>
      <c r="H111" s="98"/>
    </row>
    <row r="112" spans="1:8" x14ac:dyDescent="0.2">
      <c r="A112" s="112" t="s">
        <v>141</v>
      </c>
      <c r="B112" s="1">
        <v>105</v>
      </c>
      <c r="C112" s="156">
        <v>226938172</v>
      </c>
      <c r="D112" s="156">
        <v>281442930</v>
      </c>
      <c r="F112" s="98"/>
      <c r="G112" s="98"/>
      <c r="H112" s="98"/>
    </row>
    <row r="113" spans="1:8" x14ac:dyDescent="0.2">
      <c r="A113" s="99" t="s">
        <v>142</v>
      </c>
      <c r="B113" s="1">
        <v>106</v>
      </c>
      <c r="C113" s="156">
        <v>89275438</v>
      </c>
      <c r="D113" s="156">
        <v>89116263</v>
      </c>
      <c r="F113" s="98"/>
      <c r="G113" s="98"/>
      <c r="H113" s="98"/>
    </row>
    <row r="114" spans="1:8" x14ac:dyDescent="0.2">
      <c r="A114" s="99" t="s">
        <v>143</v>
      </c>
      <c r="B114" s="1">
        <v>107</v>
      </c>
      <c r="C114" s="164">
        <f>C69+C86+C90+C100+C113</f>
        <v>14454562443</v>
      </c>
      <c r="D114" s="164">
        <f>D69+D86+D90+D100+D113</f>
        <v>15738419765</v>
      </c>
      <c r="F114" s="98"/>
      <c r="G114" s="98"/>
      <c r="H114" s="98"/>
    </row>
    <row r="115" spans="1:8" x14ac:dyDescent="0.2">
      <c r="A115" s="105" t="s">
        <v>144</v>
      </c>
      <c r="B115" s="2">
        <v>108</v>
      </c>
      <c r="C115" s="157">
        <f>+C114-C66</f>
        <v>0</v>
      </c>
      <c r="D115" s="157">
        <f>+D114-D66</f>
        <v>0</v>
      </c>
      <c r="F115" s="98"/>
      <c r="G115" s="98"/>
      <c r="H115" s="98"/>
    </row>
    <row r="116" spans="1:8" x14ac:dyDescent="0.2">
      <c r="A116" s="106" t="s">
        <v>146</v>
      </c>
      <c r="B116" s="108"/>
      <c r="C116" s="108"/>
      <c r="D116" s="109"/>
      <c r="F116" s="98"/>
      <c r="G116" s="98"/>
      <c r="H116" s="98"/>
    </row>
    <row r="117" spans="1:8" x14ac:dyDescent="0.2">
      <c r="A117" s="110" t="s">
        <v>147</v>
      </c>
      <c r="B117" s="42"/>
      <c r="C117" s="42"/>
      <c r="D117" s="111"/>
      <c r="F117" s="98"/>
      <c r="G117" s="98"/>
      <c r="H117" s="98"/>
    </row>
    <row r="118" spans="1:8" x14ac:dyDescent="0.2">
      <c r="A118" s="112" t="s">
        <v>148</v>
      </c>
      <c r="B118" s="1">
        <v>109</v>
      </c>
      <c r="C118" s="156">
        <f>+C69-C119</f>
        <v>11883248076</v>
      </c>
      <c r="D118" s="156">
        <f>+D69-D119</f>
        <v>12204003394</v>
      </c>
      <c r="F118" s="98"/>
      <c r="G118" s="98"/>
      <c r="H118" s="98"/>
    </row>
    <row r="119" spans="1:8" x14ac:dyDescent="0.2">
      <c r="A119" s="100" t="s">
        <v>149</v>
      </c>
      <c r="B119" s="4">
        <v>110</v>
      </c>
      <c r="C119" s="157">
        <f>+C85</f>
        <v>163032640</v>
      </c>
      <c r="D119" s="157">
        <f>+D85</f>
        <v>368517470</v>
      </c>
      <c r="F119" s="98"/>
      <c r="G119" s="98"/>
      <c r="H119" s="98"/>
    </row>
    <row r="120" spans="1:8" x14ac:dyDescent="0.2">
      <c r="A120" s="101"/>
      <c r="B120" s="102"/>
      <c r="C120" s="102"/>
      <c r="D120" s="102"/>
    </row>
    <row r="121" spans="1:8" x14ac:dyDescent="0.2">
      <c r="A121" s="103"/>
      <c r="B121" s="104"/>
      <c r="C121" s="104"/>
      <c r="D121" s="104"/>
    </row>
  </sheetData>
  <phoneticPr fontId="3" type="noConversion"/>
  <dataValidations count="5">
    <dataValidation type="whole" operator="notEqual" allowBlank="1" showInputMessage="1" showErrorMessage="1" errorTitle="Pogrešan unos" error="Mogu se unijeti samo cjelobrojne vrijednosti." sqref="C118:D119 C85:D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C69:D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C71:D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C78:D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C72:D77 C79:D84 C86:D115 C7:D67 C70:D70">
      <formula1>0</formula1>
    </dataValidation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71"/>
  <sheetViews>
    <sheetView view="pageBreakPreview" topLeftCell="A7" zoomScaleNormal="100" zoomScaleSheetLayoutView="100" workbookViewId="0">
      <selection activeCell="E20" sqref="E20"/>
    </sheetView>
  </sheetViews>
  <sheetFormatPr defaultRowHeight="12.75" x14ac:dyDescent="0.2"/>
  <cols>
    <col min="1" max="1" width="96.85546875" style="150" bestFit="1" customWidth="1"/>
    <col min="2" max="2" width="9.140625" style="40"/>
    <col min="3" max="4" width="15.42578125" style="40" bestFit="1" customWidth="1"/>
    <col min="5" max="6" width="15.42578125" style="177" bestFit="1" customWidth="1"/>
    <col min="7" max="7" width="9.7109375" style="40" bestFit="1" customWidth="1"/>
    <col min="8" max="8" width="11.140625" style="40" bestFit="1" customWidth="1"/>
    <col min="9" max="16384" width="9.140625" style="40"/>
  </cols>
  <sheetData>
    <row r="1" spans="1:11" ht="15.75" x14ac:dyDescent="0.2">
      <c r="A1" s="116" t="s">
        <v>216</v>
      </c>
      <c r="B1" s="116"/>
      <c r="C1" s="116"/>
      <c r="D1" s="116"/>
      <c r="E1" s="116"/>
      <c r="F1" s="116"/>
    </row>
    <row r="2" spans="1:11" x14ac:dyDescent="0.2">
      <c r="A2" s="125" t="s">
        <v>312</v>
      </c>
      <c r="B2" s="125"/>
      <c r="C2" s="125"/>
      <c r="D2" s="125"/>
      <c r="E2" s="125"/>
      <c r="F2" s="125"/>
    </row>
    <row r="3" spans="1:11" x14ac:dyDescent="0.2">
      <c r="A3" s="130" t="s">
        <v>150</v>
      </c>
      <c r="B3" s="130"/>
      <c r="C3" s="130"/>
      <c r="D3" s="130"/>
      <c r="E3" s="130"/>
      <c r="F3" s="130"/>
    </row>
    <row r="4" spans="1:11" x14ac:dyDescent="0.2">
      <c r="A4" s="45" t="s">
        <v>46</v>
      </c>
      <c r="B4" s="45" t="s">
        <v>47</v>
      </c>
      <c r="C4" s="47" t="s">
        <v>48</v>
      </c>
      <c r="D4" s="47" t="s">
        <v>48</v>
      </c>
      <c r="E4" s="47" t="s">
        <v>49</v>
      </c>
      <c r="F4" s="47" t="s">
        <v>49</v>
      </c>
    </row>
    <row r="5" spans="1:11" x14ac:dyDescent="0.2">
      <c r="A5" s="45"/>
      <c r="B5" s="45"/>
      <c r="C5" s="47" t="s">
        <v>215</v>
      </c>
      <c r="D5" s="47" t="s">
        <v>214</v>
      </c>
      <c r="E5" s="47" t="s">
        <v>215</v>
      </c>
      <c r="F5" s="47" t="s">
        <v>214</v>
      </c>
    </row>
    <row r="6" spans="1:11" x14ac:dyDescent="0.2">
      <c r="A6" s="47">
        <v>1</v>
      </c>
      <c r="B6" s="49">
        <v>2</v>
      </c>
      <c r="C6" s="47">
        <v>3</v>
      </c>
      <c r="D6" s="47">
        <v>4</v>
      </c>
      <c r="E6" s="47">
        <v>5</v>
      </c>
      <c r="F6" s="47">
        <v>6</v>
      </c>
    </row>
    <row r="7" spans="1:11" x14ac:dyDescent="0.2">
      <c r="A7" s="110" t="s">
        <v>151</v>
      </c>
      <c r="B7" s="3">
        <v>111</v>
      </c>
      <c r="C7" s="159">
        <f>SUM(C8:C9)</f>
        <v>7128796703</v>
      </c>
      <c r="D7" s="159">
        <f>SUM(D8:D9)</f>
        <v>1851903072</v>
      </c>
      <c r="E7" s="159">
        <f>SUM(E8:E9)</f>
        <v>7929848050</v>
      </c>
      <c r="F7" s="159">
        <f>SUM(F8:F9)</f>
        <v>2024253732</v>
      </c>
      <c r="G7" s="98"/>
      <c r="H7" s="98"/>
      <c r="I7" s="98"/>
      <c r="J7" s="98"/>
      <c r="K7" s="98"/>
    </row>
    <row r="8" spans="1:11" x14ac:dyDescent="0.2">
      <c r="A8" s="99" t="s">
        <v>152</v>
      </c>
      <c r="B8" s="1">
        <v>112</v>
      </c>
      <c r="C8" s="158">
        <v>6984277899</v>
      </c>
      <c r="D8" s="158">
        <v>1799906508</v>
      </c>
      <c r="E8" s="158">
        <v>7755652381</v>
      </c>
      <c r="F8" s="158">
        <v>1970587508</v>
      </c>
      <c r="G8" s="98"/>
      <c r="H8" s="98"/>
      <c r="I8" s="98"/>
      <c r="J8" s="98"/>
      <c r="K8" s="98"/>
    </row>
    <row r="9" spans="1:11" x14ac:dyDescent="0.2">
      <c r="A9" s="99" t="s">
        <v>153</v>
      </c>
      <c r="B9" s="1">
        <v>113</v>
      </c>
      <c r="C9" s="158">
        <v>144518804</v>
      </c>
      <c r="D9" s="158">
        <v>51996564</v>
      </c>
      <c r="E9" s="158">
        <v>174195669</v>
      </c>
      <c r="F9" s="158">
        <v>53666224</v>
      </c>
      <c r="G9" s="98"/>
      <c r="H9" s="98"/>
      <c r="I9" s="98"/>
      <c r="J9" s="98"/>
      <c r="K9" s="98"/>
    </row>
    <row r="10" spans="1:11" x14ac:dyDescent="0.2">
      <c r="A10" s="99" t="s">
        <v>154</v>
      </c>
      <c r="B10" s="1">
        <v>114</v>
      </c>
      <c r="C10" s="160">
        <f>C11+C12+C16+C20+C21+C22+C25+C26</f>
        <v>5889652976</v>
      </c>
      <c r="D10" s="160">
        <f>D11+D12+D16+D20+D21+D22+D25+D26</f>
        <v>1624758761</v>
      </c>
      <c r="E10" s="160">
        <f>E11+E12+E16+E20+E21+E22+E25+E26</f>
        <v>6812263996</v>
      </c>
      <c r="F10" s="160">
        <f>F11+F12+F16+F20+F21+F22+F25+F26</f>
        <v>1894467478</v>
      </c>
      <c r="G10" s="98"/>
      <c r="H10" s="98"/>
      <c r="I10" s="98"/>
      <c r="J10" s="98"/>
      <c r="K10" s="98"/>
    </row>
    <row r="11" spans="1:11" x14ac:dyDescent="0.2">
      <c r="A11" s="99" t="s">
        <v>155</v>
      </c>
      <c r="B11" s="1">
        <v>115</v>
      </c>
      <c r="C11" s="158"/>
      <c r="D11" s="158"/>
      <c r="E11" s="158"/>
      <c r="F11" s="158"/>
      <c r="G11" s="98"/>
      <c r="H11" s="98"/>
      <c r="I11" s="98"/>
      <c r="J11" s="98"/>
      <c r="K11" s="98"/>
    </row>
    <row r="12" spans="1:11" x14ac:dyDescent="0.2">
      <c r="A12" s="99" t="s">
        <v>156</v>
      </c>
      <c r="B12" s="1">
        <v>116</v>
      </c>
      <c r="C12" s="160">
        <f>SUM(C13:C15)</f>
        <v>2096326880</v>
      </c>
      <c r="D12" s="160">
        <f>SUM(D13:D15)</f>
        <v>587875346</v>
      </c>
      <c r="E12" s="160">
        <f>SUM(E13:E15)</f>
        <v>2387064959</v>
      </c>
      <c r="F12" s="160">
        <f>SUM(F13:F15)</f>
        <v>651338046</v>
      </c>
      <c r="G12" s="98"/>
      <c r="H12" s="98"/>
      <c r="I12" s="98"/>
      <c r="J12" s="98"/>
      <c r="K12" s="98"/>
    </row>
    <row r="13" spans="1:11" x14ac:dyDescent="0.2">
      <c r="A13" s="112" t="s">
        <v>157</v>
      </c>
      <c r="B13" s="1">
        <v>117</v>
      </c>
      <c r="C13" s="158">
        <v>130258459</v>
      </c>
      <c r="D13" s="158">
        <v>29525175</v>
      </c>
      <c r="E13" s="158">
        <v>147833606</v>
      </c>
      <c r="F13" s="158">
        <v>41742305</v>
      </c>
      <c r="G13" s="98"/>
      <c r="H13" s="98"/>
      <c r="I13" s="98"/>
      <c r="J13" s="98"/>
      <c r="K13" s="98"/>
    </row>
    <row r="14" spans="1:11" x14ac:dyDescent="0.2">
      <c r="A14" s="112" t="s">
        <v>158</v>
      </c>
      <c r="B14" s="1">
        <v>118</v>
      </c>
      <c r="C14" s="158">
        <v>1223632353</v>
      </c>
      <c r="D14" s="158">
        <v>377458225</v>
      </c>
      <c r="E14" s="158">
        <v>1464600814</v>
      </c>
      <c r="F14" s="158">
        <v>423884066</v>
      </c>
      <c r="G14" s="98"/>
      <c r="H14" s="98"/>
      <c r="I14" s="98"/>
      <c r="J14" s="98"/>
      <c r="K14" s="98"/>
    </row>
    <row r="15" spans="1:11" x14ac:dyDescent="0.2">
      <c r="A15" s="112" t="s">
        <v>159</v>
      </c>
      <c r="B15" s="1">
        <v>119</v>
      </c>
      <c r="C15" s="158">
        <v>742436068</v>
      </c>
      <c r="D15" s="158">
        <v>180891946</v>
      </c>
      <c r="E15" s="158">
        <v>774630539</v>
      </c>
      <c r="F15" s="158">
        <v>185711675</v>
      </c>
      <c r="G15" s="98"/>
      <c r="H15" s="98"/>
      <c r="I15" s="98"/>
      <c r="J15" s="98"/>
      <c r="K15" s="98"/>
    </row>
    <row r="16" spans="1:11" x14ac:dyDescent="0.2">
      <c r="A16" s="99" t="s">
        <v>160</v>
      </c>
      <c r="B16" s="1">
        <v>120</v>
      </c>
      <c r="C16" s="160">
        <f>SUM(C17:C19)</f>
        <v>873946572</v>
      </c>
      <c r="D16" s="160">
        <f>SUM(D17:D19)</f>
        <v>230268224</v>
      </c>
      <c r="E16" s="160">
        <f>SUM(E17:E19)</f>
        <v>965619552</v>
      </c>
      <c r="F16" s="160">
        <f>SUM(F17:F19)</f>
        <v>258944392</v>
      </c>
      <c r="G16" s="98"/>
      <c r="H16" s="98"/>
      <c r="I16" s="98"/>
      <c r="J16" s="98"/>
      <c r="K16" s="98"/>
    </row>
    <row r="17" spans="1:11" x14ac:dyDescent="0.2">
      <c r="A17" s="112" t="s">
        <v>161</v>
      </c>
      <c r="B17" s="1">
        <v>121</v>
      </c>
      <c r="C17" s="158">
        <v>502210738</v>
      </c>
      <c r="D17" s="158">
        <v>135800169</v>
      </c>
      <c r="E17" s="158">
        <v>591812777</v>
      </c>
      <c r="F17" s="158">
        <v>161742003</v>
      </c>
      <c r="G17" s="98"/>
      <c r="H17" s="98"/>
      <c r="I17" s="98"/>
      <c r="J17" s="98"/>
      <c r="K17" s="98"/>
    </row>
    <row r="18" spans="1:11" x14ac:dyDescent="0.2">
      <c r="A18" s="112" t="s">
        <v>162</v>
      </c>
      <c r="B18" s="1">
        <v>122</v>
      </c>
      <c r="C18" s="158">
        <v>247477311</v>
      </c>
      <c r="D18" s="158">
        <v>61790556</v>
      </c>
      <c r="E18" s="158">
        <v>243403424</v>
      </c>
      <c r="F18" s="158">
        <v>63362184</v>
      </c>
      <c r="G18" s="98"/>
      <c r="H18" s="98"/>
      <c r="I18" s="98"/>
      <c r="J18" s="98"/>
      <c r="K18" s="98"/>
    </row>
    <row r="19" spans="1:11" x14ac:dyDescent="0.2">
      <c r="A19" s="112" t="s">
        <v>163</v>
      </c>
      <c r="B19" s="1">
        <v>123</v>
      </c>
      <c r="C19" s="158">
        <v>124258523</v>
      </c>
      <c r="D19" s="158">
        <v>32677499</v>
      </c>
      <c r="E19" s="158">
        <v>130403351</v>
      </c>
      <c r="F19" s="158">
        <v>33840205</v>
      </c>
      <c r="G19" s="98"/>
      <c r="H19" s="98"/>
      <c r="I19" s="98"/>
      <c r="J19" s="98"/>
      <c r="K19" s="98"/>
    </row>
    <row r="20" spans="1:11" x14ac:dyDescent="0.2">
      <c r="A20" s="99" t="s">
        <v>164</v>
      </c>
      <c r="B20" s="1">
        <v>124</v>
      </c>
      <c r="C20" s="161">
        <v>1417375053</v>
      </c>
      <c r="D20" s="161">
        <v>379217801</v>
      </c>
      <c r="E20" s="191">
        <v>1769665776</v>
      </c>
      <c r="F20" s="161">
        <v>514436782</v>
      </c>
      <c r="G20" s="98"/>
      <c r="H20" s="98"/>
      <c r="I20" s="98"/>
      <c r="J20" s="98"/>
      <c r="K20" s="98"/>
    </row>
    <row r="21" spans="1:11" x14ac:dyDescent="0.2">
      <c r="A21" s="99" t="s">
        <v>165</v>
      </c>
      <c r="B21" s="1">
        <v>125</v>
      </c>
      <c r="C21" s="161">
        <v>1294073407</v>
      </c>
      <c r="D21" s="161">
        <v>319826473</v>
      </c>
      <c r="E21" s="161">
        <v>1378514349</v>
      </c>
      <c r="F21" s="161">
        <v>316983147</v>
      </c>
      <c r="G21" s="98"/>
      <c r="H21" s="98"/>
      <c r="I21" s="98"/>
      <c r="J21" s="98"/>
      <c r="K21" s="98"/>
    </row>
    <row r="22" spans="1:11" x14ac:dyDescent="0.2">
      <c r="A22" s="99" t="s">
        <v>166</v>
      </c>
      <c r="B22" s="1">
        <v>126</v>
      </c>
      <c r="C22" s="160">
        <f>SUM(C23:C24)</f>
        <v>117416741</v>
      </c>
      <c r="D22" s="160">
        <f>SUM(D23:D24)</f>
        <v>88283712</v>
      </c>
      <c r="E22" s="160">
        <f>SUM(E23:E24)</f>
        <v>204891081</v>
      </c>
      <c r="F22" s="160">
        <f>SUM(F23:F24)</f>
        <v>105240275</v>
      </c>
      <c r="G22" s="98"/>
      <c r="H22" s="98"/>
      <c r="I22" s="98"/>
      <c r="J22" s="98"/>
      <c r="K22" s="98"/>
    </row>
    <row r="23" spans="1:11" x14ac:dyDescent="0.2">
      <c r="A23" s="112" t="s">
        <v>167</v>
      </c>
      <c r="B23" s="1">
        <v>127</v>
      </c>
      <c r="C23" s="158">
        <v>79898703</v>
      </c>
      <c r="D23" s="158">
        <v>79898703</v>
      </c>
      <c r="E23" s="158">
        <v>99203991</v>
      </c>
      <c r="F23" s="158">
        <v>99203991</v>
      </c>
      <c r="G23" s="98"/>
      <c r="H23" s="98"/>
      <c r="I23" s="98"/>
      <c r="J23" s="98"/>
      <c r="K23" s="98"/>
    </row>
    <row r="24" spans="1:11" x14ac:dyDescent="0.2">
      <c r="A24" s="112" t="s">
        <v>168</v>
      </c>
      <c r="B24" s="1">
        <v>128</v>
      </c>
      <c r="C24" s="158">
        <v>37518038</v>
      </c>
      <c r="D24" s="158">
        <v>8385009</v>
      </c>
      <c r="E24" s="158">
        <v>105687090</v>
      </c>
      <c r="F24" s="158">
        <v>6036284</v>
      </c>
      <c r="G24" s="98"/>
      <c r="H24" s="98"/>
      <c r="I24" s="98"/>
      <c r="J24" s="98"/>
      <c r="K24" s="98"/>
    </row>
    <row r="25" spans="1:11" x14ac:dyDescent="0.2">
      <c r="A25" s="99" t="s">
        <v>169</v>
      </c>
      <c r="B25" s="1">
        <v>129</v>
      </c>
      <c r="C25" s="161">
        <v>90514323</v>
      </c>
      <c r="D25" s="161">
        <v>19287205</v>
      </c>
      <c r="E25" s="161">
        <v>106508279</v>
      </c>
      <c r="F25" s="161">
        <v>47524836</v>
      </c>
      <c r="G25" s="98"/>
      <c r="H25" s="98"/>
      <c r="I25" s="98"/>
      <c r="J25" s="98"/>
      <c r="K25" s="98"/>
    </row>
    <row r="26" spans="1:11" x14ac:dyDescent="0.2">
      <c r="A26" s="99" t="s">
        <v>170</v>
      </c>
      <c r="B26" s="1">
        <v>130</v>
      </c>
      <c r="C26" s="161">
        <v>0</v>
      </c>
      <c r="D26" s="161">
        <v>0</v>
      </c>
      <c r="E26" s="161">
        <v>0</v>
      </c>
      <c r="F26" s="161">
        <v>0</v>
      </c>
      <c r="G26" s="98"/>
      <c r="H26" s="98"/>
      <c r="I26" s="98"/>
      <c r="J26" s="98"/>
      <c r="K26" s="98"/>
    </row>
    <row r="27" spans="1:11" x14ac:dyDescent="0.2">
      <c r="A27" s="99" t="s">
        <v>171</v>
      </c>
      <c r="B27" s="1">
        <v>131</v>
      </c>
      <c r="C27" s="160">
        <f>SUM(C28:C32)</f>
        <v>67001307</v>
      </c>
      <c r="D27" s="160">
        <f>SUM(D28:D32)</f>
        <v>28021195</v>
      </c>
      <c r="E27" s="160">
        <f>SUM(E28:E32)</f>
        <v>40095098</v>
      </c>
      <c r="F27" s="160">
        <f>SUM(F28:F32)</f>
        <v>3111518</v>
      </c>
      <c r="G27" s="98"/>
      <c r="H27" s="98"/>
      <c r="I27" s="98"/>
      <c r="J27" s="98"/>
      <c r="K27" s="98"/>
    </row>
    <row r="28" spans="1:11" x14ac:dyDescent="0.2">
      <c r="A28" s="99" t="s">
        <v>172</v>
      </c>
      <c r="B28" s="1">
        <v>132</v>
      </c>
      <c r="C28" s="158">
        <v>0</v>
      </c>
      <c r="D28" s="158">
        <v>0</v>
      </c>
      <c r="E28" s="158">
        <v>0</v>
      </c>
      <c r="F28" s="158">
        <v>0</v>
      </c>
      <c r="G28" s="98"/>
      <c r="H28" s="98"/>
      <c r="I28" s="98"/>
      <c r="J28" s="98"/>
      <c r="K28" s="98"/>
    </row>
    <row r="29" spans="1:11" x14ac:dyDescent="0.2">
      <c r="A29" s="99" t="s">
        <v>173</v>
      </c>
      <c r="B29" s="1">
        <v>133</v>
      </c>
      <c r="C29" s="158">
        <v>51668320</v>
      </c>
      <c r="D29" s="158">
        <v>16559845</v>
      </c>
      <c r="E29" s="158">
        <v>37772881</v>
      </c>
      <c r="F29" s="158">
        <v>7195375</v>
      </c>
      <c r="G29" s="98"/>
      <c r="H29" s="98"/>
      <c r="I29" s="98"/>
      <c r="J29" s="98"/>
      <c r="K29" s="98"/>
    </row>
    <row r="30" spans="1:11" x14ac:dyDescent="0.2">
      <c r="A30" s="99" t="s">
        <v>174</v>
      </c>
      <c r="B30" s="1">
        <v>134</v>
      </c>
      <c r="C30" s="158">
        <v>3644166</v>
      </c>
      <c r="D30" s="158">
        <v>-227471</v>
      </c>
      <c r="E30" s="158">
        <v>1884017</v>
      </c>
      <c r="F30" s="158">
        <v>-3975380</v>
      </c>
      <c r="G30" s="98"/>
      <c r="H30" s="98"/>
      <c r="I30" s="98"/>
      <c r="J30" s="98"/>
      <c r="K30" s="98"/>
    </row>
    <row r="31" spans="1:11" x14ac:dyDescent="0.2">
      <c r="A31" s="99" t="s">
        <v>175</v>
      </c>
      <c r="B31" s="1">
        <v>135</v>
      </c>
      <c r="C31" s="158">
        <v>0</v>
      </c>
      <c r="D31" s="158">
        <v>0</v>
      </c>
      <c r="E31" s="158">
        <v>0</v>
      </c>
      <c r="F31" s="158">
        <v>0</v>
      </c>
      <c r="G31" s="98"/>
      <c r="H31" s="98"/>
      <c r="I31" s="98"/>
      <c r="J31" s="98"/>
      <c r="K31" s="98"/>
    </row>
    <row r="32" spans="1:11" x14ac:dyDescent="0.2">
      <c r="A32" s="99" t="s">
        <v>176</v>
      </c>
      <c r="B32" s="1">
        <v>136</v>
      </c>
      <c r="C32" s="158">
        <v>11688821</v>
      </c>
      <c r="D32" s="158">
        <v>11688821</v>
      </c>
      <c r="E32" s="158">
        <v>438200</v>
      </c>
      <c r="F32" s="158">
        <v>-108477</v>
      </c>
      <c r="G32" s="98"/>
      <c r="H32" s="98"/>
      <c r="I32" s="98"/>
      <c r="J32" s="98"/>
      <c r="K32" s="98"/>
    </row>
    <row r="33" spans="1:11" x14ac:dyDescent="0.2">
      <c r="A33" s="99" t="s">
        <v>177</v>
      </c>
      <c r="B33" s="1">
        <v>137</v>
      </c>
      <c r="C33" s="160">
        <f>SUM(C34:C37)</f>
        <v>143848092</v>
      </c>
      <c r="D33" s="160">
        <f>SUM(D34:D37)</f>
        <v>21163173</v>
      </c>
      <c r="E33" s="160">
        <f>SUM(E34:E37)</f>
        <v>173850599</v>
      </c>
      <c r="F33" s="160">
        <f>SUM(F34:F37)</f>
        <v>35633422</v>
      </c>
      <c r="G33" s="98"/>
      <c r="H33" s="98"/>
      <c r="I33" s="98"/>
      <c r="J33" s="98"/>
      <c r="K33" s="98"/>
    </row>
    <row r="34" spans="1:11" x14ac:dyDescent="0.2">
      <c r="A34" s="99" t="s">
        <v>178</v>
      </c>
      <c r="B34" s="1">
        <v>138</v>
      </c>
      <c r="C34" s="158">
        <v>0</v>
      </c>
      <c r="D34" s="158">
        <v>0</v>
      </c>
      <c r="E34" s="158">
        <v>0</v>
      </c>
      <c r="F34" s="158">
        <v>0</v>
      </c>
      <c r="G34" s="98"/>
      <c r="H34" s="98"/>
      <c r="I34" s="98"/>
      <c r="J34" s="98"/>
      <c r="K34" s="98"/>
    </row>
    <row r="35" spans="1:11" x14ac:dyDescent="0.2">
      <c r="A35" s="99" t="s">
        <v>179</v>
      </c>
      <c r="B35" s="1">
        <v>139</v>
      </c>
      <c r="C35" s="158">
        <v>136240615</v>
      </c>
      <c r="D35" s="158">
        <v>19737715</v>
      </c>
      <c r="E35" s="158">
        <v>173734149</v>
      </c>
      <c r="F35" s="158">
        <v>37620871</v>
      </c>
      <c r="G35" s="98"/>
      <c r="H35" s="98"/>
      <c r="I35" s="98"/>
      <c r="J35" s="98"/>
      <c r="K35" s="98"/>
    </row>
    <row r="36" spans="1:11" x14ac:dyDescent="0.2">
      <c r="A36" s="99" t="s">
        <v>180</v>
      </c>
      <c r="B36" s="1">
        <v>140</v>
      </c>
      <c r="C36" s="158">
        <v>0</v>
      </c>
      <c r="D36" s="158">
        <v>0</v>
      </c>
      <c r="E36" s="158">
        <v>0</v>
      </c>
      <c r="F36" s="158">
        <v>0</v>
      </c>
      <c r="G36" s="98"/>
      <c r="H36" s="98"/>
      <c r="I36" s="98"/>
      <c r="J36" s="98"/>
      <c r="K36" s="98"/>
    </row>
    <row r="37" spans="1:11" x14ac:dyDescent="0.2">
      <c r="A37" s="99" t="s">
        <v>181</v>
      </c>
      <c r="B37" s="1">
        <v>141</v>
      </c>
      <c r="C37" s="158">
        <v>7607477</v>
      </c>
      <c r="D37" s="158">
        <v>1425458</v>
      </c>
      <c r="E37" s="158">
        <v>116450</v>
      </c>
      <c r="F37" s="158">
        <v>-1987449</v>
      </c>
      <c r="G37" s="98"/>
      <c r="H37" s="98"/>
      <c r="I37" s="98"/>
      <c r="J37" s="98"/>
      <c r="K37" s="98"/>
    </row>
    <row r="38" spans="1:11" x14ac:dyDescent="0.2">
      <c r="A38" s="99" t="s">
        <v>182</v>
      </c>
      <c r="B38" s="1">
        <v>142</v>
      </c>
      <c r="C38" s="158">
        <v>0</v>
      </c>
      <c r="D38" s="158">
        <v>0</v>
      </c>
      <c r="E38" s="158">
        <v>0</v>
      </c>
      <c r="F38" s="158">
        <v>0</v>
      </c>
      <c r="G38" s="98"/>
      <c r="H38" s="98"/>
      <c r="I38" s="98"/>
      <c r="J38" s="98"/>
      <c r="K38" s="98"/>
    </row>
    <row r="39" spans="1:11" x14ac:dyDescent="0.2">
      <c r="A39" s="99" t="s">
        <v>183</v>
      </c>
      <c r="B39" s="1">
        <v>143</v>
      </c>
      <c r="C39" s="158">
        <v>0</v>
      </c>
      <c r="D39" s="158">
        <v>0</v>
      </c>
      <c r="E39" s="158">
        <v>0</v>
      </c>
      <c r="F39" s="158">
        <v>0</v>
      </c>
      <c r="G39" s="98"/>
      <c r="H39" s="98"/>
      <c r="I39" s="98"/>
      <c r="J39" s="98"/>
      <c r="K39" s="98"/>
    </row>
    <row r="40" spans="1:11" x14ac:dyDescent="0.2">
      <c r="A40" s="99" t="s">
        <v>184</v>
      </c>
      <c r="B40" s="1">
        <v>144</v>
      </c>
      <c r="C40" s="158">
        <v>0</v>
      </c>
      <c r="D40" s="158">
        <v>0</v>
      </c>
      <c r="E40" s="158">
        <v>0</v>
      </c>
      <c r="F40" s="158">
        <v>0</v>
      </c>
      <c r="G40" s="98"/>
      <c r="H40" s="98"/>
      <c r="I40" s="98"/>
      <c r="J40" s="98"/>
      <c r="K40" s="98"/>
    </row>
    <row r="41" spans="1:11" x14ac:dyDescent="0.2">
      <c r="A41" s="99" t="s">
        <v>185</v>
      </c>
      <c r="B41" s="1">
        <v>145</v>
      </c>
      <c r="C41" s="158">
        <v>0</v>
      </c>
      <c r="D41" s="158">
        <v>0</v>
      </c>
      <c r="E41" s="158">
        <v>0</v>
      </c>
      <c r="F41" s="158">
        <v>0</v>
      </c>
      <c r="G41" s="98"/>
      <c r="H41" s="98"/>
      <c r="I41" s="98"/>
      <c r="J41" s="98"/>
      <c r="K41" s="98"/>
    </row>
    <row r="42" spans="1:11" x14ac:dyDescent="0.2">
      <c r="A42" s="99" t="s">
        <v>186</v>
      </c>
      <c r="B42" s="1">
        <v>146</v>
      </c>
      <c r="C42" s="160">
        <f>C7+C27+C38+C40</f>
        <v>7195798010</v>
      </c>
      <c r="D42" s="160">
        <f>D7+D27+D38+D40</f>
        <v>1879924267</v>
      </c>
      <c r="E42" s="160">
        <f>E7+E27+E38+E40</f>
        <v>7969943148</v>
      </c>
      <c r="F42" s="160">
        <f>F7+F27+F38+F40</f>
        <v>2027365250</v>
      </c>
      <c r="G42" s="98"/>
      <c r="H42" s="98"/>
      <c r="I42" s="98"/>
      <c r="J42" s="98"/>
      <c r="K42" s="98"/>
    </row>
    <row r="43" spans="1:11" x14ac:dyDescent="0.2">
      <c r="A43" s="99" t="s">
        <v>187</v>
      </c>
      <c r="B43" s="1">
        <v>147</v>
      </c>
      <c r="C43" s="160">
        <f>C10+C33+C39+C41</f>
        <v>6033501068</v>
      </c>
      <c r="D43" s="160">
        <f>D10+D33+D39+D41</f>
        <v>1645921934</v>
      </c>
      <c r="E43" s="160">
        <f>E10+E33+E39+E41</f>
        <v>6986114595</v>
      </c>
      <c r="F43" s="160">
        <f>F10+F33+F39+F41</f>
        <v>1930100900</v>
      </c>
      <c r="G43" s="98"/>
      <c r="H43" s="98"/>
      <c r="I43" s="98"/>
      <c r="J43" s="98"/>
      <c r="K43" s="98"/>
    </row>
    <row r="44" spans="1:11" x14ac:dyDescent="0.2">
      <c r="A44" s="99" t="s">
        <v>188</v>
      </c>
      <c r="B44" s="1">
        <v>148</v>
      </c>
      <c r="C44" s="160">
        <f>C42-C43</f>
        <v>1162296942</v>
      </c>
      <c r="D44" s="160">
        <f>D42-D43</f>
        <v>234002333</v>
      </c>
      <c r="E44" s="160">
        <f>E42-E43</f>
        <v>983828553</v>
      </c>
      <c r="F44" s="160">
        <f>F42-F43</f>
        <v>97264350</v>
      </c>
      <c r="G44" s="98"/>
      <c r="H44" s="98"/>
      <c r="I44" s="98"/>
      <c r="J44" s="98"/>
      <c r="K44" s="98"/>
    </row>
    <row r="45" spans="1:11" x14ac:dyDescent="0.2">
      <c r="A45" s="112" t="s">
        <v>189</v>
      </c>
      <c r="B45" s="1">
        <v>149</v>
      </c>
      <c r="C45" s="162">
        <f>IF(C42&gt;C43,C42-C43,0)</f>
        <v>1162296942</v>
      </c>
      <c r="D45" s="162">
        <f>IF(D42&gt;D43,D42-D43,0)</f>
        <v>234002333</v>
      </c>
      <c r="E45" s="162">
        <f>IF(E42&gt;E43,E42-E43,0)</f>
        <v>983828553</v>
      </c>
      <c r="F45" s="162">
        <f>IF(F42&gt;F43,F42-F43,0)</f>
        <v>97264350</v>
      </c>
      <c r="G45" s="98"/>
      <c r="H45" s="98"/>
      <c r="I45" s="98"/>
      <c r="J45" s="98"/>
      <c r="K45" s="98"/>
    </row>
    <row r="46" spans="1:11" x14ac:dyDescent="0.2">
      <c r="A46" s="112" t="s">
        <v>190</v>
      </c>
      <c r="B46" s="1">
        <v>150</v>
      </c>
      <c r="C46" s="162">
        <f>IF(C43&gt;C42,C43-C42,0)</f>
        <v>0</v>
      </c>
      <c r="D46" s="162">
        <f>IF(D43&gt;D42,D43-D42,0)</f>
        <v>0</v>
      </c>
      <c r="E46" s="162">
        <f>IF(E43&gt;E42,E43-E42,0)</f>
        <v>0</v>
      </c>
      <c r="F46" s="162">
        <f>IF(F43&gt;F42,F43-F42,0)</f>
        <v>0</v>
      </c>
      <c r="G46" s="98"/>
      <c r="H46" s="98"/>
      <c r="I46" s="98"/>
      <c r="J46" s="98"/>
      <c r="K46" s="98"/>
    </row>
    <row r="47" spans="1:11" x14ac:dyDescent="0.2">
      <c r="A47" s="99" t="s">
        <v>191</v>
      </c>
      <c r="B47" s="1">
        <v>151</v>
      </c>
      <c r="C47" s="158">
        <v>234322736</v>
      </c>
      <c r="D47" s="158">
        <v>50070108</v>
      </c>
      <c r="E47" s="158">
        <v>179643993</v>
      </c>
      <c r="F47" s="158">
        <v>18774316</v>
      </c>
      <c r="G47" s="98"/>
      <c r="H47" s="98"/>
      <c r="I47" s="98"/>
      <c r="J47" s="98"/>
      <c r="K47" s="98"/>
    </row>
    <row r="48" spans="1:11" x14ac:dyDescent="0.2">
      <c r="A48" s="99" t="s">
        <v>192</v>
      </c>
      <c r="B48" s="1">
        <v>152</v>
      </c>
      <c r="C48" s="160">
        <f>C44-C47</f>
        <v>927974206</v>
      </c>
      <c r="D48" s="160">
        <f>D44-D47</f>
        <v>183932225</v>
      </c>
      <c r="E48" s="160">
        <f>E44-E47</f>
        <v>804184560</v>
      </c>
      <c r="F48" s="160">
        <f>F44-F47</f>
        <v>78490034</v>
      </c>
      <c r="G48" s="98"/>
      <c r="H48" s="98"/>
      <c r="I48" s="98"/>
      <c r="J48" s="98"/>
      <c r="K48" s="98"/>
    </row>
    <row r="49" spans="1:11" x14ac:dyDescent="0.2">
      <c r="A49" s="112" t="s">
        <v>193</v>
      </c>
      <c r="B49" s="1">
        <v>153</v>
      </c>
      <c r="C49" s="160">
        <f>IF(C48&gt;0,C48,0)</f>
        <v>927974206</v>
      </c>
      <c r="D49" s="160">
        <f>IF(D48&gt;0,D48,0)</f>
        <v>183932225</v>
      </c>
      <c r="E49" s="160">
        <f>IF(E48&gt;0,E48,0)</f>
        <v>804184560</v>
      </c>
      <c r="F49" s="160">
        <f>IF(F48&gt;0,F48,0)</f>
        <v>78490034</v>
      </c>
      <c r="G49" s="98"/>
      <c r="H49" s="98"/>
      <c r="I49" s="98"/>
      <c r="J49" s="98"/>
      <c r="K49" s="98"/>
    </row>
    <row r="50" spans="1:11" x14ac:dyDescent="0.2">
      <c r="A50" s="151" t="s">
        <v>194</v>
      </c>
      <c r="B50" s="2">
        <v>154</v>
      </c>
      <c r="C50" s="163">
        <f>IF(C48&lt;0,-C48,0)</f>
        <v>0</v>
      </c>
      <c r="D50" s="163">
        <f>IF(D48&lt;0,-D48,0)</f>
        <v>0</v>
      </c>
      <c r="E50" s="163">
        <f>IF(E48&lt;0,-E48,0)</f>
        <v>0</v>
      </c>
      <c r="F50" s="163">
        <f>IF(F48&lt;0,-F48,0)</f>
        <v>0</v>
      </c>
      <c r="G50" s="98"/>
      <c r="H50" s="98"/>
      <c r="I50" s="98"/>
      <c r="J50" s="98"/>
      <c r="K50" s="98"/>
    </row>
    <row r="51" spans="1:11" x14ac:dyDescent="0.2">
      <c r="A51" s="106" t="s">
        <v>195</v>
      </c>
      <c r="B51" s="107"/>
      <c r="C51" s="180"/>
      <c r="D51" s="180"/>
      <c r="E51" s="180"/>
      <c r="F51" s="180"/>
      <c r="G51" s="98"/>
      <c r="H51" s="98"/>
      <c r="I51" s="98"/>
      <c r="J51" s="98"/>
      <c r="K51" s="98"/>
    </row>
    <row r="52" spans="1:11" x14ac:dyDescent="0.2">
      <c r="A52" s="110" t="s">
        <v>196</v>
      </c>
      <c r="B52" s="42"/>
      <c r="C52" s="175"/>
      <c r="D52" s="175"/>
      <c r="E52" s="175"/>
      <c r="F52" s="176"/>
      <c r="G52" s="98"/>
      <c r="H52" s="98"/>
      <c r="I52" s="98"/>
      <c r="J52" s="98"/>
      <c r="K52" s="98"/>
    </row>
    <row r="53" spans="1:11" x14ac:dyDescent="0.2">
      <c r="A53" s="99" t="s">
        <v>197</v>
      </c>
      <c r="B53" s="1">
        <v>155</v>
      </c>
      <c r="C53" s="158">
        <v>933574108</v>
      </c>
      <c r="D53" s="158">
        <v>181715128</v>
      </c>
      <c r="E53" s="158">
        <v>863436283</v>
      </c>
      <c r="F53" s="158">
        <v>128400943</v>
      </c>
      <c r="G53" s="98"/>
      <c r="H53" s="98"/>
      <c r="I53" s="98"/>
      <c r="J53" s="98"/>
      <c r="K53" s="98"/>
    </row>
    <row r="54" spans="1:11" x14ac:dyDescent="0.2">
      <c r="A54" s="99" t="s">
        <v>198</v>
      </c>
      <c r="B54" s="1">
        <v>156</v>
      </c>
      <c r="C54" s="158">
        <v>-5599902</v>
      </c>
      <c r="D54" s="158">
        <v>2217097</v>
      </c>
      <c r="E54" s="158">
        <v>-59251723</v>
      </c>
      <c r="F54" s="158">
        <v>-49910909</v>
      </c>
      <c r="G54" s="98"/>
      <c r="H54" s="98"/>
      <c r="I54" s="98"/>
      <c r="J54" s="98"/>
      <c r="K54" s="98"/>
    </row>
    <row r="55" spans="1:11" x14ac:dyDescent="0.2">
      <c r="A55" s="106" t="s">
        <v>199</v>
      </c>
      <c r="B55" s="107"/>
      <c r="C55" s="180"/>
      <c r="D55" s="180"/>
      <c r="E55" s="180"/>
      <c r="F55" s="180"/>
      <c r="G55" s="98"/>
      <c r="H55" s="98"/>
      <c r="I55" s="98"/>
      <c r="J55" s="98"/>
      <c r="K55" s="98"/>
    </row>
    <row r="56" spans="1:11" x14ac:dyDescent="0.2">
      <c r="A56" s="110" t="s">
        <v>200</v>
      </c>
      <c r="B56" s="7">
        <v>157</v>
      </c>
      <c r="C56" s="160">
        <f>C49</f>
        <v>927974206</v>
      </c>
      <c r="D56" s="160">
        <f>D49</f>
        <v>183932225</v>
      </c>
      <c r="E56" s="160">
        <f>E49</f>
        <v>804184560</v>
      </c>
      <c r="F56" s="160">
        <f>F49</f>
        <v>78490034</v>
      </c>
      <c r="G56" s="98"/>
      <c r="H56" s="98"/>
      <c r="I56" s="98"/>
      <c r="J56" s="98"/>
      <c r="K56" s="98"/>
    </row>
    <row r="57" spans="1:11" x14ac:dyDescent="0.2">
      <c r="A57" s="99" t="s">
        <v>201</v>
      </c>
      <c r="B57" s="1">
        <v>158</v>
      </c>
      <c r="C57" s="160">
        <f>SUM(C58:C64)</f>
        <v>-1579765</v>
      </c>
      <c r="D57" s="160">
        <f>SUM(D58:D64)</f>
        <v>-38889798</v>
      </c>
      <c r="E57" s="160">
        <f>SUM(E58:E64)</f>
        <v>3621136.97</v>
      </c>
      <c r="F57" s="160">
        <f>SUM(F58:F64)</f>
        <v>-165102.03</v>
      </c>
      <c r="G57" s="98"/>
      <c r="H57" s="98"/>
      <c r="I57" s="98"/>
      <c r="J57" s="98"/>
      <c r="K57" s="98"/>
    </row>
    <row r="58" spans="1:11" x14ac:dyDescent="0.2">
      <c r="A58" s="99" t="s">
        <v>202</v>
      </c>
      <c r="B58" s="1">
        <v>159</v>
      </c>
      <c r="C58" s="158">
        <v>0</v>
      </c>
      <c r="D58" s="158">
        <v>0</v>
      </c>
      <c r="E58" s="158">
        <v>0</v>
      </c>
      <c r="F58" s="158">
        <v>0</v>
      </c>
      <c r="G58" s="98"/>
      <c r="H58" s="98"/>
      <c r="I58" s="98"/>
      <c r="J58" s="98"/>
      <c r="K58" s="98"/>
    </row>
    <row r="59" spans="1:11" x14ac:dyDescent="0.2">
      <c r="A59" s="99" t="s">
        <v>203</v>
      </c>
      <c r="B59" s="1">
        <v>160</v>
      </c>
      <c r="C59" s="158">
        <v>0</v>
      </c>
      <c r="D59" s="158">
        <v>0</v>
      </c>
      <c r="E59" s="158">
        <v>0</v>
      </c>
      <c r="F59" s="158">
        <v>0</v>
      </c>
      <c r="G59" s="98"/>
      <c r="H59" s="98"/>
      <c r="I59" s="98"/>
      <c r="J59" s="98"/>
      <c r="K59" s="98"/>
    </row>
    <row r="60" spans="1:11" x14ac:dyDescent="0.2">
      <c r="A60" s="99" t="s">
        <v>204</v>
      </c>
      <c r="B60" s="1">
        <v>161</v>
      </c>
      <c r="C60" s="158">
        <v>-1579765</v>
      </c>
      <c r="D60" s="158">
        <v>-38889798</v>
      </c>
      <c r="E60" s="158">
        <v>3405035</v>
      </c>
      <c r="F60" s="158">
        <v>-396784</v>
      </c>
      <c r="G60" s="98"/>
      <c r="H60" s="98"/>
      <c r="I60" s="98"/>
      <c r="J60" s="98"/>
      <c r="K60" s="98"/>
    </row>
    <row r="61" spans="1:11" x14ac:dyDescent="0.2">
      <c r="A61" s="99" t="s">
        <v>205</v>
      </c>
      <c r="B61" s="1">
        <v>162</v>
      </c>
      <c r="C61" s="158">
        <v>0</v>
      </c>
      <c r="D61" s="158">
        <v>0</v>
      </c>
      <c r="E61" s="158">
        <v>0</v>
      </c>
      <c r="F61" s="158">
        <v>0</v>
      </c>
      <c r="G61" s="98"/>
      <c r="H61" s="98"/>
      <c r="I61" s="98"/>
      <c r="J61" s="98"/>
      <c r="K61" s="98"/>
    </row>
    <row r="62" spans="1:11" x14ac:dyDescent="0.2">
      <c r="A62" s="99" t="s">
        <v>206</v>
      </c>
      <c r="B62" s="1">
        <v>163</v>
      </c>
      <c r="C62" s="158">
        <v>0</v>
      </c>
      <c r="D62" s="158">
        <v>0</v>
      </c>
      <c r="E62" s="158">
        <v>0</v>
      </c>
      <c r="F62" s="158">
        <v>0</v>
      </c>
      <c r="G62" s="98"/>
      <c r="H62" s="98"/>
      <c r="I62" s="98"/>
      <c r="J62" s="98"/>
      <c r="K62" s="98"/>
    </row>
    <row r="63" spans="1:11" x14ac:dyDescent="0.2">
      <c r="A63" s="99" t="s">
        <v>207</v>
      </c>
      <c r="B63" s="1">
        <v>164</v>
      </c>
      <c r="C63" s="158">
        <v>0</v>
      </c>
      <c r="D63" s="158">
        <v>0</v>
      </c>
      <c r="E63" s="158">
        <v>0</v>
      </c>
      <c r="F63" s="158">
        <v>0</v>
      </c>
      <c r="G63" s="98"/>
      <c r="H63" s="98"/>
      <c r="I63" s="98"/>
      <c r="J63" s="98"/>
      <c r="K63" s="98"/>
    </row>
    <row r="64" spans="1:11" x14ac:dyDescent="0.2">
      <c r="A64" s="99" t="s">
        <v>208</v>
      </c>
      <c r="B64" s="1">
        <v>165</v>
      </c>
      <c r="C64" s="158">
        <v>0</v>
      </c>
      <c r="D64" s="158">
        <v>0</v>
      </c>
      <c r="E64" s="158">
        <v>216101.97</v>
      </c>
      <c r="F64" s="158">
        <v>231681.97</v>
      </c>
      <c r="G64" s="98"/>
      <c r="H64" s="98"/>
      <c r="I64" s="98"/>
      <c r="J64" s="98"/>
      <c r="K64" s="98"/>
    </row>
    <row r="65" spans="1:11" x14ac:dyDescent="0.2">
      <c r="A65" s="99" t="s">
        <v>209</v>
      </c>
      <c r="B65" s="1">
        <v>166</v>
      </c>
      <c r="C65" s="160">
        <v>0</v>
      </c>
      <c r="D65" s="160">
        <v>0</v>
      </c>
      <c r="E65" s="160">
        <v>0</v>
      </c>
      <c r="F65" s="160">
        <v>0</v>
      </c>
      <c r="G65" s="98"/>
      <c r="H65" s="98"/>
      <c r="I65" s="98"/>
      <c r="J65" s="98"/>
      <c r="K65" s="98"/>
    </row>
    <row r="66" spans="1:11" x14ac:dyDescent="0.2">
      <c r="A66" s="99" t="s">
        <v>210</v>
      </c>
      <c r="B66" s="1">
        <v>167</v>
      </c>
      <c r="C66" s="160">
        <f>C57-C65</f>
        <v>-1579765</v>
      </c>
      <c r="D66" s="160">
        <f>D57-D65</f>
        <v>-38889798</v>
      </c>
      <c r="E66" s="160">
        <f>E57-E65</f>
        <v>3621136.97</v>
      </c>
      <c r="F66" s="160">
        <f>F57-F65</f>
        <v>-165102.03</v>
      </c>
      <c r="G66" s="98"/>
      <c r="H66" s="98"/>
      <c r="I66" s="98"/>
      <c r="J66" s="98"/>
      <c r="K66" s="98"/>
    </row>
    <row r="67" spans="1:11" x14ac:dyDescent="0.2">
      <c r="A67" s="99" t="s">
        <v>211</v>
      </c>
      <c r="B67" s="1">
        <v>168</v>
      </c>
      <c r="C67" s="160">
        <f>C56+C66</f>
        <v>926394441</v>
      </c>
      <c r="D67" s="160">
        <f>D56+D66</f>
        <v>145042427</v>
      </c>
      <c r="E67" s="160">
        <f>E56+E66</f>
        <v>807805696.97000003</v>
      </c>
      <c r="F67" s="160">
        <f>F56+F66</f>
        <v>78324931.969999999</v>
      </c>
      <c r="G67" s="98"/>
      <c r="H67" s="98"/>
      <c r="I67" s="98"/>
      <c r="J67" s="98"/>
      <c r="K67" s="98"/>
    </row>
    <row r="68" spans="1:11" x14ac:dyDescent="0.2">
      <c r="A68" s="126" t="s">
        <v>212</v>
      </c>
      <c r="B68" s="127"/>
      <c r="C68" s="181"/>
      <c r="D68" s="181"/>
      <c r="E68" s="181"/>
      <c r="F68" s="181"/>
      <c r="G68" s="98"/>
      <c r="H68" s="98"/>
      <c r="I68" s="98"/>
      <c r="J68" s="98"/>
      <c r="K68" s="98"/>
    </row>
    <row r="69" spans="1:11" x14ac:dyDescent="0.2">
      <c r="A69" s="128" t="s">
        <v>213</v>
      </c>
      <c r="B69" s="129"/>
      <c r="C69" s="182"/>
      <c r="D69" s="182"/>
      <c r="E69" s="182"/>
      <c r="F69" s="182"/>
      <c r="G69" s="98"/>
      <c r="H69" s="98"/>
      <c r="I69" s="98"/>
      <c r="J69" s="98"/>
      <c r="K69" s="98"/>
    </row>
    <row r="70" spans="1:11" x14ac:dyDescent="0.2">
      <c r="A70" s="99" t="s">
        <v>197</v>
      </c>
      <c r="B70" s="1">
        <v>169</v>
      </c>
      <c r="C70" s="183">
        <v>931994343</v>
      </c>
      <c r="D70" s="183">
        <v>142825330</v>
      </c>
      <c r="E70" s="183">
        <v>867057419.97000003</v>
      </c>
      <c r="F70" s="183">
        <v>128235840.97</v>
      </c>
      <c r="G70" s="98"/>
      <c r="H70" s="98"/>
      <c r="I70" s="98"/>
      <c r="J70" s="98"/>
      <c r="K70" s="98"/>
    </row>
    <row r="71" spans="1:11" x14ac:dyDescent="0.2">
      <c r="A71" s="113" t="s">
        <v>198</v>
      </c>
      <c r="B71" s="4">
        <v>170</v>
      </c>
      <c r="C71" s="163">
        <v>-5599902</v>
      </c>
      <c r="D71" s="163">
        <v>2217097</v>
      </c>
      <c r="E71" s="163">
        <v>-59251723</v>
      </c>
      <c r="F71" s="163">
        <v>-49910909</v>
      </c>
      <c r="G71" s="98"/>
      <c r="H71" s="98"/>
      <c r="I71" s="98"/>
      <c r="J71" s="98"/>
      <c r="K71" s="98"/>
    </row>
  </sheetData>
  <autoFilter ref="A1:F71"/>
  <phoneticPr fontId="3" type="noConversion"/>
  <dataValidations count="4">
    <dataValidation type="whole" operator="notEqual" allowBlank="1" showInputMessage="1" showErrorMessage="1" errorTitle="Pogrešan unos" error="Mogu se unijeti samo cjelobrojne vrijednosti." sqref="C65:D65 E71:F71 C56:F57 C66:F67 E54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C11:E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D54 C7:F10 C26:E47 C25 C23:D24 C22:F22 C48:F50 F27:F46 C58:E64 D71 C19:C21 C12:F18 D19:F19">
      <formula1>0</formula1>
    </dataValidation>
    <dataValidation operator="greaterThanOrEqual" allowBlank="1" showInputMessage="1" showErrorMessage="1" errorTitle="Pogrešan unos" error="Mogu se unijeti samo cjelobrojne pozitivne vrijednosti." sqref="F47 F58:F64 C71"/>
  </dataValidations>
  <pageMargins left="0.75" right="0.75" top="1" bottom="1" header="0.5" footer="0.5"/>
  <pageSetup paperSize="9" scale="52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G57"/>
  <sheetViews>
    <sheetView tabSelected="1" view="pageBreakPreview" topLeftCell="A19" zoomScaleNormal="100" zoomScaleSheetLayoutView="100" workbookViewId="0">
      <selection activeCell="M34" sqref="M34"/>
    </sheetView>
  </sheetViews>
  <sheetFormatPr defaultRowHeight="12.75" x14ac:dyDescent="0.2"/>
  <cols>
    <col min="1" max="1" width="57.85546875" style="150" bestFit="1" customWidth="1"/>
    <col min="2" max="2" width="9.140625" style="40"/>
    <col min="3" max="3" width="16" style="40" bestFit="1" customWidth="1"/>
    <col min="4" max="4" width="15.85546875" style="98" bestFit="1" customWidth="1"/>
    <col min="5" max="5" width="15.42578125" style="40" bestFit="1" customWidth="1"/>
    <col min="6" max="16384" width="9.140625" style="40"/>
  </cols>
  <sheetData>
    <row r="1" spans="1:7" ht="15.75" x14ac:dyDescent="0.2">
      <c r="A1" s="134" t="s">
        <v>286</v>
      </c>
      <c r="B1" s="134"/>
      <c r="C1" s="134"/>
      <c r="D1" s="168"/>
    </row>
    <row r="2" spans="1:7" x14ac:dyDescent="0.2">
      <c r="A2" s="135" t="s">
        <v>312</v>
      </c>
      <c r="B2" s="135"/>
      <c r="C2" s="135"/>
      <c r="D2" s="169"/>
    </row>
    <row r="3" spans="1:7" ht="22.5" x14ac:dyDescent="0.2">
      <c r="A3" s="132" t="s">
        <v>150</v>
      </c>
      <c r="B3" s="133"/>
      <c r="C3" s="133"/>
      <c r="D3" s="170"/>
    </row>
    <row r="4" spans="1:7" x14ac:dyDescent="0.2">
      <c r="A4" s="50" t="s">
        <v>46</v>
      </c>
      <c r="B4" s="50" t="s">
        <v>47</v>
      </c>
      <c r="C4" s="51" t="s">
        <v>48</v>
      </c>
      <c r="D4" s="171" t="s">
        <v>49</v>
      </c>
    </row>
    <row r="5" spans="1:7" x14ac:dyDescent="0.2">
      <c r="A5" s="51">
        <v>1</v>
      </c>
      <c r="B5" s="52">
        <v>2</v>
      </c>
      <c r="C5" s="53" t="s">
        <v>4</v>
      </c>
      <c r="D5" s="171" t="s">
        <v>5</v>
      </c>
    </row>
    <row r="6" spans="1:7" x14ac:dyDescent="0.2">
      <c r="A6" s="106" t="s">
        <v>217</v>
      </c>
      <c r="B6" s="131"/>
      <c r="C6" s="131"/>
      <c r="D6" s="172"/>
    </row>
    <row r="7" spans="1:7" x14ac:dyDescent="0.2">
      <c r="A7" s="112" t="s">
        <v>218</v>
      </c>
      <c r="B7" s="1">
        <v>1</v>
      </c>
      <c r="C7" s="167">
        <v>1162296942.1199996</v>
      </c>
      <c r="D7" s="167">
        <v>983828553.12119234</v>
      </c>
      <c r="F7" s="98"/>
      <c r="G7" s="98"/>
    </row>
    <row r="8" spans="1:7" x14ac:dyDescent="0.2">
      <c r="A8" s="112" t="s">
        <v>299</v>
      </c>
      <c r="B8" s="1">
        <v>2</v>
      </c>
      <c r="C8" s="167">
        <v>1497273755.95</v>
      </c>
      <c r="D8" s="190">
        <v>1868869766.8132422</v>
      </c>
      <c r="E8" s="178"/>
      <c r="F8" s="188"/>
    </row>
    <row r="9" spans="1:7" x14ac:dyDescent="0.2">
      <c r="A9" s="112" t="s">
        <v>219</v>
      </c>
      <c r="B9" s="1">
        <v>3</v>
      </c>
      <c r="C9" s="167"/>
      <c r="D9" s="167">
        <v>320913122.61398178</v>
      </c>
    </row>
    <row r="10" spans="1:7" x14ac:dyDescent="0.2">
      <c r="A10" s="112" t="s">
        <v>220</v>
      </c>
      <c r="B10" s="1">
        <v>4</v>
      </c>
      <c r="C10" s="167"/>
      <c r="D10" s="167"/>
    </row>
    <row r="11" spans="1:7" x14ac:dyDescent="0.2">
      <c r="A11" s="112" t="s">
        <v>221</v>
      </c>
      <c r="B11" s="1">
        <v>5</v>
      </c>
      <c r="C11" s="167"/>
      <c r="D11" s="167"/>
    </row>
    <row r="12" spans="1:7" x14ac:dyDescent="0.2">
      <c r="A12" s="112" t="s">
        <v>222</v>
      </c>
      <c r="B12" s="1">
        <v>6</v>
      </c>
      <c r="C12" s="167"/>
      <c r="D12" s="167"/>
    </row>
    <row r="13" spans="1:7" x14ac:dyDescent="0.2">
      <c r="A13" s="99" t="s">
        <v>223</v>
      </c>
      <c r="B13" s="1">
        <v>7</v>
      </c>
      <c r="C13" s="173">
        <f>SUM(C7:C12)</f>
        <v>2659570698.0699997</v>
      </c>
      <c r="D13" s="174">
        <f>SUM(D7:D12)</f>
        <v>3173611442.5484161</v>
      </c>
    </row>
    <row r="14" spans="1:7" x14ac:dyDescent="0.2">
      <c r="A14" s="112" t="s">
        <v>224</v>
      </c>
      <c r="B14" s="1">
        <v>8</v>
      </c>
      <c r="C14" s="167">
        <v>151448410.81893101</v>
      </c>
      <c r="D14" s="167"/>
    </row>
    <row r="15" spans="1:7" x14ac:dyDescent="0.2">
      <c r="A15" s="112" t="s">
        <v>225</v>
      </c>
      <c r="B15" s="1">
        <v>9</v>
      </c>
      <c r="C15" s="167">
        <v>111533856.55999997</v>
      </c>
      <c r="D15" s="167">
        <v>104861048.58881937</v>
      </c>
    </row>
    <row r="16" spans="1:7" x14ac:dyDescent="0.2">
      <c r="A16" s="112" t="s">
        <v>226</v>
      </c>
      <c r="B16" s="1">
        <v>10</v>
      </c>
      <c r="C16" s="167">
        <v>1167160.0999999503</v>
      </c>
      <c r="D16" s="167">
        <v>57321161.511241399</v>
      </c>
    </row>
    <row r="17" spans="1:4" x14ac:dyDescent="0.2">
      <c r="A17" s="112" t="s">
        <v>227</v>
      </c>
      <c r="B17" s="1">
        <v>11</v>
      </c>
      <c r="C17" s="167">
        <v>318795239.90106863</v>
      </c>
      <c r="D17" s="167">
        <v>339218431.06893194</v>
      </c>
    </row>
    <row r="18" spans="1:4" x14ac:dyDescent="0.2">
      <c r="A18" s="99" t="s">
        <v>228</v>
      </c>
      <c r="B18" s="1">
        <v>12</v>
      </c>
      <c r="C18" s="173">
        <f>SUM(C14:C17)</f>
        <v>582944667.37999964</v>
      </c>
      <c r="D18" s="174">
        <f>SUM(D14:D17)</f>
        <v>501400641.1689927</v>
      </c>
    </row>
    <row r="19" spans="1:4" x14ac:dyDescent="0.2">
      <c r="A19" s="99" t="s">
        <v>229</v>
      </c>
      <c r="B19" s="1">
        <v>13</v>
      </c>
      <c r="C19" s="184">
        <f>IF(C13&gt;C18,C13-C18,0)</f>
        <v>2076626030.6900001</v>
      </c>
      <c r="D19" s="185">
        <f>IF(D13&gt;D18,D13-D18,0)</f>
        <v>2672210801.3794236</v>
      </c>
    </row>
    <row r="20" spans="1:4" x14ac:dyDescent="0.2">
      <c r="A20" s="99" t="s">
        <v>230</v>
      </c>
      <c r="B20" s="1">
        <v>14</v>
      </c>
      <c r="C20" s="160">
        <v>0</v>
      </c>
      <c r="D20" s="160">
        <v>0</v>
      </c>
    </row>
    <row r="21" spans="1:4" x14ac:dyDescent="0.2">
      <c r="A21" s="106" t="s">
        <v>231</v>
      </c>
      <c r="B21" s="131"/>
      <c r="C21" s="131"/>
      <c r="D21" s="172"/>
    </row>
    <row r="22" spans="1:4" x14ac:dyDescent="0.2">
      <c r="A22" s="112" t="s">
        <v>232</v>
      </c>
      <c r="B22" s="1">
        <v>15</v>
      </c>
      <c r="C22" s="167">
        <v>55554087.389999859</v>
      </c>
      <c r="D22" s="167">
        <v>98904203.309727103</v>
      </c>
    </row>
    <row r="23" spans="1:4" x14ac:dyDescent="0.2">
      <c r="A23" s="112" t="s">
        <v>233</v>
      </c>
      <c r="B23" s="1">
        <v>16</v>
      </c>
      <c r="C23" s="167">
        <v>638863777.06000006</v>
      </c>
      <c r="D23" s="167">
        <v>1511879.99</v>
      </c>
    </row>
    <row r="24" spans="1:4" x14ac:dyDescent="0.2">
      <c r="A24" s="112" t="s">
        <v>234</v>
      </c>
      <c r="B24" s="1">
        <v>17</v>
      </c>
      <c r="C24" s="167">
        <v>18195680.670000002</v>
      </c>
      <c r="D24" s="167">
        <v>10991176.991362831</v>
      </c>
    </row>
    <row r="25" spans="1:4" x14ac:dyDescent="0.2">
      <c r="A25" s="112" t="s">
        <v>235</v>
      </c>
      <c r="B25" s="1">
        <v>18</v>
      </c>
      <c r="C25" s="167">
        <v>2888127.58</v>
      </c>
      <c r="D25" s="167"/>
    </row>
    <row r="26" spans="1:4" x14ac:dyDescent="0.2">
      <c r="A26" s="112" t="s">
        <v>236</v>
      </c>
      <c r="B26" s="1">
        <v>19</v>
      </c>
      <c r="C26" s="167">
        <v>1940696492.6570003</v>
      </c>
      <c r="D26" s="167">
        <v>1301699541.4489996</v>
      </c>
    </row>
    <row r="27" spans="1:4" x14ac:dyDescent="0.2">
      <c r="A27" s="99" t="s">
        <v>237</v>
      </c>
      <c r="B27" s="1">
        <v>20</v>
      </c>
      <c r="C27" s="173">
        <f>SUM(C22:C26)</f>
        <v>2656198165.3570004</v>
      </c>
      <c r="D27" s="174">
        <f>SUM(D22:D26)</f>
        <v>1413106801.7400897</v>
      </c>
    </row>
    <row r="28" spans="1:4" x14ac:dyDescent="0.2">
      <c r="A28" s="112" t="s">
        <v>238</v>
      </c>
      <c r="B28" s="1">
        <v>21</v>
      </c>
      <c r="C28" s="167">
        <v>1173048709.3199999</v>
      </c>
      <c r="D28" s="167">
        <v>1466684779.7502413</v>
      </c>
    </row>
    <row r="29" spans="1:4" x14ac:dyDescent="0.2">
      <c r="A29" s="112" t="s">
        <v>239</v>
      </c>
      <c r="B29" s="1">
        <v>22</v>
      </c>
      <c r="C29" s="167">
        <v>1018609456.7870001</v>
      </c>
      <c r="D29" s="167">
        <v>866513429.87072098</v>
      </c>
    </row>
    <row r="30" spans="1:4" x14ac:dyDescent="0.2">
      <c r="A30" s="112" t="s">
        <v>240</v>
      </c>
      <c r="B30" s="1">
        <v>23</v>
      </c>
      <c r="C30" s="167">
        <v>2206827000</v>
      </c>
      <c r="D30" s="167">
        <v>295396135.12467533</v>
      </c>
    </row>
    <row r="31" spans="1:4" x14ac:dyDescent="0.2">
      <c r="A31" s="99" t="s">
        <v>241</v>
      </c>
      <c r="B31" s="1">
        <v>24</v>
      </c>
      <c r="C31" s="173">
        <f>SUM(C28:C30)</f>
        <v>4398485166.1070004</v>
      </c>
      <c r="D31" s="174">
        <f>SUM(D28:D30)</f>
        <v>2628594344.7456374</v>
      </c>
    </row>
    <row r="32" spans="1:4" x14ac:dyDescent="0.2">
      <c r="A32" s="99" t="s">
        <v>242</v>
      </c>
      <c r="B32" s="1">
        <v>25</v>
      </c>
      <c r="C32" s="184">
        <f>IF(C27&gt;C31,C27-C31,0)</f>
        <v>0</v>
      </c>
      <c r="D32" s="185">
        <f>IF(D27&gt;D31,D27-D31,0)</f>
        <v>0</v>
      </c>
    </row>
    <row r="33" spans="1:4" x14ac:dyDescent="0.2">
      <c r="A33" s="99" t="s">
        <v>243</v>
      </c>
      <c r="B33" s="1">
        <v>26</v>
      </c>
      <c r="C33" s="184">
        <f>IF(C31&gt;C27,C31-C27,0)</f>
        <v>1742287000.75</v>
      </c>
      <c r="D33" s="185">
        <f>IF(D31&gt;D27,D31-D27,0)</f>
        <v>1215487543.0055478</v>
      </c>
    </row>
    <row r="34" spans="1:4" x14ac:dyDescent="0.2">
      <c r="A34" s="106" t="s">
        <v>244</v>
      </c>
      <c r="B34" s="131"/>
      <c r="C34" s="131"/>
      <c r="D34" s="172"/>
    </row>
    <row r="35" spans="1:4" x14ac:dyDescent="0.2">
      <c r="A35" s="112" t="s">
        <v>245</v>
      </c>
      <c r="B35" s="1">
        <v>27</v>
      </c>
      <c r="C35" s="6"/>
      <c r="D35" s="6"/>
    </row>
    <row r="36" spans="1:4" x14ac:dyDescent="0.2">
      <c r="A36" s="112" t="s">
        <v>246</v>
      </c>
      <c r="B36" s="1">
        <v>28</v>
      </c>
      <c r="C36" s="6"/>
      <c r="D36" s="6"/>
    </row>
    <row r="37" spans="1:4" x14ac:dyDescent="0.2">
      <c r="A37" s="112" t="s">
        <v>247</v>
      </c>
      <c r="B37" s="1">
        <v>29</v>
      </c>
      <c r="C37" s="6"/>
      <c r="D37" s="6"/>
    </row>
    <row r="38" spans="1:4" x14ac:dyDescent="0.2">
      <c r="A38" s="99" t="s">
        <v>248</v>
      </c>
      <c r="B38" s="1">
        <v>30</v>
      </c>
      <c r="C38" s="173">
        <v>0</v>
      </c>
      <c r="D38" s="174">
        <v>0</v>
      </c>
    </row>
    <row r="39" spans="1:4" x14ac:dyDescent="0.2">
      <c r="A39" s="112" t="s">
        <v>249</v>
      </c>
      <c r="B39" s="1">
        <v>31</v>
      </c>
      <c r="C39" s="6">
        <v>37629503</v>
      </c>
      <c r="D39" s="6">
        <v>71542136.530000001</v>
      </c>
    </row>
    <row r="40" spans="1:4" x14ac:dyDescent="0.2">
      <c r="A40" s="112" t="s">
        <v>250</v>
      </c>
      <c r="B40" s="1">
        <v>32</v>
      </c>
      <c r="C40" s="6">
        <v>491326555.5</v>
      </c>
      <c r="D40" s="6">
        <v>493440424.71799594</v>
      </c>
    </row>
    <row r="41" spans="1:4" x14ac:dyDescent="0.2">
      <c r="A41" s="112" t="s">
        <v>251</v>
      </c>
      <c r="B41" s="1">
        <v>33</v>
      </c>
      <c r="C41" s="6">
        <v>9691593.0199999996</v>
      </c>
      <c r="D41" s="6">
        <v>52567530.810000002</v>
      </c>
    </row>
    <row r="42" spans="1:4" x14ac:dyDescent="0.2">
      <c r="A42" s="112" t="s">
        <v>252</v>
      </c>
      <c r="B42" s="1">
        <v>34</v>
      </c>
      <c r="C42" s="6"/>
      <c r="D42" s="6">
        <v>37634983.060000002</v>
      </c>
    </row>
    <row r="43" spans="1:4" x14ac:dyDescent="0.2">
      <c r="A43" s="112" t="s">
        <v>253</v>
      </c>
      <c r="B43" s="1">
        <v>35</v>
      </c>
      <c r="C43" s="6">
        <v>294175181.70999998</v>
      </c>
      <c r="D43" s="6">
        <v>325825246.63583523</v>
      </c>
    </row>
    <row r="44" spans="1:4" x14ac:dyDescent="0.2">
      <c r="A44" s="99" t="s">
        <v>254</v>
      </c>
      <c r="B44" s="1">
        <v>36</v>
      </c>
      <c r="C44" s="173">
        <f>SUM(C39:C43)</f>
        <v>832822833.23000002</v>
      </c>
      <c r="D44" s="174">
        <f>SUM(D39:D43)</f>
        <v>981010321.75383115</v>
      </c>
    </row>
    <row r="45" spans="1:4" x14ac:dyDescent="0.2">
      <c r="A45" s="99" t="s">
        <v>255</v>
      </c>
      <c r="B45" s="1">
        <v>37</v>
      </c>
      <c r="C45" s="184">
        <v>0</v>
      </c>
      <c r="D45" s="185">
        <v>0</v>
      </c>
    </row>
    <row r="46" spans="1:4" x14ac:dyDescent="0.2">
      <c r="A46" s="99" t="s">
        <v>256</v>
      </c>
      <c r="B46" s="1">
        <v>38</v>
      </c>
      <c r="C46" s="184">
        <f>IF(C44&gt;C38,C44-C38,0)</f>
        <v>832822833.23000002</v>
      </c>
      <c r="D46" s="185">
        <f>IF(D44&gt;D38,D44-D38,0)</f>
        <v>981010321.75383115</v>
      </c>
    </row>
    <row r="47" spans="1:4" x14ac:dyDescent="0.2">
      <c r="A47" s="112" t="s">
        <v>257</v>
      </c>
      <c r="B47" s="1">
        <v>39</v>
      </c>
      <c r="C47" s="173">
        <f>IF(C19-C20+C32-C33+C45-C46&gt;0,C19-C20+C32-C33+C45-C46,0)</f>
        <v>0</v>
      </c>
      <c r="D47" s="174">
        <f>IF(D19-D20+D32-D33+D45-D46&gt;0,D19-D20+D32-D33+D45-D46,0)</f>
        <v>475712936.62004471</v>
      </c>
    </row>
    <row r="48" spans="1:4" x14ac:dyDescent="0.2">
      <c r="A48" s="112" t="s">
        <v>258</v>
      </c>
      <c r="B48" s="1">
        <v>40</v>
      </c>
      <c r="C48" s="173">
        <f>IF(C20-C19+C33-C32+C46-C45&gt;0,C20-C19+C33-C32+C46-C45,0)</f>
        <v>498483803.28999996</v>
      </c>
      <c r="D48" s="174">
        <f>IF(D20-D19+D33-D32+D46-D45&gt;0,D20-D19+D33-D32+D46-D45,0)</f>
        <v>0</v>
      </c>
    </row>
    <row r="49" spans="1:4" x14ac:dyDescent="0.2">
      <c r="A49" s="112" t="s">
        <v>259</v>
      </c>
      <c r="B49" s="1">
        <v>41</v>
      </c>
      <c r="C49" s="184">
        <v>3174835599.3099999</v>
      </c>
      <c r="D49" s="185">
        <v>2676351798.4000006</v>
      </c>
    </row>
    <row r="50" spans="1:4" x14ac:dyDescent="0.2">
      <c r="A50" s="112" t="s">
        <v>260</v>
      </c>
      <c r="B50" s="1">
        <v>42</v>
      </c>
      <c r="C50" s="186">
        <f>IF(C19-C20+C32-C33+C45-C46&gt;0,C19-C20+C32-C33+C45-C46,0)</f>
        <v>0</v>
      </c>
      <c r="D50" s="187">
        <f>IF(D19-D20+D32-D33+D45-D46&gt;0,D19-D20+D32-D33+D45-D46,0)</f>
        <v>475712936.62004471</v>
      </c>
    </row>
    <row r="51" spans="1:4" x14ac:dyDescent="0.2">
      <c r="A51" s="112" t="s">
        <v>261</v>
      </c>
      <c r="B51" s="1">
        <v>43</v>
      </c>
      <c r="C51" s="186">
        <f>IF(C20-C19+C33-C32+C46-C45&gt;0,C20-C19+C33-C32+C46-C45,0)</f>
        <v>498483803.28999996</v>
      </c>
      <c r="D51" s="187">
        <f>IF(D20-D19+D33-D32+D46-D45&gt;0,D20-D19+D33-D32+D46-D45,0)</f>
        <v>0</v>
      </c>
    </row>
    <row r="52" spans="1:4" x14ac:dyDescent="0.2">
      <c r="A52" s="100" t="s">
        <v>262</v>
      </c>
      <c r="B52" s="4">
        <v>44</v>
      </c>
      <c r="C52" s="184">
        <f>C49+C50-C51</f>
        <v>2676351796.02</v>
      </c>
      <c r="D52" s="185">
        <f>D49+D50-D51</f>
        <v>3152064735.0200453</v>
      </c>
    </row>
    <row r="53" spans="1:4" x14ac:dyDescent="0.2">
      <c r="C53" s="179"/>
      <c r="D53" s="179"/>
    </row>
    <row r="54" spans="1:4" x14ac:dyDescent="0.2">
      <c r="C54" s="178"/>
    </row>
    <row r="56" spans="1:4" x14ac:dyDescent="0.2">
      <c r="C56" s="179"/>
    </row>
    <row r="57" spans="1:4" x14ac:dyDescent="0.2">
      <c r="C57" s="178"/>
    </row>
  </sheetData>
  <protectedRanges>
    <protectedRange sqref="C11:D11" name="Range1_4_1_1_1_1"/>
    <protectedRange sqref="C7:C8" name="Range1_10_2_1_1_1"/>
    <protectedRange sqref="D7" name="Range1_10_2_1_1_1_1_2"/>
    <protectedRange sqref="D8" name="Range1_10_3_1_1_1_1_1"/>
    <protectedRange sqref="C15:D15" name="Range1_11_1_2_1"/>
    <protectedRange sqref="C17 C16:D16" name="Range1_11_2_2_1_1"/>
    <protectedRange sqref="C14" name="Range1_11_1_1"/>
    <protectedRange sqref="D17" name="Range1_11_2_2_1_1_1"/>
    <protectedRange sqref="C22:D24" name="Range1_12_3_1"/>
    <protectedRange sqref="C26:D26" name="Range1_12_1_2_1"/>
    <protectedRange sqref="C28:D28" name="Range1_13_3_1_1"/>
    <protectedRange sqref="C30:D30" name="Range1_13_1_2_1_1"/>
    <protectedRange sqref="C49:D49" name="Range1_8_1_1_1_1"/>
  </protectedRanges>
  <phoneticPr fontId="3" type="noConversion"/>
  <dataValidations count="4">
    <dataValidation type="whole" operator="notEqual" allowBlank="1" showInputMessage="1" showErrorMessage="1" errorTitle="Pogrešan unos" error="Mogu se unijeti samo cjelobrojne vrijednosti." sqref="C12:D12 C50:D50 C42 C35:D3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C13:D13 C44:D48 C18:D20 C27:D27 C31:D33 C51:D52 C38:D38">
      <formula1>0</formula1>
    </dataValidation>
    <dataValidation operator="greaterThan" allowBlank="1" showInputMessage="1" showErrorMessage="1" sqref="C49:D49 C7:D8 C28:D28 C14 C15:D16 C30:D30 C26:D26 C11:D11 C22:D24"/>
    <dataValidation operator="notEqual" allowBlank="1" showInputMessage="1" showErrorMessage="1" errorTitle="Pogrešan unos" error="Mogu se unijeti samo cjelobrojne vrijednosti." sqref="C9:D9 C43:D43 C39:C41 D39:D42 C25:D25 C29:D29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5"/>
  <sheetViews>
    <sheetView view="pageBreakPreview" zoomScale="125" zoomScaleNormal="100" workbookViewId="0">
      <selection activeCell="J9" sqref="J9"/>
    </sheetView>
  </sheetViews>
  <sheetFormatPr defaultRowHeight="12.75" x14ac:dyDescent="0.2"/>
  <cols>
    <col min="1" max="4" width="9.140625" style="56"/>
    <col min="5" max="5" width="10.140625" style="56" bestFit="1" customWidth="1"/>
    <col min="6" max="9" width="9.140625" style="56"/>
    <col min="10" max="11" width="11.7109375" style="56" bestFit="1" customWidth="1"/>
    <col min="12" max="12" width="11.42578125" style="56" bestFit="1" customWidth="1"/>
    <col min="13" max="16384" width="9.140625" style="56"/>
  </cols>
  <sheetData>
    <row r="1" spans="1:14" x14ac:dyDescent="0.2">
      <c r="A1" s="288" t="s">
        <v>284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55"/>
    </row>
    <row r="2" spans="1:14" ht="15.75" x14ac:dyDescent="0.2">
      <c r="A2" s="33"/>
      <c r="B2" s="54"/>
      <c r="C2" s="277" t="s">
        <v>263</v>
      </c>
      <c r="D2" s="277"/>
      <c r="E2" s="57">
        <v>42736</v>
      </c>
      <c r="F2" s="34" t="s">
        <v>44</v>
      </c>
      <c r="G2" s="278">
        <v>43100</v>
      </c>
      <c r="H2" s="279"/>
      <c r="I2" s="54"/>
      <c r="J2" s="54"/>
      <c r="K2" s="54"/>
      <c r="L2" s="58"/>
    </row>
    <row r="3" spans="1:14" ht="22.5" x14ac:dyDescent="0.2">
      <c r="A3" s="280" t="s">
        <v>46</v>
      </c>
      <c r="B3" s="280"/>
      <c r="C3" s="280"/>
      <c r="D3" s="280"/>
      <c r="E3" s="280"/>
      <c r="F3" s="280"/>
      <c r="G3" s="280"/>
      <c r="H3" s="280"/>
      <c r="I3" s="60" t="s">
        <v>47</v>
      </c>
      <c r="J3" s="61" t="s">
        <v>264</v>
      </c>
      <c r="K3" s="61" t="s">
        <v>265</v>
      </c>
    </row>
    <row r="4" spans="1:14" x14ac:dyDescent="0.2">
      <c r="A4" s="281">
        <v>1</v>
      </c>
      <c r="B4" s="281"/>
      <c r="C4" s="281"/>
      <c r="D4" s="281"/>
      <c r="E4" s="281"/>
      <c r="F4" s="281"/>
      <c r="G4" s="281"/>
      <c r="H4" s="281"/>
      <c r="I4" s="63">
        <v>2</v>
      </c>
      <c r="J4" s="62" t="s">
        <v>4</v>
      </c>
      <c r="K4" s="62" t="s">
        <v>5</v>
      </c>
    </row>
    <row r="5" spans="1:14" x14ac:dyDescent="0.2">
      <c r="A5" s="282" t="s">
        <v>266</v>
      </c>
      <c r="B5" s="283"/>
      <c r="C5" s="283"/>
      <c r="D5" s="283"/>
      <c r="E5" s="283"/>
      <c r="F5" s="283"/>
      <c r="G5" s="283"/>
      <c r="H5" s="283"/>
      <c r="I5" s="35">
        <v>1</v>
      </c>
      <c r="J5" s="5">
        <v>9822853500</v>
      </c>
      <c r="K5" s="5">
        <v>9822853500</v>
      </c>
      <c r="L5" s="97"/>
      <c r="M5" s="97"/>
      <c r="N5" s="97"/>
    </row>
    <row r="6" spans="1:14" x14ac:dyDescent="0.2">
      <c r="A6" s="282" t="s">
        <v>267</v>
      </c>
      <c r="B6" s="283"/>
      <c r="C6" s="283"/>
      <c r="D6" s="283"/>
      <c r="E6" s="283"/>
      <c r="F6" s="283"/>
      <c r="G6" s="283"/>
      <c r="H6" s="283"/>
      <c r="I6" s="35">
        <v>2</v>
      </c>
      <c r="J6" s="6">
        <v>0</v>
      </c>
      <c r="K6" s="6">
        <v>0</v>
      </c>
      <c r="L6" s="97"/>
      <c r="M6" s="97"/>
      <c r="N6" s="97"/>
    </row>
    <row r="7" spans="1:14" x14ac:dyDescent="0.2">
      <c r="A7" s="282" t="s">
        <v>268</v>
      </c>
      <c r="B7" s="283"/>
      <c r="C7" s="283"/>
      <c r="D7" s="283"/>
      <c r="E7" s="283"/>
      <c r="F7" s="283"/>
      <c r="G7" s="283"/>
      <c r="H7" s="283"/>
      <c r="I7" s="35">
        <v>3</v>
      </c>
      <c r="J7" s="6">
        <v>491345057</v>
      </c>
      <c r="K7" s="6">
        <v>491604073</v>
      </c>
      <c r="L7" s="97"/>
      <c r="M7" s="97"/>
      <c r="N7" s="97"/>
    </row>
    <row r="8" spans="1:14" x14ac:dyDescent="0.2">
      <c r="A8" s="282" t="s">
        <v>269</v>
      </c>
      <c r="B8" s="283"/>
      <c r="C8" s="283"/>
      <c r="D8" s="283"/>
      <c r="E8" s="283"/>
      <c r="F8" s="283"/>
      <c r="G8" s="283"/>
      <c r="H8" s="283"/>
      <c r="I8" s="35">
        <v>4</v>
      </c>
      <c r="J8" s="6">
        <v>633035014</v>
      </c>
      <c r="K8" s="6">
        <v>1024447978</v>
      </c>
      <c r="L8" s="97"/>
      <c r="M8" s="97"/>
      <c r="N8" s="97"/>
    </row>
    <row r="9" spans="1:14" x14ac:dyDescent="0.2">
      <c r="A9" s="282" t="s">
        <v>270</v>
      </c>
      <c r="B9" s="283"/>
      <c r="C9" s="283"/>
      <c r="D9" s="283"/>
      <c r="E9" s="283"/>
      <c r="F9" s="283"/>
      <c r="G9" s="283"/>
      <c r="H9" s="283"/>
      <c r="I9" s="35">
        <v>5</v>
      </c>
      <c r="J9" s="6">
        <v>933574108</v>
      </c>
      <c r="K9" s="6">
        <v>863436283</v>
      </c>
      <c r="L9" s="97"/>
      <c r="M9" s="97"/>
      <c r="N9" s="97"/>
    </row>
    <row r="10" spans="1:14" x14ac:dyDescent="0.2">
      <c r="A10" s="282" t="s">
        <v>271</v>
      </c>
      <c r="B10" s="283"/>
      <c r="C10" s="283"/>
      <c r="D10" s="283"/>
      <c r="E10" s="283"/>
      <c r="F10" s="283"/>
      <c r="G10" s="283"/>
      <c r="H10" s="283"/>
      <c r="I10" s="35">
        <v>6</v>
      </c>
      <c r="J10" s="6">
        <v>0</v>
      </c>
      <c r="K10" s="6">
        <v>0</v>
      </c>
      <c r="L10" s="97"/>
      <c r="M10" s="97"/>
      <c r="N10" s="97"/>
    </row>
    <row r="11" spans="1:14" x14ac:dyDescent="0.2">
      <c r="A11" s="282" t="s">
        <v>272</v>
      </c>
      <c r="B11" s="283"/>
      <c r="C11" s="283"/>
      <c r="D11" s="283"/>
      <c r="E11" s="283"/>
      <c r="F11" s="283"/>
      <c r="G11" s="283"/>
      <c r="H11" s="283"/>
      <c r="I11" s="35">
        <v>7</v>
      </c>
      <c r="J11" s="6">
        <v>0</v>
      </c>
      <c r="K11" s="6">
        <v>0</v>
      </c>
      <c r="L11" s="97"/>
      <c r="M11" s="97"/>
      <c r="N11" s="97"/>
    </row>
    <row r="12" spans="1:14" x14ac:dyDescent="0.2">
      <c r="A12" s="282" t="s">
        <v>273</v>
      </c>
      <c r="B12" s="283"/>
      <c r="C12" s="283"/>
      <c r="D12" s="283"/>
      <c r="E12" s="283"/>
      <c r="F12" s="283"/>
      <c r="G12" s="283"/>
      <c r="H12" s="283"/>
      <c r="I12" s="35">
        <v>8</v>
      </c>
      <c r="J12" s="6">
        <v>2440397</v>
      </c>
      <c r="K12" s="6">
        <v>1661560</v>
      </c>
      <c r="L12" s="97"/>
      <c r="M12" s="97"/>
      <c r="N12" s="97"/>
    </row>
    <row r="13" spans="1:14" x14ac:dyDescent="0.2">
      <c r="A13" s="282" t="s">
        <v>297</v>
      </c>
      <c r="B13" s="283"/>
      <c r="C13" s="283"/>
      <c r="D13" s="283"/>
      <c r="E13" s="283"/>
      <c r="F13" s="283"/>
      <c r="G13" s="283"/>
      <c r="H13" s="283"/>
      <c r="I13" s="35">
        <v>9</v>
      </c>
      <c r="J13" s="6">
        <v>0</v>
      </c>
      <c r="K13" s="6">
        <v>0</v>
      </c>
      <c r="L13" s="97"/>
      <c r="M13" s="97"/>
      <c r="N13" s="97"/>
    </row>
    <row r="14" spans="1:14" x14ac:dyDescent="0.2">
      <c r="A14" s="284" t="s">
        <v>274</v>
      </c>
      <c r="B14" s="285"/>
      <c r="C14" s="285"/>
      <c r="D14" s="285"/>
      <c r="E14" s="285"/>
      <c r="F14" s="285"/>
      <c r="G14" s="285"/>
      <c r="H14" s="285"/>
      <c r="I14" s="35">
        <v>10</v>
      </c>
      <c r="J14" s="174">
        <f>SUM(J5:J13)</f>
        <v>11883248076</v>
      </c>
      <c r="K14" s="41">
        <f>SUM(K5:K13)</f>
        <v>12204003394</v>
      </c>
      <c r="L14" s="97"/>
      <c r="M14" s="97"/>
      <c r="N14" s="97"/>
    </row>
    <row r="15" spans="1:14" x14ac:dyDescent="0.2">
      <c r="A15" s="282" t="s">
        <v>283</v>
      </c>
      <c r="B15" s="283"/>
      <c r="C15" s="283"/>
      <c r="D15" s="283"/>
      <c r="E15" s="283"/>
      <c r="F15" s="283"/>
      <c r="G15" s="283"/>
      <c r="H15" s="283"/>
      <c r="I15" s="35">
        <v>11</v>
      </c>
      <c r="J15" s="6">
        <v>0</v>
      </c>
      <c r="K15" s="6">
        <v>0</v>
      </c>
      <c r="L15" s="97"/>
      <c r="M15" s="97"/>
      <c r="N15" s="97"/>
    </row>
    <row r="16" spans="1:14" x14ac:dyDescent="0.2">
      <c r="A16" s="282" t="s">
        <v>282</v>
      </c>
      <c r="B16" s="283"/>
      <c r="C16" s="283"/>
      <c r="D16" s="283"/>
      <c r="E16" s="283"/>
      <c r="F16" s="283"/>
      <c r="G16" s="283"/>
      <c r="H16" s="283"/>
      <c r="I16" s="35">
        <v>12</v>
      </c>
      <c r="J16" s="6">
        <v>0</v>
      </c>
      <c r="K16" s="6">
        <v>0</v>
      </c>
      <c r="L16" s="97"/>
      <c r="M16" s="97"/>
      <c r="N16" s="97"/>
    </row>
    <row r="17" spans="1:14" x14ac:dyDescent="0.2">
      <c r="A17" s="282" t="s">
        <v>281</v>
      </c>
      <c r="B17" s="283"/>
      <c r="C17" s="283"/>
      <c r="D17" s="283"/>
      <c r="E17" s="283"/>
      <c r="F17" s="283"/>
      <c r="G17" s="283"/>
      <c r="H17" s="283"/>
      <c r="I17" s="35">
        <v>13</v>
      </c>
      <c r="J17" s="6">
        <v>0</v>
      </c>
      <c r="K17" s="6">
        <v>0</v>
      </c>
      <c r="L17" s="97"/>
      <c r="M17" s="97"/>
      <c r="N17" s="97"/>
    </row>
    <row r="18" spans="1:14" x14ac:dyDescent="0.2">
      <c r="A18" s="282" t="s">
        <v>280</v>
      </c>
      <c r="B18" s="283"/>
      <c r="C18" s="283"/>
      <c r="D18" s="283"/>
      <c r="E18" s="283"/>
      <c r="F18" s="283"/>
      <c r="G18" s="283"/>
      <c r="H18" s="283"/>
      <c r="I18" s="35">
        <v>14</v>
      </c>
      <c r="J18" s="6">
        <v>0</v>
      </c>
      <c r="K18" s="6">
        <v>0</v>
      </c>
      <c r="L18" s="97"/>
      <c r="M18" s="97"/>
      <c r="N18" s="97"/>
    </row>
    <row r="19" spans="1:14" x14ac:dyDescent="0.2">
      <c r="A19" s="282" t="s">
        <v>279</v>
      </c>
      <c r="B19" s="283"/>
      <c r="C19" s="283"/>
      <c r="D19" s="283"/>
      <c r="E19" s="283"/>
      <c r="F19" s="283"/>
      <c r="G19" s="283"/>
      <c r="H19" s="283"/>
      <c r="I19" s="35">
        <v>15</v>
      </c>
      <c r="J19" s="6">
        <v>0</v>
      </c>
      <c r="K19" s="6">
        <v>0</v>
      </c>
      <c r="L19" s="97"/>
      <c r="M19" s="97"/>
      <c r="N19" s="97"/>
    </row>
    <row r="20" spans="1:14" x14ac:dyDescent="0.2">
      <c r="A20" s="282" t="s">
        <v>278</v>
      </c>
      <c r="B20" s="283"/>
      <c r="C20" s="283"/>
      <c r="D20" s="283"/>
      <c r="E20" s="283"/>
      <c r="F20" s="283"/>
      <c r="G20" s="283"/>
      <c r="H20" s="283"/>
      <c r="I20" s="35">
        <v>16</v>
      </c>
      <c r="J20" s="6">
        <v>0</v>
      </c>
      <c r="K20" s="6">
        <v>0</v>
      </c>
      <c r="L20" s="97"/>
      <c r="M20" s="97"/>
      <c r="N20" s="97"/>
    </row>
    <row r="21" spans="1:14" x14ac:dyDescent="0.2">
      <c r="A21" s="284" t="s">
        <v>277</v>
      </c>
      <c r="B21" s="285"/>
      <c r="C21" s="285"/>
      <c r="D21" s="285"/>
      <c r="E21" s="285"/>
      <c r="F21" s="285"/>
      <c r="G21" s="285"/>
      <c r="H21" s="285"/>
      <c r="I21" s="35">
        <v>17</v>
      </c>
      <c r="J21" s="48">
        <f>SUM(J15:J20)</f>
        <v>0</v>
      </c>
      <c r="K21" s="48">
        <f>SUM(K15:K20)</f>
        <v>0</v>
      </c>
      <c r="L21" s="97"/>
      <c r="M21" s="97"/>
      <c r="N21" s="97"/>
    </row>
    <row r="22" spans="1:14" x14ac:dyDescent="0.2">
      <c r="A22" s="290"/>
      <c r="B22" s="291"/>
      <c r="C22" s="291"/>
      <c r="D22" s="291"/>
      <c r="E22" s="291"/>
      <c r="F22" s="291"/>
      <c r="G22" s="291"/>
      <c r="H22" s="291"/>
      <c r="I22" s="292"/>
      <c r="J22" s="292"/>
      <c r="K22" s="293"/>
      <c r="L22" s="97"/>
      <c r="M22" s="97"/>
      <c r="N22" s="97"/>
    </row>
    <row r="23" spans="1:14" x14ac:dyDescent="0.2">
      <c r="A23" s="294" t="s">
        <v>276</v>
      </c>
      <c r="B23" s="295"/>
      <c r="C23" s="295"/>
      <c r="D23" s="295"/>
      <c r="E23" s="295"/>
      <c r="F23" s="295"/>
      <c r="G23" s="295"/>
      <c r="H23" s="295"/>
      <c r="I23" s="37">
        <v>18</v>
      </c>
      <c r="J23" s="36">
        <f>+J21</f>
        <v>0</v>
      </c>
      <c r="K23" s="36">
        <f>+K21</f>
        <v>0</v>
      </c>
      <c r="L23" s="97"/>
      <c r="M23" s="97"/>
      <c r="N23" s="97"/>
    </row>
    <row r="24" spans="1:14" ht="17.25" customHeight="1" x14ac:dyDescent="0.2">
      <c r="A24" s="296" t="s">
        <v>275</v>
      </c>
      <c r="B24" s="297"/>
      <c r="C24" s="297"/>
      <c r="D24" s="297"/>
      <c r="E24" s="297"/>
      <c r="F24" s="297"/>
      <c r="G24" s="297"/>
      <c r="H24" s="297"/>
      <c r="I24" s="38">
        <v>19</v>
      </c>
      <c r="J24" s="59">
        <v>0</v>
      </c>
      <c r="K24" s="59">
        <v>0</v>
      </c>
      <c r="L24" s="97"/>
      <c r="M24" s="97"/>
      <c r="N24" s="97"/>
    </row>
    <row r="25" spans="1:14" ht="30" customHeight="1" x14ac:dyDescent="0.2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7"/>
    </row>
  </sheetData>
  <protectedRanges>
    <protectedRange sqref="E2" name="Range1_1"/>
    <protectedRange sqref="G2:H2" name="Range1"/>
  </protectedRanges>
  <mergeCells count="26"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  <mergeCell ref="A12:H12"/>
    <mergeCell ref="A13:H13"/>
    <mergeCell ref="A14:H14"/>
    <mergeCell ref="A5:H5"/>
    <mergeCell ref="A6:H6"/>
    <mergeCell ref="C2:D2"/>
    <mergeCell ref="G2:H2"/>
    <mergeCell ref="A3:H3"/>
    <mergeCell ref="A4:H4"/>
    <mergeCell ref="A11:H11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15:K20 J5:K13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GENERAL</vt:lpstr>
      <vt:lpstr>Balance sheet</vt:lpstr>
      <vt:lpstr>PL</vt:lpstr>
      <vt:lpstr>Cash flow</vt:lpstr>
      <vt:lpstr>Equity movement</vt:lpstr>
      <vt:lpstr>'Cash flow'!Print_Area</vt:lpstr>
      <vt:lpstr>'Equity movement'!Print_Area</vt:lpstr>
      <vt:lpstr>GENERAL!Print_Area</vt:lpstr>
      <vt:lpstr>PL!Print_Area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-dmin78</cp:lastModifiedBy>
  <cp:lastPrinted>2011-04-21T12:13:04Z</cp:lastPrinted>
  <dcterms:created xsi:type="dcterms:W3CDTF">2008-10-17T11:51:54Z</dcterms:created>
  <dcterms:modified xsi:type="dcterms:W3CDTF">2018-02-20T11:54:31Z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