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saveExternalLinkValues="0" codeName="ThisWorkbook" defaultThemeVersion="124226"/>
  <bookViews>
    <workbookView xWindow="0" yWindow="255" windowWidth="15570" windowHeight="11760"/>
  </bookViews>
  <sheets>
    <sheet name="OPĆI PODACI" sheetId="15" r:id="rId1"/>
    <sheet name="Bilanca" sheetId="19" r:id="rId2"/>
    <sheet name="RDG" sheetId="18" r:id="rId3"/>
    <sheet name="NT_I" sheetId="20" r:id="rId4"/>
    <sheet name="NT_D" sheetId="21" r:id="rId5"/>
    <sheet name="PK" sheetId="17" r:id="rId6"/>
    <sheet name="Bilješke" sheetId="16" r:id="rId7"/>
  </sheets>
  <definedNames>
    <definedName name="_xlnm.Print_Area" localSheetId="1">Bilanca!$A$1:$K$121</definedName>
    <definedName name="_xlnm.Print_Area" localSheetId="6">Bilješke!$A$1:$J$53</definedName>
    <definedName name="_xlnm.Print_Area" localSheetId="3">NT_I!$A$1:$K$52</definedName>
    <definedName name="_xlnm.Print_Area" localSheetId="0">'OPĆI PODACI'!$A$1:$I$63</definedName>
    <definedName name="_xlnm.Print_Area" localSheetId="5">PK!$A$1:$K$25</definedName>
    <definedName name="_xlnm.Print_Area" localSheetId="2">RDG!$A$1:$M$71</definedName>
  </definedNames>
  <calcPr calcId="125725"/>
</workbook>
</file>

<file path=xl/calcChain.xml><?xml version="1.0" encoding="utf-8"?>
<calcChain xmlns="http://schemas.openxmlformats.org/spreadsheetml/2006/main">
  <c r="M7" i="20"/>
  <c r="N7"/>
  <c r="M8"/>
  <c r="N8"/>
  <c r="M52"/>
  <c r="J14" i="17" l="1"/>
  <c r="J100" i="19"/>
  <c r="J90"/>
  <c r="J86"/>
  <c r="J82"/>
  <c r="J79"/>
  <c r="J72"/>
  <c r="J56"/>
  <c r="J49"/>
  <c r="J41"/>
  <c r="J35"/>
  <c r="J26"/>
  <c r="J16"/>
  <c r="J9"/>
  <c r="J69" l="1"/>
  <c r="L14" i="17" s="1"/>
  <c r="J114" i="19"/>
  <c r="J40"/>
  <c r="J8"/>
  <c r="J31" i="20"/>
  <c r="K27"/>
  <c r="K18"/>
  <c r="K13"/>
  <c r="J13"/>
  <c r="K56" i="19"/>
  <c r="K14" i="17"/>
  <c r="K100" i="19"/>
  <c r="K90"/>
  <c r="K86"/>
  <c r="K82"/>
  <c r="K79"/>
  <c r="K72"/>
  <c r="K49"/>
  <c r="K41"/>
  <c r="K35"/>
  <c r="K26"/>
  <c r="K16"/>
  <c r="K9"/>
  <c r="K119"/>
  <c r="J119"/>
  <c r="J21" i="17"/>
  <c r="J23" s="1"/>
  <c r="K21"/>
  <c r="K23" s="1"/>
  <c r="K53" i="21"/>
  <c r="J53"/>
  <c r="K19"/>
  <c r="K12"/>
  <c r="K32"/>
  <c r="K28"/>
  <c r="K45"/>
  <c r="K39"/>
  <c r="J19"/>
  <c r="J12"/>
  <c r="J20" s="1"/>
  <c r="J32"/>
  <c r="J28"/>
  <c r="J45"/>
  <c r="J39"/>
  <c r="K31" i="20"/>
  <c r="J27"/>
  <c r="K44"/>
  <c r="K46" s="1"/>
  <c r="J44"/>
  <c r="J46" s="1"/>
  <c r="J18"/>
  <c r="J66" i="19" l="1"/>
  <c r="J115" s="1"/>
  <c r="J33" i="21"/>
  <c r="K47"/>
  <c r="K21"/>
  <c r="J47"/>
  <c r="K19" i="20"/>
  <c r="K33"/>
  <c r="K33" i="21"/>
  <c r="J21"/>
  <c r="K34"/>
  <c r="K46"/>
  <c r="K69" i="19"/>
  <c r="K118" s="1"/>
  <c r="K8"/>
  <c r="K20" i="21"/>
  <c r="K40" i="19"/>
  <c r="J46" i="21"/>
  <c r="J34"/>
  <c r="J19" i="20"/>
  <c r="K32"/>
  <c r="J32"/>
  <c r="J33"/>
  <c r="J118" i="19"/>
  <c r="K48" i="21" l="1"/>
  <c r="K49"/>
  <c r="K51" i="20"/>
  <c r="K47"/>
  <c r="J49" i="21"/>
  <c r="M14" i="17"/>
  <c r="K114" i="19"/>
  <c r="K66"/>
  <c r="J47" i="20"/>
  <c r="J48"/>
  <c r="J48" i="21"/>
  <c r="J51" i="20"/>
  <c r="K50"/>
  <c r="K48"/>
  <c r="J50"/>
  <c r="K52" l="1"/>
  <c r="J52"/>
  <c r="K115" i="19"/>
  <c r="J7" i="18" l="1"/>
  <c r="L57" l="1"/>
  <c r="L66" s="1"/>
  <c r="K57" l="1"/>
  <c r="K66" s="1"/>
  <c r="J57" l="1"/>
  <c r="J66" s="1"/>
  <c r="M57" l="1"/>
  <c r="M66" s="1"/>
  <c r="J33" l="1"/>
  <c r="K33" l="1"/>
  <c r="J27" l="1"/>
  <c r="J42" s="1"/>
  <c r="J16" l="1"/>
  <c r="J22"/>
  <c r="K27"/>
  <c r="K22" l="1"/>
  <c r="K16" l="1"/>
  <c r="J12" l="1"/>
  <c r="J10" s="1"/>
  <c r="J43" s="1"/>
  <c r="J46" l="1"/>
  <c r="J45"/>
  <c r="J44"/>
  <c r="J48" s="1"/>
  <c r="K12"/>
  <c r="K10" s="1"/>
  <c r="K43" s="1"/>
  <c r="J49" l="1"/>
  <c r="J56" s="1"/>
  <c r="J67" s="1"/>
  <c r="J50"/>
  <c r="K7" l="1"/>
  <c r="K42" s="1"/>
  <c r="K44" l="1"/>
  <c r="K48" s="1"/>
  <c r="K45"/>
  <c r="K46"/>
  <c r="K50" l="1"/>
  <c r="K49"/>
  <c r="K56" s="1"/>
  <c r="K67" s="1"/>
  <c r="L33" l="1"/>
  <c r="L16"/>
  <c r="L22" l="1"/>
  <c r="L7"/>
  <c r="M22" l="1"/>
  <c r="M16"/>
  <c r="M7"/>
  <c r="M33"/>
  <c r="L27" l="1"/>
  <c r="L42" s="1"/>
  <c r="M27"/>
  <c r="M42" s="1"/>
  <c r="L12" l="1"/>
  <c r="L10" s="1"/>
  <c r="L43" s="1"/>
  <c r="M12" l="1"/>
  <c r="M10" s="1"/>
  <c r="M43" s="1"/>
  <c r="L45"/>
  <c r="L46"/>
  <c r="L44"/>
  <c r="L48" s="1"/>
  <c r="L49" l="1"/>
  <c r="L56" s="1"/>
  <c r="L67" s="1"/>
  <c r="L50"/>
  <c r="M46"/>
  <c r="M44"/>
  <c r="M48" s="1"/>
  <c r="M45"/>
  <c r="M50" l="1"/>
  <c r="M49"/>
  <c r="M56" s="1"/>
  <c r="M67" s="1"/>
</calcChain>
</file>

<file path=xl/sharedStrings.xml><?xml version="1.0" encoding="utf-8"?>
<sst xmlns="http://schemas.openxmlformats.org/spreadsheetml/2006/main" count="410" uniqueCount="357">
  <si>
    <t xml:space="preserve">     3. Obveze prema bankama i drugim financijskim institucijama</t>
  </si>
  <si>
    <t>E) ODGOĐENO PLAĆANJE TROŠKOVA I PRIHOD BUDUĆEGA RAZDOBLJA</t>
  </si>
  <si>
    <t xml:space="preserve">     1. Novčani izdaci za kupnju dugotrajne materijalne i nematerijalne imovine</t>
  </si>
  <si>
    <t xml:space="preserve">     2. Novčani izdaci za stjecanje vlasničkih i dužničkih financijskih instrumenata</t>
  </si>
  <si>
    <t xml:space="preserve">     3. Ostali novčani izdaci od investicijskih aktivnosti</t>
  </si>
  <si>
    <t>IV. Ukupno novčani izdaci od investicijskih aktivnosti (021 do 023)</t>
  </si>
  <si>
    <t>u razdoblju __.__.____. do __.__.____.</t>
  </si>
  <si>
    <t>Obveznik: _____________________________________________________________</t>
  </si>
  <si>
    <t>1. Pripisano imateljima kapitala matice</t>
  </si>
  <si>
    <t>2. Pripisano manjinskom interesu</t>
  </si>
  <si>
    <t xml:space="preserve">   5. Potraživanja od države i drugih institucija</t>
  </si>
  <si>
    <t xml:space="preserve">   6. Ostala potraživanja</t>
  </si>
  <si>
    <r>
      <t xml:space="preserve">II. POSLOVNI RASHODI </t>
    </r>
    <r>
      <rPr>
        <sz val="9"/>
        <rFont val="Arial"/>
        <family val="2"/>
        <charset val="238"/>
      </rPr>
      <t>(115+116+120+124+125+126+129+130)</t>
    </r>
  </si>
  <si>
    <t xml:space="preserve">   2. Koncesije, patenti, licencije, robne i uslužne marke, softver i ostala prava</t>
  </si>
  <si>
    <t>Ukupno smanjenje novčanog tijeka (015 – 014 + 027 – 026 + 039 – 038)</t>
  </si>
  <si>
    <t xml:space="preserve">   3. Ostali novčani izdaci od investicijskih aktivnosti</t>
  </si>
  <si>
    <t>C1) NETO POVEĆANJE NOVČANOG TIJEKA OD FINANCIJSKIH
       AKTIVNOSTI (030-036)</t>
  </si>
  <si>
    <t>C2) NETO SMANJENJE NOVČANOG TIJEKA OD FINANCIJSKIH
       AKTIVNOSTI (036-030)</t>
  </si>
  <si>
    <r>
      <t xml:space="preserve">    2. Materijalni troškovi </t>
    </r>
    <r>
      <rPr>
        <sz val="9"/>
        <rFont val="Arial"/>
        <family val="2"/>
        <charset val="238"/>
      </rPr>
      <t>(117 do 119)</t>
    </r>
  </si>
  <si>
    <r>
      <t xml:space="preserve">   3. Troškovi osoblja </t>
    </r>
    <r>
      <rPr>
        <sz val="9"/>
        <rFont val="Arial"/>
        <family val="2"/>
        <charset val="238"/>
      </rPr>
      <t>(121 do 123)</t>
    </r>
  </si>
  <si>
    <r>
      <t xml:space="preserve">   6. Vrijednosno usklađivanje </t>
    </r>
    <r>
      <rPr>
        <sz val="9"/>
        <rFont val="Arial"/>
        <family val="2"/>
        <charset val="238"/>
      </rPr>
      <t>(127+128)</t>
    </r>
  </si>
  <si>
    <r>
      <t xml:space="preserve">I. POSLOVNI PRIHODI </t>
    </r>
    <r>
      <rPr>
        <sz val="9"/>
        <rFont val="Arial"/>
        <family val="2"/>
        <charset val="238"/>
      </rPr>
      <t>(112+113)</t>
    </r>
  </si>
  <si>
    <t xml:space="preserve">    4. Alati, pogonski inventar i transportna imovina</t>
  </si>
  <si>
    <t xml:space="preserve">    5. Biološka imovina</t>
  </si>
  <si>
    <t xml:space="preserve">   2. Novčani primici od glavnice kredita, zadužnica, pozajmica i drugih posudbi</t>
  </si>
  <si>
    <t xml:space="preserve">   3. Ostali primici od financijskih aktivnosti</t>
  </si>
  <si>
    <t xml:space="preserve">   1. Novčani izdaci za otplatu glavnice kredita i obveznica</t>
  </si>
  <si>
    <t xml:space="preserve">   2. Novčani izdaci za isplatu dividendi</t>
  </si>
  <si>
    <t xml:space="preserve">   3. Novčani izdaci za financijski najam</t>
  </si>
  <si>
    <t xml:space="preserve">   4. Novčani izdaci za otkup vlastitih dionica</t>
  </si>
  <si>
    <t xml:space="preserve">   5. Ostali novčani izdaci od financijskih aktivnosti</t>
  </si>
  <si>
    <t>A1) NETO POVEĆANJE NOVČANOG TIJEKA OD POSLOVNIH
       AKTIVNOSTI (007-012)</t>
  </si>
  <si>
    <t>A2) NETO SMANJENJE NOVČANOG TIJEKA OD POSLOVNIH
       AKTIVNOSTI (012-007)</t>
  </si>
  <si>
    <t>B1) NETO POVEĆANJE NOVČANOG TIJEKA OD INVESTICIJSKIH
       AKTIVNOSTI (020-024)</t>
  </si>
  <si>
    <t>B2) NETO SMANJENJE NOVČANOG TIJEKA OD INVESTICIJSKIH
       AKTIVNOSTI (024-020)</t>
  </si>
  <si>
    <t xml:space="preserve">   1. Dobit prije poreza</t>
  </si>
  <si>
    <t xml:space="preserve">   3. Povećanje kratkoročnih obveza</t>
  </si>
  <si>
    <t xml:space="preserve">   4. Smanjenje kratkotrajnih potraživanja</t>
  </si>
  <si>
    <t xml:space="preserve">   5. Smanjenje zaliha</t>
  </si>
  <si>
    <t xml:space="preserve">    3. Dobit ili gubitak s osnove ponovnog vrednovanja financijske
         imovine raspoložive za prodaju</t>
  </si>
  <si>
    <t xml:space="preserve">     7. Ostala financijska imovina </t>
  </si>
  <si>
    <t>II.  Ukupno novčani izdaci od poslovnih aktivnosti (007 do 012)</t>
  </si>
  <si>
    <t>IV. Ukupno novčani izdaci od investicijskih aktivnosti (022 do 024)</t>
  </si>
  <si>
    <t>V. Ukupno novčani primici od financijskih aktivnosti (028 do 030)</t>
  </si>
  <si>
    <t xml:space="preserve">   8. Ostali poslovni rashodi</t>
  </si>
  <si>
    <t xml:space="preserve">   6. Ostalo povećanje novčanog tijeka</t>
  </si>
  <si>
    <t xml:space="preserve">   1. Smanjenje kratkoročnih obveza</t>
  </si>
  <si>
    <t xml:space="preserve">   2. Povećanje kratkotrajnih potraživanja</t>
  </si>
  <si>
    <t xml:space="preserve">   3. Povećanje zaliha</t>
  </si>
  <si>
    <t xml:space="preserve">   4. Ostalo smanjenje novčanog tijeka</t>
  </si>
  <si>
    <t>D)  PLAĆENI TROŠKOVI BUDUĆEG RAZDOBLJA I OBRAČUNATI PRIHODI</t>
  </si>
  <si>
    <t>G)  IZVANBILANČNI ZAPISI</t>
  </si>
  <si>
    <t>PASIVA</t>
  </si>
  <si>
    <t>Naziv pozicije</t>
  </si>
  <si>
    <t>A)  POTRAŽIVANJA ZA UPISANI A NEUPLAĆENI KAPITAL</t>
  </si>
  <si>
    <t xml:space="preserve">        c) Ostali vanjski troškovi</t>
  </si>
  <si>
    <t xml:space="preserve">        a) Neto plaće i nadnice</t>
  </si>
  <si>
    <t xml:space="preserve">        b) Troškovi poreza i doprinosa iz plaća</t>
  </si>
  <si>
    <t xml:space="preserve">        c) Doprinosi na plaće</t>
  </si>
  <si>
    <t xml:space="preserve">    2. Kamate, tečajne razlike i drugi rashodi iz odnosa s nepovezanim
        poduzetnicima i drugim osobama</t>
  </si>
  <si>
    <t xml:space="preserve">    1. Kamate, tečajne razlike i drugi rashodi s povezanim poduzetnicima</t>
  </si>
  <si>
    <t xml:space="preserve">    4. Ostali financijski rashodi</t>
  </si>
  <si>
    <t>V. Ukupno novčani primici od financijskih aktivnosti (027 do 029)</t>
  </si>
  <si>
    <t>VI. Ukupno novčani izdaci od financijskih aktivnosti (031 do 035)</t>
  </si>
  <si>
    <t>Ukupno povećanje novčanog tijeka (013 – 014 + 025 – 026 + 037 – 038)</t>
  </si>
  <si>
    <t>Ukupno smanjenje novčanog tijeka (014 – 013 + 026 – 025 + 038 – 037)</t>
  </si>
  <si>
    <t xml:space="preserve">    6. Predujmovi za materijalnu imovinu</t>
  </si>
  <si>
    <t xml:space="preserve">    7. Materijalna imovina u pripremi</t>
  </si>
  <si>
    <t xml:space="preserve">    8. Ostala materijalna imovina</t>
  </si>
  <si>
    <t xml:space="preserve">    9. Ulaganje u nekretnine</t>
  </si>
  <si>
    <t xml:space="preserve">     1. Udjeli (dionice) kod povezanih poduzetnika</t>
  </si>
  <si>
    <t xml:space="preserve">     2. Dani zajmovi povezanim poduzetnicima</t>
  </si>
  <si>
    <t xml:space="preserve">     3. Sudjelujući interesi (udjeli)</t>
  </si>
  <si>
    <t xml:space="preserve">     7. Ostala dugotrajna financijska imovina </t>
  </si>
  <si>
    <t xml:space="preserve">     1. Potraživanja od povezanih poduzetnika</t>
  </si>
  <si>
    <t xml:space="preserve">     2. Potraživanja po osnovi prodaje na kredit</t>
  </si>
  <si>
    <t xml:space="preserve">     3. Ostala potraživanja</t>
  </si>
  <si>
    <t xml:space="preserve">     4. Zajmovi dani poduzetnicima u kojima postoje sudjelujući interesi</t>
  </si>
  <si>
    <t xml:space="preserve">     5. Ulaganja u vrijednosne papire</t>
  </si>
  <si>
    <t xml:space="preserve">     6. Dani zajmovi, depoziti i slično</t>
  </si>
  <si>
    <t xml:space="preserve">   3. Gotovi proizvodi</t>
  </si>
  <si>
    <t xml:space="preserve">   4. Trgovačka roba</t>
  </si>
  <si>
    <t xml:space="preserve">   5. Predujmovi za zalihe</t>
  </si>
  <si>
    <t xml:space="preserve">   6. Dugotrajna imovina namijenjena prodaji</t>
  </si>
  <si>
    <t xml:space="preserve">   7. Biološka imovina</t>
  </si>
  <si>
    <t>F)  IZVANBILANČNI ZAPISI</t>
  </si>
  <si>
    <t xml:space="preserve">     8. Ostale dugoročne obveze</t>
  </si>
  <si>
    <t xml:space="preserve">     9. Odgođena porezna obveza</t>
  </si>
  <si>
    <t xml:space="preserve">     7. Obveze prema poduzetnicima u kojima postoje sudjelujući interesi</t>
  </si>
  <si>
    <t xml:space="preserve">     8. Obveze prema zaposlenicima</t>
  </si>
  <si>
    <t xml:space="preserve">     9. Obveze za poreze, doprinose i slična davanja</t>
  </si>
  <si>
    <t xml:space="preserve">   11. Obveze po osnovi dugotrajne imovine namijenjene prodaji</t>
  </si>
  <si>
    <t xml:space="preserve">   12. Ostale kratkoročne obveze</t>
  </si>
  <si>
    <t xml:space="preserve">   10. Obveze s osnove udjela u rezultatu</t>
  </si>
  <si>
    <t>I. ZALIHE (036 do 042)</t>
  </si>
  <si>
    <t>II. POTRAŽIVANJA (044 do 049)</t>
  </si>
  <si>
    <t>III. KRATKOTRAJNA FINANCIJSKA IMOVINA (051 do 057)</t>
  </si>
  <si>
    <t xml:space="preserve">   2. Ostali poslovni prihodi</t>
  </si>
  <si>
    <t xml:space="preserve">    1. Promjene vrijednosti zaliha proizvodnje u tijeku i gotovih proizvoda</t>
  </si>
  <si>
    <t xml:space="preserve">   4. Amortizacija</t>
  </si>
  <si>
    <t xml:space="preserve">   5. Ostali troškovi</t>
  </si>
  <si>
    <t xml:space="preserve">   7. Rezerviranja</t>
  </si>
  <si>
    <t>A1) NETO POVEĆANJE NOVČANOG TIJEKA OD POSLOVNIH 
       AKTIVNOSTI (006-013)</t>
  </si>
  <si>
    <t>A2) NETO SMANJENJE NOVČANOG TIJEKA OD POSLOVNIH 
       AKTIVNOSTI (013-006)</t>
  </si>
  <si>
    <t>B1) NETO POVEĆANJE NOVČANOG TIJEKA OD INVESTICIJSKIH
       AKTIVNOSTI (021-025)</t>
  </si>
  <si>
    <t>B2) NETO SMANJENJE NOVČANOG TIJEKA OD INVESTICIJSKIH
       AKTIVNOSTI (025-021)</t>
  </si>
  <si>
    <t xml:space="preserve">   1. Izdaci za razvoj</t>
  </si>
  <si>
    <t xml:space="preserve">   3. Goodwill</t>
  </si>
  <si>
    <t>III. Ukupno novčani primici od investicijskih aktivnosti (016 do 020)</t>
  </si>
  <si>
    <t xml:space="preserve">   1. Novčani izdaci za kupnju dugotrajne materijalne i nematerijalne imovine</t>
  </si>
  <si>
    <t xml:space="preserve">   2. Novčani izdaci za stjecanje vlasničkih i dužničkih financijskih instrumenata</t>
  </si>
  <si>
    <t xml:space="preserve">   1. Sirovine i materijal</t>
  </si>
  <si>
    <t xml:space="preserve">   2. Proizvodnja u tijeku</t>
  </si>
  <si>
    <t xml:space="preserve">     2. Novčani primici od tantijema, naknada, provizija i sl.</t>
  </si>
  <si>
    <t xml:space="preserve">     3. Novčani primici od osiguranja za naknadu šteta</t>
  </si>
  <si>
    <t xml:space="preserve">     4. Novčani primici s osnove povrata poreza</t>
  </si>
  <si>
    <t xml:space="preserve">     5. Ostali novčani primici</t>
  </si>
  <si>
    <t xml:space="preserve">     1. Novčani izdaci dobavljačima</t>
  </si>
  <si>
    <t xml:space="preserve">     2. Novčani izdaci za zaposlene</t>
  </si>
  <si>
    <t xml:space="preserve">     3. Novčani izdaci za osiguranje za naknade šteta</t>
  </si>
  <si>
    <t xml:space="preserve">     4. Novčani izdaci za kamate</t>
  </si>
  <si>
    <t xml:space="preserve">     5. Novčani izdaci za poreze</t>
  </si>
  <si>
    <t xml:space="preserve">     6. Ostali novčani izdaci</t>
  </si>
  <si>
    <t xml:space="preserve">     1. Rezerviranja za mirovine, otpremnine i slične obveze</t>
  </si>
  <si>
    <t xml:space="preserve">     2. Rezerviranja za porezne obveze</t>
  </si>
  <si>
    <t xml:space="preserve">     3. Druga rezerviranja</t>
  </si>
  <si>
    <t xml:space="preserve">     1. Obveze prema povezanim poduzetnicima</t>
  </si>
  <si>
    <t>3. Vlastite dionice i udjeli (odbitna stavka)</t>
  </si>
  <si>
    <t>4. Statutarne rezerve</t>
  </si>
  <si>
    <t>5. Ostale rezerve</t>
  </si>
  <si>
    <t>IV. REVALORIZACIJSKE REZERVE</t>
  </si>
  <si>
    <t xml:space="preserve">       a) dugotrajne imovine (osim financijske imovine)</t>
  </si>
  <si>
    <t xml:space="preserve">       b) kratkotrajne imovine (osim financijske imovine)</t>
  </si>
  <si>
    <t xml:space="preserve">     3. Dio prihoda od pridruženih poduzetnika i sudjelujućih interesa</t>
  </si>
  <si>
    <t xml:space="preserve">     5. Ostali financijski prihodi</t>
  </si>
  <si>
    <t>I. TEMELJNI (UPISANI) KAPITAL</t>
  </si>
  <si>
    <t>II. KAPITALNE REZERVE</t>
  </si>
  <si>
    <t>III. REZERVE IZ DOBITI (066+067-068+069+070)</t>
  </si>
  <si>
    <t>1. Zakonske rezerve</t>
  </si>
  <si>
    <t>2. Rezerve za vlastite dionice</t>
  </si>
  <si>
    <t xml:space="preserve">        a) Troškovi sirovina i materijala</t>
  </si>
  <si>
    <t xml:space="preserve">        b) Troškovi prodane robe</t>
  </si>
  <si>
    <t>VI. Ukupno novčani izdaci od financijskih aktivnosti (032 do 036)</t>
  </si>
  <si>
    <t>Ukupno povećanje novčanog tijeka (014 – 015 + 026 – 027 + 038 – 039)</t>
  </si>
  <si>
    <t>Prethodna godina</t>
  </si>
  <si>
    <t>Tekuća godina</t>
  </si>
  <si>
    <t xml:space="preserve">   1. Prihodi od prodaje</t>
  </si>
  <si>
    <t>BILANCA</t>
  </si>
  <si>
    <t>RAČUN DOBITI I GUBITKA</t>
  </si>
  <si>
    <t xml:space="preserve">     2. Kamate, tečajne razlike, dividende, slični prihodi iz odnosa s
          nepovezanim poduzetnicima i drugim osobama</t>
  </si>
  <si>
    <t>NOVČANI TIJEK OD POSLOVNIH AKTIVNOSTI</t>
  </si>
  <si>
    <t>I. Ukupno povećanje novčanog tijeka od poslovnih aktivnosti (001 do 006)</t>
  </si>
  <si>
    <t>II. Ukupno smanjenje novčanog tijeka od poslovnih aktivnosti (008 do 011)</t>
  </si>
  <si>
    <t>NOVČANI TIJEK OD INVESTICIJSKIH AKTIVNOSTI</t>
  </si>
  <si>
    <t>NOVČANI TIJEK OD FINANCIJSKIH AKTIVNOSTI</t>
  </si>
  <si>
    <t>Novac i novčani ekvivalenti na početku razdoblja</t>
  </si>
  <si>
    <t>C1) NETO POVEĆANJE NOVČANOG TIJEKA OD FINANCIJSKIH
       AKTIVNOSTI (031-037)</t>
  </si>
  <si>
    <t>C2) NETO SMANJENJE NOVČANOG TIJEKA OD FINANCIJSKIH
       AKTIVNOSTI (037-031)</t>
  </si>
  <si>
    <t>IZVJEŠTAJ O NOVČANOM TIJEKU - Indirektna metoda</t>
  </si>
  <si>
    <t xml:space="preserve">     1. Novčani primici od prodaje dugotrajne materijalne i nematerijalne imovine</t>
  </si>
  <si>
    <t xml:space="preserve">     2. Novčani primici od prodaje vlasničkih i dužničkih instrumenata</t>
  </si>
  <si>
    <t xml:space="preserve">     5. Ostali novčani primici od investicijskih aktivnosti</t>
  </si>
  <si>
    <t>III. Ukupno novčani primici od investicijskih aktivnosti (015 do 019)</t>
  </si>
  <si>
    <t>1. Zadržana dobit</t>
  </si>
  <si>
    <t>2. Preneseni gubitak</t>
  </si>
  <si>
    <t>1. Dobit poslovne godine</t>
  </si>
  <si>
    <t>2. Gubitak poslovne godine</t>
  </si>
  <si>
    <t>VII. MANJINSKI INTERES</t>
  </si>
  <si>
    <t xml:space="preserve">   1. Novčani primici od izdavanja vlasničkih i dužničkih financijskih instrumenata</t>
  </si>
  <si>
    <t>Povećanje  novca i novčanih ekvivalenata</t>
  </si>
  <si>
    <t>Smanjenje novca i novčanih ekvivalenata</t>
  </si>
  <si>
    <t>Novac i novčani ekvivalenti na kraju razdoblja</t>
  </si>
  <si>
    <t xml:space="preserve">   1. Novčani primici od prodaje dugotrajne materijalne i nematerijalne imovine</t>
  </si>
  <si>
    <t xml:space="preserve">   2. Novčani primici od prodaje vlasničkih i dužničkih instrumenata</t>
  </si>
  <si>
    <t xml:space="preserve">   3. Novčani primici od kamata</t>
  </si>
  <si>
    <t xml:space="preserve">   4. Novčani primici od dividendi</t>
  </si>
  <si>
    <t xml:space="preserve">   5. Ostali novčani primici od investicijskih aktivnosti</t>
  </si>
  <si>
    <t xml:space="preserve">     8.  Ulaganja koja se obračunavaju metodom udjela</t>
  </si>
  <si>
    <t>IV. POTRAŽIVANJA (030 do 032)</t>
  </si>
  <si>
    <t>V. ODGOĐENA POREZNA IMOVINA</t>
  </si>
  <si>
    <t>A) KAPITAL I REZERVE</t>
  </si>
  <si>
    <t>XIV. DOBIT ILI GUBITAK RAZDOBLJA</t>
  </si>
  <si>
    <t>VI. SVEOBUHVATNA DOBIT ILI GUBITAK RAZDOBLJA</t>
  </si>
  <si>
    <t>IZVJEŠTAJ O OSTALOJ SVEOBUHVATNOJ DOBITI (popunjava poduzetnik obveznik primjene MSFI-a)</t>
  </si>
  <si>
    <t>III. DUGOTRAJNA FINANCIJSKA IMOVINA (021 do 028)</t>
  </si>
  <si>
    <t xml:space="preserve">  1. Dobit razdoblja (149-151)</t>
  </si>
  <si>
    <r>
      <t>IV. NETO OSTALA SVEOBUHVATNA DOBIT ILI GUBITAK
      RAZDOBLJA</t>
    </r>
    <r>
      <rPr>
        <sz val="9"/>
        <rFont val="Arial"/>
        <family val="2"/>
        <charset val="238"/>
      </rPr>
      <t xml:space="preserve"> (158-166)</t>
    </r>
  </si>
  <si>
    <t>V. SVEOBUHVATNA DOBIT ILI GUBITAK RAZDOBLJA (157+167)</t>
  </si>
  <si>
    <t xml:space="preserve">V.    UDIO U DOBITI OD PRIDRUŽENIH PODUZETNIKA </t>
  </si>
  <si>
    <t xml:space="preserve">VI.   UDIO U GUBITKU OD PRIDRUŽENIH PODUZETNIKA </t>
  </si>
  <si>
    <t>IZVJEŠTAJ O NOVČANOM TIJEKU - Direktna metoda</t>
  </si>
  <si>
    <t>I.  Ukupno novčani primici od poslovnih aktivnosti (001 do 005)</t>
  </si>
  <si>
    <t xml:space="preserve">     1. Novčani primici od kupaca</t>
  </si>
  <si>
    <t xml:space="preserve">   1. Potraživanja od povezanih poduzetnika</t>
  </si>
  <si>
    <t xml:space="preserve">   2. Potraživanja od kupaca</t>
  </si>
  <si>
    <t xml:space="preserve">   3. Potraživanja od sudjelujućih poduzetnika </t>
  </si>
  <si>
    <t xml:space="preserve">   4. Potraživanja od zaposlenika i članova poduzetnika</t>
  </si>
  <si>
    <t>I. DOBIT ILI GUBITAK RAZDOBLJA (= 152)</t>
  </si>
  <si>
    <t>I. NEMATERIJALNA IMOVINA (004 do 009)</t>
  </si>
  <si>
    <t>II. MATERIJALNA IMOVINA (011 do 019)</t>
  </si>
  <si>
    <t>IV. NOVAC U BANCI I BLAGAJNI</t>
  </si>
  <si>
    <t xml:space="preserve">   4. Predujmovi za nabavu nematerijalne imovine</t>
  </si>
  <si>
    <t xml:space="preserve">   5. Nematerijalna imovina u pripremi</t>
  </si>
  <si>
    <t xml:space="preserve">   6. Ostala nematerijalna imovina</t>
  </si>
  <si>
    <t xml:space="preserve">    1. Zemljište</t>
  </si>
  <si>
    <t xml:space="preserve">    3. Postrojenja i oprema </t>
  </si>
  <si>
    <r>
      <t xml:space="preserve">III. FINANCIJSKI PRIHODI </t>
    </r>
    <r>
      <rPr>
        <sz val="9"/>
        <rFont val="Arial"/>
        <family val="2"/>
        <charset val="238"/>
      </rPr>
      <t>(132 do 136)</t>
    </r>
  </si>
  <si>
    <r>
      <t xml:space="preserve">IV. FINANCIJSKI RASHODI </t>
    </r>
    <r>
      <rPr>
        <sz val="9"/>
        <rFont val="Arial"/>
        <family val="2"/>
        <charset val="238"/>
      </rPr>
      <t>(138 do 141)</t>
    </r>
  </si>
  <si>
    <r>
      <t xml:space="preserve">IX.  UKUPNI PRIHODI </t>
    </r>
    <r>
      <rPr>
        <sz val="9"/>
        <rFont val="Arial"/>
        <family val="2"/>
        <charset val="238"/>
      </rPr>
      <t>(111+131+142 + 144)</t>
    </r>
  </si>
  <si>
    <r>
      <t xml:space="preserve">X.   UKUPNI RASHODI </t>
    </r>
    <r>
      <rPr>
        <sz val="9"/>
        <rFont val="Arial"/>
        <family val="2"/>
        <charset val="238"/>
      </rPr>
      <t>(114+137+143 + 145)</t>
    </r>
  </si>
  <si>
    <t>XII.  POREZ NA DOBIT</t>
  </si>
  <si>
    <t xml:space="preserve">  1. Dobit prije oporezivanja (146-147)</t>
  </si>
  <si>
    <t xml:space="preserve">  2. Gubitak prije oporezivanja (147-146)</t>
  </si>
  <si>
    <t xml:space="preserve">  2. Gubitak razdoblja (151-148)</t>
  </si>
  <si>
    <r>
      <t xml:space="preserve">II. OSTALA SVEOBUHVATNA DOBIT/GUBITAK PRIJE POREZA </t>
    </r>
    <r>
      <rPr>
        <sz val="9"/>
        <rFont val="Arial"/>
        <family val="2"/>
        <charset val="238"/>
      </rPr>
      <t>(159 do 165)</t>
    </r>
  </si>
  <si>
    <t>III. POREZ NA OSTALU SVEOBUHVATNU DOBIT RAZDOBLJA</t>
  </si>
  <si>
    <t xml:space="preserve">     4. Nerealizirani dobici (prihodi) od financijske imovine</t>
  </si>
  <si>
    <t xml:space="preserve">    3. Nerealizirani gubici (rashodi) od financijske imovine</t>
  </si>
  <si>
    <t>VII.  IZVANREDNI - OSTALI PRIHODI</t>
  </si>
  <si>
    <t>VIII. IZVANREDNI - OSTALI RASHODI</t>
  </si>
  <si>
    <t xml:space="preserve">     1. Kamate, tečajne razlike, dividende i slični prihodi iz odnosa s
         povezanim poduzetnicima</t>
  </si>
  <si>
    <t xml:space="preserve">    1. Tečajne razlike iz preračuna inozemnog poslovanja</t>
  </si>
  <si>
    <t xml:space="preserve">    2. Promjene revalorizacijskih rezervi dugotrajne materijalne i
         nematerijalne imovine</t>
  </si>
  <si>
    <t xml:space="preserve">    4. Dobit ili gubitak s osnove učinkovite zaštite novčanog toka</t>
  </si>
  <si>
    <t xml:space="preserve">    5. Dobit ili gubitak s osnove učinkovite zaštite neto ulaganja u inozemstvu</t>
  </si>
  <si>
    <t xml:space="preserve">    6. Udio u ostaloj sveobuhvatnoj dobiti/gubitku pridruženih poduzetnika</t>
  </si>
  <si>
    <t xml:space="preserve">    7. Aktuarski dobici/gubici po planovima definiranih primanja</t>
  </si>
  <si>
    <t>1. Pripisana imateljima kapitala matice</t>
  </si>
  <si>
    <t>2. Pripisana manjinskom interesu</t>
  </si>
  <si>
    <r>
      <t xml:space="preserve">XI.  DOBIT ILI GUBITAK PRIJE OPOREZIVANJA </t>
    </r>
    <r>
      <rPr>
        <sz val="9"/>
        <rFont val="Arial"/>
        <family val="2"/>
        <charset val="238"/>
      </rPr>
      <t>(146-147)</t>
    </r>
  </si>
  <si>
    <r>
      <t xml:space="preserve">XIII. DOBIT ILI GUBITAK RAZDOBLJA </t>
    </r>
    <r>
      <rPr>
        <sz val="9"/>
        <rFont val="Arial"/>
        <family val="2"/>
        <charset val="238"/>
      </rPr>
      <t>(148-151)</t>
    </r>
  </si>
  <si>
    <t>V. ZADRŽANA DOBIT ILI PRENESENI GUBITAK (073-074)</t>
  </si>
  <si>
    <t>VI. DOBIT ILI GUBITAK POSLOVNE GODINE (076-077)</t>
  </si>
  <si>
    <t xml:space="preserve">     3. Sudjelujući interesi (udjeli) </t>
  </si>
  <si>
    <t xml:space="preserve">     2. Obveze za zajmove, depozite i slično</t>
  </si>
  <si>
    <t xml:space="preserve">     4. Obveze za predujmove</t>
  </si>
  <si>
    <t xml:space="preserve">     5. Obveze prema dobavljačima</t>
  </si>
  <si>
    <t xml:space="preserve">     6. Obveze po vrijednosnim papirima</t>
  </si>
  <si>
    <t xml:space="preserve">    2. Građevinski objekti</t>
  </si>
  <si>
    <t>Prilog 1.</t>
  </si>
  <si>
    <t>Razdoblje izvještavanja:</t>
  </si>
  <si>
    <t>do</t>
  </si>
  <si>
    <t>Matični broj (MB):</t>
  </si>
  <si>
    <t>Matični broj subjekta (MBS):</t>
  </si>
  <si>
    <t>Osobni identifikacijski broj (OIB):</t>
  </si>
  <si>
    <t>Tvrtka izdavatelja:</t>
  </si>
  <si>
    <t>Poštanski broj i mjesto:</t>
  </si>
  <si>
    <t>Ulica i kućni broj:</t>
  </si>
  <si>
    <t>Adresa e-pošte:</t>
  </si>
  <si>
    <t>Internet adresa:</t>
  </si>
  <si>
    <t>Šifra i naziv općine/grada:</t>
  </si>
  <si>
    <t>Šifra i naziv županije:</t>
  </si>
  <si>
    <t>Broj zaposlenih:</t>
  </si>
  <si>
    <t>Konsolidirani izvještaj:</t>
  </si>
  <si>
    <t>Šifra NKD-a:</t>
  </si>
  <si>
    <t>Tvrtke subjekata konsolidacije (prema MSFI):</t>
  </si>
  <si>
    <t>Sjedište:</t>
  </si>
  <si>
    <t>MB:</t>
  </si>
  <si>
    <t>Knjigovodstveni servis:</t>
  </si>
  <si>
    <t>Osoba za kontakt:</t>
  </si>
  <si>
    <t>(unosi se samo prezime i ime osobe za kontakt)</t>
  </si>
  <si>
    <t>Telefon:</t>
  </si>
  <si>
    <t>Telefaks:</t>
  </si>
  <si>
    <t>Prezime i ime:</t>
  </si>
  <si>
    <t>(osoba ovlaštene za zastupanje)</t>
  </si>
  <si>
    <t xml:space="preserve">Dokumentacija za objavu: </t>
  </si>
  <si>
    <t/>
  </si>
  <si>
    <t>M.P.</t>
  </si>
  <si>
    <t>(potpis osobe ovlaštene za zastupanje)</t>
  </si>
  <si>
    <r>
      <t xml:space="preserve">AOP
</t>
    </r>
    <r>
      <rPr>
        <b/>
        <sz val="7"/>
        <rFont val="Arial"/>
        <family val="2"/>
        <charset val="238"/>
      </rPr>
      <t>oznaka</t>
    </r>
  </si>
  <si>
    <r>
      <t xml:space="preserve">AOP
</t>
    </r>
    <r>
      <rPr>
        <b/>
        <sz val="8"/>
        <rFont val="Arial"/>
        <family val="2"/>
        <charset val="238"/>
      </rPr>
      <t>oznaka</t>
    </r>
  </si>
  <si>
    <t>Bilješke uz financijske izvještaje</t>
  </si>
  <si>
    <t>IZVJEŠTAJ O PROMJENAMA KAPITALA</t>
  </si>
  <si>
    <t>za razdoblje od</t>
  </si>
  <si>
    <t>3</t>
  </si>
  <si>
    <t>4</t>
  </si>
  <si>
    <t xml:space="preserve">  1. Upisani kapital</t>
  </si>
  <si>
    <t xml:space="preserve">  2. Kapitalne rezerve</t>
  </si>
  <si>
    <t xml:space="preserve">  3. Rezerve iz dobiti</t>
  </si>
  <si>
    <t xml:space="preserve">  4. Zadržana dobit ili preneseni gubitak</t>
  </si>
  <si>
    <t xml:space="preserve">  5. Dobit ili gubitak tekuće godine</t>
  </si>
  <si>
    <t xml:space="preserve">  6. Revalorizacija dugotrajne materijalne imovine</t>
  </si>
  <si>
    <t xml:space="preserve">  7. Revalorizacija nematerijalne imovine</t>
  </si>
  <si>
    <t xml:space="preserve">  8. Revalorizacija financijske imovine raspoložive za prodaju</t>
  </si>
  <si>
    <t xml:space="preserve">  9. Ostala revalorizacija</t>
  </si>
  <si>
    <t>10. Ukupno kapital i rezerve (AOP 001 do 009)</t>
  </si>
  <si>
    <t>11. Tečajne razlike s naslova neto ulaganja u inozemno poslovanje</t>
  </si>
  <si>
    <t>12. Tekući i odgođeni porezi (dio)</t>
  </si>
  <si>
    <t>13. Zaštita novčanog tijeka</t>
  </si>
  <si>
    <t>14. Promjene računovodstvenih politika</t>
  </si>
  <si>
    <t>15. Ispravak značajnih pogrešaka prethodnog razdoblja</t>
  </si>
  <si>
    <t>16. Ostale promjene kapitala</t>
  </si>
  <si>
    <t>17. Ukupno povećanje ili smanjenje kapitala (AOP 011 do 016)</t>
  </si>
  <si>
    <t>17 a. Pripisano imateljima kapitala matice</t>
  </si>
  <si>
    <t>17 b. Pripisano manjinskom interesu</t>
  </si>
  <si>
    <t>Stavke koje umanjuju kapital upisuju se s negativnim predznakom 
Podaci pod AOP oznakama 001 do 009 upisuju se kao stanje na datum bilance</t>
  </si>
  <si>
    <r>
      <t xml:space="preserve">AOP
</t>
    </r>
    <r>
      <rPr>
        <b/>
        <sz val="8"/>
        <rFont val="Arial"/>
        <family val="2"/>
        <charset val="238"/>
      </rPr>
      <t>oznaka</t>
    </r>
  </si>
  <si>
    <t>1. Financijski izvjštaji (bilanca, račun dobiti i gubitka, izvještaj o novčanom tijeku, izvještaj o promjenama</t>
  </si>
  <si>
    <t xml:space="preserve">  kapitala i bilješke uz financijske izvještaje)</t>
  </si>
  <si>
    <t>2. Međuizvještaj poslovodstva,</t>
  </si>
  <si>
    <t>3. Izjavu osoba odgovornih za sastavljanje izvještaja izdavatelja.</t>
  </si>
  <si>
    <t>Napomena 1.: Dodatak bilanci popunjavaju poduzetnici koji sastavljaju konsolidirane financijske izvještaje.</t>
  </si>
  <si>
    <t>DODATAK RDG-u (popunjava poduzetnik koji sastavlja konsolidirani financijski izvještaj)</t>
  </si>
  <si>
    <t>DODATAK Izvještaju o  ostaloj sveobuhvatnoj dobiti (popunjava poduzetnik koji sastavlja konsolidirani financijski izvještaj)</t>
  </si>
  <si>
    <t>Kumulativno</t>
  </si>
  <si>
    <t>Tromjesečje</t>
  </si>
  <si>
    <t xml:space="preserve">(1) Bilješke uz financijske izvještaje sadrže dodatne i dopunske informacije koje nisu prezentirane u bilanci, računu dobiti i gubitka, izvještaju o novčanom tijeku i izvještaju o promjenama kapitala sukladno odredbama odgovarajućih standarda financijskog izvještavanja. </t>
  </si>
  <si>
    <t>Tromjesečni financijski izvještaj poduzetnika TFI-POD</t>
  </si>
  <si>
    <t>Prethodno razdoblje</t>
  </si>
  <si>
    <t>Tekuće razdoblje</t>
  </si>
  <si>
    <t xml:space="preserve">     3. Novčani primici od kamata</t>
  </si>
  <si>
    <t xml:space="preserve">     4. Novčani primici od dividendi</t>
  </si>
  <si>
    <t>01414887</t>
  </si>
  <si>
    <t>080266256</t>
  </si>
  <si>
    <t>81793146560</t>
  </si>
  <si>
    <t>Hrvatski Telekom d.d.</t>
  </si>
  <si>
    <t>Zagreb</t>
  </si>
  <si>
    <t>ir@t.ht.hr</t>
  </si>
  <si>
    <t>Grad Zagreb</t>
  </si>
  <si>
    <t>(krajem tromjesečja)</t>
  </si>
  <si>
    <t>6110</t>
  </si>
  <si>
    <t>DA</t>
  </si>
  <si>
    <t>Iskon Internet d.d.</t>
  </si>
  <si>
    <t>Garićgradska 18, Zagreb</t>
  </si>
  <si>
    <t>0629529</t>
  </si>
  <si>
    <t>KDS d.o.o.</t>
  </si>
  <si>
    <t>Vukovarska 5, Čakovec</t>
  </si>
  <si>
    <t>1117645</t>
  </si>
  <si>
    <t>COMBIS d.o.o.</t>
  </si>
  <si>
    <t>Baštijanova 52/a, Zagreb</t>
  </si>
  <si>
    <t>3609103</t>
  </si>
  <si>
    <r>
      <t xml:space="preserve">B)  DUGOTRAJNA IMOVINA </t>
    </r>
    <r>
      <rPr>
        <sz val="10"/>
        <rFont val="Arial"/>
        <family val="2"/>
        <charset val="238"/>
      </rPr>
      <t>(003+010+020+029+033)</t>
    </r>
  </si>
  <si>
    <r>
      <t xml:space="preserve">C)  KRATKOTRAJNA IMOVINA </t>
    </r>
    <r>
      <rPr>
        <sz val="10"/>
        <rFont val="Arial"/>
        <family val="2"/>
        <charset val="238"/>
      </rPr>
      <t>(035+043+050+058)</t>
    </r>
  </si>
  <si>
    <r>
      <t xml:space="preserve">E)  UKUPNO AKTIVA </t>
    </r>
    <r>
      <rPr>
        <sz val="10"/>
        <rFont val="Arial"/>
        <family val="2"/>
        <charset val="238"/>
      </rPr>
      <t>(001+002+034+059)</t>
    </r>
  </si>
  <si>
    <r>
      <t xml:space="preserve">A)  KAPITAL I REZERVE </t>
    </r>
    <r>
      <rPr>
        <sz val="10"/>
        <rFont val="Arial"/>
        <family val="2"/>
        <charset val="238"/>
      </rPr>
      <t>(063+064+065+071+072+075+078)</t>
    </r>
  </si>
  <si>
    <r>
      <t xml:space="preserve">B)  REZERVIRANJA </t>
    </r>
    <r>
      <rPr>
        <sz val="10"/>
        <rFont val="Arial"/>
        <family val="2"/>
        <charset val="238"/>
      </rPr>
      <t>(080 do 082)</t>
    </r>
  </si>
  <si>
    <r>
      <t xml:space="preserve">C)  DUGOROČNE OBVEZE </t>
    </r>
    <r>
      <rPr>
        <sz val="10"/>
        <rFont val="Arial"/>
        <family val="2"/>
        <charset val="238"/>
      </rPr>
      <t>(084 do 092)</t>
    </r>
  </si>
  <si>
    <r>
      <t xml:space="preserve">D)  KRATKOROČNE OBVEZE </t>
    </r>
    <r>
      <rPr>
        <sz val="10"/>
        <rFont val="Arial"/>
        <family val="2"/>
        <charset val="238"/>
      </rPr>
      <t>(094 do 105)</t>
    </r>
  </si>
  <si>
    <r>
      <t xml:space="preserve">F) UKUPNO – PASIVA </t>
    </r>
    <r>
      <rPr>
        <sz val="10"/>
        <rFont val="Arial"/>
        <family val="2"/>
        <charset val="238"/>
      </rPr>
      <t>(062+079+083+093+106)</t>
    </r>
  </si>
  <si>
    <r>
      <t>DODATAK BILANCI</t>
    </r>
    <r>
      <rPr>
        <b/>
        <sz val="10"/>
        <rFont val="Arial"/>
        <family val="2"/>
        <charset val="238"/>
      </rPr>
      <t xml:space="preserve"> (popunjava poduzetnik koji sastavlja konsolidirani financijski izvještaj)</t>
    </r>
  </si>
  <si>
    <r>
      <t xml:space="preserve">AOP
</t>
    </r>
    <r>
      <rPr>
        <b/>
        <sz val="9"/>
        <rFont val="Arial"/>
        <family val="2"/>
        <charset val="238"/>
      </rPr>
      <t>oznaka</t>
    </r>
  </si>
  <si>
    <t>Obveznik: Hrvatski Telekom d.d.______________________________________________________</t>
  </si>
  <si>
    <t xml:space="preserve">   2. Amortizacija i vrijednosno usklađenje dugotrajne imovine</t>
  </si>
  <si>
    <t>E-tours d.o.o. putnička agencija</t>
  </si>
  <si>
    <t>AOP
oznaka</t>
  </si>
  <si>
    <t>1526634</t>
  </si>
  <si>
    <t>Roberta Frangeša Mihanovića 9</t>
  </si>
  <si>
    <t>OT-OPTIMA TELEKOM d.d.</t>
  </si>
  <si>
    <t>Bani 75a, Zagreb</t>
  </si>
  <si>
    <t>0820431</t>
  </si>
  <si>
    <t>Roberta Frangeša Mihanovića 9, Zagreb</t>
  </si>
  <si>
    <t xml:space="preserve"> 04659511</t>
  </si>
  <si>
    <t>01.01.2018.</t>
  </si>
  <si>
    <t>HT holding d.o.o.</t>
  </si>
  <si>
    <t>u razdoblju 01.01.2018. do 30.06.2018.</t>
  </si>
  <si>
    <t>30.06.2018.</t>
  </si>
  <si>
    <t>stanje na dan 30.06.2018.</t>
  </si>
</sst>
</file>

<file path=xl/styles.xml><?xml version="1.0" encoding="utf-8"?>
<styleSheet xmlns="http://schemas.openxmlformats.org/spreadsheetml/2006/main">
  <numFmts count="1">
    <numFmt numFmtId="164" formatCode="000"/>
  </numFmts>
  <fonts count="30">
    <font>
      <sz val="10"/>
      <name val="Arial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8"/>
      <name val="Arial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u/>
      <sz val="10"/>
      <color indexed="12"/>
      <name val="Arial"/>
      <family val="2"/>
      <charset val="238"/>
    </font>
    <font>
      <sz val="9"/>
      <name val="Arial"/>
      <family val="2"/>
      <charset val="238"/>
    </font>
    <font>
      <b/>
      <sz val="8"/>
      <name val="Arial"/>
      <family val="2"/>
      <charset val="238"/>
    </font>
    <font>
      <b/>
      <sz val="10"/>
      <name val="Arial"/>
      <family val="2"/>
      <charset val="238"/>
    </font>
    <font>
      <sz val="8"/>
      <color indexed="16"/>
      <name val="Arial"/>
      <family val="2"/>
      <charset val="238"/>
    </font>
    <font>
      <sz val="10"/>
      <color indexed="8"/>
      <name val="Arial"/>
      <family val="2"/>
      <charset val="238"/>
    </font>
    <font>
      <b/>
      <sz val="12"/>
      <name val="Arial"/>
      <family val="2"/>
      <charset val="238"/>
    </font>
    <font>
      <b/>
      <sz val="12"/>
      <name val="Arial Rounded MT Bold"/>
      <family val="2"/>
    </font>
    <font>
      <b/>
      <sz val="9"/>
      <name val="Arial Rounded MT Bold"/>
      <family val="2"/>
    </font>
    <font>
      <u/>
      <sz val="9"/>
      <name val="Arial"/>
      <family val="2"/>
      <charset val="238"/>
    </font>
    <font>
      <sz val="9"/>
      <color indexed="8"/>
      <name val="Arial"/>
      <family val="2"/>
      <charset val="238"/>
    </font>
    <font>
      <sz val="10"/>
      <name val="Arial"/>
      <family val="2"/>
      <charset val="238"/>
    </font>
    <font>
      <b/>
      <sz val="7"/>
      <name val="Arial"/>
      <family val="2"/>
      <charset val="238"/>
    </font>
    <font>
      <sz val="11"/>
      <name val="Arial"/>
      <family val="2"/>
      <charset val="238"/>
    </font>
    <font>
      <sz val="12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8"/>
      <name val="Arial"/>
      <family val="2"/>
      <charset val="238"/>
    </font>
    <font>
      <b/>
      <sz val="9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10"/>
      <name val="Arial"/>
      <family val="2"/>
      <charset val="238"/>
    </font>
    <font>
      <sz val="9"/>
      <color rgb="FFFF0000"/>
      <name val="Arial"/>
      <family val="2"/>
      <charset val="238"/>
    </font>
    <font>
      <sz val="6"/>
      <color rgb="FFFF000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lightGray">
        <fgColor indexed="22"/>
      </patternFill>
    </fill>
    <fill>
      <patternFill patternType="solid">
        <fgColor theme="0" tint="-4.9989318521683403E-2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</borders>
  <cellStyleXfs count="6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17" fillId="0" borderId="0"/>
    <xf numFmtId="0" fontId="11" fillId="0" borderId="0">
      <alignment vertical="top"/>
    </xf>
    <xf numFmtId="0" fontId="7" fillId="0" borderId="0"/>
    <xf numFmtId="0" fontId="11" fillId="0" borderId="0">
      <alignment vertical="top"/>
    </xf>
  </cellStyleXfs>
  <cellXfs count="388">
    <xf numFmtId="0" fontId="0" fillId="0" borderId="0" xfId="0"/>
    <xf numFmtId="164" fontId="4" fillId="0" borderId="1" xfId="0" applyNumberFormat="1" applyFont="1" applyFill="1" applyBorder="1" applyAlignment="1">
      <alignment horizontal="center" vertical="center"/>
    </xf>
    <xf numFmtId="164" fontId="4" fillId="0" borderId="2" xfId="0" applyNumberFormat="1" applyFont="1" applyFill="1" applyBorder="1" applyAlignment="1">
      <alignment horizontal="center" vertical="center"/>
    </xf>
    <xf numFmtId="3" fontId="2" fillId="0" borderId="3" xfId="0" applyNumberFormat="1" applyFont="1" applyFill="1" applyBorder="1" applyAlignment="1" applyProtection="1">
      <alignment vertical="center"/>
      <protection locked="0"/>
    </xf>
    <xf numFmtId="3" fontId="2" fillId="0" borderId="1" xfId="0" applyNumberFormat="1" applyFont="1" applyFill="1" applyBorder="1" applyAlignment="1" applyProtection="1">
      <alignment vertical="center"/>
      <protection locked="0"/>
    </xf>
    <xf numFmtId="0" fontId="7" fillId="0" borderId="0" xfId="3" applyFont="1" applyAlignment="1"/>
    <xf numFmtId="0" fontId="1" fillId="0" borderId="0" xfId="3" applyFont="1" applyAlignment="1"/>
    <xf numFmtId="0" fontId="7" fillId="0" borderId="4" xfId="3" applyFont="1" applyFill="1" applyBorder="1" applyAlignment="1" applyProtection="1">
      <alignment horizontal="center" vertical="center"/>
      <protection locked="0" hidden="1"/>
    </xf>
    <xf numFmtId="0" fontId="4" fillId="0" borderId="0" xfId="3" applyFont="1" applyFill="1" applyBorder="1" applyAlignment="1" applyProtection="1">
      <alignment horizontal="left" vertical="center"/>
      <protection hidden="1"/>
    </xf>
    <xf numFmtId="0" fontId="5" fillId="0" borderId="0" xfId="3" applyFont="1" applyFill="1" applyBorder="1" applyAlignment="1" applyProtection="1">
      <alignment vertical="center"/>
      <protection hidden="1"/>
    </xf>
    <xf numFmtId="0" fontId="5" fillId="0" borderId="0" xfId="3" applyFont="1" applyFill="1" applyBorder="1" applyAlignment="1" applyProtection="1">
      <alignment horizontal="center" vertical="center" wrapText="1"/>
      <protection hidden="1"/>
    </xf>
    <xf numFmtId="0" fontId="7" fillId="0" borderId="0" xfId="3" applyFont="1" applyBorder="1" applyAlignment="1" applyProtection="1">
      <protection hidden="1"/>
    </xf>
    <xf numFmtId="0" fontId="14" fillId="0" borderId="0" xfId="3" applyFont="1" applyBorder="1" applyAlignment="1" applyProtection="1">
      <alignment horizontal="right" vertical="center" wrapText="1"/>
      <protection hidden="1"/>
    </xf>
    <xf numFmtId="0" fontId="14" fillId="0" borderId="0" xfId="3" applyNumberFormat="1" applyFont="1" applyFill="1" applyBorder="1" applyAlignment="1" applyProtection="1">
      <alignment horizontal="right" vertical="center" shrinkToFit="1"/>
      <protection locked="0" hidden="1"/>
    </xf>
    <xf numFmtId="0" fontId="14" fillId="0" borderId="0" xfId="3" applyFont="1" applyFill="1" applyBorder="1" applyAlignment="1" applyProtection="1">
      <alignment horizontal="left" vertical="center"/>
      <protection hidden="1"/>
    </xf>
    <xf numFmtId="0" fontId="7" fillId="0" borderId="0" xfId="3" applyFont="1" applyBorder="1" applyAlignment="1" applyProtection="1">
      <alignment horizontal="left"/>
      <protection hidden="1"/>
    </xf>
    <xf numFmtId="0" fontId="7" fillId="0" borderId="0" xfId="3" applyFont="1" applyBorder="1" applyAlignment="1" applyProtection="1">
      <alignment vertical="top"/>
      <protection hidden="1"/>
    </xf>
    <xf numFmtId="0" fontId="7" fillId="0" borderId="0" xfId="3" applyFont="1" applyBorder="1" applyAlignment="1" applyProtection="1">
      <alignment horizontal="right"/>
      <protection hidden="1"/>
    </xf>
    <xf numFmtId="0" fontId="4" fillId="0" borderId="0" xfId="3" applyFont="1" applyFill="1" applyBorder="1" applyAlignment="1" applyProtection="1">
      <alignment horizontal="right" vertical="center"/>
      <protection locked="0" hidden="1"/>
    </xf>
    <xf numFmtId="0" fontId="7" fillId="0" borderId="0" xfId="3" applyFont="1" applyFill="1" applyBorder="1" applyAlignment="1" applyProtection="1">
      <protection hidden="1"/>
    </xf>
    <xf numFmtId="0" fontId="7" fillId="0" borderId="0" xfId="3" applyFont="1" applyBorder="1" applyAlignment="1" applyProtection="1">
      <alignment horizontal="center" vertical="center"/>
      <protection locked="0" hidden="1"/>
    </xf>
    <xf numFmtId="0" fontId="7" fillId="0" borderId="0" xfId="3" applyFont="1" applyBorder="1" applyAlignment="1" applyProtection="1">
      <alignment vertical="top" wrapText="1"/>
      <protection hidden="1"/>
    </xf>
    <xf numFmtId="0" fontId="7" fillId="0" borderId="0" xfId="3" applyFont="1" applyBorder="1" applyAlignment="1" applyProtection="1">
      <alignment wrapText="1"/>
      <protection hidden="1"/>
    </xf>
    <xf numFmtId="0" fontId="7" fillId="0" borderId="0" xfId="3" applyFont="1" applyBorder="1" applyAlignment="1" applyProtection="1">
      <alignment horizontal="right" vertical="top"/>
      <protection hidden="1"/>
    </xf>
    <xf numFmtId="0" fontId="7" fillId="0" borderId="0" xfId="3" applyFont="1" applyBorder="1" applyAlignment="1" applyProtection="1">
      <alignment horizontal="center" vertical="top"/>
      <protection hidden="1"/>
    </xf>
    <xf numFmtId="0" fontId="7" fillId="0" borderId="0" xfId="3" applyFont="1" applyBorder="1" applyAlignment="1" applyProtection="1">
      <alignment horizontal="center"/>
      <protection hidden="1"/>
    </xf>
    <xf numFmtId="0" fontId="7" fillId="0" borderId="0" xfId="3" applyFont="1" applyBorder="1" applyAlignment="1"/>
    <xf numFmtId="0" fontId="7" fillId="0" borderId="0" xfId="3" applyFont="1" applyBorder="1" applyAlignment="1" applyProtection="1">
      <alignment horizontal="left" vertical="top"/>
      <protection hidden="1"/>
    </xf>
    <xf numFmtId="0" fontId="7" fillId="0" borderId="5" xfId="3" applyFont="1" applyBorder="1" applyAlignment="1" applyProtection="1">
      <protection hidden="1"/>
    </xf>
    <xf numFmtId="0" fontId="7" fillId="0" borderId="0" xfId="3" applyFont="1" applyBorder="1" applyAlignment="1" applyProtection="1">
      <alignment vertical="center"/>
      <protection hidden="1"/>
    </xf>
    <xf numFmtId="0" fontId="7" fillId="0" borderId="6" xfId="3" applyFont="1" applyBorder="1" applyAlignment="1" applyProtection="1">
      <protection hidden="1"/>
    </xf>
    <xf numFmtId="0" fontId="7" fillId="0" borderId="6" xfId="3" applyFont="1" applyBorder="1" applyAlignment="1"/>
    <xf numFmtId="0" fontId="11" fillId="0" borderId="0" xfId="5">
      <alignment vertical="top"/>
    </xf>
    <xf numFmtId="0" fontId="11" fillId="0" borderId="0" xfId="5" applyAlignment="1"/>
    <xf numFmtId="0" fontId="20" fillId="0" borderId="0" xfId="5" applyFont="1" applyAlignment="1"/>
    <xf numFmtId="0" fontId="21" fillId="0" borderId="0" xfId="5" applyFont="1" applyFill="1" applyBorder="1" applyAlignment="1">
      <alignment horizontal="center" vertical="center" wrapText="1"/>
    </xf>
    <xf numFmtId="0" fontId="22" fillId="0" borderId="0" xfId="5" applyFont="1" applyFill="1" applyBorder="1" applyAlignment="1" applyProtection="1">
      <alignment horizontal="center" vertical="center"/>
      <protection hidden="1"/>
    </xf>
    <xf numFmtId="164" fontId="23" fillId="0" borderId="1" xfId="0" applyNumberFormat="1" applyFont="1" applyFill="1" applyBorder="1" applyAlignment="1">
      <alignment horizontal="center" vertical="center"/>
    </xf>
    <xf numFmtId="3" fontId="3" fillId="0" borderId="7" xfId="0" applyNumberFormat="1" applyFont="1" applyFill="1" applyBorder="1" applyAlignment="1" applyProtection="1">
      <alignment vertical="center"/>
      <protection locked="0"/>
    </xf>
    <xf numFmtId="164" fontId="23" fillId="0" borderId="7" xfId="0" applyNumberFormat="1" applyFont="1" applyFill="1" applyBorder="1" applyAlignment="1">
      <alignment horizontal="center" vertical="center"/>
    </xf>
    <xf numFmtId="164" fontId="23" fillId="0" borderId="2" xfId="0" applyNumberFormat="1" applyFont="1" applyFill="1" applyBorder="1" applyAlignment="1">
      <alignment horizontal="center" vertical="center"/>
    </xf>
    <xf numFmtId="0" fontId="16" fillId="0" borderId="0" xfId="5" applyFont="1" applyBorder="1" applyAlignment="1" applyProtection="1">
      <alignment vertical="center"/>
      <protection hidden="1"/>
    </xf>
    <xf numFmtId="0" fontId="7" fillId="0" borderId="0" xfId="3" applyFont="1" applyBorder="1" applyAlignment="1" applyProtection="1">
      <alignment horizontal="right" wrapText="1"/>
      <protection hidden="1"/>
    </xf>
    <xf numFmtId="0" fontId="7" fillId="0" borderId="0" xfId="3" applyFont="1" applyBorder="1" applyAlignment="1" applyProtection="1">
      <alignment horizontal="right" vertical="center"/>
      <protection hidden="1"/>
    </xf>
    <xf numFmtId="0" fontId="0" fillId="0" borderId="0" xfId="0" applyFill="1"/>
    <xf numFmtId="3" fontId="2" fillId="0" borderId="1" xfId="0" applyNumberFormat="1" applyFont="1" applyFill="1" applyBorder="1" applyAlignment="1" applyProtection="1">
      <alignment vertical="center"/>
      <protection hidden="1"/>
    </xf>
    <xf numFmtId="0" fontId="8" fillId="0" borderId="8" xfId="0" applyFont="1" applyFill="1" applyBorder="1" applyAlignment="1" applyProtection="1">
      <alignment horizontal="center" vertical="center" wrapText="1"/>
      <protection hidden="1"/>
    </xf>
    <xf numFmtId="0" fontId="8" fillId="0" borderId="8" xfId="0" applyFont="1" applyFill="1" applyBorder="1" applyAlignment="1" applyProtection="1">
      <alignment horizontal="center" vertical="center"/>
      <protection hidden="1"/>
    </xf>
    <xf numFmtId="0" fontId="4" fillId="0" borderId="9" xfId="0" applyFont="1" applyFill="1" applyBorder="1" applyAlignment="1" applyProtection="1">
      <alignment horizontal="center" vertical="center" wrapText="1"/>
      <protection hidden="1"/>
    </xf>
    <xf numFmtId="0" fontId="8" fillId="0" borderId="10" xfId="0" applyFont="1" applyFill="1" applyBorder="1" applyAlignment="1" applyProtection="1">
      <alignment horizontal="center" vertical="center" wrapText="1"/>
      <protection hidden="1"/>
    </xf>
    <xf numFmtId="0" fontId="8" fillId="0" borderId="9" xfId="0" applyFont="1" applyFill="1" applyBorder="1" applyAlignment="1" applyProtection="1">
      <alignment horizontal="center" vertical="center" wrapText="1"/>
      <protection hidden="1"/>
    </xf>
    <xf numFmtId="3" fontId="2" fillId="0" borderId="2" xfId="0" applyNumberFormat="1" applyFont="1" applyFill="1" applyBorder="1" applyAlignment="1" applyProtection="1">
      <alignment vertical="center"/>
      <protection hidden="1"/>
    </xf>
    <xf numFmtId="3" fontId="2" fillId="0" borderId="3" xfId="0" applyNumberFormat="1" applyFont="1" applyFill="1" applyBorder="1" applyAlignment="1" applyProtection="1">
      <alignment vertical="center"/>
      <protection hidden="1"/>
    </xf>
    <xf numFmtId="3" fontId="2" fillId="0" borderId="11" xfId="0" applyNumberFormat="1" applyFont="1" applyFill="1" applyBorder="1" applyAlignment="1" applyProtection="1">
      <alignment vertical="center"/>
      <protection hidden="1"/>
    </xf>
    <xf numFmtId="0" fontId="4" fillId="0" borderId="9" xfId="0" applyFont="1" applyFill="1" applyBorder="1" applyAlignment="1">
      <alignment horizontal="center" vertical="center" wrapText="1"/>
    </xf>
    <xf numFmtId="0" fontId="8" fillId="0" borderId="9" xfId="0" applyFont="1" applyFill="1" applyBorder="1" applyAlignment="1">
      <alignment horizontal="center" vertical="center" wrapText="1"/>
    </xf>
    <xf numFmtId="0" fontId="8" fillId="0" borderId="0" xfId="0" applyFont="1" applyFill="1"/>
    <xf numFmtId="0" fontId="17" fillId="0" borderId="0" xfId="0" applyFont="1" applyFill="1"/>
    <xf numFmtId="0" fontId="8" fillId="0" borderId="8" xfId="0" applyFont="1" applyFill="1" applyBorder="1" applyAlignment="1">
      <alignment horizontal="center" vertical="center"/>
    </xf>
    <xf numFmtId="49" fontId="8" fillId="0" borderId="8" xfId="0" applyNumberFormat="1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5" applyFont="1" applyFill="1" applyAlignment="1">
      <alignment wrapText="1"/>
    </xf>
    <xf numFmtId="0" fontId="1" fillId="0" borderId="0" xfId="0" applyFont="1" applyFill="1"/>
    <xf numFmtId="14" fontId="22" fillId="0" borderId="0" xfId="5" applyNumberFormat="1" applyFont="1" applyFill="1" applyBorder="1" applyAlignment="1" applyProtection="1">
      <alignment horizontal="center" vertical="center"/>
      <protection locked="0" hidden="1"/>
    </xf>
    <xf numFmtId="0" fontId="1" fillId="0" borderId="0" xfId="5" applyFont="1" applyFill="1" applyBorder="1" applyAlignment="1">
      <alignment wrapText="1"/>
    </xf>
    <xf numFmtId="3" fontId="3" fillId="0" borderId="2" xfId="0" applyNumberFormat="1" applyFont="1" applyFill="1" applyBorder="1" applyAlignment="1" applyProtection="1">
      <alignment vertical="center"/>
      <protection hidden="1"/>
    </xf>
    <xf numFmtId="0" fontId="23" fillId="0" borderId="9" xfId="0" applyFont="1" applyFill="1" applyBorder="1" applyAlignment="1">
      <alignment horizontal="center" vertical="center" wrapText="1"/>
    </xf>
    <xf numFmtId="0" fontId="24" fillId="0" borderId="9" xfId="0" applyFont="1" applyFill="1" applyBorder="1" applyAlignment="1">
      <alignment horizontal="center" vertical="center" wrapText="1"/>
    </xf>
    <xf numFmtId="49" fontId="24" fillId="0" borderId="9" xfId="0" applyNumberFormat="1" applyFont="1" applyFill="1" applyBorder="1" applyAlignment="1">
      <alignment horizontal="center" vertical="center" wrapText="1"/>
    </xf>
    <xf numFmtId="49" fontId="24" fillId="0" borderId="9" xfId="0" applyNumberFormat="1" applyFont="1" applyFill="1" applyBorder="1" applyAlignment="1">
      <alignment horizontal="center" vertical="center"/>
    </xf>
    <xf numFmtId="0" fontId="7" fillId="0" borderId="5" xfId="3" applyFont="1" applyBorder="1" applyAlignment="1"/>
    <xf numFmtId="0" fontId="7" fillId="0" borderId="12" xfId="3" applyFont="1" applyBorder="1" applyAlignment="1"/>
    <xf numFmtId="0" fontId="5" fillId="0" borderId="13" xfId="3" applyFont="1" applyFill="1" applyBorder="1" applyAlignment="1" applyProtection="1">
      <alignment horizontal="left" vertical="center" wrapText="1"/>
      <protection hidden="1"/>
    </xf>
    <xf numFmtId="0" fontId="5" fillId="0" borderId="4" xfId="3" applyFont="1" applyFill="1" applyBorder="1" applyAlignment="1" applyProtection="1">
      <alignment vertical="center"/>
      <protection hidden="1"/>
    </xf>
    <xf numFmtId="0" fontId="7" fillId="0" borderId="13" xfId="3" applyFont="1" applyBorder="1" applyAlignment="1" applyProtection="1">
      <alignment horizontal="left" vertical="center" wrapText="1"/>
      <protection hidden="1"/>
    </xf>
    <xf numFmtId="0" fontId="7" fillId="0" borderId="4" xfId="3" applyFont="1" applyBorder="1" applyAlignment="1" applyProtection="1">
      <protection hidden="1"/>
    </xf>
    <xf numFmtId="0" fontId="14" fillId="0" borderId="0" xfId="3" applyFont="1" applyBorder="1" applyAlignment="1" applyProtection="1">
      <alignment horizontal="right"/>
      <protection hidden="1"/>
    </xf>
    <xf numFmtId="0" fontId="7" fillId="0" borderId="13" xfId="3" applyFont="1" applyFill="1" applyBorder="1" applyAlignment="1" applyProtection="1">
      <protection hidden="1"/>
    </xf>
    <xf numFmtId="0" fontId="7" fillId="0" borderId="13" xfId="3" applyFont="1" applyBorder="1" applyAlignment="1" applyProtection="1">
      <alignment wrapText="1"/>
      <protection hidden="1"/>
    </xf>
    <xf numFmtId="0" fontId="7" fillId="0" borderId="4" xfId="3" applyFont="1" applyBorder="1" applyAlignment="1" applyProtection="1">
      <alignment horizontal="right"/>
      <protection hidden="1"/>
    </xf>
    <xf numFmtId="0" fontId="7" fillId="0" borderId="13" xfId="3" applyFont="1" applyBorder="1" applyAlignment="1" applyProtection="1">
      <protection hidden="1"/>
    </xf>
    <xf numFmtId="0" fontId="7" fillId="0" borderId="4" xfId="3" applyFont="1" applyBorder="1" applyAlignment="1" applyProtection="1">
      <alignment horizontal="right" wrapText="1"/>
      <protection hidden="1"/>
    </xf>
    <xf numFmtId="0" fontId="5" fillId="0" borderId="0" xfId="3" applyFont="1" applyBorder="1" applyAlignment="1" applyProtection="1">
      <protection hidden="1"/>
    </xf>
    <xf numFmtId="0" fontId="7" fillId="0" borderId="13" xfId="3" applyFont="1" applyBorder="1" applyAlignment="1" applyProtection="1">
      <alignment horizontal="left" vertical="top" wrapText="1"/>
      <protection hidden="1"/>
    </xf>
    <xf numFmtId="0" fontId="7" fillId="0" borderId="4" xfId="3" applyFont="1" applyBorder="1" applyAlignment="1"/>
    <xf numFmtId="0" fontId="7" fillId="0" borderId="13" xfId="3" applyFont="1" applyBorder="1" applyAlignment="1" applyProtection="1">
      <alignment horizontal="left" vertical="top" wrapText="1" indent="2"/>
      <protection hidden="1"/>
    </xf>
    <xf numFmtId="0" fontId="7" fillId="0" borderId="4" xfId="3" applyFont="1" applyBorder="1" applyAlignment="1" applyProtection="1">
      <alignment horizontal="right" vertical="top"/>
      <protection hidden="1"/>
    </xf>
    <xf numFmtId="49" fontId="4" fillId="0" borderId="13" xfId="3" applyNumberFormat="1" applyFont="1" applyBorder="1" applyAlignment="1" applyProtection="1">
      <alignment horizontal="center" vertical="center"/>
      <protection locked="0" hidden="1"/>
    </xf>
    <xf numFmtId="0" fontId="7" fillId="0" borderId="4" xfId="3" applyFont="1" applyBorder="1" applyAlignment="1" applyProtection="1">
      <alignment horizontal="left" vertical="top"/>
      <protection hidden="1"/>
    </xf>
    <xf numFmtId="0" fontId="7" fillId="0" borderId="13" xfId="3" applyFont="1" applyBorder="1" applyAlignment="1" applyProtection="1">
      <alignment horizontal="left"/>
      <protection hidden="1"/>
    </xf>
    <xf numFmtId="0" fontId="7" fillId="0" borderId="12" xfId="3" applyFont="1" applyBorder="1" applyAlignment="1" applyProtection="1">
      <protection hidden="1"/>
    </xf>
    <xf numFmtId="0" fontId="7" fillId="0" borderId="4" xfId="3" applyFont="1" applyBorder="1" applyAlignment="1" applyProtection="1">
      <alignment horizontal="left"/>
      <protection hidden="1"/>
    </xf>
    <xf numFmtId="0" fontId="7" fillId="0" borderId="13" xfId="3" applyFont="1" applyFill="1" applyBorder="1" applyAlignment="1" applyProtection="1">
      <alignment vertical="center"/>
      <protection hidden="1"/>
    </xf>
    <xf numFmtId="0" fontId="16" fillId="0" borderId="13" xfId="5" applyFont="1" applyFill="1" applyBorder="1" applyAlignment="1" applyProtection="1">
      <alignment vertical="center"/>
      <protection hidden="1"/>
    </xf>
    <xf numFmtId="0" fontId="16" fillId="0" borderId="0" xfId="5" applyFont="1" applyBorder="1" applyAlignment="1" applyProtection="1">
      <alignment horizontal="left"/>
      <protection hidden="1"/>
    </xf>
    <xf numFmtId="0" fontId="11" fillId="0" borderId="0" xfId="5" applyBorder="1" applyAlignment="1"/>
    <xf numFmtId="0" fontId="11" fillId="0" borderId="13" xfId="5" applyBorder="1" applyAlignment="1"/>
    <xf numFmtId="0" fontId="4" fillId="0" borderId="4" xfId="3" applyFont="1" applyBorder="1" applyAlignment="1" applyProtection="1">
      <alignment vertical="center"/>
      <protection hidden="1"/>
    </xf>
    <xf numFmtId="0" fontId="7" fillId="0" borderId="14" xfId="3" applyFont="1" applyBorder="1" applyAlignment="1" applyProtection="1">
      <protection hidden="1"/>
    </xf>
    <xf numFmtId="0" fontId="7" fillId="0" borderId="15" xfId="3" applyFont="1" applyFill="1" applyBorder="1" applyAlignment="1" applyProtection="1">
      <alignment horizontal="right" vertical="top" wrapText="1"/>
      <protection hidden="1"/>
    </xf>
    <xf numFmtId="0" fontId="7" fillId="0" borderId="16" xfId="3" applyFont="1" applyFill="1" applyBorder="1" applyAlignment="1" applyProtection="1">
      <alignment horizontal="right" vertical="top" wrapText="1"/>
      <protection hidden="1"/>
    </xf>
    <xf numFmtId="0" fontId="7" fillId="0" borderId="16" xfId="3" applyFont="1" applyFill="1" applyBorder="1" applyAlignment="1" applyProtection="1">
      <protection hidden="1"/>
    </xf>
    <xf numFmtId="0" fontId="7" fillId="0" borderId="17" xfId="3" applyFont="1" applyFill="1" applyBorder="1" applyAlignment="1" applyProtection="1">
      <protection hidden="1"/>
    </xf>
    <xf numFmtId="14" fontId="4" fillId="0" borderId="9" xfId="3" applyNumberFormat="1" applyFont="1" applyFill="1" applyBorder="1" applyAlignment="1" applyProtection="1">
      <alignment horizontal="center" vertical="center"/>
      <protection locked="0" hidden="1"/>
    </xf>
    <xf numFmtId="0" fontId="4" fillId="0" borderId="4" xfId="3" applyFont="1" applyFill="1" applyBorder="1" applyAlignment="1" applyProtection="1">
      <alignment horizontal="right" vertical="center"/>
      <protection locked="0" hidden="1"/>
    </xf>
    <xf numFmtId="0" fontId="7" fillId="0" borderId="0" xfId="3" applyFont="1" applyFill="1" applyBorder="1" applyAlignment="1"/>
    <xf numFmtId="49" fontId="4" fillId="0" borderId="0" xfId="3" applyNumberFormat="1" applyFont="1" applyFill="1" applyBorder="1" applyAlignment="1" applyProtection="1">
      <alignment horizontal="center" vertical="center"/>
      <protection locked="0" hidden="1"/>
    </xf>
    <xf numFmtId="0" fontId="5" fillId="0" borderId="0" xfId="0" applyFont="1" applyAlignment="1" applyProtection="1">
      <alignment horizontal="right" vertical="center"/>
      <protection hidden="1"/>
    </xf>
    <xf numFmtId="0" fontId="5" fillId="0" borderId="0" xfId="0" applyFont="1" applyBorder="1" applyAlignment="1" applyProtection="1">
      <protection hidden="1"/>
    </xf>
    <xf numFmtId="0" fontId="5" fillId="0" borderId="0" xfId="0" applyFont="1" applyBorder="1" applyAlignment="1" applyProtection="1">
      <alignment horizontal="left"/>
      <protection hidden="1"/>
    </xf>
    <xf numFmtId="0" fontId="5" fillId="0" borderId="0" xfId="0" applyFont="1" applyBorder="1" applyAlignment="1" applyProtection="1">
      <alignment vertical="top"/>
      <protection hidden="1"/>
    </xf>
    <xf numFmtId="1" fontId="4" fillId="2" borderId="8" xfId="0" applyNumberFormat="1" applyFont="1" applyFill="1" applyBorder="1" applyAlignment="1" applyProtection="1">
      <alignment horizontal="center" vertical="center"/>
      <protection locked="0" hidden="1"/>
    </xf>
    <xf numFmtId="0" fontId="4" fillId="0" borderId="0" xfId="0" applyFont="1" applyFill="1" applyBorder="1" applyAlignment="1" applyProtection="1">
      <alignment horizontal="right" vertical="center"/>
      <protection locked="0" hidden="1"/>
    </xf>
    <xf numFmtId="0" fontId="5" fillId="0" borderId="0" xfId="0" applyFont="1" applyAlignment="1" applyProtection="1">
      <protection hidden="1"/>
    </xf>
    <xf numFmtId="0" fontId="5" fillId="0" borderId="0" xfId="0" applyFont="1" applyAlignment="1" applyProtection="1">
      <alignment horizontal="right"/>
      <protection hidden="1"/>
    </xf>
    <xf numFmtId="0" fontId="4" fillId="2" borderId="8" xfId="0" applyFont="1" applyFill="1" applyBorder="1" applyAlignment="1" applyProtection="1">
      <alignment horizontal="center" vertical="center"/>
      <protection locked="0" hidden="1"/>
    </xf>
    <xf numFmtId="0" fontId="4" fillId="0" borderId="0" xfId="0" applyFont="1" applyBorder="1" applyAlignment="1" applyProtection="1">
      <alignment vertical="top"/>
      <protection hidden="1"/>
    </xf>
    <xf numFmtId="0" fontId="5" fillId="0" borderId="0" xfId="0" applyFont="1" applyAlignment="1"/>
    <xf numFmtId="49" fontId="4" fillId="2" borderId="8" xfId="0" applyNumberFormat="1" applyFont="1" applyFill="1" applyBorder="1" applyAlignment="1" applyProtection="1">
      <alignment horizontal="right" vertical="center"/>
      <protection locked="0" hidden="1"/>
    </xf>
    <xf numFmtId="3" fontId="1" fillId="0" borderId="0" xfId="0" applyNumberFormat="1" applyFont="1" applyFill="1"/>
    <xf numFmtId="3" fontId="0" fillId="0" borderId="0" xfId="0" applyNumberFormat="1" applyFill="1"/>
    <xf numFmtId="0" fontId="5" fillId="0" borderId="0" xfId="0" applyFont="1" applyBorder="1" applyAlignment="1" applyProtection="1">
      <alignment horizontal="right"/>
      <protection hidden="1"/>
    </xf>
    <xf numFmtId="0" fontId="5" fillId="0" borderId="0" xfId="0" applyFont="1" applyBorder="1" applyAlignment="1" applyProtection="1">
      <alignment vertical="top" wrapText="1"/>
      <protection hidden="1"/>
    </xf>
    <xf numFmtId="0" fontId="5" fillId="0" borderId="0" xfId="0" applyFont="1" applyBorder="1" applyAlignment="1" applyProtection="1">
      <alignment wrapText="1"/>
      <protection hidden="1"/>
    </xf>
    <xf numFmtId="0" fontId="5" fillId="0" borderId="0" xfId="0" applyFont="1" applyAlignment="1" applyProtection="1">
      <alignment horizontal="left" vertical="top" indent="2"/>
      <protection hidden="1"/>
    </xf>
    <xf numFmtId="0" fontId="5" fillId="0" borderId="0" xfId="0" applyFont="1" applyAlignment="1" applyProtection="1">
      <alignment horizontal="left" vertical="top" wrapText="1" indent="2"/>
      <protection hidden="1"/>
    </xf>
    <xf numFmtId="164" fontId="9" fillId="0" borderId="18" xfId="0" applyNumberFormat="1" applyFont="1" applyFill="1" applyBorder="1" applyAlignment="1">
      <alignment horizontal="center" vertical="center"/>
    </xf>
    <xf numFmtId="3" fontId="17" fillId="0" borderId="7" xfId="0" applyNumberFormat="1" applyFont="1" applyFill="1" applyBorder="1" applyAlignment="1" applyProtection="1">
      <alignment vertical="center"/>
      <protection locked="0"/>
    </xf>
    <xf numFmtId="164" fontId="22" fillId="0" borderId="1" xfId="0" applyNumberFormat="1" applyFont="1" applyFill="1" applyBorder="1" applyAlignment="1">
      <alignment horizontal="center" vertical="center"/>
    </xf>
    <xf numFmtId="164" fontId="9" fillId="0" borderId="1" xfId="0" applyNumberFormat="1" applyFont="1" applyFill="1" applyBorder="1" applyAlignment="1">
      <alignment horizontal="center" vertical="center"/>
    </xf>
    <xf numFmtId="3" fontId="17" fillId="0" borderId="1" xfId="0" applyNumberFormat="1" applyFont="1" applyFill="1" applyBorder="1" applyAlignment="1" applyProtection="1">
      <alignment vertical="center"/>
      <protection locked="0"/>
    </xf>
    <xf numFmtId="164" fontId="9" fillId="0" borderId="2" xfId="0" applyNumberFormat="1" applyFont="1" applyFill="1" applyBorder="1" applyAlignment="1">
      <alignment horizontal="center" vertical="center"/>
    </xf>
    <xf numFmtId="3" fontId="17" fillId="0" borderId="2" xfId="0" applyNumberFormat="1" applyFont="1" applyFill="1" applyBorder="1" applyAlignment="1" applyProtection="1">
      <alignment vertical="center"/>
      <protection locked="0"/>
    </xf>
    <xf numFmtId="164" fontId="9" fillId="0" borderId="19" xfId="0" applyNumberFormat="1" applyFont="1" applyFill="1" applyBorder="1" applyAlignment="1">
      <alignment horizontal="center" vertical="center"/>
    </xf>
    <xf numFmtId="0" fontId="5" fillId="0" borderId="0" xfId="0" applyFont="1" applyFill="1"/>
    <xf numFmtId="0" fontId="23" fillId="0" borderId="9" xfId="0" applyFont="1" applyFill="1" applyBorder="1" applyAlignment="1" applyProtection="1">
      <alignment horizontal="center" vertical="center" wrapText="1"/>
      <protection hidden="1"/>
    </xf>
    <xf numFmtId="0" fontId="23" fillId="0" borderId="9" xfId="0" applyFont="1" applyFill="1" applyBorder="1" applyAlignment="1" applyProtection="1">
      <alignment horizontal="center" vertical="center"/>
      <protection hidden="1"/>
    </xf>
    <xf numFmtId="164" fontId="23" fillId="0" borderId="18" xfId="0" applyNumberFormat="1" applyFont="1" applyFill="1" applyBorder="1" applyAlignment="1">
      <alignment horizontal="center" vertical="center"/>
    </xf>
    <xf numFmtId="164" fontId="23" fillId="0" borderId="19" xfId="0" applyNumberFormat="1" applyFont="1" applyFill="1" applyBorder="1" applyAlignment="1">
      <alignment horizontal="center" vertical="center"/>
    </xf>
    <xf numFmtId="0" fontId="5" fillId="0" borderId="20" xfId="0" applyFont="1" applyFill="1" applyBorder="1" applyAlignment="1">
      <alignment vertical="center"/>
    </xf>
    <xf numFmtId="4" fontId="5" fillId="0" borderId="20" xfId="0" applyNumberFormat="1" applyFont="1" applyFill="1" applyBorder="1" applyAlignment="1">
      <alignment vertical="center"/>
    </xf>
    <xf numFmtId="3" fontId="17" fillId="3" borderId="1" xfId="0" applyNumberFormat="1" applyFont="1" applyFill="1" applyBorder="1" applyAlignment="1" applyProtection="1">
      <alignment vertical="center"/>
      <protection hidden="1"/>
    </xf>
    <xf numFmtId="3" fontId="17" fillId="3" borderId="7" xfId="0" applyNumberFormat="1" applyFont="1" applyFill="1" applyBorder="1" applyAlignment="1" applyProtection="1">
      <alignment vertical="center"/>
      <protection hidden="1"/>
    </xf>
    <xf numFmtId="3" fontId="5" fillId="0" borderId="1" xfId="0" applyNumberFormat="1" applyFont="1" applyFill="1" applyBorder="1" applyAlignment="1" applyProtection="1">
      <alignment vertical="center"/>
      <protection locked="0"/>
    </xf>
    <xf numFmtId="3" fontId="5" fillId="0" borderId="2" xfId="0" applyNumberFormat="1" applyFont="1" applyFill="1" applyBorder="1" applyAlignment="1" applyProtection="1">
      <alignment vertical="center"/>
      <protection hidden="1"/>
    </xf>
    <xf numFmtId="3" fontId="2" fillId="0" borderId="7" xfId="0" applyNumberFormat="1" applyFont="1" applyFill="1" applyBorder="1" applyAlignment="1" applyProtection="1">
      <alignment vertical="center"/>
      <protection locked="0"/>
    </xf>
    <xf numFmtId="3" fontId="5" fillId="0" borderId="0" xfId="0" applyNumberFormat="1" applyFont="1" applyFill="1"/>
    <xf numFmtId="3" fontId="4" fillId="0" borderId="1" xfId="0" applyNumberFormat="1" applyFont="1" applyFill="1" applyBorder="1" applyAlignment="1" applyProtection="1">
      <alignment vertical="center"/>
      <protection locked="0"/>
    </xf>
    <xf numFmtId="3" fontId="4" fillId="0" borderId="7" xfId="0" applyNumberFormat="1" applyFont="1" applyFill="1" applyBorder="1" applyAlignment="1" applyProtection="1">
      <alignment vertical="center"/>
      <protection hidden="1"/>
    </xf>
    <xf numFmtId="3" fontId="4" fillId="0" borderId="1" xfId="0" applyNumberFormat="1" applyFont="1" applyFill="1" applyBorder="1" applyAlignment="1" applyProtection="1">
      <alignment vertical="center"/>
      <protection hidden="1"/>
    </xf>
    <xf numFmtId="3" fontId="4" fillId="0" borderId="9" xfId="0" applyNumberFormat="1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/>
    </xf>
    <xf numFmtId="3" fontId="2" fillId="0" borderId="1" xfId="0" applyNumberFormat="1" applyFont="1" applyFill="1" applyBorder="1" applyAlignment="1" applyProtection="1">
      <alignment horizontal="right" vertical="center"/>
      <protection hidden="1"/>
    </xf>
    <xf numFmtId="4" fontId="5" fillId="0" borderId="0" xfId="0" applyNumberFormat="1" applyFont="1" applyFill="1"/>
    <xf numFmtId="3" fontId="2" fillId="2" borderId="3" xfId="0" applyNumberFormat="1" applyFont="1" applyFill="1" applyBorder="1" applyAlignment="1" applyProtection="1">
      <alignment vertical="center"/>
      <protection hidden="1"/>
    </xf>
    <xf numFmtId="3" fontId="2" fillId="2" borderId="1" xfId="0" applyNumberFormat="1" applyFont="1" applyFill="1" applyBorder="1" applyAlignment="1" applyProtection="1">
      <alignment vertical="center"/>
      <protection hidden="1"/>
    </xf>
    <xf numFmtId="3" fontId="28" fillId="0" borderId="20" xfId="0" applyNumberFormat="1" applyFont="1" applyFill="1" applyBorder="1" applyAlignment="1">
      <alignment vertical="center"/>
    </xf>
    <xf numFmtId="3" fontId="28" fillId="0" borderId="20" xfId="0" applyNumberFormat="1" applyFont="1" applyFill="1" applyBorder="1"/>
    <xf numFmtId="3" fontId="28" fillId="0" borderId="0" xfId="0" applyNumberFormat="1" applyFont="1" applyFill="1"/>
    <xf numFmtId="3" fontId="5" fillId="0" borderId="1" xfId="0" applyNumberFormat="1" applyFont="1" applyFill="1" applyBorder="1" applyAlignment="1" applyProtection="1">
      <alignment vertical="center"/>
      <protection hidden="1"/>
    </xf>
    <xf numFmtId="3" fontId="4" fillId="0" borderId="9" xfId="0" applyNumberFormat="1" applyFont="1" applyFill="1" applyBorder="1" applyAlignment="1" applyProtection="1">
      <alignment horizontal="center" vertical="center" wrapText="1"/>
      <protection hidden="1"/>
    </xf>
    <xf numFmtId="4" fontId="0" fillId="0" borderId="0" xfId="0" applyNumberFormat="1"/>
    <xf numFmtId="3" fontId="8" fillId="0" borderId="3" xfId="0" applyNumberFormat="1" applyFont="1" applyFill="1" applyBorder="1" applyAlignment="1" applyProtection="1">
      <alignment vertical="center"/>
      <protection hidden="1"/>
    </xf>
    <xf numFmtId="3" fontId="8" fillId="0" borderId="1" xfId="0" applyNumberFormat="1" applyFont="1" applyFill="1" applyBorder="1" applyAlignment="1" applyProtection="1">
      <alignment vertical="center"/>
      <protection hidden="1"/>
    </xf>
    <xf numFmtId="3" fontId="2" fillId="0" borderId="1" xfId="2" applyNumberFormat="1" applyFont="1" applyFill="1" applyBorder="1" applyAlignment="1" applyProtection="1">
      <alignment vertical="center"/>
      <protection locked="0"/>
    </xf>
    <xf numFmtId="4" fontId="0" fillId="0" borderId="0" xfId="0" applyNumberFormat="1" applyFill="1"/>
    <xf numFmtId="3" fontId="5" fillId="0" borderId="0" xfId="0" applyNumberFormat="1" applyFont="1" applyBorder="1" applyAlignment="1" applyProtection="1">
      <alignment vertical="top"/>
      <protection hidden="1"/>
    </xf>
    <xf numFmtId="3" fontId="8" fillId="2" borderId="3" xfId="0" applyNumberFormat="1" applyFont="1" applyFill="1" applyBorder="1" applyAlignment="1" applyProtection="1">
      <alignment vertical="center"/>
      <protection hidden="1"/>
    </xf>
    <xf numFmtId="3" fontId="8" fillId="2" borderId="1" xfId="0" applyNumberFormat="1" applyFont="1" applyFill="1" applyBorder="1" applyAlignment="1" applyProtection="1">
      <alignment vertical="center"/>
      <protection hidden="1"/>
    </xf>
    <xf numFmtId="4" fontId="2" fillId="0" borderId="1" xfId="0" applyNumberFormat="1" applyFont="1" applyFill="1" applyBorder="1" applyAlignment="1" applyProtection="1">
      <alignment horizontal="right" vertical="center"/>
      <protection hidden="1"/>
    </xf>
    <xf numFmtId="4" fontId="8" fillId="0" borderId="1" xfId="0" applyNumberFormat="1" applyFont="1" applyFill="1" applyBorder="1" applyAlignment="1" applyProtection="1">
      <alignment vertical="center"/>
      <protection hidden="1"/>
    </xf>
    <xf numFmtId="3" fontId="4" fillId="2" borderId="8" xfId="0" applyNumberFormat="1" applyFont="1" applyFill="1" applyBorder="1" applyAlignment="1" applyProtection="1">
      <alignment horizontal="right" vertical="center"/>
      <protection locked="0" hidden="1"/>
    </xf>
    <xf numFmtId="4" fontId="29" fillId="0" borderId="0" xfId="0" applyNumberFormat="1" applyFont="1" applyFill="1"/>
    <xf numFmtId="0" fontId="12" fillId="0" borderId="21" xfId="3" applyFont="1" applyBorder="1" applyAlignment="1"/>
    <xf numFmtId="0" fontId="12" fillId="0" borderId="5" xfId="3" applyFont="1" applyBorder="1" applyAlignment="1"/>
    <xf numFmtId="0" fontId="7" fillId="0" borderId="0" xfId="3" applyFont="1" applyBorder="1" applyAlignment="1" applyProtection="1">
      <alignment vertical="center"/>
      <protection hidden="1"/>
    </xf>
    <xf numFmtId="0" fontId="7" fillId="0" borderId="4" xfId="3" applyFont="1" applyBorder="1" applyAlignment="1" applyProtection="1">
      <alignment horizontal="right" vertical="center" wrapText="1"/>
      <protection hidden="1"/>
    </xf>
    <xf numFmtId="0" fontId="7" fillId="0" borderId="13" xfId="3" applyFont="1" applyBorder="1" applyAlignment="1" applyProtection="1">
      <alignment horizontal="right" wrapText="1"/>
      <protection hidden="1"/>
    </xf>
    <xf numFmtId="0" fontId="4" fillId="0" borderId="15" xfId="3" applyFont="1" applyFill="1" applyBorder="1" applyAlignment="1" applyProtection="1">
      <alignment horizontal="left" vertical="center"/>
      <protection locked="0" hidden="1"/>
    </xf>
    <xf numFmtId="0" fontId="4" fillId="0" borderId="16" xfId="3" applyFont="1" applyFill="1" applyBorder="1" applyAlignment="1" applyProtection="1">
      <alignment horizontal="left" vertical="center"/>
      <protection locked="0" hidden="1"/>
    </xf>
    <xf numFmtId="0" fontId="4" fillId="0" borderId="17" xfId="3" applyFont="1" applyFill="1" applyBorder="1" applyAlignment="1" applyProtection="1">
      <alignment horizontal="left" vertical="center"/>
      <protection locked="0" hidden="1"/>
    </xf>
    <xf numFmtId="49" fontId="4" fillId="0" borderId="15" xfId="3" applyNumberFormat="1" applyFont="1" applyFill="1" applyBorder="1" applyAlignment="1" applyProtection="1">
      <alignment horizontal="left" vertical="center"/>
      <protection locked="0" hidden="1"/>
    </xf>
    <xf numFmtId="49" fontId="4" fillId="0" borderId="16" xfId="3" applyNumberFormat="1" applyFont="1" applyFill="1" applyBorder="1" applyAlignment="1" applyProtection="1">
      <alignment horizontal="left" vertical="center"/>
      <protection locked="0" hidden="1"/>
    </xf>
    <xf numFmtId="49" fontId="4" fillId="0" borderId="17" xfId="3" applyNumberFormat="1" applyFont="1" applyFill="1" applyBorder="1" applyAlignment="1" applyProtection="1">
      <alignment horizontal="left" vertical="center"/>
      <protection locked="0" hidden="1"/>
    </xf>
    <xf numFmtId="49" fontId="4" fillId="2" borderId="15" xfId="3" applyNumberFormat="1" applyFont="1" applyFill="1" applyBorder="1" applyAlignment="1" applyProtection="1">
      <alignment horizontal="center" vertical="center"/>
      <protection locked="0" hidden="1"/>
    </xf>
    <xf numFmtId="49" fontId="4" fillId="0" borderId="17" xfId="3" applyNumberFormat="1" applyFont="1" applyBorder="1" applyAlignment="1" applyProtection="1">
      <alignment horizontal="center" vertical="center"/>
      <protection locked="0" hidden="1"/>
    </xf>
    <xf numFmtId="0" fontId="4" fillId="2" borderId="15" xfId="0" applyFont="1" applyFill="1" applyBorder="1" applyAlignment="1" applyProtection="1">
      <alignment horizontal="right" vertical="center"/>
      <protection locked="0" hidden="1"/>
    </xf>
    <xf numFmtId="0" fontId="4" fillId="2" borderId="16" xfId="0" applyFont="1" applyFill="1" applyBorder="1" applyAlignment="1" applyProtection="1">
      <alignment horizontal="right" vertical="center"/>
      <protection locked="0" hidden="1"/>
    </xf>
    <xf numFmtId="0" fontId="4" fillId="2" borderId="17" xfId="0" applyFont="1" applyFill="1" applyBorder="1" applyAlignment="1" applyProtection="1">
      <alignment horizontal="right" vertical="center"/>
      <protection locked="0" hidden="1"/>
    </xf>
    <xf numFmtId="0" fontId="5" fillId="0" borderId="16" xfId="0" applyFont="1" applyBorder="1" applyAlignment="1" applyProtection="1">
      <protection locked="0"/>
    </xf>
    <xf numFmtId="0" fontId="7" fillId="0" borderId="0" xfId="3" applyFont="1" applyBorder="1" applyAlignment="1" applyProtection="1">
      <alignment horizontal="center" vertical="top"/>
      <protection hidden="1"/>
    </xf>
    <xf numFmtId="0" fontId="7" fillId="0" borderId="0" xfId="3" applyFont="1" applyBorder="1" applyAlignment="1" applyProtection="1">
      <alignment horizontal="center"/>
      <protection hidden="1"/>
    </xf>
    <xf numFmtId="49" fontId="15" fillId="0" borderId="15" xfId="1" applyNumberFormat="1" applyFont="1" applyFill="1" applyBorder="1" applyAlignment="1" applyProtection="1">
      <alignment horizontal="left" vertical="center"/>
      <protection locked="0" hidden="1"/>
    </xf>
    <xf numFmtId="0" fontId="7" fillId="0" borderId="4" xfId="3" applyFont="1" applyBorder="1" applyAlignment="1" applyProtection="1">
      <alignment horizontal="right" vertical="center"/>
      <protection hidden="1"/>
    </xf>
    <xf numFmtId="0" fontId="7" fillId="0" borderId="13" xfId="3" applyFont="1" applyBorder="1" applyAlignment="1" applyProtection="1">
      <alignment horizontal="right"/>
      <protection hidden="1"/>
    </xf>
    <xf numFmtId="0" fontId="7" fillId="0" borderId="22" xfId="3" applyFont="1" applyBorder="1" applyAlignment="1" applyProtection="1">
      <alignment horizontal="center" vertical="top"/>
      <protection hidden="1"/>
    </xf>
    <xf numFmtId="0" fontId="7" fillId="0" borderId="22" xfId="3" applyFont="1" applyBorder="1" applyAlignment="1">
      <alignment horizontal="center"/>
    </xf>
    <xf numFmtId="0" fontId="7" fillId="0" borderId="23" xfId="3" applyFont="1" applyBorder="1" applyAlignment="1"/>
    <xf numFmtId="0" fontId="7" fillId="0" borderId="16" xfId="3" applyFont="1" applyFill="1" applyBorder="1" applyAlignment="1" applyProtection="1">
      <alignment horizontal="center" vertical="top"/>
      <protection hidden="1"/>
    </xf>
    <xf numFmtId="0" fontId="7" fillId="0" borderId="16" xfId="3" applyFont="1" applyFill="1" applyBorder="1" applyAlignment="1" applyProtection="1">
      <alignment horizontal="center"/>
      <protection hidden="1"/>
    </xf>
    <xf numFmtId="0" fontId="16" fillId="0" borderId="0" xfId="5" applyFont="1" applyBorder="1" applyAlignment="1" applyProtection="1">
      <alignment horizontal="left"/>
      <protection hidden="1"/>
    </xf>
    <xf numFmtId="0" fontId="11" fillId="0" borderId="0" xfId="5" applyBorder="1" applyAlignment="1"/>
    <xf numFmtId="0" fontId="11" fillId="0" borderId="13" xfId="5" applyBorder="1" applyAlignment="1"/>
    <xf numFmtId="49" fontId="4" fillId="0" borderId="15" xfId="3" applyNumberFormat="1" applyFont="1" applyFill="1" applyBorder="1" applyAlignment="1" applyProtection="1">
      <alignment horizontal="center" vertical="center"/>
      <protection locked="0" hidden="1"/>
    </xf>
    <xf numFmtId="49" fontId="4" fillId="0" borderId="17" xfId="3" applyNumberFormat="1" applyFont="1" applyFill="1" applyBorder="1" applyAlignment="1" applyProtection="1">
      <alignment horizontal="center" vertical="center"/>
      <protection locked="0" hidden="1"/>
    </xf>
    <xf numFmtId="0" fontId="7" fillId="0" borderId="17" xfId="3" applyFont="1" applyFill="1" applyBorder="1" applyAlignment="1">
      <alignment horizontal="left" vertical="center"/>
    </xf>
    <xf numFmtId="0" fontId="25" fillId="0" borderId="0" xfId="5" applyFont="1" applyBorder="1" applyAlignment="1" applyProtection="1">
      <alignment horizontal="left"/>
      <protection hidden="1"/>
    </xf>
    <xf numFmtId="0" fontId="26" fillId="0" borderId="0" xfId="5" applyFont="1" applyBorder="1" applyAlignment="1"/>
    <xf numFmtId="0" fontId="7" fillId="0" borderId="16" xfId="3" applyFont="1" applyFill="1" applyBorder="1" applyAlignment="1"/>
    <xf numFmtId="0" fontId="7" fillId="0" borderId="17" xfId="3" applyFont="1" applyFill="1" applyBorder="1" applyAlignment="1"/>
    <xf numFmtId="0" fontId="7" fillId="0" borderId="5" xfId="3" applyFont="1" applyBorder="1" applyAlignment="1" applyProtection="1">
      <alignment horizontal="center"/>
      <protection hidden="1"/>
    </xf>
    <xf numFmtId="49" fontId="4" fillId="2" borderId="15" xfId="0" applyNumberFormat="1" applyFont="1" applyFill="1" applyBorder="1" applyAlignment="1" applyProtection="1">
      <alignment horizontal="center" vertical="center"/>
      <protection locked="0" hidden="1"/>
    </xf>
    <xf numFmtId="49" fontId="4" fillId="0" borderId="17" xfId="0" applyNumberFormat="1" applyFont="1" applyBorder="1" applyAlignment="1" applyProtection="1">
      <alignment horizontal="center" vertical="center"/>
      <protection locked="0" hidden="1"/>
    </xf>
    <xf numFmtId="0" fontId="4" fillId="2" borderId="16" xfId="0" applyFont="1" applyFill="1" applyBorder="1" applyAlignment="1" applyProtection="1">
      <alignment horizontal="right" vertical="center"/>
      <protection hidden="1"/>
    </xf>
    <xf numFmtId="0" fontId="4" fillId="2" borderId="17" xfId="0" applyFont="1" applyFill="1" applyBorder="1" applyAlignment="1" applyProtection="1">
      <alignment horizontal="right" vertical="center"/>
      <protection hidden="1"/>
    </xf>
    <xf numFmtId="0" fontId="4" fillId="2" borderId="15" xfId="3" applyFont="1" applyFill="1" applyBorder="1" applyAlignment="1" applyProtection="1">
      <alignment horizontal="right" vertical="center"/>
      <protection locked="0" hidden="1"/>
    </xf>
    <xf numFmtId="0" fontId="5" fillId="0" borderId="16" xfId="3" applyFont="1" applyBorder="1" applyAlignment="1"/>
    <xf numFmtId="0" fontId="5" fillId="0" borderId="16" xfId="0" applyFont="1" applyBorder="1" applyAlignment="1"/>
    <xf numFmtId="0" fontId="5" fillId="0" borderId="17" xfId="3" applyFont="1" applyBorder="1" applyAlignment="1"/>
    <xf numFmtId="0" fontId="4" fillId="2" borderId="15" xfId="0" applyFont="1" applyFill="1" applyBorder="1" applyAlignment="1" applyProtection="1">
      <alignment horizontal="left" vertical="center"/>
      <protection locked="0" hidden="1"/>
    </xf>
    <xf numFmtId="0" fontId="5" fillId="0" borderId="16" xfId="0" applyFont="1" applyBorder="1" applyAlignment="1" applyProtection="1">
      <alignment horizontal="left"/>
    </xf>
    <xf numFmtId="0" fontId="5" fillId="0" borderId="17" xfId="0" applyFont="1" applyBorder="1" applyAlignment="1" applyProtection="1">
      <alignment horizontal="left"/>
    </xf>
    <xf numFmtId="0" fontId="5" fillId="0" borderId="0" xfId="0" applyFont="1" applyAlignment="1" applyProtection="1">
      <alignment horizontal="right" vertical="center"/>
      <protection hidden="1"/>
    </xf>
    <xf numFmtId="0" fontId="5" fillId="0" borderId="13" xfId="0" applyFont="1" applyBorder="1" applyAlignment="1" applyProtection="1">
      <alignment horizontal="right"/>
      <protection hidden="1"/>
    </xf>
    <xf numFmtId="49" fontId="4" fillId="2" borderId="17" xfId="0" applyNumberFormat="1" applyFont="1" applyFill="1" applyBorder="1" applyAlignment="1" applyProtection="1">
      <alignment horizontal="center" vertical="center"/>
      <protection locked="0" hidden="1"/>
    </xf>
    <xf numFmtId="0" fontId="5" fillId="0" borderId="4" xfId="3" applyFont="1" applyBorder="1" applyAlignment="1" applyProtection="1">
      <alignment horizontal="center" vertical="center"/>
      <protection hidden="1"/>
    </xf>
    <xf numFmtId="0" fontId="5" fillId="0" borderId="0" xfId="3" applyFont="1" applyBorder="1" applyAlignment="1">
      <alignment horizontal="center" vertical="center"/>
    </xf>
    <xf numFmtId="0" fontId="5" fillId="0" borderId="0" xfId="3" applyFont="1" applyBorder="1" applyAlignment="1">
      <alignment horizontal="center"/>
    </xf>
    <xf numFmtId="0" fontId="5" fillId="0" borderId="0" xfId="0" applyFont="1" applyBorder="1" applyAlignment="1" applyProtection="1">
      <alignment vertical="top" wrapText="1"/>
      <protection hidden="1"/>
    </xf>
    <xf numFmtId="0" fontId="5" fillId="0" borderId="0" xfId="0" applyFont="1" applyBorder="1" applyAlignment="1" applyProtection="1">
      <alignment wrapText="1"/>
      <protection hidden="1"/>
    </xf>
    <xf numFmtId="0" fontId="5" fillId="0" borderId="4" xfId="0" applyFont="1" applyBorder="1" applyAlignment="1" applyProtection="1">
      <alignment horizontal="right" vertical="center"/>
      <protection hidden="1"/>
    </xf>
    <xf numFmtId="0" fontId="5" fillId="0" borderId="0" xfId="0" applyFont="1" applyBorder="1" applyAlignment="1" applyProtection="1">
      <alignment horizontal="right"/>
      <protection hidden="1"/>
    </xf>
    <xf numFmtId="1" fontId="4" fillId="2" borderId="15" xfId="0" applyNumberFormat="1" applyFont="1" applyFill="1" applyBorder="1" applyAlignment="1" applyProtection="1">
      <alignment horizontal="center" vertical="center"/>
      <protection locked="0" hidden="1"/>
    </xf>
    <xf numFmtId="1" fontId="4" fillId="2" borderId="17" xfId="0" applyNumberFormat="1" applyFont="1" applyFill="1" applyBorder="1" applyAlignment="1" applyProtection="1">
      <alignment horizontal="center" vertical="center"/>
      <protection locked="0" hidden="1"/>
    </xf>
    <xf numFmtId="0" fontId="6" fillId="2" borderId="15" xfId="1" applyFill="1" applyBorder="1" applyAlignment="1" applyProtection="1">
      <protection locked="0" hidden="1"/>
    </xf>
    <xf numFmtId="0" fontId="4" fillId="0" borderId="16" xfId="0" applyFont="1" applyBorder="1" applyAlignment="1" applyProtection="1">
      <protection locked="0" hidden="1"/>
    </xf>
    <xf numFmtId="0" fontId="4" fillId="0" borderId="17" xfId="0" applyFont="1" applyBorder="1" applyAlignment="1" applyProtection="1">
      <protection locked="0" hidden="1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center"/>
    </xf>
    <xf numFmtId="0" fontId="4" fillId="0" borderId="4" xfId="3" applyFont="1" applyFill="1" applyBorder="1" applyAlignment="1" applyProtection="1">
      <alignment horizontal="left" vertical="center" wrapText="1"/>
      <protection hidden="1"/>
    </xf>
    <xf numFmtId="0" fontId="4" fillId="0" borderId="0" xfId="3" applyFont="1" applyFill="1" applyBorder="1" applyAlignment="1" applyProtection="1">
      <alignment horizontal="left" vertical="center" wrapText="1"/>
      <protection hidden="1"/>
    </xf>
    <xf numFmtId="0" fontId="4" fillId="0" borderId="13" xfId="3" applyFont="1" applyFill="1" applyBorder="1" applyAlignment="1" applyProtection="1">
      <alignment horizontal="left" vertical="center" wrapText="1"/>
      <protection hidden="1"/>
    </xf>
    <xf numFmtId="0" fontId="13" fillId="0" borderId="4" xfId="3" applyFont="1" applyBorder="1" applyAlignment="1" applyProtection="1">
      <alignment horizontal="center" vertical="center" wrapText="1"/>
      <protection hidden="1"/>
    </xf>
    <xf numFmtId="0" fontId="13" fillId="0" borderId="0" xfId="3" applyFont="1" applyBorder="1" applyAlignment="1" applyProtection="1">
      <alignment horizontal="center" vertical="center" wrapText="1"/>
      <protection hidden="1"/>
    </xf>
    <xf numFmtId="0" fontId="13" fillId="0" borderId="13" xfId="3" applyFont="1" applyBorder="1" applyAlignment="1" applyProtection="1">
      <alignment horizontal="center" vertical="center" wrapText="1"/>
      <protection hidden="1"/>
    </xf>
    <xf numFmtId="0" fontId="7" fillId="0" borderId="0" xfId="3" applyFont="1" applyBorder="1" applyAlignment="1">
      <alignment horizontal="center" vertical="center"/>
    </xf>
    <xf numFmtId="0" fontId="7" fillId="0" borderId="0" xfId="3" applyFont="1" applyBorder="1" applyAlignment="1">
      <alignment vertical="center"/>
    </xf>
    <xf numFmtId="0" fontId="7" fillId="0" borderId="0" xfId="3" applyFont="1" applyBorder="1" applyAlignment="1">
      <alignment horizontal="center"/>
    </xf>
    <xf numFmtId="0" fontId="7" fillId="0" borderId="13" xfId="3" applyFont="1" applyBorder="1" applyAlignment="1">
      <alignment horizontal="center"/>
    </xf>
    <xf numFmtId="0" fontId="5" fillId="0" borderId="16" xfId="0" applyFont="1" applyBorder="1" applyAlignment="1" applyProtection="1">
      <alignment horizontal="left" vertical="center"/>
    </xf>
    <xf numFmtId="0" fontId="5" fillId="0" borderId="17" xfId="0" applyFont="1" applyBorder="1" applyAlignment="1" applyProtection="1">
      <alignment horizontal="left" vertical="center"/>
    </xf>
    <xf numFmtId="0" fontId="7" fillId="0" borderId="0" xfId="3" applyFont="1" applyBorder="1" applyAlignment="1" applyProtection="1">
      <alignment horizontal="right" wrapText="1"/>
      <protection hidden="1"/>
    </xf>
    <xf numFmtId="0" fontId="7" fillId="0" borderId="4" xfId="3" applyFont="1" applyBorder="1" applyAlignment="1" applyProtection="1">
      <alignment horizontal="right" wrapText="1"/>
      <protection hidden="1"/>
    </xf>
    <xf numFmtId="0" fontId="3" fillId="0" borderId="4" xfId="3" applyFont="1" applyBorder="1" applyAlignment="1" applyProtection="1">
      <alignment horizontal="right" vertical="center" wrapText="1"/>
      <protection hidden="1"/>
    </xf>
    <xf numFmtId="0" fontId="3" fillId="0" borderId="13" xfId="3" applyFont="1" applyBorder="1" applyAlignment="1" applyProtection="1">
      <alignment horizontal="right" wrapText="1"/>
      <protection hidden="1"/>
    </xf>
    <xf numFmtId="0" fontId="9" fillId="0" borderId="24" xfId="0" applyFont="1" applyFill="1" applyBorder="1" applyAlignment="1">
      <alignment horizontal="left" vertical="center" wrapText="1"/>
    </xf>
    <xf numFmtId="0" fontId="9" fillId="0" borderId="20" xfId="0" applyFont="1" applyFill="1" applyBorder="1" applyAlignment="1">
      <alignment horizontal="left" vertical="center" wrapText="1"/>
    </xf>
    <xf numFmtId="0" fontId="9" fillId="0" borderId="25" xfId="0" applyFont="1" applyFill="1" applyBorder="1" applyAlignment="1">
      <alignment horizontal="left" vertical="center" wrapText="1"/>
    </xf>
    <xf numFmtId="0" fontId="22" fillId="0" borderId="3" xfId="0" applyFont="1" applyFill="1" applyBorder="1" applyAlignment="1">
      <alignment horizontal="left" vertical="center" wrapText="1"/>
    </xf>
    <xf numFmtId="0" fontId="22" fillId="0" borderId="26" xfId="0" applyFont="1" applyFill="1" applyBorder="1" applyAlignment="1">
      <alignment horizontal="left" vertical="center" wrapText="1"/>
    </xf>
    <xf numFmtId="0" fontId="22" fillId="0" borderId="27" xfId="0" applyFont="1" applyFill="1" applyBorder="1" applyAlignment="1">
      <alignment horizontal="left" vertical="center" wrapText="1"/>
    </xf>
    <xf numFmtId="0" fontId="12" fillId="0" borderId="0" xfId="0" applyFont="1" applyFill="1" applyBorder="1" applyAlignment="1" applyProtection="1">
      <alignment horizontal="center" vertical="center" wrapText="1"/>
      <protection hidden="1"/>
    </xf>
    <xf numFmtId="0" fontId="9" fillId="0" borderId="16" xfId="0" applyFont="1" applyFill="1" applyBorder="1" applyAlignment="1" applyProtection="1">
      <alignment horizontal="center" vertical="top" wrapText="1"/>
      <protection hidden="1"/>
    </xf>
    <xf numFmtId="0" fontId="9" fillId="0" borderId="10" xfId="0" applyFont="1" applyFill="1" applyBorder="1" applyAlignment="1" applyProtection="1">
      <alignment vertical="center" wrapText="1"/>
      <protection hidden="1"/>
    </xf>
    <xf numFmtId="0" fontId="9" fillId="0" borderId="28" xfId="0" applyFont="1" applyFill="1" applyBorder="1" applyAlignment="1" applyProtection="1">
      <alignment vertical="center" wrapText="1"/>
      <protection hidden="1"/>
    </xf>
    <xf numFmtId="0" fontId="9" fillId="0" borderId="29" xfId="0" applyFont="1" applyFill="1" applyBorder="1" applyAlignment="1" applyProtection="1">
      <alignment vertical="center" wrapText="1"/>
      <protection hidden="1"/>
    </xf>
    <xf numFmtId="0" fontId="4" fillId="0" borderId="10" xfId="0" applyFont="1" applyFill="1" applyBorder="1" applyAlignment="1" applyProtection="1">
      <alignment horizontal="center" vertical="center" wrapText="1"/>
      <protection hidden="1"/>
    </xf>
    <xf numFmtId="0" fontId="4" fillId="0" borderId="28" xfId="0" applyFont="1" applyFill="1" applyBorder="1" applyAlignment="1" applyProtection="1">
      <alignment horizontal="center" vertical="center" wrapText="1"/>
      <protection hidden="1"/>
    </xf>
    <xf numFmtId="0" fontId="4" fillId="0" borderId="29" xfId="0" applyFont="1" applyFill="1" applyBorder="1" applyAlignment="1" applyProtection="1">
      <alignment horizontal="center" vertical="center" wrapText="1"/>
      <protection hidden="1"/>
    </xf>
    <xf numFmtId="0" fontId="8" fillId="0" borderId="8" xfId="0" applyFont="1" applyFill="1" applyBorder="1" applyAlignment="1" applyProtection="1">
      <alignment horizontal="center" vertical="center" wrapText="1"/>
      <protection hidden="1"/>
    </xf>
    <xf numFmtId="0" fontId="4" fillId="0" borderId="15" xfId="0" applyFont="1" applyFill="1" applyBorder="1" applyAlignment="1">
      <alignment horizontal="left" vertical="center" wrapText="1"/>
    </xf>
    <xf numFmtId="0" fontId="17" fillId="0" borderId="16" xfId="0" applyFont="1" applyFill="1" applyBorder="1" applyAlignment="1">
      <alignment horizontal="left" vertical="center" wrapText="1"/>
    </xf>
    <xf numFmtId="0" fontId="17" fillId="0" borderId="17" xfId="0" applyFont="1" applyFill="1" applyBorder="1" applyAlignment="1">
      <alignment horizontal="left" vertical="center" wrapText="1"/>
    </xf>
    <xf numFmtId="0" fontId="27" fillId="0" borderId="3" xfId="0" applyFont="1" applyFill="1" applyBorder="1" applyAlignment="1">
      <alignment horizontal="left" vertical="center" wrapText="1"/>
    </xf>
    <xf numFmtId="0" fontId="27" fillId="0" borderId="26" xfId="0" applyFont="1" applyFill="1" applyBorder="1" applyAlignment="1">
      <alignment horizontal="left" vertical="center" wrapText="1"/>
    </xf>
    <xf numFmtId="0" fontId="27" fillId="0" borderId="27" xfId="0" applyFont="1" applyFill="1" applyBorder="1" applyAlignment="1">
      <alignment horizontal="left" vertical="center" wrapText="1"/>
    </xf>
    <xf numFmtId="0" fontId="17" fillId="0" borderId="3" xfId="0" applyFont="1" applyFill="1" applyBorder="1" applyAlignment="1">
      <alignment horizontal="left" vertical="center" wrapText="1"/>
    </xf>
    <xf numFmtId="0" fontId="17" fillId="0" borderId="26" xfId="0" applyFont="1" applyFill="1" applyBorder="1" applyAlignment="1">
      <alignment horizontal="left" vertical="center" wrapText="1"/>
    </xf>
    <xf numFmtId="0" fontId="17" fillId="0" borderId="27" xfId="0" applyFont="1" applyFill="1" applyBorder="1" applyAlignment="1">
      <alignment horizontal="left" vertical="center" wrapText="1"/>
    </xf>
    <xf numFmtId="0" fontId="9" fillId="0" borderId="3" xfId="0" applyFont="1" applyFill="1" applyBorder="1" applyAlignment="1">
      <alignment horizontal="left" vertical="center" wrapText="1"/>
    </xf>
    <xf numFmtId="0" fontId="9" fillId="0" borderId="26" xfId="0" applyFont="1" applyFill="1" applyBorder="1" applyAlignment="1">
      <alignment horizontal="left" vertical="center" wrapText="1"/>
    </xf>
    <xf numFmtId="0" fontId="9" fillId="0" borderId="27" xfId="0" applyFont="1" applyFill="1" applyBorder="1" applyAlignment="1">
      <alignment horizontal="left" vertical="center" wrapText="1"/>
    </xf>
    <xf numFmtId="0" fontId="9" fillId="0" borderId="11" xfId="0" applyFont="1" applyFill="1" applyBorder="1" applyAlignment="1">
      <alignment horizontal="left" vertical="center" wrapText="1"/>
    </xf>
    <xf numFmtId="0" fontId="9" fillId="0" borderId="30" xfId="0" applyFont="1" applyFill="1" applyBorder="1" applyAlignment="1">
      <alignment horizontal="left" vertical="center" wrapText="1"/>
    </xf>
    <xf numFmtId="0" fontId="9" fillId="0" borderId="31" xfId="0" applyFont="1" applyFill="1" applyBorder="1" applyAlignment="1">
      <alignment horizontal="left" vertical="center" wrapText="1"/>
    </xf>
    <xf numFmtId="0" fontId="22" fillId="0" borderId="10" xfId="0" applyFont="1" applyFill="1" applyBorder="1" applyAlignment="1">
      <alignment horizontal="left" vertical="center" wrapText="1"/>
    </xf>
    <xf numFmtId="0" fontId="27" fillId="0" borderId="28" xfId="0" applyFont="1" applyFill="1" applyBorder="1" applyAlignment="1">
      <alignment vertical="center"/>
    </xf>
    <xf numFmtId="0" fontId="27" fillId="0" borderId="29" xfId="0" applyFont="1" applyFill="1" applyBorder="1" applyAlignment="1">
      <alignment vertical="center"/>
    </xf>
    <xf numFmtId="0" fontId="17" fillId="0" borderId="3" xfId="0" applyFont="1" applyFill="1" applyBorder="1" applyAlignment="1">
      <alignment horizontal="left" vertical="center" wrapText="1" indent="1"/>
    </xf>
    <xf numFmtId="0" fontId="17" fillId="0" borderId="26" xfId="0" applyFont="1" applyFill="1" applyBorder="1" applyAlignment="1">
      <alignment horizontal="left" vertical="center" wrapText="1" indent="1"/>
    </xf>
    <xf numFmtId="0" fontId="17" fillId="0" borderId="27" xfId="0" applyFont="1" applyFill="1" applyBorder="1" applyAlignment="1">
      <alignment horizontal="left" vertical="center" wrapText="1" indent="1"/>
    </xf>
    <xf numFmtId="0" fontId="27" fillId="0" borderId="3" xfId="0" applyFont="1" applyFill="1" applyBorder="1" applyAlignment="1">
      <alignment horizontal="left" vertical="center" wrapText="1" indent="1"/>
    </xf>
    <xf numFmtId="0" fontId="27" fillId="0" borderId="26" xfId="0" applyFont="1" applyFill="1" applyBorder="1" applyAlignment="1">
      <alignment horizontal="left" vertical="center" wrapText="1" indent="1"/>
    </xf>
    <xf numFmtId="0" fontId="27" fillId="0" borderId="27" xfId="0" applyFont="1" applyFill="1" applyBorder="1" applyAlignment="1">
      <alignment horizontal="left" vertical="center" wrapText="1" indent="1"/>
    </xf>
    <xf numFmtId="0" fontId="10" fillId="0" borderId="0" xfId="0" applyFont="1" applyFill="1" applyBorder="1" applyAlignment="1">
      <alignment vertical="center" wrapText="1"/>
    </xf>
    <xf numFmtId="0" fontId="10" fillId="0" borderId="0" xfId="0" applyFont="1" applyFill="1" applyAlignment="1">
      <alignment vertical="center"/>
    </xf>
    <xf numFmtId="0" fontId="9" fillId="0" borderId="32" xfId="0" applyFont="1" applyFill="1" applyBorder="1" applyAlignment="1">
      <alignment horizontal="left" vertical="center" wrapText="1"/>
    </xf>
    <xf numFmtId="0" fontId="9" fillId="0" borderId="33" xfId="0" applyFont="1" applyFill="1" applyBorder="1" applyAlignment="1">
      <alignment horizontal="left" vertical="center" wrapText="1"/>
    </xf>
    <xf numFmtId="0" fontId="9" fillId="0" borderId="34" xfId="0" applyFont="1" applyFill="1" applyBorder="1" applyAlignment="1">
      <alignment horizontal="left" vertical="center" wrapText="1"/>
    </xf>
    <xf numFmtId="0" fontId="22" fillId="0" borderId="28" xfId="0" applyFont="1" applyFill="1" applyBorder="1" applyAlignment="1">
      <alignment horizontal="left" vertical="center" wrapText="1"/>
    </xf>
    <xf numFmtId="0" fontId="27" fillId="0" borderId="28" xfId="0" applyFont="1" applyFill="1" applyBorder="1" applyAlignment="1">
      <alignment horizontal="left" vertical="center" wrapText="1"/>
    </xf>
    <xf numFmtId="0" fontId="27" fillId="0" borderId="29" xfId="0" applyFont="1" applyFill="1" applyBorder="1" applyAlignment="1">
      <alignment horizontal="left" vertical="center" wrapText="1"/>
    </xf>
    <xf numFmtId="0" fontId="17" fillId="0" borderId="20" xfId="0" applyFont="1" applyFill="1" applyBorder="1" applyAlignment="1">
      <alignment vertical="center"/>
    </xf>
    <xf numFmtId="0" fontId="17" fillId="0" borderId="25" xfId="0" applyFont="1" applyFill="1" applyBorder="1" applyAlignment="1">
      <alignment vertical="center"/>
    </xf>
    <xf numFmtId="0" fontId="27" fillId="0" borderId="11" xfId="0" applyFont="1" applyFill="1" applyBorder="1" applyAlignment="1">
      <alignment horizontal="left" vertical="center" wrapText="1"/>
    </xf>
    <xf numFmtId="0" fontId="27" fillId="0" borderId="30" xfId="0" applyFont="1" applyFill="1" applyBorder="1" applyAlignment="1">
      <alignment horizontal="left" vertical="center" wrapText="1"/>
    </xf>
    <xf numFmtId="0" fontId="27" fillId="0" borderId="31" xfId="0" applyFont="1" applyFill="1" applyBorder="1" applyAlignment="1">
      <alignment horizontal="left" vertical="center" wrapText="1"/>
    </xf>
    <xf numFmtId="0" fontId="11" fillId="0" borderId="0" xfId="0" applyFont="1" applyFill="1" applyBorder="1" applyAlignment="1">
      <alignment vertical="center" wrapText="1"/>
    </xf>
    <xf numFmtId="0" fontId="11" fillId="0" borderId="0" xfId="0" applyFont="1" applyFill="1" applyAlignment="1">
      <alignment vertical="center"/>
    </xf>
    <xf numFmtId="0" fontId="23" fillId="0" borderId="16" xfId="0" applyFont="1" applyFill="1" applyBorder="1" applyAlignment="1" applyProtection="1">
      <alignment horizontal="left" vertical="center" wrapText="1"/>
      <protection hidden="1"/>
    </xf>
    <xf numFmtId="0" fontId="23" fillId="0" borderId="9" xfId="0" applyFont="1" applyFill="1" applyBorder="1" applyAlignment="1" applyProtection="1">
      <alignment horizontal="center" vertical="center" wrapText="1"/>
      <protection hidden="1"/>
    </xf>
    <xf numFmtId="0" fontId="23" fillId="0" borderId="24" xfId="0" applyFont="1" applyFill="1" applyBorder="1" applyAlignment="1">
      <alignment horizontal="left" vertical="center" wrapText="1"/>
    </xf>
    <xf numFmtId="0" fontId="23" fillId="0" borderId="20" xfId="0" applyFont="1" applyFill="1" applyBorder="1" applyAlignment="1">
      <alignment horizontal="left" vertical="center" wrapText="1"/>
    </xf>
    <xf numFmtId="0" fontId="23" fillId="0" borderId="25" xfId="0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left" vertical="center" wrapText="1"/>
    </xf>
    <xf numFmtId="0" fontId="5" fillId="0" borderId="26" xfId="0" applyFont="1" applyFill="1" applyBorder="1" applyAlignment="1">
      <alignment horizontal="left" vertical="center" wrapText="1"/>
    </xf>
    <xf numFmtId="0" fontId="5" fillId="0" borderId="27" xfId="0" applyFont="1" applyFill="1" applyBorder="1" applyAlignment="1">
      <alignment horizontal="left" vertical="center" wrapText="1"/>
    </xf>
    <xf numFmtId="0" fontId="23" fillId="0" borderId="3" xfId="0" applyFont="1" applyFill="1" applyBorder="1" applyAlignment="1">
      <alignment horizontal="left" vertical="center" wrapText="1"/>
    </xf>
    <xf numFmtId="0" fontId="23" fillId="0" borderId="26" xfId="0" applyFont="1" applyFill="1" applyBorder="1" applyAlignment="1">
      <alignment horizontal="left" vertical="center" wrapText="1"/>
    </xf>
    <xf numFmtId="0" fontId="23" fillId="0" borderId="27" xfId="0" applyFont="1" applyFill="1" applyBorder="1" applyAlignment="1">
      <alignment horizontal="left" vertical="center" wrapText="1"/>
    </xf>
    <xf numFmtId="3" fontId="4" fillId="0" borderId="9" xfId="0" applyNumberFormat="1" applyFont="1" applyFill="1" applyBorder="1" applyAlignment="1" applyProtection="1">
      <alignment horizontal="center" vertical="center" wrapText="1"/>
      <protection hidden="1"/>
    </xf>
    <xf numFmtId="0" fontId="23" fillId="0" borderId="3" xfId="0" applyFont="1" applyFill="1" applyBorder="1" applyAlignment="1">
      <alignment horizontal="left" vertical="center" wrapText="1" indent="1"/>
    </xf>
    <xf numFmtId="0" fontId="23" fillId="0" borderId="26" xfId="0" applyFont="1" applyFill="1" applyBorder="1" applyAlignment="1">
      <alignment horizontal="left" vertical="center" wrapText="1" indent="1"/>
    </xf>
    <xf numFmtId="0" fontId="23" fillId="0" borderId="27" xfId="0" applyFont="1" applyFill="1" applyBorder="1" applyAlignment="1">
      <alignment horizontal="left" vertical="center" wrapText="1" indent="1"/>
    </xf>
    <xf numFmtId="0" fontId="23" fillId="0" borderId="11" xfId="0" applyFont="1" applyFill="1" applyBorder="1" applyAlignment="1">
      <alignment horizontal="left" vertical="center" wrapText="1" indent="1"/>
    </xf>
    <xf numFmtId="0" fontId="23" fillId="0" borderId="30" xfId="0" applyFont="1" applyFill="1" applyBorder="1" applyAlignment="1">
      <alignment horizontal="left" vertical="center" wrapText="1" indent="1"/>
    </xf>
    <xf numFmtId="0" fontId="23" fillId="0" borderId="31" xfId="0" applyFont="1" applyFill="1" applyBorder="1" applyAlignment="1">
      <alignment horizontal="left" vertical="center" wrapText="1" indent="1"/>
    </xf>
    <xf numFmtId="0" fontId="23" fillId="0" borderId="10" xfId="0" applyFont="1" applyFill="1" applyBorder="1" applyAlignment="1">
      <alignment horizontal="left" vertical="center" wrapText="1"/>
    </xf>
    <xf numFmtId="0" fontId="23" fillId="0" borderId="28" xfId="0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left" vertical="center" wrapText="1" indent="1"/>
    </xf>
    <xf numFmtId="0" fontId="5" fillId="0" borderId="26" xfId="0" applyFont="1" applyFill="1" applyBorder="1" applyAlignment="1">
      <alignment horizontal="left" vertical="center" wrapText="1" indent="1"/>
    </xf>
    <xf numFmtId="0" fontId="5" fillId="0" borderId="27" xfId="0" applyFont="1" applyFill="1" applyBorder="1" applyAlignment="1">
      <alignment horizontal="left" vertical="center" wrapText="1" indent="1"/>
    </xf>
    <xf numFmtId="0" fontId="5" fillId="0" borderId="32" xfId="0" applyFont="1" applyFill="1" applyBorder="1" applyAlignment="1">
      <alignment horizontal="left" vertical="center" wrapText="1" indent="1"/>
    </xf>
    <xf numFmtId="0" fontId="5" fillId="0" borderId="33" xfId="0" applyFont="1" applyFill="1" applyBorder="1" applyAlignment="1">
      <alignment horizontal="left" vertical="center" wrapText="1" indent="1"/>
    </xf>
    <xf numFmtId="0" fontId="5" fillId="0" borderId="34" xfId="0" applyFont="1" applyFill="1" applyBorder="1" applyAlignment="1">
      <alignment horizontal="left" vertical="center" wrapText="1" indent="1"/>
    </xf>
    <xf numFmtId="0" fontId="4" fillId="0" borderId="0" xfId="0" applyFont="1" applyFill="1" applyBorder="1" applyAlignment="1" applyProtection="1">
      <alignment horizontal="center" vertical="center" wrapText="1"/>
      <protection hidden="1"/>
    </xf>
    <xf numFmtId="0" fontId="23" fillId="0" borderId="21" xfId="0" applyFont="1" applyFill="1" applyBorder="1" applyAlignment="1">
      <alignment horizontal="left" vertical="center" wrapText="1"/>
    </xf>
    <xf numFmtId="0" fontId="23" fillId="0" borderId="5" xfId="0" applyFont="1" applyFill="1" applyBorder="1" applyAlignment="1">
      <alignment horizontal="left" vertical="center" wrapText="1"/>
    </xf>
    <xf numFmtId="0" fontId="23" fillId="0" borderId="35" xfId="0" applyFont="1" applyFill="1" applyBorder="1" applyAlignment="1">
      <alignment horizontal="left" vertical="center" wrapText="1"/>
    </xf>
    <xf numFmtId="0" fontId="23" fillId="0" borderId="36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 applyProtection="1">
      <alignment horizontal="center" vertical="top" wrapText="1"/>
      <protection hidden="1"/>
    </xf>
    <xf numFmtId="0" fontId="23" fillId="0" borderId="0" xfId="0" applyFont="1" applyFill="1" applyBorder="1" applyAlignment="1" applyProtection="1">
      <alignment horizontal="center" vertical="top" wrapText="1"/>
      <protection hidden="1"/>
    </xf>
    <xf numFmtId="0" fontId="4" fillId="0" borderId="10" xfId="0" applyFont="1" applyFill="1" applyBorder="1" applyAlignment="1" applyProtection="1">
      <alignment vertical="center" wrapText="1"/>
      <protection hidden="1"/>
    </xf>
    <xf numFmtId="0" fontId="4" fillId="0" borderId="28" xfId="0" applyFont="1" applyFill="1" applyBorder="1" applyAlignment="1" applyProtection="1">
      <alignment vertical="center" wrapText="1"/>
      <protection hidden="1"/>
    </xf>
    <xf numFmtId="0" fontId="4" fillId="0" borderId="29" xfId="0" applyFont="1" applyFill="1" applyBorder="1" applyAlignment="1" applyProtection="1">
      <alignment vertical="center" wrapText="1"/>
      <protection hidden="1"/>
    </xf>
    <xf numFmtId="0" fontId="4" fillId="0" borderId="0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center" vertical="top" wrapText="1"/>
    </xf>
    <xf numFmtId="0" fontId="4" fillId="0" borderId="9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left" vertical="center" wrapText="1"/>
    </xf>
    <xf numFmtId="0" fontId="4" fillId="0" borderId="28" xfId="0" applyFont="1" applyFill="1" applyBorder="1" applyAlignment="1">
      <alignment horizontal="left" vertical="center" wrapText="1"/>
    </xf>
    <xf numFmtId="0" fontId="5" fillId="0" borderId="28" xfId="0" applyFont="1" applyFill="1" applyBorder="1" applyAlignment="1">
      <alignment vertical="center" wrapText="1"/>
    </xf>
    <xf numFmtId="0" fontId="5" fillId="0" borderId="29" xfId="0" applyFont="1" applyFill="1" applyBorder="1" applyAlignment="1">
      <alignment vertical="center" wrapText="1"/>
    </xf>
    <xf numFmtId="0" fontId="4" fillId="0" borderId="3" xfId="0" applyFont="1" applyFill="1" applyBorder="1" applyAlignment="1">
      <alignment horizontal="left" vertical="center" wrapText="1"/>
    </xf>
    <xf numFmtId="0" fontId="4" fillId="0" borderId="26" xfId="0" applyFont="1" applyFill="1" applyBorder="1" applyAlignment="1">
      <alignment horizontal="left" vertical="center" wrapText="1"/>
    </xf>
    <xf numFmtId="0" fontId="5" fillId="0" borderId="11" xfId="0" applyFont="1" applyFill="1" applyBorder="1" applyAlignment="1">
      <alignment horizontal="left" vertical="center" wrapText="1"/>
    </xf>
    <xf numFmtId="0" fontId="5" fillId="0" borderId="30" xfId="0" applyFont="1" applyFill="1" applyBorder="1" applyAlignment="1">
      <alignment horizontal="left" vertical="center" wrapText="1"/>
    </xf>
    <xf numFmtId="0" fontId="8" fillId="0" borderId="9" xfId="0" applyFont="1" applyFill="1" applyBorder="1" applyAlignment="1" applyProtection="1">
      <alignment vertical="center" wrapText="1"/>
      <protection hidden="1"/>
    </xf>
    <xf numFmtId="0" fontId="12" fillId="0" borderId="0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top" wrapText="1"/>
    </xf>
    <xf numFmtId="0" fontId="8" fillId="0" borderId="8" xfId="0" applyFont="1" applyFill="1" applyBorder="1" applyAlignment="1">
      <alignment horizontal="center" vertical="center" wrapText="1"/>
    </xf>
    <xf numFmtId="0" fontId="17" fillId="0" borderId="28" xfId="0" applyFont="1" applyFill="1" applyBorder="1" applyAlignment="1">
      <alignment vertical="center" wrapText="1"/>
    </xf>
    <xf numFmtId="0" fontId="17" fillId="0" borderId="29" xfId="0" applyFont="1" applyFill="1" applyBorder="1" applyAlignment="1">
      <alignment vertical="center" wrapText="1"/>
    </xf>
    <xf numFmtId="0" fontId="17" fillId="0" borderId="26" xfId="0" applyFont="1" applyFill="1" applyBorder="1"/>
    <xf numFmtId="0" fontId="17" fillId="0" borderId="27" xfId="0" applyFont="1" applyFill="1" applyBorder="1"/>
    <xf numFmtId="0" fontId="4" fillId="0" borderId="11" xfId="0" applyFont="1" applyFill="1" applyBorder="1" applyAlignment="1">
      <alignment horizontal="left" vertical="center" wrapText="1"/>
    </xf>
    <xf numFmtId="0" fontId="17" fillId="0" borderId="30" xfId="0" applyFont="1" applyFill="1" applyBorder="1"/>
    <xf numFmtId="0" fontId="17" fillId="0" borderId="31" xfId="0" applyFont="1" applyFill="1" applyBorder="1"/>
    <xf numFmtId="0" fontId="4" fillId="0" borderId="30" xfId="0" applyFont="1" applyFill="1" applyBorder="1" applyAlignment="1">
      <alignment horizontal="left" vertical="center" wrapText="1"/>
    </xf>
    <xf numFmtId="0" fontId="3" fillId="0" borderId="5" xfId="0" applyFont="1" applyFill="1" applyBorder="1" applyAlignment="1">
      <alignment horizontal="left" vertical="center" wrapText="1"/>
    </xf>
    <xf numFmtId="0" fontId="3" fillId="0" borderId="5" xfId="0" applyFont="1" applyFill="1" applyBorder="1" applyAlignment="1">
      <alignment vertical="center" wrapText="1"/>
    </xf>
    <xf numFmtId="0" fontId="21" fillId="0" borderId="0" xfId="5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left" vertical="center" wrapText="1"/>
    </xf>
    <xf numFmtId="0" fontId="7" fillId="0" borderId="26" xfId="0" applyFont="1" applyFill="1" applyBorder="1" applyAlignment="1">
      <alignment horizontal="left" vertical="center" wrapText="1"/>
    </xf>
    <xf numFmtId="0" fontId="1" fillId="0" borderId="28" xfId="0" applyFont="1" applyFill="1" applyBorder="1" applyAlignment="1">
      <alignment vertical="center" wrapText="1"/>
    </xf>
    <xf numFmtId="0" fontId="1" fillId="0" borderId="29" xfId="0" applyFont="1" applyFill="1" applyBorder="1" applyAlignment="1">
      <alignment vertical="center" wrapText="1"/>
    </xf>
    <xf numFmtId="0" fontId="7" fillId="0" borderId="24" xfId="0" applyFont="1" applyFill="1" applyBorder="1" applyAlignment="1">
      <alignment horizontal="left" vertical="center" wrapText="1"/>
    </xf>
    <xf numFmtId="0" fontId="7" fillId="0" borderId="20" xfId="0" applyFont="1" applyFill="1" applyBorder="1" applyAlignment="1">
      <alignment horizontal="left" vertical="center" wrapText="1"/>
    </xf>
    <xf numFmtId="0" fontId="7" fillId="0" borderId="11" xfId="0" applyFont="1" applyFill="1" applyBorder="1" applyAlignment="1">
      <alignment horizontal="left" vertical="center" wrapText="1"/>
    </xf>
    <xf numFmtId="0" fontId="7" fillId="0" borderId="30" xfId="0" applyFont="1" applyFill="1" applyBorder="1" applyAlignment="1">
      <alignment horizontal="left" vertical="center" wrapText="1"/>
    </xf>
    <xf numFmtId="0" fontId="22" fillId="0" borderId="0" xfId="5" applyFont="1" applyFill="1" applyBorder="1" applyAlignment="1" applyProtection="1">
      <alignment horizontal="center" vertical="center"/>
      <protection hidden="1"/>
    </xf>
    <xf numFmtId="14" fontId="22" fillId="0" borderId="0" xfId="5" applyNumberFormat="1" applyFont="1" applyFill="1" applyBorder="1" applyAlignment="1" applyProtection="1">
      <alignment horizontal="center" vertical="center"/>
      <protection locked="0" hidden="1"/>
    </xf>
    <xf numFmtId="0" fontId="1" fillId="0" borderId="0" xfId="5" applyFont="1" applyFill="1" applyBorder="1" applyAlignment="1">
      <alignment vertical="center"/>
    </xf>
    <xf numFmtId="0" fontId="23" fillId="0" borderId="9" xfId="0" applyFont="1" applyFill="1" applyBorder="1" applyAlignment="1">
      <alignment horizontal="center" vertical="center" wrapText="1"/>
    </xf>
    <xf numFmtId="49" fontId="24" fillId="0" borderId="9" xfId="0" applyNumberFormat="1" applyFont="1" applyFill="1" applyBorder="1" applyAlignment="1">
      <alignment horizontal="center" vertical="center" wrapText="1"/>
    </xf>
    <xf numFmtId="0" fontId="12" fillId="0" borderId="0" xfId="5" applyFont="1" applyAlignment="1"/>
    <xf numFmtId="0" fontId="19" fillId="0" borderId="0" xfId="5" applyFont="1" applyBorder="1" applyAlignment="1">
      <alignment horizontal="justify" vertical="top" wrapText="1"/>
    </xf>
    <xf numFmtId="0" fontId="11" fillId="0" borderId="0" xfId="5" applyAlignment="1"/>
  </cellXfs>
  <cellStyles count="6">
    <cellStyle name="Hyperlink" xfId="1" builtinId="8"/>
    <cellStyle name="Normal" xfId="0" builtinId="0"/>
    <cellStyle name="Normal 2" xfId="2"/>
    <cellStyle name="Normal_TFI-POD" xfId="3"/>
    <cellStyle name="Obično_Knjiga2" xfId="4"/>
    <cellStyle name="Style 1" xfId="5"/>
  </cellStyles>
  <dxfs count="3">
    <dxf>
      <font>
        <condense val="0"/>
        <extend val="0"/>
        <color indexed="9"/>
      </font>
      <fill>
        <patternFill patternType="solid">
          <bgColor indexed="10"/>
        </patternFill>
      </fill>
    </dxf>
    <dxf>
      <font>
        <condense val="0"/>
        <extend val="0"/>
        <color indexed="9"/>
      </font>
      <fill>
        <patternFill patternType="solid">
          <bgColor indexed="10"/>
        </patternFill>
      </fill>
    </dxf>
    <dxf>
      <font>
        <b/>
        <i val="0"/>
        <condense val="0"/>
        <extend val="0"/>
        <color auto="1"/>
      </font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ir@t.ht.hr" TargetMode="External"/><Relationship Id="rId1" Type="http://schemas.openxmlformats.org/officeDocument/2006/relationships/hyperlink" Target="mailto:ir@t.ht.hr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L63"/>
  <sheetViews>
    <sheetView tabSelected="1" view="pageBreakPreview" zoomScale="110" zoomScaleNormal="100" zoomScaleSheetLayoutView="100" workbookViewId="0">
      <selection activeCell="E28" sqref="E28:G28"/>
    </sheetView>
  </sheetViews>
  <sheetFormatPr defaultRowHeight="12.75"/>
  <cols>
    <col min="1" max="1" width="9.140625" style="6"/>
    <col min="2" max="2" width="13" style="6" customWidth="1"/>
    <col min="3" max="6" width="9.140625" style="6"/>
    <col min="7" max="7" width="15.140625" style="6" customWidth="1"/>
    <col min="8" max="8" width="19.28515625" style="6" customWidth="1"/>
    <col min="9" max="9" width="14.42578125" style="6" customWidth="1"/>
    <col min="10" max="16384" width="9.140625" style="6"/>
  </cols>
  <sheetData>
    <row r="1" spans="1:12" ht="15.75">
      <c r="A1" s="173" t="s">
        <v>239</v>
      </c>
      <c r="B1" s="174"/>
      <c r="C1" s="174"/>
      <c r="D1" s="70"/>
      <c r="E1" s="70"/>
      <c r="F1" s="70"/>
      <c r="G1" s="70"/>
      <c r="H1" s="70"/>
      <c r="I1" s="71"/>
      <c r="J1" s="5"/>
      <c r="K1" s="5"/>
      <c r="L1" s="5"/>
    </row>
    <row r="2" spans="1:12">
      <c r="A2" s="239" t="s">
        <v>240</v>
      </c>
      <c r="B2" s="240"/>
      <c r="C2" s="240"/>
      <c r="D2" s="241"/>
      <c r="E2" s="103" t="s">
        <v>352</v>
      </c>
      <c r="F2" s="7"/>
      <c r="G2" s="8" t="s">
        <v>241</v>
      </c>
      <c r="H2" s="103" t="s">
        <v>355</v>
      </c>
      <c r="I2" s="72"/>
      <c r="J2" s="5"/>
      <c r="K2" s="5"/>
      <c r="L2" s="5"/>
    </row>
    <row r="3" spans="1:12">
      <c r="A3" s="73"/>
      <c r="B3" s="9"/>
      <c r="C3" s="9"/>
      <c r="D3" s="9"/>
      <c r="E3" s="10"/>
      <c r="F3" s="10"/>
      <c r="G3" s="9"/>
      <c r="H3" s="9"/>
      <c r="I3" s="74"/>
      <c r="J3" s="5"/>
      <c r="K3" s="5"/>
      <c r="L3" s="5"/>
    </row>
    <row r="4" spans="1:12" ht="15.75">
      <c r="A4" s="242" t="s">
        <v>307</v>
      </c>
      <c r="B4" s="243"/>
      <c r="C4" s="243"/>
      <c r="D4" s="243"/>
      <c r="E4" s="243"/>
      <c r="F4" s="243"/>
      <c r="G4" s="243"/>
      <c r="H4" s="243"/>
      <c r="I4" s="244"/>
      <c r="J4" s="5"/>
      <c r="K4" s="5"/>
      <c r="L4" s="5"/>
    </row>
    <row r="5" spans="1:12">
      <c r="A5" s="75"/>
      <c r="B5" s="11"/>
      <c r="C5" s="11"/>
      <c r="D5" s="11"/>
      <c r="E5" s="12"/>
      <c r="F5" s="76"/>
      <c r="G5" s="13"/>
      <c r="H5" s="14"/>
      <c r="I5" s="77"/>
      <c r="J5" s="5"/>
      <c r="K5" s="5"/>
      <c r="L5" s="5"/>
    </row>
    <row r="6" spans="1:12">
      <c r="A6" s="193" t="s">
        <v>242</v>
      </c>
      <c r="B6" s="194"/>
      <c r="C6" s="211" t="s">
        <v>312</v>
      </c>
      <c r="D6" s="212"/>
      <c r="E6" s="22"/>
      <c r="F6" s="22"/>
      <c r="G6" s="22"/>
      <c r="H6" s="22"/>
      <c r="I6" s="78"/>
      <c r="J6" s="5"/>
      <c r="K6" s="5"/>
      <c r="L6" s="5"/>
    </row>
    <row r="7" spans="1:12">
      <c r="A7" s="79"/>
      <c r="B7" s="17"/>
      <c r="C7" s="108"/>
      <c r="D7" s="108"/>
      <c r="E7" s="22"/>
      <c r="F7" s="22"/>
      <c r="G7" s="22"/>
      <c r="H7" s="22"/>
      <c r="I7" s="78"/>
      <c r="J7" s="5"/>
      <c r="K7" s="5"/>
      <c r="L7" s="5"/>
    </row>
    <row r="8" spans="1:12">
      <c r="A8" s="253" t="s">
        <v>243</v>
      </c>
      <c r="B8" s="254"/>
      <c r="C8" s="211" t="s">
        <v>313</v>
      </c>
      <c r="D8" s="224"/>
      <c r="E8" s="22"/>
      <c r="F8" s="22"/>
      <c r="G8" s="22"/>
      <c r="H8" s="22"/>
      <c r="I8" s="80"/>
      <c r="J8" s="5"/>
      <c r="K8" s="5"/>
      <c r="L8" s="5"/>
    </row>
    <row r="9" spans="1:12">
      <c r="A9" s="81"/>
      <c r="B9" s="42"/>
      <c r="C9" s="109"/>
      <c r="D9" s="108"/>
      <c r="E9" s="11"/>
      <c r="F9" s="11"/>
      <c r="G9" s="11"/>
      <c r="H9" s="11"/>
      <c r="I9" s="80"/>
      <c r="J9" s="5"/>
      <c r="K9" s="5"/>
      <c r="L9" s="5"/>
    </row>
    <row r="10" spans="1:12">
      <c r="A10" s="176" t="s">
        <v>244</v>
      </c>
      <c r="B10" s="251"/>
      <c r="C10" s="211" t="s">
        <v>314</v>
      </c>
      <c r="D10" s="212"/>
      <c r="E10" s="11"/>
      <c r="F10" s="11"/>
      <c r="G10" s="11"/>
      <c r="H10" s="11"/>
      <c r="I10" s="80"/>
      <c r="J10" s="5"/>
      <c r="K10" s="5"/>
      <c r="L10" s="5"/>
    </row>
    <row r="11" spans="1:12">
      <c r="A11" s="252"/>
      <c r="B11" s="251"/>
      <c r="C11" s="11"/>
      <c r="D11" s="11"/>
      <c r="E11" s="11"/>
      <c r="F11" s="11"/>
      <c r="G11" s="11"/>
      <c r="H11" s="11"/>
      <c r="I11" s="80"/>
      <c r="J11" s="5"/>
      <c r="K11" s="5"/>
      <c r="L11" s="5"/>
    </row>
    <row r="12" spans="1:12">
      <c r="A12" s="193" t="s">
        <v>245</v>
      </c>
      <c r="B12" s="194"/>
      <c r="C12" s="219" t="s">
        <v>315</v>
      </c>
      <c r="D12" s="249"/>
      <c r="E12" s="249"/>
      <c r="F12" s="249"/>
      <c r="G12" s="249"/>
      <c r="H12" s="249"/>
      <c r="I12" s="250"/>
      <c r="J12" s="5"/>
      <c r="K12" s="5"/>
      <c r="L12" s="5"/>
    </row>
    <row r="13" spans="1:12">
      <c r="A13" s="79"/>
      <c r="B13" s="17"/>
      <c r="C13" s="110"/>
      <c r="D13" s="108"/>
      <c r="E13" s="108"/>
      <c r="F13" s="108"/>
      <c r="G13" s="108"/>
      <c r="H13" s="108"/>
      <c r="I13" s="108"/>
      <c r="J13" s="5"/>
      <c r="K13" s="5"/>
      <c r="L13" s="5"/>
    </row>
    <row r="14" spans="1:12">
      <c r="A14" s="193" t="s">
        <v>246</v>
      </c>
      <c r="B14" s="194"/>
      <c r="C14" s="232">
        <v>10110</v>
      </c>
      <c r="D14" s="233"/>
      <c r="E14" s="108"/>
      <c r="F14" s="219" t="s">
        <v>316</v>
      </c>
      <c r="G14" s="237"/>
      <c r="H14" s="237"/>
      <c r="I14" s="238"/>
      <c r="J14" s="5"/>
      <c r="K14" s="5"/>
      <c r="L14" s="5"/>
    </row>
    <row r="15" spans="1:12">
      <c r="A15" s="79"/>
      <c r="B15" s="17"/>
      <c r="C15" s="108"/>
      <c r="D15" s="108"/>
      <c r="E15" s="108"/>
      <c r="F15" s="108"/>
      <c r="G15" s="108"/>
      <c r="H15" s="108"/>
      <c r="I15" s="108"/>
      <c r="J15" s="5"/>
      <c r="K15" s="5"/>
      <c r="L15" s="5"/>
    </row>
    <row r="16" spans="1:12">
      <c r="A16" s="193" t="s">
        <v>247</v>
      </c>
      <c r="B16" s="194"/>
      <c r="C16" s="219" t="s">
        <v>346</v>
      </c>
      <c r="D16" s="249"/>
      <c r="E16" s="249"/>
      <c r="F16" s="249"/>
      <c r="G16" s="249"/>
      <c r="H16" s="249"/>
      <c r="I16" s="250"/>
      <c r="J16" s="5"/>
      <c r="K16" s="5"/>
      <c r="L16" s="5"/>
    </row>
    <row r="17" spans="1:12">
      <c r="A17" s="79"/>
      <c r="B17" s="17"/>
      <c r="C17" s="108"/>
      <c r="D17" s="108"/>
      <c r="E17" s="108"/>
      <c r="F17" s="108"/>
      <c r="G17" s="108"/>
      <c r="H17" s="108"/>
      <c r="I17" s="108"/>
      <c r="J17" s="5"/>
      <c r="K17" s="5"/>
      <c r="L17" s="5"/>
    </row>
    <row r="18" spans="1:12">
      <c r="A18" s="193" t="s">
        <v>248</v>
      </c>
      <c r="B18" s="194"/>
      <c r="C18" s="234" t="s">
        <v>317</v>
      </c>
      <c r="D18" s="235"/>
      <c r="E18" s="235"/>
      <c r="F18" s="235"/>
      <c r="G18" s="235"/>
      <c r="H18" s="235"/>
      <c r="I18" s="236"/>
      <c r="J18" s="5"/>
      <c r="K18" s="5"/>
      <c r="L18" s="5"/>
    </row>
    <row r="19" spans="1:12">
      <c r="A19" s="79"/>
      <c r="B19" s="17"/>
      <c r="C19" s="110"/>
      <c r="D19" s="108"/>
      <c r="E19" s="108"/>
      <c r="F19" s="108"/>
      <c r="G19" s="108"/>
      <c r="H19" s="108"/>
      <c r="I19" s="108"/>
      <c r="J19" s="5"/>
      <c r="K19" s="5"/>
      <c r="L19" s="5"/>
    </row>
    <row r="20" spans="1:12">
      <c r="A20" s="193" t="s">
        <v>249</v>
      </c>
      <c r="B20" s="194"/>
      <c r="C20" s="234" t="s">
        <v>317</v>
      </c>
      <c r="D20" s="235"/>
      <c r="E20" s="235"/>
      <c r="F20" s="235"/>
      <c r="G20" s="235"/>
      <c r="H20" s="235"/>
      <c r="I20" s="236"/>
      <c r="J20" s="5"/>
      <c r="K20" s="5"/>
      <c r="L20" s="5"/>
    </row>
    <row r="21" spans="1:12">
      <c r="A21" s="79"/>
      <c r="B21" s="17"/>
      <c r="C21" s="110"/>
      <c r="D21" s="108"/>
      <c r="E21" s="108"/>
      <c r="F21" s="108"/>
      <c r="G21" s="108"/>
      <c r="H21" s="108"/>
      <c r="I21" s="108"/>
      <c r="J21" s="5"/>
      <c r="K21" s="5"/>
      <c r="L21" s="5"/>
    </row>
    <row r="22" spans="1:12">
      <c r="A22" s="193" t="s">
        <v>250</v>
      </c>
      <c r="B22" s="194"/>
      <c r="C22" s="111">
        <v>133</v>
      </c>
      <c r="D22" s="219" t="s">
        <v>316</v>
      </c>
      <c r="E22" s="220"/>
      <c r="F22" s="221"/>
      <c r="G22" s="230"/>
      <c r="H22" s="231"/>
      <c r="I22" s="112"/>
      <c r="J22" s="5"/>
      <c r="K22" s="5"/>
      <c r="L22" s="5"/>
    </row>
    <row r="23" spans="1:12">
      <c r="A23" s="79"/>
      <c r="B23" s="17"/>
      <c r="C23" s="108"/>
      <c r="D23" s="108"/>
      <c r="E23" s="108"/>
      <c r="F23" s="108"/>
      <c r="G23" s="108"/>
      <c r="H23" s="108"/>
      <c r="I23" s="113"/>
      <c r="J23" s="5"/>
      <c r="K23" s="5"/>
      <c r="L23" s="5"/>
    </row>
    <row r="24" spans="1:12">
      <c r="A24" s="193" t="s">
        <v>251</v>
      </c>
      <c r="B24" s="194"/>
      <c r="C24" s="111">
        <v>21</v>
      </c>
      <c r="D24" s="219" t="s">
        <v>318</v>
      </c>
      <c r="E24" s="220"/>
      <c r="F24" s="220"/>
      <c r="G24" s="221"/>
      <c r="H24" s="107" t="s">
        <v>252</v>
      </c>
      <c r="I24" s="171">
        <v>5483</v>
      </c>
      <c r="J24" s="5"/>
      <c r="K24" s="5"/>
      <c r="L24" s="5"/>
    </row>
    <row r="25" spans="1:12">
      <c r="A25" s="79"/>
      <c r="B25" s="17"/>
      <c r="C25" s="108"/>
      <c r="D25" s="108"/>
      <c r="E25" s="108"/>
      <c r="F25" s="108"/>
      <c r="G25" s="114"/>
      <c r="H25" s="114" t="s">
        <v>319</v>
      </c>
      <c r="I25" s="166"/>
      <c r="J25" s="5"/>
      <c r="K25" s="5"/>
      <c r="L25" s="5"/>
    </row>
    <row r="26" spans="1:12">
      <c r="A26" s="193" t="s">
        <v>253</v>
      </c>
      <c r="B26" s="194"/>
      <c r="C26" s="115" t="s">
        <v>321</v>
      </c>
      <c r="D26" s="116"/>
      <c r="E26" s="117"/>
      <c r="F26" s="113"/>
      <c r="G26" s="222" t="s">
        <v>254</v>
      </c>
      <c r="H26" s="223"/>
      <c r="I26" s="118" t="s">
        <v>320</v>
      </c>
      <c r="J26" s="5"/>
      <c r="K26" s="5"/>
      <c r="L26" s="5"/>
    </row>
    <row r="27" spans="1:12">
      <c r="A27" s="79"/>
      <c r="B27" s="17"/>
      <c r="C27" s="11"/>
      <c r="D27" s="82"/>
      <c r="E27" s="82"/>
      <c r="F27" s="82"/>
      <c r="G27" s="82"/>
      <c r="H27" s="11"/>
      <c r="I27" s="83"/>
      <c r="J27" s="5"/>
      <c r="K27" s="5"/>
      <c r="L27" s="5"/>
    </row>
    <row r="28" spans="1:12">
      <c r="A28" s="225" t="s">
        <v>255</v>
      </c>
      <c r="B28" s="226"/>
      <c r="C28" s="227"/>
      <c r="D28" s="227"/>
      <c r="E28" s="245" t="s">
        <v>256</v>
      </c>
      <c r="F28" s="246"/>
      <c r="G28" s="246"/>
      <c r="H28" s="247" t="s">
        <v>257</v>
      </c>
      <c r="I28" s="248"/>
      <c r="J28" s="5"/>
      <c r="K28" s="5"/>
      <c r="L28" s="5"/>
    </row>
    <row r="29" spans="1:12">
      <c r="A29" s="84"/>
      <c r="B29" s="26"/>
      <c r="C29" s="26"/>
      <c r="D29" s="19"/>
      <c r="E29" s="11"/>
      <c r="F29" s="11"/>
      <c r="G29" s="11"/>
      <c r="H29" s="20"/>
      <c r="I29" s="83"/>
      <c r="J29" s="5"/>
      <c r="K29" s="5"/>
      <c r="L29" s="5"/>
    </row>
    <row r="30" spans="1:12">
      <c r="A30" s="186" t="s">
        <v>322</v>
      </c>
      <c r="B30" s="187"/>
      <c r="C30" s="187"/>
      <c r="D30" s="188"/>
      <c r="E30" s="186" t="s">
        <v>323</v>
      </c>
      <c r="F30" s="187"/>
      <c r="G30" s="188"/>
      <c r="H30" s="211" t="s">
        <v>324</v>
      </c>
      <c r="I30" s="224"/>
      <c r="J30" s="5"/>
      <c r="K30" s="5"/>
      <c r="L30" s="5"/>
    </row>
    <row r="31" spans="1:12">
      <c r="A31" s="121"/>
      <c r="B31" s="121"/>
      <c r="C31" s="110"/>
      <c r="D31" s="228"/>
      <c r="E31" s="228"/>
      <c r="F31" s="228"/>
      <c r="G31" s="229"/>
      <c r="H31" s="108"/>
      <c r="I31" s="124"/>
      <c r="J31" s="5"/>
      <c r="K31" s="5"/>
      <c r="L31" s="5"/>
    </row>
    <row r="32" spans="1:12">
      <c r="A32" s="186" t="s">
        <v>325</v>
      </c>
      <c r="B32" s="187"/>
      <c r="C32" s="187"/>
      <c r="D32" s="188"/>
      <c r="E32" s="186" t="s">
        <v>326</v>
      </c>
      <c r="F32" s="189"/>
      <c r="G32" s="189"/>
      <c r="H32" s="211" t="s">
        <v>327</v>
      </c>
      <c r="I32" s="212"/>
      <c r="J32" s="5"/>
      <c r="K32" s="5"/>
      <c r="L32" s="5"/>
    </row>
    <row r="33" spans="1:12">
      <c r="A33" s="121"/>
      <c r="B33" s="121"/>
      <c r="C33" s="110"/>
      <c r="D33" s="122"/>
      <c r="E33" s="122"/>
      <c r="F33" s="122"/>
      <c r="G33" s="123"/>
      <c r="H33" s="108"/>
      <c r="I33" s="125"/>
      <c r="J33" s="5"/>
      <c r="K33" s="5"/>
      <c r="L33" s="5"/>
    </row>
    <row r="34" spans="1:12">
      <c r="A34" s="186" t="s">
        <v>328</v>
      </c>
      <c r="B34" s="213"/>
      <c r="C34" s="213"/>
      <c r="D34" s="214"/>
      <c r="E34" s="186" t="s">
        <v>329</v>
      </c>
      <c r="F34" s="217"/>
      <c r="G34" s="217"/>
      <c r="H34" s="211" t="s">
        <v>330</v>
      </c>
      <c r="I34" s="212"/>
      <c r="J34" s="5"/>
      <c r="K34" s="5"/>
      <c r="L34" s="5"/>
    </row>
    <row r="35" spans="1:12">
      <c r="A35" s="79"/>
      <c r="B35" s="17"/>
      <c r="C35" s="16"/>
      <c r="D35" s="21"/>
      <c r="E35" s="21"/>
      <c r="F35" s="21"/>
      <c r="G35" s="22"/>
      <c r="H35" s="11"/>
      <c r="I35" s="85"/>
      <c r="J35" s="5"/>
      <c r="K35" s="5"/>
      <c r="L35" s="5"/>
    </row>
    <row r="36" spans="1:12">
      <c r="A36" s="186" t="s">
        <v>343</v>
      </c>
      <c r="B36" s="213"/>
      <c r="C36" s="213"/>
      <c r="D36" s="214"/>
      <c r="E36" s="186" t="s">
        <v>323</v>
      </c>
      <c r="F36" s="187"/>
      <c r="G36" s="188"/>
      <c r="H36" s="184" t="s">
        <v>345</v>
      </c>
      <c r="I36" s="185"/>
      <c r="J36" s="5"/>
      <c r="K36" s="5"/>
      <c r="L36" s="5"/>
    </row>
    <row r="37" spans="1:12">
      <c r="A37" s="86"/>
      <c r="B37" s="23"/>
      <c r="C37" s="190"/>
      <c r="D37" s="191"/>
      <c r="E37" s="11"/>
      <c r="F37" s="190"/>
      <c r="G37" s="191"/>
      <c r="H37" s="11"/>
      <c r="I37" s="80"/>
      <c r="J37" s="5"/>
      <c r="K37" s="5"/>
      <c r="L37" s="5"/>
    </row>
    <row r="38" spans="1:12">
      <c r="A38" s="186" t="s">
        <v>347</v>
      </c>
      <c r="B38" s="213"/>
      <c r="C38" s="213"/>
      <c r="D38" s="214"/>
      <c r="E38" s="186" t="s">
        <v>348</v>
      </c>
      <c r="F38" s="187"/>
      <c r="G38" s="188"/>
      <c r="H38" s="184" t="s">
        <v>349</v>
      </c>
      <c r="I38" s="185"/>
      <c r="J38" s="5"/>
      <c r="K38" s="5"/>
      <c r="L38" s="5"/>
    </row>
    <row r="39" spans="1:12">
      <c r="A39" s="86"/>
      <c r="B39" s="23"/>
      <c r="C39" s="24"/>
      <c r="D39" s="25"/>
      <c r="E39" s="11"/>
      <c r="F39" s="24"/>
      <c r="G39" s="25"/>
      <c r="H39" s="11"/>
      <c r="I39" s="80"/>
      <c r="J39" s="5"/>
      <c r="K39" s="5"/>
      <c r="L39" s="5"/>
    </row>
    <row r="40" spans="1:12">
      <c r="A40" s="215" t="s">
        <v>353</v>
      </c>
      <c r="B40" s="216"/>
      <c r="C40" s="216"/>
      <c r="D40" s="218"/>
      <c r="E40" s="215" t="s">
        <v>350</v>
      </c>
      <c r="F40" s="216"/>
      <c r="G40" s="216"/>
      <c r="H40" s="184" t="s">
        <v>351</v>
      </c>
      <c r="I40" s="185"/>
      <c r="J40" s="5"/>
      <c r="K40" s="5"/>
      <c r="L40" s="5"/>
    </row>
    <row r="41" spans="1:12">
      <c r="A41" s="104"/>
      <c r="B41" s="26"/>
      <c r="C41" s="26"/>
      <c r="D41" s="26"/>
      <c r="E41" s="18"/>
      <c r="F41" s="105"/>
      <c r="G41" s="105"/>
      <c r="H41" s="106"/>
      <c r="I41" s="87"/>
      <c r="J41" s="5"/>
      <c r="K41" s="5"/>
      <c r="L41" s="5"/>
    </row>
    <row r="42" spans="1:12">
      <c r="A42" s="86"/>
      <c r="B42" s="23"/>
      <c r="C42" s="24"/>
      <c r="D42" s="25"/>
      <c r="E42" s="11"/>
      <c r="F42" s="24"/>
      <c r="G42" s="25"/>
      <c r="H42" s="11"/>
      <c r="I42" s="80"/>
      <c r="J42" s="5"/>
      <c r="K42" s="5"/>
      <c r="L42" s="5"/>
    </row>
    <row r="43" spans="1:12">
      <c r="A43" s="88"/>
      <c r="B43" s="27"/>
      <c r="C43" s="27"/>
      <c r="D43" s="15"/>
      <c r="E43" s="15"/>
      <c r="F43" s="27"/>
      <c r="G43" s="15"/>
      <c r="H43" s="15"/>
      <c r="I43" s="89"/>
      <c r="J43" s="5"/>
      <c r="K43" s="5"/>
      <c r="L43" s="5"/>
    </row>
    <row r="44" spans="1:12">
      <c r="A44" s="176" t="s">
        <v>258</v>
      </c>
      <c r="B44" s="177"/>
      <c r="C44" s="203"/>
      <c r="D44" s="204"/>
      <c r="E44" s="19"/>
      <c r="F44" s="178"/>
      <c r="G44" s="208"/>
      <c r="H44" s="208"/>
      <c r="I44" s="209"/>
      <c r="J44" s="5"/>
      <c r="K44" s="5"/>
      <c r="L44" s="5"/>
    </row>
    <row r="45" spans="1:12" ht="13.5" customHeight="1">
      <c r="A45" s="86"/>
      <c r="B45" s="23"/>
      <c r="C45" s="190"/>
      <c r="D45" s="191"/>
      <c r="E45" s="11"/>
      <c r="F45" s="190"/>
      <c r="G45" s="210"/>
      <c r="H45" s="28"/>
      <c r="I45" s="90"/>
      <c r="J45" s="5"/>
      <c r="K45" s="5"/>
      <c r="L45" s="5"/>
    </row>
    <row r="46" spans="1:12">
      <c r="A46" s="176" t="s">
        <v>259</v>
      </c>
      <c r="B46" s="177"/>
      <c r="C46" s="178"/>
      <c r="D46" s="179"/>
      <c r="E46" s="179"/>
      <c r="F46" s="179"/>
      <c r="G46" s="179"/>
      <c r="H46" s="179"/>
      <c r="I46" s="180"/>
      <c r="J46" s="5"/>
      <c r="K46" s="5"/>
      <c r="L46" s="5"/>
    </row>
    <row r="47" spans="1:12">
      <c r="A47" s="79"/>
      <c r="B47" s="17"/>
      <c r="C47" s="16" t="s">
        <v>260</v>
      </c>
      <c r="D47" s="11"/>
      <c r="E47" s="11"/>
      <c r="F47" s="11"/>
      <c r="G47" s="11"/>
      <c r="H47" s="11"/>
      <c r="I47" s="80"/>
      <c r="J47" s="5"/>
      <c r="K47" s="5"/>
      <c r="L47" s="5"/>
    </row>
    <row r="48" spans="1:12">
      <c r="A48" s="176" t="s">
        <v>261</v>
      </c>
      <c r="B48" s="177"/>
      <c r="C48" s="181"/>
      <c r="D48" s="182"/>
      <c r="E48" s="183"/>
      <c r="F48" s="11"/>
      <c r="G48" s="43" t="s">
        <v>262</v>
      </c>
      <c r="H48" s="181"/>
      <c r="I48" s="183"/>
      <c r="J48" s="5"/>
      <c r="K48" s="5"/>
      <c r="L48" s="5"/>
    </row>
    <row r="49" spans="1:12">
      <c r="A49" s="79"/>
      <c r="B49" s="17"/>
      <c r="C49" s="16"/>
      <c r="D49" s="11"/>
      <c r="E49" s="11"/>
      <c r="F49" s="11"/>
      <c r="G49" s="11"/>
      <c r="H49" s="11"/>
      <c r="I49" s="80"/>
      <c r="J49" s="5"/>
      <c r="K49" s="5"/>
      <c r="L49" s="5"/>
    </row>
    <row r="50" spans="1:12">
      <c r="A50" s="176" t="s">
        <v>248</v>
      </c>
      <c r="B50" s="177"/>
      <c r="C50" s="192"/>
      <c r="D50" s="182"/>
      <c r="E50" s="182"/>
      <c r="F50" s="182"/>
      <c r="G50" s="182"/>
      <c r="H50" s="182"/>
      <c r="I50" s="183"/>
      <c r="J50" s="5"/>
      <c r="K50" s="5"/>
      <c r="L50" s="5"/>
    </row>
    <row r="51" spans="1:12">
      <c r="A51" s="79"/>
      <c r="B51" s="17"/>
      <c r="C51" s="11"/>
      <c r="D51" s="11"/>
      <c r="E51" s="11"/>
      <c r="F51" s="11"/>
      <c r="G51" s="11"/>
      <c r="H51" s="11"/>
      <c r="I51" s="80"/>
      <c r="J51" s="5"/>
      <c r="K51" s="5"/>
      <c r="L51" s="5"/>
    </row>
    <row r="52" spans="1:12">
      <c r="A52" s="193" t="s">
        <v>263</v>
      </c>
      <c r="B52" s="194"/>
      <c r="C52" s="181"/>
      <c r="D52" s="182"/>
      <c r="E52" s="182"/>
      <c r="F52" s="182"/>
      <c r="G52" s="182"/>
      <c r="H52" s="182"/>
      <c r="I52" s="205"/>
      <c r="J52" s="5"/>
      <c r="K52" s="5"/>
      <c r="L52" s="5"/>
    </row>
    <row r="53" spans="1:12">
      <c r="A53" s="91"/>
      <c r="B53" s="15"/>
      <c r="C53" s="175" t="s">
        <v>264</v>
      </c>
      <c r="D53" s="175"/>
      <c r="E53" s="175"/>
      <c r="F53" s="175"/>
      <c r="G53" s="175"/>
      <c r="H53" s="175"/>
      <c r="I53" s="92"/>
      <c r="J53" s="5"/>
      <c r="K53" s="5"/>
      <c r="L53" s="5"/>
    </row>
    <row r="54" spans="1:12">
      <c r="A54" s="91"/>
      <c r="B54" s="15"/>
      <c r="C54" s="29"/>
      <c r="D54" s="29"/>
      <c r="E54" s="29"/>
      <c r="F54" s="29"/>
      <c r="G54" s="29"/>
      <c r="H54" s="29"/>
      <c r="I54" s="92"/>
      <c r="J54" s="5"/>
      <c r="K54" s="5"/>
      <c r="L54" s="5"/>
    </row>
    <row r="55" spans="1:12">
      <c r="A55" s="91"/>
      <c r="B55" s="206" t="s">
        <v>265</v>
      </c>
      <c r="C55" s="207"/>
      <c r="D55" s="207"/>
      <c r="E55" s="207"/>
      <c r="F55" s="41"/>
      <c r="G55" s="41"/>
      <c r="H55" s="41"/>
      <c r="I55" s="93"/>
      <c r="J55" s="5"/>
      <c r="K55" s="5"/>
      <c r="L55" s="5"/>
    </row>
    <row r="56" spans="1:12">
      <c r="A56" s="91"/>
      <c r="B56" s="200" t="s">
        <v>297</v>
      </c>
      <c r="C56" s="201"/>
      <c r="D56" s="201"/>
      <c r="E56" s="201"/>
      <c r="F56" s="201"/>
      <c r="G56" s="201"/>
      <c r="H56" s="201"/>
      <c r="I56" s="202"/>
      <c r="J56" s="5"/>
      <c r="K56" s="5"/>
      <c r="L56" s="5"/>
    </row>
    <row r="57" spans="1:12">
      <c r="A57" s="91"/>
      <c r="B57" s="200" t="s">
        <v>298</v>
      </c>
      <c r="C57" s="201"/>
      <c r="D57" s="201"/>
      <c r="E57" s="201"/>
      <c r="F57" s="201"/>
      <c r="G57" s="201"/>
      <c r="H57" s="201"/>
      <c r="I57" s="93"/>
      <c r="J57" s="5"/>
      <c r="K57" s="5"/>
      <c r="L57" s="5"/>
    </row>
    <row r="58" spans="1:12">
      <c r="A58" s="91"/>
      <c r="B58" s="200" t="s">
        <v>299</v>
      </c>
      <c r="C58" s="201"/>
      <c r="D58" s="201"/>
      <c r="E58" s="201"/>
      <c r="F58" s="201"/>
      <c r="G58" s="201"/>
      <c r="H58" s="201"/>
      <c r="I58" s="202"/>
      <c r="J58" s="5"/>
      <c r="K58" s="5"/>
      <c r="L58" s="5"/>
    </row>
    <row r="59" spans="1:12">
      <c r="A59" s="91"/>
      <c r="B59" s="200" t="s">
        <v>300</v>
      </c>
      <c r="C59" s="201"/>
      <c r="D59" s="201"/>
      <c r="E59" s="201"/>
      <c r="F59" s="201"/>
      <c r="G59" s="201"/>
      <c r="H59" s="201"/>
      <c r="I59" s="202"/>
      <c r="J59" s="5"/>
      <c r="K59" s="5"/>
      <c r="L59" s="5"/>
    </row>
    <row r="60" spans="1:12">
      <c r="A60" s="91"/>
      <c r="B60" s="94"/>
      <c r="C60" s="95"/>
      <c r="D60" s="95"/>
      <c r="E60" s="95"/>
      <c r="F60" s="95"/>
      <c r="G60" s="95"/>
      <c r="H60" s="95"/>
      <c r="I60" s="96"/>
      <c r="J60" s="5"/>
      <c r="K60" s="5"/>
      <c r="L60" s="5"/>
    </row>
    <row r="61" spans="1:12" ht="13.5" thickBot="1">
      <c r="A61" s="97" t="s">
        <v>266</v>
      </c>
      <c r="B61" s="11"/>
      <c r="C61" s="11"/>
      <c r="D61" s="11"/>
      <c r="E61" s="11"/>
      <c r="F61" s="11"/>
      <c r="G61" s="30"/>
      <c r="H61" s="31"/>
      <c r="I61" s="98"/>
      <c r="J61" s="5"/>
      <c r="K61" s="5"/>
      <c r="L61" s="5"/>
    </row>
    <row r="62" spans="1:12">
      <c r="A62" s="75"/>
      <c r="B62" s="11"/>
      <c r="C62" s="11"/>
      <c r="D62" s="11"/>
      <c r="E62" s="15" t="s">
        <v>267</v>
      </c>
      <c r="F62" s="26"/>
      <c r="G62" s="195" t="s">
        <v>268</v>
      </c>
      <c r="H62" s="196"/>
      <c r="I62" s="197"/>
      <c r="J62" s="5"/>
      <c r="K62" s="5"/>
      <c r="L62" s="5"/>
    </row>
    <row r="63" spans="1:12">
      <c r="A63" s="99"/>
      <c r="B63" s="100"/>
      <c r="C63" s="101"/>
      <c r="D63" s="101"/>
      <c r="E63" s="101"/>
      <c r="F63" s="101"/>
      <c r="G63" s="198"/>
      <c r="H63" s="199"/>
      <c r="I63" s="102"/>
      <c r="J63" s="5"/>
      <c r="K63" s="5"/>
      <c r="L63" s="5"/>
    </row>
  </sheetData>
  <protectedRanges>
    <protectedRange sqref="E2 H2" name="Range1"/>
    <protectedRange sqref="C6:D6 C8:D8 C10:D10" name="Range1_1"/>
    <protectedRange sqref="C12:I12 C14:D14 F14:I14 C16:I16 C18:I18 C20:I20 C24:G24 C22:F22 C26 I26" name="Range1_1_1"/>
    <protectedRange sqref="A30:I30 A32:I32 A34:D34" name="Range1_1_3"/>
    <protectedRange sqref="E36:G36" name="Range1_1_3_1"/>
    <protectedRange sqref="I24" name="Range1_1_1_1"/>
  </protectedRanges>
  <mergeCells count="73">
    <mergeCell ref="A2:D2"/>
    <mergeCell ref="A4:I4"/>
    <mergeCell ref="A6:B6"/>
    <mergeCell ref="C6:D6"/>
    <mergeCell ref="E28:G28"/>
    <mergeCell ref="H28:I28"/>
    <mergeCell ref="A16:B16"/>
    <mergeCell ref="C16:I16"/>
    <mergeCell ref="A20:B20"/>
    <mergeCell ref="C20:I20"/>
    <mergeCell ref="A10:B11"/>
    <mergeCell ref="C10:D10"/>
    <mergeCell ref="A12:B12"/>
    <mergeCell ref="A8:B8"/>
    <mergeCell ref="C8:D8"/>
    <mergeCell ref="C12:I12"/>
    <mergeCell ref="A22:B22"/>
    <mergeCell ref="D22:F22"/>
    <mergeCell ref="G22:H22"/>
    <mergeCell ref="A14:B14"/>
    <mergeCell ref="C14:D14"/>
    <mergeCell ref="A18:B18"/>
    <mergeCell ref="C18:I18"/>
    <mergeCell ref="F14:I14"/>
    <mergeCell ref="H32:I32"/>
    <mergeCell ref="A24:B24"/>
    <mergeCell ref="D24:G24"/>
    <mergeCell ref="A26:B26"/>
    <mergeCell ref="A30:D30"/>
    <mergeCell ref="E30:G30"/>
    <mergeCell ref="G26:H26"/>
    <mergeCell ref="H30:I30"/>
    <mergeCell ref="A28:D28"/>
    <mergeCell ref="D31:G31"/>
    <mergeCell ref="H34:I34"/>
    <mergeCell ref="A36:D36"/>
    <mergeCell ref="E36:G36"/>
    <mergeCell ref="H36:I36"/>
    <mergeCell ref="E40:G40"/>
    <mergeCell ref="A34:D34"/>
    <mergeCell ref="E34:G34"/>
    <mergeCell ref="H38:I38"/>
    <mergeCell ref="A40:D40"/>
    <mergeCell ref="A38:D38"/>
    <mergeCell ref="E38:G38"/>
    <mergeCell ref="G62:I62"/>
    <mergeCell ref="G63:H63"/>
    <mergeCell ref="B56:I56"/>
    <mergeCell ref="B57:H57"/>
    <mergeCell ref="C44:D44"/>
    <mergeCell ref="B58:I58"/>
    <mergeCell ref="B59:I59"/>
    <mergeCell ref="C52:I52"/>
    <mergeCell ref="B55:E55"/>
    <mergeCell ref="F44:I44"/>
    <mergeCell ref="C45:D45"/>
    <mergeCell ref="F45:G45"/>
    <mergeCell ref="A1:C1"/>
    <mergeCell ref="C53:H53"/>
    <mergeCell ref="A46:B46"/>
    <mergeCell ref="C46:I46"/>
    <mergeCell ref="A48:B48"/>
    <mergeCell ref="C48:E48"/>
    <mergeCell ref="H48:I48"/>
    <mergeCell ref="A44:B44"/>
    <mergeCell ref="H40:I40"/>
    <mergeCell ref="A32:D32"/>
    <mergeCell ref="E32:G32"/>
    <mergeCell ref="C37:D37"/>
    <mergeCell ref="F37:G37"/>
    <mergeCell ref="A50:B50"/>
    <mergeCell ref="C50:I50"/>
    <mergeCell ref="A52:B52"/>
  </mergeCells>
  <phoneticPr fontId="3" type="noConversion"/>
  <conditionalFormatting sqref="H29">
    <cfRule type="cellIs" dxfId="2" priority="1" stopIfTrue="1" operator="equal">
      <formula>"DA"</formula>
    </cfRule>
  </conditionalFormatting>
  <conditionalFormatting sqref="H2">
    <cfRule type="cellIs" dxfId="1" priority="2" stopIfTrue="1" operator="lessThan">
      <formula>#REF!</formula>
    </cfRule>
  </conditionalFormatting>
  <hyperlinks>
    <hyperlink ref="C18" r:id="rId1"/>
    <hyperlink ref="C20" r:id="rId2"/>
  </hyperlinks>
  <pageMargins left="0.75" right="0.75" top="1" bottom="1" header="0.5" footer="0.5"/>
  <pageSetup paperSize="9" scale="77" orientation="portrait" r:id="rId3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A1:N280"/>
  <sheetViews>
    <sheetView view="pageBreakPreview" zoomScale="110" zoomScaleNormal="100" workbookViewId="0">
      <selection activeCell="J7" sqref="J7"/>
    </sheetView>
  </sheetViews>
  <sheetFormatPr defaultRowHeight="12.75"/>
  <cols>
    <col min="1" max="9" width="9.140625" style="44"/>
    <col min="10" max="10" width="15.85546875" style="44" bestFit="1" customWidth="1"/>
    <col min="11" max="11" width="14" style="44" bestFit="1" customWidth="1"/>
    <col min="12" max="12" width="14" style="165" bestFit="1" customWidth="1"/>
    <col min="13" max="13" width="14" style="44" bestFit="1" customWidth="1"/>
    <col min="14" max="14" width="14.7109375" style="44" bestFit="1" customWidth="1"/>
    <col min="15" max="16384" width="9.140625" style="44"/>
  </cols>
  <sheetData>
    <row r="1" spans="1:14" ht="12.75" customHeight="1">
      <c r="A1" s="261" t="s">
        <v>147</v>
      </c>
      <c r="B1" s="261"/>
      <c r="C1" s="261"/>
      <c r="D1" s="261"/>
      <c r="E1" s="261"/>
      <c r="F1" s="261"/>
      <c r="G1" s="261"/>
      <c r="H1" s="261"/>
      <c r="I1" s="261"/>
      <c r="J1" s="261"/>
      <c r="K1" s="261"/>
    </row>
    <row r="2" spans="1:14" ht="12.75" customHeight="1">
      <c r="A2" s="262" t="s">
        <v>356</v>
      </c>
      <c r="B2" s="262"/>
      <c r="C2" s="262"/>
      <c r="D2" s="262"/>
      <c r="E2" s="262"/>
      <c r="F2" s="262"/>
      <c r="G2" s="262"/>
      <c r="H2" s="262"/>
      <c r="I2" s="262"/>
      <c r="J2" s="262"/>
      <c r="K2" s="262"/>
    </row>
    <row r="3" spans="1:14">
      <c r="A3" s="263" t="s">
        <v>341</v>
      </c>
      <c r="B3" s="264"/>
      <c r="C3" s="264"/>
      <c r="D3" s="264"/>
      <c r="E3" s="264"/>
      <c r="F3" s="264"/>
      <c r="G3" s="264"/>
      <c r="H3" s="264"/>
      <c r="I3" s="264"/>
      <c r="J3" s="264"/>
      <c r="K3" s="265"/>
    </row>
    <row r="4" spans="1:14" ht="22.5">
      <c r="A4" s="266" t="s">
        <v>53</v>
      </c>
      <c r="B4" s="267"/>
      <c r="C4" s="267"/>
      <c r="D4" s="267"/>
      <c r="E4" s="267"/>
      <c r="F4" s="267"/>
      <c r="G4" s="267"/>
      <c r="H4" s="268"/>
      <c r="I4" s="48" t="s">
        <v>269</v>
      </c>
      <c r="J4" s="49" t="s">
        <v>308</v>
      </c>
      <c r="K4" s="50" t="s">
        <v>309</v>
      </c>
    </row>
    <row r="5" spans="1:14">
      <c r="A5" s="269">
        <v>1</v>
      </c>
      <c r="B5" s="269"/>
      <c r="C5" s="269"/>
      <c r="D5" s="269"/>
      <c r="E5" s="269"/>
      <c r="F5" s="269"/>
      <c r="G5" s="269"/>
      <c r="H5" s="269"/>
      <c r="I5" s="47">
        <v>2</v>
      </c>
      <c r="J5" s="46">
        <v>3</v>
      </c>
      <c r="K5" s="46">
        <v>4</v>
      </c>
    </row>
    <row r="6" spans="1:14">
      <c r="A6" s="270"/>
      <c r="B6" s="271"/>
      <c r="C6" s="271"/>
      <c r="D6" s="271"/>
      <c r="E6" s="271"/>
      <c r="F6" s="271"/>
      <c r="G6" s="271"/>
      <c r="H6" s="271"/>
      <c r="I6" s="271"/>
      <c r="J6" s="271"/>
      <c r="K6" s="272"/>
    </row>
    <row r="7" spans="1:14">
      <c r="A7" s="255" t="s">
        <v>54</v>
      </c>
      <c r="B7" s="256"/>
      <c r="C7" s="256"/>
      <c r="D7" s="256"/>
      <c r="E7" s="256"/>
      <c r="F7" s="256"/>
      <c r="G7" s="256"/>
      <c r="H7" s="257"/>
      <c r="I7" s="126">
        <v>1</v>
      </c>
      <c r="J7" s="127">
        <v>0</v>
      </c>
      <c r="K7" s="127">
        <v>0</v>
      </c>
      <c r="M7" s="165"/>
      <c r="N7" s="120"/>
    </row>
    <row r="8" spans="1:14">
      <c r="A8" s="258" t="s">
        <v>331</v>
      </c>
      <c r="B8" s="259"/>
      <c r="C8" s="259"/>
      <c r="D8" s="259"/>
      <c r="E8" s="259"/>
      <c r="F8" s="259"/>
      <c r="G8" s="259"/>
      <c r="H8" s="260"/>
      <c r="I8" s="128">
        <v>2</v>
      </c>
      <c r="J8" s="141">
        <f>J9+J16+J26+J35+J39</f>
        <v>10385162656</v>
      </c>
      <c r="K8" s="141">
        <f>K9+K16+K26+K35+K39</f>
        <v>10584025883</v>
      </c>
      <c r="M8" s="165"/>
      <c r="N8" s="120"/>
    </row>
    <row r="9" spans="1:14">
      <c r="A9" s="273" t="s">
        <v>198</v>
      </c>
      <c r="B9" s="274"/>
      <c r="C9" s="274"/>
      <c r="D9" s="274"/>
      <c r="E9" s="274"/>
      <c r="F9" s="274"/>
      <c r="G9" s="274"/>
      <c r="H9" s="275"/>
      <c r="I9" s="129">
        <v>3</v>
      </c>
      <c r="J9" s="141">
        <f>SUM(J10:J15)</f>
        <v>2538531457</v>
      </c>
      <c r="K9" s="141">
        <f>SUM(K10:K15)</f>
        <v>2491195113</v>
      </c>
      <c r="M9" s="165"/>
      <c r="N9" s="120"/>
    </row>
    <row r="10" spans="1:14">
      <c r="A10" s="276" t="s">
        <v>106</v>
      </c>
      <c r="B10" s="277"/>
      <c r="C10" s="277"/>
      <c r="D10" s="277"/>
      <c r="E10" s="277"/>
      <c r="F10" s="277"/>
      <c r="G10" s="277"/>
      <c r="H10" s="278"/>
      <c r="I10" s="128">
        <v>4</v>
      </c>
      <c r="J10" s="130">
        <v>0</v>
      </c>
      <c r="K10" s="130">
        <v>0</v>
      </c>
      <c r="M10" s="165"/>
      <c r="N10" s="120"/>
    </row>
    <row r="11" spans="1:14">
      <c r="A11" s="273" t="s">
        <v>13</v>
      </c>
      <c r="B11" s="274"/>
      <c r="C11" s="274"/>
      <c r="D11" s="274"/>
      <c r="E11" s="274"/>
      <c r="F11" s="274"/>
      <c r="G11" s="274"/>
      <c r="H11" s="275"/>
      <c r="I11" s="129">
        <v>5</v>
      </c>
      <c r="J11" s="130">
        <v>1841110866</v>
      </c>
      <c r="K11" s="130">
        <v>1967349962</v>
      </c>
      <c r="M11" s="165"/>
      <c r="N11" s="120"/>
    </row>
    <row r="12" spans="1:14">
      <c r="A12" s="276" t="s">
        <v>107</v>
      </c>
      <c r="B12" s="277"/>
      <c r="C12" s="277"/>
      <c r="D12" s="277"/>
      <c r="E12" s="277"/>
      <c r="F12" s="277"/>
      <c r="G12" s="277"/>
      <c r="H12" s="278"/>
      <c r="I12" s="128">
        <v>6</v>
      </c>
      <c r="J12" s="130">
        <v>455905113</v>
      </c>
      <c r="K12" s="130">
        <v>453073348</v>
      </c>
      <c r="M12" s="165"/>
      <c r="N12" s="120"/>
    </row>
    <row r="13" spans="1:14">
      <c r="A13" s="273" t="s">
        <v>201</v>
      </c>
      <c r="B13" s="274"/>
      <c r="C13" s="274"/>
      <c r="D13" s="274"/>
      <c r="E13" s="274"/>
      <c r="F13" s="274"/>
      <c r="G13" s="274"/>
      <c r="H13" s="275"/>
      <c r="I13" s="129">
        <v>7</v>
      </c>
      <c r="J13" s="130">
        <v>0</v>
      </c>
      <c r="K13" s="130">
        <v>0</v>
      </c>
      <c r="M13" s="165"/>
      <c r="N13" s="120"/>
    </row>
    <row r="14" spans="1:14">
      <c r="A14" s="276" t="s">
        <v>202</v>
      </c>
      <c r="B14" s="277"/>
      <c r="C14" s="277"/>
      <c r="D14" s="277"/>
      <c r="E14" s="277"/>
      <c r="F14" s="277"/>
      <c r="G14" s="277"/>
      <c r="H14" s="278"/>
      <c r="I14" s="128">
        <v>8</v>
      </c>
      <c r="J14" s="130">
        <v>241515478</v>
      </c>
      <c r="K14" s="130">
        <v>70771803</v>
      </c>
      <c r="M14" s="165"/>
      <c r="N14" s="120"/>
    </row>
    <row r="15" spans="1:14">
      <c r="A15" s="273" t="s">
        <v>203</v>
      </c>
      <c r="B15" s="274"/>
      <c r="C15" s="274"/>
      <c r="D15" s="274"/>
      <c r="E15" s="274"/>
      <c r="F15" s="274"/>
      <c r="G15" s="274"/>
      <c r="H15" s="275"/>
      <c r="I15" s="129">
        <v>9</v>
      </c>
      <c r="J15" s="130">
        <v>0</v>
      </c>
      <c r="K15" s="130">
        <v>0</v>
      </c>
      <c r="M15" s="165"/>
      <c r="N15" s="120"/>
    </row>
    <row r="16" spans="1:14">
      <c r="A16" s="276" t="s">
        <v>199</v>
      </c>
      <c r="B16" s="277"/>
      <c r="C16" s="277"/>
      <c r="D16" s="277"/>
      <c r="E16" s="277"/>
      <c r="F16" s="277"/>
      <c r="G16" s="277"/>
      <c r="H16" s="278"/>
      <c r="I16" s="128">
        <v>10</v>
      </c>
      <c r="J16" s="141">
        <f>SUM(J17:J25)</f>
        <v>6174936178</v>
      </c>
      <c r="K16" s="141">
        <f>SUM(K17:K25)</f>
        <v>6244821662</v>
      </c>
      <c r="M16" s="165"/>
      <c r="N16" s="120"/>
    </row>
    <row r="17" spans="1:14">
      <c r="A17" s="273" t="s">
        <v>204</v>
      </c>
      <c r="B17" s="274"/>
      <c r="C17" s="274"/>
      <c r="D17" s="274"/>
      <c r="E17" s="274"/>
      <c r="F17" s="274"/>
      <c r="G17" s="274"/>
      <c r="H17" s="275"/>
      <c r="I17" s="129">
        <v>11</v>
      </c>
      <c r="J17" s="130">
        <v>63751515</v>
      </c>
      <c r="K17" s="130">
        <v>77028102</v>
      </c>
      <c r="M17" s="165"/>
      <c r="N17" s="120"/>
    </row>
    <row r="18" spans="1:14">
      <c r="A18" s="276" t="s">
        <v>238</v>
      </c>
      <c r="B18" s="277"/>
      <c r="C18" s="277"/>
      <c r="D18" s="277"/>
      <c r="E18" s="277"/>
      <c r="F18" s="277"/>
      <c r="G18" s="277"/>
      <c r="H18" s="278"/>
      <c r="I18" s="128">
        <v>12</v>
      </c>
      <c r="J18" s="130">
        <v>3571485894</v>
      </c>
      <c r="K18" s="130">
        <v>3662752603</v>
      </c>
      <c r="M18" s="165"/>
      <c r="N18" s="120"/>
    </row>
    <row r="19" spans="1:14">
      <c r="A19" s="273" t="s">
        <v>205</v>
      </c>
      <c r="B19" s="274"/>
      <c r="C19" s="274"/>
      <c r="D19" s="274"/>
      <c r="E19" s="274"/>
      <c r="F19" s="274"/>
      <c r="G19" s="274"/>
      <c r="H19" s="275"/>
      <c r="I19" s="129">
        <v>13</v>
      </c>
      <c r="J19" s="130">
        <v>1995307269</v>
      </c>
      <c r="K19" s="130">
        <v>1855625754</v>
      </c>
      <c r="M19" s="165"/>
      <c r="N19" s="120"/>
    </row>
    <row r="20" spans="1:14">
      <c r="A20" s="276" t="s">
        <v>22</v>
      </c>
      <c r="B20" s="277"/>
      <c r="C20" s="277"/>
      <c r="D20" s="277"/>
      <c r="E20" s="277"/>
      <c r="F20" s="277"/>
      <c r="G20" s="277"/>
      <c r="H20" s="278"/>
      <c r="I20" s="128">
        <v>14</v>
      </c>
      <c r="J20" s="130">
        <v>44668136</v>
      </c>
      <c r="K20" s="130">
        <v>38416473</v>
      </c>
      <c r="M20" s="165"/>
      <c r="N20" s="120"/>
    </row>
    <row r="21" spans="1:14">
      <c r="A21" s="273" t="s">
        <v>23</v>
      </c>
      <c r="B21" s="274"/>
      <c r="C21" s="274"/>
      <c r="D21" s="274"/>
      <c r="E21" s="274"/>
      <c r="F21" s="274"/>
      <c r="G21" s="274"/>
      <c r="H21" s="275"/>
      <c r="I21" s="129">
        <v>15</v>
      </c>
      <c r="J21" s="130">
        <v>0</v>
      </c>
      <c r="K21" s="130">
        <v>0</v>
      </c>
      <c r="M21" s="165"/>
      <c r="N21" s="120"/>
    </row>
    <row r="22" spans="1:14">
      <c r="A22" s="276" t="s">
        <v>66</v>
      </c>
      <c r="B22" s="277"/>
      <c r="C22" s="277"/>
      <c r="D22" s="277"/>
      <c r="E22" s="277"/>
      <c r="F22" s="277"/>
      <c r="G22" s="277"/>
      <c r="H22" s="278"/>
      <c r="I22" s="128">
        <v>16</v>
      </c>
      <c r="J22" s="130">
        <v>561731</v>
      </c>
      <c r="K22" s="130">
        <v>539005</v>
      </c>
      <c r="M22" s="165"/>
      <c r="N22" s="120"/>
    </row>
    <row r="23" spans="1:14">
      <c r="A23" s="273" t="s">
        <v>67</v>
      </c>
      <c r="B23" s="274"/>
      <c r="C23" s="274"/>
      <c r="D23" s="274"/>
      <c r="E23" s="274"/>
      <c r="F23" s="274"/>
      <c r="G23" s="274"/>
      <c r="H23" s="275"/>
      <c r="I23" s="129">
        <v>17</v>
      </c>
      <c r="J23" s="130">
        <v>459466408</v>
      </c>
      <c r="K23" s="130">
        <v>587990270</v>
      </c>
      <c r="M23" s="165"/>
      <c r="N23" s="120"/>
    </row>
    <row r="24" spans="1:14">
      <c r="A24" s="276" t="s">
        <v>68</v>
      </c>
      <c r="B24" s="277"/>
      <c r="C24" s="277"/>
      <c r="D24" s="277"/>
      <c r="E24" s="277"/>
      <c r="F24" s="277"/>
      <c r="G24" s="277"/>
      <c r="H24" s="278"/>
      <c r="I24" s="128">
        <v>18</v>
      </c>
      <c r="J24" s="130">
        <v>3994017</v>
      </c>
      <c r="K24" s="130">
        <v>3806787</v>
      </c>
      <c r="M24" s="165"/>
      <c r="N24" s="120"/>
    </row>
    <row r="25" spans="1:14">
      <c r="A25" s="273" t="s">
        <v>69</v>
      </c>
      <c r="B25" s="274"/>
      <c r="C25" s="274"/>
      <c r="D25" s="274"/>
      <c r="E25" s="274"/>
      <c r="F25" s="274"/>
      <c r="G25" s="274"/>
      <c r="H25" s="275"/>
      <c r="I25" s="129">
        <v>19</v>
      </c>
      <c r="J25" s="130">
        <v>35701208</v>
      </c>
      <c r="K25" s="130">
        <v>18662668</v>
      </c>
      <c r="M25" s="165"/>
      <c r="N25" s="120"/>
    </row>
    <row r="26" spans="1:14">
      <c r="A26" s="276" t="s">
        <v>184</v>
      </c>
      <c r="B26" s="277"/>
      <c r="C26" s="277"/>
      <c r="D26" s="277"/>
      <c r="E26" s="277"/>
      <c r="F26" s="277"/>
      <c r="G26" s="277"/>
      <c r="H26" s="278"/>
      <c r="I26" s="128">
        <v>20</v>
      </c>
      <c r="J26" s="141">
        <f>SUM(J27:J34)</f>
        <v>1333440319</v>
      </c>
      <c r="K26" s="141">
        <f>SUM(K27:K34)</f>
        <v>1310213697</v>
      </c>
      <c r="M26" s="165"/>
      <c r="N26" s="120"/>
    </row>
    <row r="27" spans="1:14">
      <c r="A27" s="273" t="s">
        <v>70</v>
      </c>
      <c r="B27" s="274"/>
      <c r="C27" s="274"/>
      <c r="D27" s="274"/>
      <c r="E27" s="274"/>
      <c r="F27" s="274"/>
      <c r="G27" s="274"/>
      <c r="H27" s="275"/>
      <c r="I27" s="129">
        <v>21</v>
      </c>
      <c r="J27" s="130">
        <v>0</v>
      </c>
      <c r="K27" s="130">
        <v>0</v>
      </c>
      <c r="M27" s="165"/>
      <c r="N27" s="120"/>
    </row>
    <row r="28" spans="1:14">
      <c r="A28" s="276" t="s">
        <v>71</v>
      </c>
      <c r="B28" s="277"/>
      <c r="C28" s="277"/>
      <c r="D28" s="277"/>
      <c r="E28" s="277"/>
      <c r="F28" s="277"/>
      <c r="G28" s="277"/>
      <c r="H28" s="278"/>
      <c r="I28" s="128">
        <v>22</v>
      </c>
      <c r="J28" s="130">
        <v>0</v>
      </c>
      <c r="K28" s="130">
        <v>0</v>
      </c>
      <c r="M28" s="165"/>
      <c r="N28" s="120"/>
    </row>
    <row r="29" spans="1:14">
      <c r="A29" s="273" t="s">
        <v>72</v>
      </c>
      <c r="B29" s="274"/>
      <c r="C29" s="274"/>
      <c r="D29" s="274"/>
      <c r="E29" s="274"/>
      <c r="F29" s="274"/>
      <c r="G29" s="274"/>
      <c r="H29" s="275"/>
      <c r="I29" s="129">
        <v>23</v>
      </c>
      <c r="J29" s="130">
        <v>0</v>
      </c>
      <c r="K29" s="130">
        <v>0</v>
      </c>
      <c r="M29" s="165"/>
      <c r="N29" s="120"/>
    </row>
    <row r="30" spans="1:14">
      <c r="A30" s="276" t="s">
        <v>77</v>
      </c>
      <c r="B30" s="277"/>
      <c r="C30" s="277"/>
      <c r="D30" s="277"/>
      <c r="E30" s="277"/>
      <c r="F30" s="277"/>
      <c r="G30" s="277"/>
      <c r="H30" s="278"/>
      <c r="I30" s="128">
        <v>24</v>
      </c>
      <c r="J30" s="130">
        <v>0</v>
      </c>
      <c r="K30" s="130">
        <v>0</v>
      </c>
      <c r="M30" s="165"/>
      <c r="N30" s="120"/>
    </row>
    <row r="31" spans="1:14">
      <c r="A31" s="273" t="s">
        <v>78</v>
      </c>
      <c r="B31" s="274"/>
      <c r="C31" s="274"/>
      <c r="D31" s="274"/>
      <c r="E31" s="274"/>
      <c r="F31" s="274"/>
      <c r="G31" s="274"/>
      <c r="H31" s="275"/>
      <c r="I31" s="129">
        <v>25</v>
      </c>
      <c r="J31" s="130">
        <v>947738236</v>
      </c>
      <c r="K31" s="130">
        <v>927592169</v>
      </c>
      <c r="M31" s="165"/>
      <c r="N31" s="120"/>
    </row>
    <row r="32" spans="1:14">
      <c r="A32" s="276" t="s">
        <v>79</v>
      </c>
      <c r="B32" s="277"/>
      <c r="C32" s="277"/>
      <c r="D32" s="277"/>
      <c r="E32" s="277"/>
      <c r="F32" s="277"/>
      <c r="G32" s="277"/>
      <c r="H32" s="278"/>
      <c r="I32" s="128">
        <v>26</v>
      </c>
      <c r="J32" s="130">
        <v>6671944</v>
      </c>
      <c r="K32" s="130">
        <v>3379431</v>
      </c>
      <c r="M32" s="165"/>
      <c r="N32" s="120"/>
    </row>
    <row r="33" spans="1:14">
      <c r="A33" s="273" t="s">
        <v>73</v>
      </c>
      <c r="B33" s="274"/>
      <c r="C33" s="274"/>
      <c r="D33" s="274"/>
      <c r="E33" s="274"/>
      <c r="F33" s="274"/>
      <c r="G33" s="274"/>
      <c r="H33" s="275"/>
      <c r="I33" s="129">
        <v>27</v>
      </c>
      <c r="J33" s="130">
        <v>0</v>
      </c>
      <c r="K33" s="130">
        <v>0</v>
      </c>
      <c r="M33" s="165"/>
      <c r="N33" s="120"/>
    </row>
    <row r="34" spans="1:14">
      <c r="A34" s="276" t="s">
        <v>177</v>
      </c>
      <c r="B34" s="277"/>
      <c r="C34" s="277"/>
      <c r="D34" s="277"/>
      <c r="E34" s="277"/>
      <c r="F34" s="277"/>
      <c r="G34" s="277"/>
      <c r="H34" s="278"/>
      <c r="I34" s="128">
        <v>28</v>
      </c>
      <c r="J34" s="130">
        <v>379030139</v>
      </c>
      <c r="K34" s="130">
        <v>379242097</v>
      </c>
      <c r="M34" s="165"/>
      <c r="N34" s="120"/>
    </row>
    <row r="35" spans="1:14">
      <c r="A35" s="273" t="s">
        <v>178</v>
      </c>
      <c r="B35" s="274"/>
      <c r="C35" s="274"/>
      <c r="D35" s="274"/>
      <c r="E35" s="274"/>
      <c r="F35" s="274"/>
      <c r="G35" s="274"/>
      <c r="H35" s="275"/>
      <c r="I35" s="129">
        <v>29</v>
      </c>
      <c r="J35" s="141">
        <f>SUM(J36:J38)</f>
        <v>247675906</v>
      </c>
      <c r="K35" s="141">
        <f>SUM(K36:K38)</f>
        <v>441993696</v>
      </c>
      <c r="M35" s="165"/>
      <c r="N35" s="120"/>
    </row>
    <row r="36" spans="1:14">
      <c r="A36" s="276" t="s">
        <v>74</v>
      </c>
      <c r="B36" s="277"/>
      <c r="C36" s="277"/>
      <c r="D36" s="277"/>
      <c r="E36" s="277"/>
      <c r="F36" s="277"/>
      <c r="G36" s="277"/>
      <c r="H36" s="278"/>
      <c r="I36" s="128">
        <v>30</v>
      </c>
      <c r="J36" s="130">
        <v>0</v>
      </c>
      <c r="K36" s="130">
        <v>0</v>
      </c>
      <c r="M36" s="165"/>
      <c r="N36" s="120"/>
    </row>
    <row r="37" spans="1:14">
      <c r="A37" s="273" t="s">
        <v>75</v>
      </c>
      <c r="B37" s="274"/>
      <c r="C37" s="274"/>
      <c r="D37" s="274"/>
      <c r="E37" s="274"/>
      <c r="F37" s="274"/>
      <c r="G37" s="274"/>
      <c r="H37" s="275"/>
      <c r="I37" s="129">
        <v>31</v>
      </c>
      <c r="J37" s="130">
        <v>7815941</v>
      </c>
      <c r="K37" s="130">
        <v>7070724</v>
      </c>
      <c r="M37" s="165"/>
      <c r="N37" s="120"/>
    </row>
    <row r="38" spans="1:14">
      <c r="A38" s="276" t="s">
        <v>76</v>
      </c>
      <c r="B38" s="277"/>
      <c r="C38" s="277"/>
      <c r="D38" s="277"/>
      <c r="E38" s="277"/>
      <c r="F38" s="277"/>
      <c r="G38" s="277"/>
      <c r="H38" s="278"/>
      <c r="I38" s="128">
        <v>32</v>
      </c>
      <c r="J38" s="130">
        <v>239859965</v>
      </c>
      <c r="K38" s="130">
        <v>434922972</v>
      </c>
      <c r="M38" s="165"/>
      <c r="N38" s="120"/>
    </row>
    <row r="39" spans="1:14">
      <c r="A39" s="273" t="s">
        <v>179</v>
      </c>
      <c r="B39" s="274"/>
      <c r="C39" s="274"/>
      <c r="D39" s="274"/>
      <c r="E39" s="274"/>
      <c r="F39" s="274"/>
      <c r="G39" s="274"/>
      <c r="H39" s="275"/>
      <c r="I39" s="129">
        <v>33</v>
      </c>
      <c r="J39" s="130">
        <v>90578796</v>
      </c>
      <c r="K39" s="130">
        <v>95801715</v>
      </c>
      <c r="M39" s="165"/>
      <c r="N39" s="120"/>
    </row>
    <row r="40" spans="1:14">
      <c r="A40" s="258" t="s">
        <v>332</v>
      </c>
      <c r="B40" s="259"/>
      <c r="C40" s="259"/>
      <c r="D40" s="259"/>
      <c r="E40" s="259"/>
      <c r="F40" s="259"/>
      <c r="G40" s="259"/>
      <c r="H40" s="260"/>
      <c r="I40" s="128">
        <v>34</v>
      </c>
      <c r="J40" s="141">
        <f>J41+J49+J56+J64</f>
        <v>5107598382</v>
      </c>
      <c r="K40" s="141">
        <f>K41+K49+K56+K64</f>
        <v>4805598032</v>
      </c>
      <c r="M40" s="165"/>
      <c r="N40" s="120"/>
    </row>
    <row r="41" spans="1:14">
      <c r="A41" s="273" t="s">
        <v>94</v>
      </c>
      <c r="B41" s="274"/>
      <c r="C41" s="274"/>
      <c r="D41" s="274"/>
      <c r="E41" s="274"/>
      <c r="F41" s="274"/>
      <c r="G41" s="274"/>
      <c r="H41" s="275"/>
      <c r="I41" s="129">
        <v>35</v>
      </c>
      <c r="J41" s="141">
        <f>SUM(J42:J48)</f>
        <v>127772976</v>
      </c>
      <c r="K41" s="141">
        <f>SUM(K42:K48)</f>
        <v>118633690</v>
      </c>
      <c r="M41" s="165"/>
      <c r="N41" s="120"/>
    </row>
    <row r="42" spans="1:14">
      <c r="A42" s="276" t="s">
        <v>111</v>
      </c>
      <c r="B42" s="277"/>
      <c r="C42" s="277"/>
      <c r="D42" s="277"/>
      <c r="E42" s="277"/>
      <c r="F42" s="277"/>
      <c r="G42" s="277"/>
      <c r="H42" s="278"/>
      <c r="I42" s="128">
        <v>36</v>
      </c>
      <c r="J42" s="130">
        <v>22773233</v>
      </c>
      <c r="K42" s="130">
        <v>30710747</v>
      </c>
      <c r="M42" s="165"/>
      <c r="N42" s="120"/>
    </row>
    <row r="43" spans="1:14">
      <c r="A43" s="273" t="s">
        <v>112</v>
      </c>
      <c r="B43" s="274"/>
      <c r="C43" s="274"/>
      <c r="D43" s="274"/>
      <c r="E43" s="274"/>
      <c r="F43" s="274"/>
      <c r="G43" s="274"/>
      <c r="H43" s="275"/>
      <c r="I43" s="129">
        <v>37</v>
      </c>
      <c r="J43" s="130">
        <v>0</v>
      </c>
      <c r="K43" s="130">
        <v>0</v>
      </c>
      <c r="M43" s="165"/>
      <c r="N43" s="120"/>
    </row>
    <row r="44" spans="1:14">
      <c r="A44" s="276" t="s">
        <v>80</v>
      </c>
      <c r="B44" s="277"/>
      <c r="C44" s="277"/>
      <c r="D44" s="277"/>
      <c r="E44" s="277"/>
      <c r="F44" s="277"/>
      <c r="G44" s="277"/>
      <c r="H44" s="278"/>
      <c r="I44" s="128">
        <v>38</v>
      </c>
      <c r="J44" s="130">
        <v>0</v>
      </c>
      <c r="K44" s="130">
        <v>0</v>
      </c>
      <c r="M44" s="165"/>
      <c r="N44" s="120"/>
    </row>
    <row r="45" spans="1:14">
      <c r="A45" s="273" t="s">
        <v>81</v>
      </c>
      <c r="B45" s="274"/>
      <c r="C45" s="274"/>
      <c r="D45" s="274"/>
      <c r="E45" s="274"/>
      <c r="F45" s="274"/>
      <c r="G45" s="274"/>
      <c r="H45" s="275"/>
      <c r="I45" s="129">
        <v>39</v>
      </c>
      <c r="J45" s="130">
        <v>104961984</v>
      </c>
      <c r="K45" s="130">
        <v>87893809</v>
      </c>
      <c r="M45" s="165"/>
      <c r="N45" s="120"/>
    </row>
    <row r="46" spans="1:14">
      <c r="A46" s="276" t="s">
        <v>82</v>
      </c>
      <c r="B46" s="277"/>
      <c r="C46" s="277"/>
      <c r="D46" s="277"/>
      <c r="E46" s="277"/>
      <c r="F46" s="277"/>
      <c r="G46" s="277"/>
      <c r="H46" s="278"/>
      <c r="I46" s="128">
        <v>40</v>
      </c>
      <c r="J46" s="130">
        <v>37759</v>
      </c>
      <c r="K46" s="130">
        <v>29134</v>
      </c>
      <c r="M46" s="165"/>
      <c r="N46" s="120"/>
    </row>
    <row r="47" spans="1:14">
      <c r="A47" s="273" t="s">
        <v>83</v>
      </c>
      <c r="B47" s="274"/>
      <c r="C47" s="274"/>
      <c r="D47" s="274"/>
      <c r="E47" s="274"/>
      <c r="F47" s="274"/>
      <c r="G47" s="274"/>
      <c r="H47" s="275"/>
      <c r="I47" s="129">
        <v>41</v>
      </c>
      <c r="J47" s="130">
        <v>0</v>
      </c>
      <c r="K47" s="130">
        <v>0</v>
      </c>
      <c r="M47" s="165"/>
      <c r="N47" s="120"/>
    </row>
    <row r="48" spans="1:14">
      <c r="A48" s="276" t="s">
        <v>84</v>
      </c>
      <c r="B48" s="277"/>
      <c r="C48" s="277"/>
      <c r="D48" s="277"/>
      <c r="E48" s="277"/>
      <c r="F48" s="277"/>
      <c r="G48" s="277"/>
      <c r="H48" s="278"/>
      <c r="I48" s="128">
        <v>42</v>
      </c>
      <c r="J48" s="130">
        <v>0</v>
      </c>
      <c r="K48" s="130">
        <v>0</v>
      </c>
      <c r="M48" s="165"/>
      <c r="N48" s="120"/>
    </row>
    <row r="49" spans="1:14">
      <c r="A49" s="273" t="s">
        <v>95</v>
      </c>
      <c r="B49" s="274"/>
      <c r="C49" s="274"/>
      <c r="D49" s="274"/>
      <c r="E49" s="274"/>
      <c r="F49" s="274"/>
      <c r="G49" s="274"/>
      <c r="H49" s="275"/>
      <c r="I49" s="129">
        <v>43</v>
      </c>
      <c r="J49" s="141">
        <f>SUM(J50:J55)</f>
        <v>1630528251</v>
      </c>
      <c r="K49" s="141">
        <f>SUM(K50:K55)</f>
        <v>1721707336</v>
      </c>
      <c r="M49" s="165"/>
      <c r="N49" s="120"/>
    </row>
    <row r="50" spans="1:14">
      <c r="A50" s="276" t="s">
        <v>193</v>
      </c>
      <c r="B50" s="277"/>
      <c r="C50" s="277"/>
      <c r="D50" s="277"/>
      <c r="E50" s="277"/>
      <c r="F50" s="277"/>
      <c r="G50" s="277"/>
      <c r="H50" s="278"/>
      <c r="I50" s="128">
        <v>44</v>
      </c>
      <c r="J50" s="130">
        <v>0</v>
      </c>
      <c r="K50" s="130">
        <v>0</v>
      </c>
      <c r="M50" s="165"/>
      <c r="N50" s="120"/>
    </row>
    <row r="51" spans="1:14">
      <c r="A51" s="273" t="s">
        <v>194</v>
      </c>
      <c r="B51" s="274"/>
      <c r="C51" s="274"/>
      <c r="D51" s="274"/>
      <c r="E51" s="274"/>
      <c r="F51" s="274"/>
      <c r="G51" s="274"/>
      <c r="H51" s="275"/>
      <c r="I51" s="129">
        <v>45</v>
      </c>
      <c r="J51" s="130">
        <v>1574712398</v>
      </c>
      <c r="K51" s="130">
        <v>1667136787</v>
      </c>
      <c r="M51" s="165"/>
      <c r="N51" s="120"/>
    </row>
    <row r="52" spans="1:14">
      <c r="A52" s="276" t="s">
        <v>195</v>
      </c>
      <c r="B52" s="277"/>
      <c r="C52" s="277"/>
      <c r="D52" s="277"/>
      <c r="E52" s="277"/>
      <c r="F52" s="277"/>
      <c r="G52" s="277"/>
      <c r="H52" s="278"/>
      <c r="I52" s="128">
        <v>46</v>
      </c>
      <c r="J52" s="130">
        <v>0</v>
      </c>
      <c r="K52" s="130">
        <v>0</v>
      </c>
      <c r="M52" s="165"/>
      <c r="N52" s="120"/>
    </row>
    <row r="53" spans="1:14">
      <c r="A53" s="273" t="s">
        <v>196</v>
      </c>
      <c r="B53" s="274"/>
      <c r="C53" s="274"/>
      <c r="D53" s="274"/>
      <c r="E53" s="274"/>
      <c r="F53" s="274"/>
      <c r="G53" s="274"/>
      <c r="H53" s="275"/>
      <c r="I53" s="129">
        <v>47</v>
      </c>
      <c r="J53" s="130">
        <v>21877031</v>
      </c>
      <c r="K53" s="130">
        <v>23999461</v>
      </c>
      <c r="M53" s="165"/>
      <c r="N53" s="120"/>
    </row>
    <row r="54" spans="1:14">
      <c r="A54" s="276" t="s">
        <v>10</v>
      </c>
      <c r="B54" s="277"/>
      <c r="C54" s="277"/>
      <c r="D54" s="277"/>
      <c r="E54" s="277"/>
      <c r="F54" s="277"/>
      <c r="G54" s="277"/>
      <c r="H54" s="278"/>
      <c r="I54" s="128">
        <v>48</v>
      </c>
      <c r="J54" s="130">
        <v>8797419</v>
      </c>
      <c r="K54" s="130">
        <v>12254354</v>
      </c>
      <c r="M54" s="165"/>
      <c r="N54" s="120"/>
    </row>
    <row r="55" spans="1:14">
      <c r="A55" s="273" t="s">
        <v>11</v>
      </c>
      <c r="B55" s="274"/>
      <c r="C55" s="274"/>
      <c r="D55" s="274"/>
      <c r="E55" s="274"/>
      <c r="F55" s="274"/>
      <c r="G55" s="274"/>
      <c r="H55" s="275"/>
      <c r="I55" s="129">
        <v>49</v>
      </c>
      <c r="J55" s="130">
        <v>25141403</v>
      </c>
      <c r="K55" s="130">
        <v>18316734</v>
      </c>
      <c r="M55" s="165"/>
      <c r="N55" s="120"/>
    </row>
    <row r="56" spans="1:14">
      <c r="A56" s="276" t="s">
        <v>96</v>
      </c>
      <c r="B56" s="277"/>
      <c r="C56" s="277"/>
      <c r="D56" s="277"/>
      <c r="E56" s="277"/>
      <c r="F56" s="277"/>
      <c r="G56" s="277"/>
      <c r="H56" s="278"/>
      <c r="I56" s="128">
        <v>50</v>
      </c>
      <c r="J56" s="141">
        <f>SUM(J57:J63)</f>
        <v>197232420</v>
      </c>
      <c r="K56" s="141">
        <f>SUM(K57:K63)</f>
        <v>766156</v>
      </c>
      <c r="M56" s="165"/>
      <c r="N56" s="120"/>
    </row>
    <row r="57" spans="1:14">
      <c r="A57" s="273" t="s">
        <v>70</v>
      </c>
      <c r="B57" s="274"/>
      <c r="C57" s="274"/>
      <c r="D57" s="274"/>
      <c r="E57" s="274"/>
      <c r="F57" s="274"/>
      <c r="G57" s="274"/>
      <c r="H57" s="275"/>
      <c r="I57" s="129">
        <v>51</v>
      </c>
      <c r="J57" s="130">
        <v>0</v>
      </c>
      <c r="K57" s="130">
        <v>0</v>
      </c>
      <c r="M57" s="165"/>
      <c r="N57" s="120"/>
    </row>
    <row r="58" spans="1:14">
      <c r="A58" s="276" t="s">
        <v>71</v>
      </c>
      <c r="B58" s="277"/>
      <c r="C58" s="277"/>
      <c r="D58" s="277"/>
      <c r="E58" s="277"/>
      <c r="F58" s="277"/>
      <c r="G58" s="277"/>
      <c r="H58" s="278"/>
      <c r="I58" s="128">
        <v>52</v>
      </c>
      <c r="J58" s="130">
        <v>0</v>
      </c>
      <c r="K58" s="130">
        <v>0</v>
      </c>
      <c r="M58" s="165"/>
      <c r="N58" s="120"/>
    </row>
    <row r="59" spans="1:14">
      <c r="A59" s="273" t="s">
        <v>233</v>
      </c>
      <c r="B59" s="274"/>
      <c r="C59" s="274"/>
      <c r="D59" s="274"/>
      <c r="E59" s="274"/>
      <c r="F59" s="274"/>
      <c r="G59" s="274"/>
      <c r="H59" s="275"/>
      <c r="I59" s="129">
        <v>53</v>
      </c>
      <c r="J59" s="130">
        <v>0</v>
      </c>
      <c r="K59" s="130">
        <v>0</v>
      </c>
      <c r="M59" s="165"/>
      <c r="N59" s="120"/>
    </row>
    <row r="60" spans="1:14">
      <c r="A60" s="276" t="s">
        <v>77</v>
      </c>
      <c r="B60" s="277"/>
      <c r="C60" s="277"/>
      <c r="D60" s="277"/>
      <c r="E60" s="277"/>
      <c r="F60" s="277"/>
      <c r="G60" s="277"/>
      <c r="H60" s="278"/>
      <c r="I60" s="128">
        <v>54</v>
      </c>
      <c r="J60" s="130">
        <v>0</v>
      </c>
      <c r="K60" s="130">
        <v>0</v>
      </c>
      <c r="M60" s="165"/>
      <c r="N60" s="120"/>
    </row>
    <row r="61" spans="1:14">
      <c r="A61" s="273" t="s">
        <v>78</v>
      </c>
      <c r="B61" s="274"/>
      <c r="C61" s="274"/>
      <c r="D61" s="274"/>
      <c r="E61" s="274"/>
      <c r="F61" s="274"/>
      <c r="G61" s="274"/>
      <c r="H61" s="275"/>
      <c r="I61" s="129">
        <v>55</v>
      </c>
      <c r="J61" s="130">
        <v>121386</v>
      </c>
      <c r="K61" s="130">
        <v>121386</v>
      </c>
      <c r="M61" s="165"/>
      <c r="N61" s="120"/>
    </row>
    <row r="62" spans="1:14">
      <c r="A62" s="276" t="s">
        <v>79</v>
      </c>
      <c r="B62" s="277"/>
      <c r="C62" s="277"/>
      <c r="D62" s="277"/>
      <c r="E62" s="277"/>
      <c r="F62" s="277"/>
      <c r="G62" s="277"/>
      <c r="H62" s="278"/>
      <c r="I62" s="128">
        <v>56</v>
      </c>
      <c r="J62" s="130">
        <v>197111034</v>
      </c>
      <c r="K62" s="130">
        <v>644770</v>
      </c>
      <c r="M62" s="165"/>
      <c r="N62" s="120"/>
    </row>
    <row r="63" spans="1:14">
      <c r="A63" s="273" t="s">
        <v>40</v>
      </c>
      <c r="B63" s="274"/>
      <c r="C63" s="274"/>
      <c r="D63" s="274"/>
      <c r="E63" s="274"/>
      <c r="F63" s="274"/>
      <c r="G63" s="274"/>
      <c r="H63" s="275"/>
      <c r="I63" s="129">
        <v>57</v>
      </c>
      <c r="J63" s="130">
        <v>0</v>
      </c>
      <c r="K63" s="130">
        <v>0</v>
      </c>
      <c r="M63" s="165"/>
      <c r="N63" s="120"/>
    </row>
    <row r="64" spans="1:14">
      <c r="A64" s="276" t="s">
        <v>200</v>
      </c>
      <c r="B64" s="277"/>
      <c r="C64" s="277"/>
      <c r="D64" s="277"/>
      <c r="E64" s="277"/>
      <c r="F64" s="277"/>
      <c r="G64" s="277"/>
      <c r="H64" s="278"/>
      <c r="I64" s="128">
        <v>58</v>
      </c>
      <c r="J64" s="130">
        <v>3152064735</v>
      </c>
      <c r="K64" s="130">
        <v>2964490850</v>
      </c>
      <c r="M64" s="165"/>
      <c r="N64" s="120"/>
    </row>
    <row r="65" spans="1:14">
      <c r="A65" s="279" t="s">
        <v>50</v>
      </c>
      <c r="B65" s="280"/>
      <c r="C65" s="280"/>
      <c r="D65" s="280"/>
      <c r="E65" s="280"/>
      <c r="F65" s="280"/>
      <c r="G65" s="280"/>
      <c r="H65" s="281"/>
      <c r="I65" s="129">
        <v>59</v>
      </c>
      <c r="J65" s="130">
        <v>245658727</v>
      </c>
      <c r="K65" s="130">
        <v>174038440</v>
      </c>
      <c r="M65" s="165"/>
      <c r="N65" s="120"/>
    </row>
    <row r="66" spans="1:14">
      <c r="A66" s="258" t="s">
        <v>333</v>
      </c>
      <c r="B66" s="259"/>
      <c r="C66" s="259"/>
      <c r="D66" s="259"/>
      <c r="E66" s="259"/>
      <c r="F66" s="259"/>
      <c r="G66" s="259"/>
      <c r="H66" s="260"/>
      <c r="I66" s="128">
        <v>60</v>
      </c>
      <c r="J66" s="141">
        <f>J7+J8+J40+J65</f>
        <v>15738419765</v>
      </c>
      <c r="K66" s="141">
        <f>K7+K8+K40+K65</f>
        <v>15563662355</v>
      </c>
      <c r="M66" s="165"/>
      <c r="N66" s="120"/>
    </row>
    <row r="67" spans="1:14">
      <c r="A67" s="282" t="s">
        <v>85</v>
      </c>
      <c r="B67" s="283"/>
      <c r="C67" s="283"/>
      <c r="D67" s="283"/>
      <c r="E67" s="283"/>
      <c r="F67" s="283"/>
      <c r="G67" s="283"/>
      <c r="H67" s="284"/>
      <c r="I67" s="131">
        <v>61</v>
      </c>
      <c r="J67" s="132">
        <v>0</v>
      </c>
      <c r="K67" s="132">
        <v>0</v>
      </c>
      <c r="M67" s="165"/>
      <c r="N67" s="120"/>
    </row>
    <row r="68" spans="1:14">
      <c r="A68" s="285" t="s">
        <v>52</v>
      </c>
      <c r="B68" s="286"/>
      <c r="C68" s="286"/>
      <c r="D68" s="286"/>
      <c r="E68" s="286"/>
      <c r="F68" s="286"/>
      <c r="G68" s="286"/>
      <c r="H68" s="286"/>
      <c r="I68" s="286"/>
      <c r="J68" s="286"/>
      <c r="K68" s="287"/>
      <c r="M68" s="165"/>
      <c r="N68" s="120"/>
    </row>
    <row r="69" spans="1:14">
      <c r="A69" s="255" t="s">
        <v>334</v>
      </c>
      <c r="B69" s="256"/>
      <c r="C69" s="256"/>
      <c r="D69" s="256"/>
      <c r="E69" s="256"/>
      <c r="F69" s="256"/>
      <c r="G69" s="256"/>
      <c r="H69" s="257"/>
      <c r="I69" s="126">
        <v>62</v>
      </c>
      <c r="J69" s="142">
        <f>J70+J71+J72+J78+J79+J82+J85</f>
        <v>12572520864</v>
      </c>
      <c r="K69" s="142">
        <f>K70+K71+K72+K78+K79+K82+K85</f>
        <v>12620459729</v>
      </c>
      <c r="M69" s="165"/>
      <c r="N69" s="120"/>
    </row>
    <row r="70" spans="1:14">
      <c r="A70" s="276" t="s">
        <v>135</v>
      </c>
      <c r="B70" s="277"/>
      <c r="C70" s="277"/>
      <c r="D70" s="277"/>
      <c r="E70" s="277"/>
      <c r="F70" s="277"/>
      <c r="G70" s="277"/>
      <c r="H70" s="278"/>
      <c r="I70" s="128">
        <v>63</v>
      </c>
      <c r="J70" s="130">
        <v>9822853500</v>
      </c>
      <c r="K70" s="130">
        <v>9822853500</v>
      </c>
      <c r="M70" s="165"/>
      <c r="N70" s="120"/>
    </row>
    <row r="71" spans="1:14">
      <c r="A71" s="273" t="s">
        <v>136</v>
      </c>
      <c r="B71" s="274"/>
      <c r="C71" s="274"/>
      <c r="D71" s="274"/>
      <c r="E71" s="274"/>
      <c r="F71" s="274"/>
      <c r="G71" s="274"/>
      <c r="H71" s="275"/>
      <c r="I71" s="129">
        <v>64</v>
      </c>
      <c r="J71" s="130">
        <v>0</v>
      </c>
      <c r="K71" s="130">
        <v>0</v>
      </c>
      <c r="M71" s="165"/>
      <c r="N71" s="120"/>
    </row>
    <row r="72" spans="1:14">
      <c r="A72" s="276" t="s">
        <v>137</v>
      </c>
      <c r="B72" s="277"/>
      <c r="C72" s="277"/>
      <c r="D72" s="277"/>
      <c r="E72" s="277"/>
      <c r="F72" s="277"/>
      <c r="G72" s="277"/>
      <c r="H72" s="278"/>
      <c r="I72" s="128">
        <v>65</v>
      </c>
      <c r="J72" s="141">
        <f>J73+J74-J75+J76+J77</f>
        <v>491604073</v>
      </c>
      <c r="K72" s="141">
        <f>K73+K74-K75+K76+K77</f>
        <v>453139968</v>
      </c>
      <c r="M72" s="165"/>
      <c r="N72" s="120"/>
    </row>
    <row r="73" spans="1:14">
      <c r="A73" s="273" t="s">
        <v>138</v>
      </c>
      <c r="B73" s="274"/>
      <c r="C73" s="274"/>
      <c r="D73" s="274"/>
      <c r="E73" s="274"/>
      <c r="F73" s="274"/>
      <c r="G73" s="274"/>
      <c r="H73" s="275"/>
      <c r="I73" s="129">
        <v>66</v>
      </c>
      <c r="J73" s="130">
        <v>491142675</v>
      </c>
      <c r="K73" s="130">
        <v>491142675</v>
      </c>
      <c r="M73" s="165"/>
      <c r="N73" s="120"/>
    </row>
    <row r="74" spans="1:14">
      <c r="A74" s="276" t="s">
        <v>139</v>
      </c>
      <c r="B74" s="277"/>
      <c r="C74" s="277"/>
      <c r="D74" s="277"/>
      <c r="E74" s="277"/>
      <c r="F74" s="277"/>
      <c r="G74" s="277"/>
      <c r="H74" s="278"/>
      <c r="I74" s="128">
        <v>67</v>
      </c>
      <c r="J74" s="130">
        <v>37634983</v>
      </c>
      <c r="K74" s="130">
        <v>0</v>
      </c>
      <c r="M74" s="165"/>
      <c r="N74" s="120"/>
    </row>
    <row r="75" spans="1:14">
      <c r="A75" s="273" t="s">
        <v>127</v>
      </c>
      <c r="B75" s="274"/>
      <c r="C75" s="274"/>
      <c r="D75" s="274"/>
      <c r="E75" s="274"/>
      <c r="F75" s="274"/>
      <c r="G75" s="274"/>
      <c r="H75" s="275"/>
      <c r="I75" s="129">
        <v>68</v>
      </c>
      <c r="J75" s="130">
        <v>38454288</v>
      </c>
      <c r="K75" s="130">
        <v>39022976</v>
      </c>
      <c r="M75" s="165"/>
      <c r="N75" s="120"/>
    </row>
    <row r="76" spans="1:14">
      <c r="A76" s="276" t="s">
        <v>128</v>
      </c>
      <c r="B76" s="277"/>
      <c r="C76" s="277"/>
      <c r="D76" s="277"/>
      <c r="E76" s="277"/>
      <c r="F76" s="277"/>
      <c r="G76" s="277"/>
      <c r="H76" s="278"/>
      <c r="I76" s="128">
        <v>69</v>
      </c>
      <c r="J76" s="130"/>
      <c r="K76" s="130">
        <v>0</v>
      </c>
      <c r="M76" s="165"/>
      <c r="N76" s="120"/>
    </row>
    <row r="77" spans="1:14">
      <c r="A77" s="273" t="s">
        <v>129</v>
      </c>
      <c r="B77" s="274"/>
      <c r="C77" s="274"/>
      <c r="D77" s="274"/>
      <c r="E77" s="274"/>
      <c r="F77" s="274"/>
      <c r="G77" s="274"/>
      <c r="H77" s="275"/>
      <c r="I77" s="129">
        <v>70</v>
      </c>
      <c r="J77" s="130">
        <v>1280703</v>
      </c>
      <c r="K77" s="130">
        <v>1020269</v>
      </c>
      <c r="M77" s="165"/>
      <c r="N77" s="120"/>
    </row>
    <row r="78" spans="1:14">
      <c r="A78" s="276" t="s">
        <v>130</v>
      </c>
      <c r="B78" s="277"/>
      <c r="C78" s="277"/>
      <c r="D78" s="277"/>
      <c r="E78" s="277"/>
      <c r="F78" s="277"/>
      <c r="G78" s="277"/>
      <c r="H78" s="278"/>
      <c r="I78" s="128">
        <v>71</v>
      </c>
      <c r="J78" s="130">
        <v>1661560</v>
      </c>
      <c r="K78" s="130">
        <v>-14010881</v>
      </c>
      <c r="M78" s="165"/>
      <c r="N78" s="120"/>
    </row>
    <row r="79" spans="1:14">
      <c r="A79" s="273" t="s">
        <v>231</v>
      </c>
      <c r="B79" s="274"/>
      <c r="C79" s="274"/>
      <c r="D79" s="274"/>
      <c r="E79" s="274"/>
      <c r="F79" s="274"/>
      <c r="G79" s="274"/>
      <c r="H79" s="275"/>
      <c r="I79" s="129">
        <v>72</v>
      </c>
      <c r="J79" s="141">
        <f>J80-J81</f>
        <v>1024447978</v>
      </c>
      <c r="K79" s="141">
        <f>K80-K81</f>
        <v>1572554770</v>
      </c>
      <c r="M79" s="165"/>
      <c r="N79" s="120"/>
    </row>
    <row r="80" spans="1:14">
      <c r="A80" s="288" t="s">
        <v>163</v>
      </c>
      <c r="B80" s="289"/>
      <c r="C80" s="289"/>
      <c r="D80" s="289"/>
      <c r="E80" s="289"/>
      <c r="F80" s="289"/>
      <c r="G80" s="289"/>
      <c r="H80" s="290"/>
      <c r="I80" s="128">
        <v>73</v>
      </c>
      <c r="J80" s="130">
        <v>1024447978</v>
      </c>
      <c r="K80" s="130">
        <v>1572554770</v>
      </c>
      <c r="M80" s="165"/>
      <c r="N80" s="120"/>
    </row>
    <row r="81" spans="1:14">
      <c r="A81" s="291" t="s">
        <v>164</v>
      </c>
      <c r="B81" s="292"/>
      <c r="C81" s="292"/>
      <c r="D81" s="292"/>
      <c r="E81" s="292"/>
      <c r="F81" s="292"/>
      <c r="G81" s="292"/>
      <c r="H81" s="293"/>
      <c r="I81" s="129">
        <v>74</v>
      </c>
      <c r="J81" s="130">
        <v>0</v>
      </c>
      <c r="K81" s="130">
        <v>0</v>
      </c>
      <c r="M81" s="165"/>
      <c r="N81" s="120"/>
    </row>
    <row r="82" spans="1:14">
      <c r="A82" s="276" t="s">
        <v>232</v>
      </c>
      <c r="B82" s="277"/>
      <c r="C82" s="277"/>
      <c r="D82" s="277"/>
      <c r="E82" s="277"/>
      <c r="F82" s="277"/>
      <c r="G82" s="277"/>
      <c r="H82" s="278"/>
      <c r="I82" s="128">
        <v>75</v>
      </c>
      <c r="J82" s="141">
        <f>J83-J84</f>
        <v>863436283</v>
      </c>
      <c r="K82" s="141">
        <f>K83-K84</f>
        <v>447344188</v>
      </c>
      <c r="M82" s="165"/>
      <c r="N82" s="120"/>
    </row>
    <row r="83" spans="1:14">
      <c r="A83" s="291" t="s">
        <v>165</v>
      </c>
      <c r="B83" s="292"/>
      <c r="C83" s="292"/>
      <c r="D83" s="292"/>
      <c r="E83" s="292"/>
      <c r="F83" s="292"/>
      <c r="G83" s="292"/>
      <c r="H83" s="293"/>
      <c r="I83" s="129">
        <v>76</v>
      </c>
      <c r="J83" s="130">
        <v>863436283</v>
      </c>
      <c r="K83" s="130">
        <v>447344188</v>
      </c>
      <c r="M83" s="165"/>
      <c r="N83" s="120"/>
    </row>
    <row r="84" spans="1:14">
      <c r="A84" s="288" t="s">
        <v>166</v>
      </c>
      <c r="B84" s="289"/>
      <c r="C84" s="289"/>
      <c r="D84" s="289"/>
      <c r="E84" s="289"/>
      <c r="F84" s="289"/>
      <c r="G84" s="289"/>
      <c r="H84" s="290"/>
      <c r="I84" s="128">
        <v>77</v>
      </c>
      <c r="J84" s="130">
        <v>0</v>
      </c>
      <c r="K84" s="130">
        <v>0</v>
      </c>
      <c r="M84" s="165"/>
      <c r="N84" s="120"/>
    </row>
    <row r="85" spans="1:14">
      <c r="A85" s="273" t="s">
        <v>167</v>
      </c>
      <c r="B85" s="274"/>
      <c r="C85" s="274"/>
      <c r="D85" s="274"/>
      <c r="E85" s="274"/>
      <c r="F85" s="274"/>
      <c r="G85" s="274"/>
      <c r="H85" s="275"/>
      <c r="I85" s="129">
        <v>78</v>
      </c>
      <c r="J85" s="130">
        <v>368517470</v>
      </c>
      <c r="K85" s="130">
        <v>338578184</v>
      </c>
      <c r="M85" s="165"/>
      <c r="N85" s="120"/>
    </row>
    <row r="86" spans="1:14">
      <c r="A86" s="258" t="s">
        <v>335</v>
      </c>
      <c r="B86" s="259"/>
      <c r="C86" s="259"/>
      <c r="D86" s="259"/>
      <c r="E86" s="259"/>
      <c r="F86" s="259"/>
      <c r="G86" s="259"/>
      <c r="H86" s="260"/>
      <c r="I86" s="128">
        <v>79</v>
      </c>
      <c r="J86" s="141">
        <f>SUM(J87:J89)</f>
        <v>102760777</v>
      </c>
      <c r="K86" s="141">
        <f>SUM(K87:K89)</f>
        <v>77117584</v>
      </c>
      <c r="M86" s="165"/>
      <c r="N86" s="120"/>
    </row>
    <row r="87" spans="1:14">
      <c r="A87" s="273" t="s">
        <v>123</v>
      </c>
      <c r="B87" s="274"/>
      <c r="C87" s="274"/>
      <c r="D87" s="274"/>
      <c r="E87" s="274"/>
      <c r="F87" s="274"/>
      <c r="G87" s="274"/>
      <c r="H87" s="275"/>
      <c r="I87" s="129">
        <v>80</v>
      </c>
      <c r="J87" s="130">
        <v>42596387</v>
      </c>
      <c r="K87" s="130">
        <v>10769131</v>
      </c>
      <c r="M87" s="165"/>
      <c r="N87" s="120"/>
    </row>
    <row r="88" spans="1:14">
      <c r="A88" s="276" t="s">
        <v>124</v>
      </c>
      <c r="B88" s="277"/>
      <c r="C88" s="277"/>
      <c r="D88" s="277"/>
      <c r="E88" s="277"/>
      <c r="F88" s="277"/>
      <c r="G88" s="277"/>
      <c r="H88" s="278"/>
      <c r="I88" s="128">
        <v>81</v>
      </c>
      <c r="J88" s="130">
        <v>0</v>
      </c>
      <c r="K88" s="130">
        <v>0</v>
      </c>
      <c r="M88" s="165"/>
      <c r="N88" s="120"/>
    </row>
    <row r="89" spans="1:14">
      <c r="A89" s="273" t="s">
        <v>125</v>
      </c>
      <c r="B89" s="274"/>
      <c r="C89" s="274"/>
      <c r="D89" s="274"/>
      <c r="E89" s="274"/>
      <c r="F89" s="274"/>
      <c r="G89" s="274"/>
      <c r="H89" s="275"/>
      <c r="I89" s="129">
        <v>82</v>
      </c>
      <c r="J89" s="130">
        <v>60164390</v>
      </c>
      <c r="K89" s="130">
        <v>66348453</v>
      </c>
      <c r="M89" s="165"/>
      <c r="N89" s="120"/>
    </row>
    <row r="90" spans="1:14">
      <c r="A90" s="258" t="s">
        <v>336</v>
      </c>
      <c r="B90" s="259"/>
      <c r="C90" s="259"/>
      <c r="D90" s="259"/>
      <c r="E90" s="259"/>
      <c r="F90" s="259"/>
      <c r="G90" s="259"/>
      <c r="H90" s="260"/>
      <c r="I90" s="128">
        <v>83</v>
      </c>
      <c r="J90" s="141">
        <f>SUM(J91:J99)</f>
        <v>664432083</v>
      </c>
      <c r="K90" s="141">
        <f>SUM(K91:K99)</f>
        <v>649519687</v>
      </c>
      <c r="M90" s="165"/>
      <c r="N90" s="120"/>
    </row>
    <row r="91" spans="1:14">
      <c r="A91" s="273" t="s">
        <v>126</v>
      </c>
      <c r="B91" s="274"/>
      <c r="C91" s="274"/>
      <c r="D91" s="274"/>
      <c r="E91" s="274"/>
      <c r="F91" s="274"/>
      <c r="G91" s="274"/>
      <c r="H91" s="275"/>
      <c r="I91" s="129">
        <v>84</v>
      </c>
      <c r="J91" s="130">
        <v>0</v>
      </c>
      <c r="K91" s="130">
        <v>0</v>
      </c>
      <c r="M91" s="165"/>
      <c r="N91" s="120"/>
    </row>
    <row r="92" spans="1:14">
      <c r="A92" s="276" t="s">
        <v>234</v>
      </c>
      <c r="B92" s="277"/>
      <c r="C92" s="277"/>
      <c r="D92" s="277"/>
      <c r="E92" s="277"/>
      <c r="F92" s="277"/>
      <c r="G92" s="277"/>
      <c r="H92" s="278"/>
      <c r="I92" s="128">
        <v>85</v>
      </c>
      <c r="J92" s="130">
        <v>3661526</v>
      </c>
      <c r="K92" s="130">
        <v>3302413</v>
      </c>
      <c r="M92" s="165"/>
      <c r="N92" s="120"/>
    </row>
    <row r="93" spans="1:14">
      <c r="A93" s="273" t="s">
        <v>0</v>
      </c>
      <c r="B93" s="274"/>
      <c r="C93" s="274"/>
      <c r="D93" s="274"/>
      <c r="E93" s="274"/>
      <c r="F93" s="274"/>
      <c r="G93" s="274"/>
      <c r="H93" s="275"/>
      <c r="I93" s="129">
        <v>86</v>
      </c>
      <c r="J93" s="130">
        <v>211990479</v>
      </c>
      <c r="K93" s="130">
        <v>191798936</v>
      </c>
      <c r="M93" s="165"/>
      <c r="N93" s="120"/>
    </row>
    <row r="94" spans="1:14">
      <c r="A94" s="276" t="s">
        <v>235</v>
      </c>
      <c r="B94" s="277"/>
      <c r="C94" s="277"/>
      <c r="D94" s="277"/>
      <c r="E94" s="277"/>
      <c r="F94" s="277"/>
      <c r="G94" s="277"/>
      <c r="H94" s="278"/>
      <c r="I94" s="128">
        <v>87</v>
      </c>
      <c r="J94" s="130">
        <v>0</v>
      </c>
      <c r="K94" s="130">
        <v>0</v>
      </c>
      <c r="M94" s="165"/>
      <c r="N94" s="120"/>
    </row>
    <row r="95" spans="1:14">
      <c r="A95" s="273" t="s">
        <v>236</v>
      </c>
      <c r="B95" s="274"/>
      <c r="C95" s="274"/>
      <c r="D95" s="274"/>
      <c r="E95" s="274"/>
      <c r="F95" s="274"/>
      <c r="G95" s="274"/>
      <c r="H95" s="275"/>
      <c r="I95" s="129">
        <v>88</v>
      </c>
      <c r="J95" s="130">
        <v>0</v>
      </c>
      <c r="K95" s="130">
        <v>0</v>
      </c>
      <c r="M95" s="165"/>
      <c r="N95" s="120"/>
    </row>
    <row r="96" spans="1:14">
      <c r="A96" s="276" t="s">
        <v>237</v>
      </c>
      <c r="B96" s="277"/>
      <c r="C96" s="277"/>
      <c r="D96" s="277"/>
      <c r="E96" s="277"/>
      <c r="F96" s="277"/>
      <c r="G96" s="277"/>
      <c r="H96" s="278"/>
      <c r="I96" s="128">
        <v>89</v>
      </c>
      <c r="J96" s="130">
        <v>90221763</v>
      </c>
      <c r="K96" s="130">
        <v>75112277</v>
      </c>
      <c r="M96" s="165"/>
      <c r="N96" s="120"/>
    </row>
    <row r="97" spans="1:14">
      <c r="A97" s="273" t="s">
        <v>88</v>
      </c>
      <c r="B97" s="274"/>
      <c r="C97" s="274"/>
      <c r="D97" s="274"/>
      <c r="E97" s="274"/>
      <c r="F97" s="274"/>
      <c r="G97" s="274"/>
      <c r="H97" s="275"/>
      <c r="I97" s="129">
        <v>90</v>
      </c>
      <c r="J97" s="130">
        <v>0</v>
      </c>
      <c r="K97" s="130">
        <v>0</v>
      </c>
      <c r="M97" s="165"/>
      <c r="N97" s="120"/>
    </row>
    <row r="98" spans="1:14">
      <c r="A98" s="276" t="s">
        <v>86</v>
      </c>
      <c r="B98" s="277"/>
      <c r="C98" s="277"/>
      <c r="D98" s="277"/>
      <c r="E98" s="277"/>
      <c r="F98" s="277"/>
      <c r="G98" s="277"/>
      <c r="H98" s="278"/>
      <c r="I98" s="128">
        <v>91</v>
      </c>
      <c r="J98" s="130">
        <v>311157647</v>
      </c>
      <c r="K98" s="130">
        <v>334629939</v>
      </c>
      <c r="M98" s="165"/>
      <c r="N98" s="120"/>
    </row>
    <row r="99" spans="1:14">
      <c r="A99" s="273" t="s">
        <v>87</v>
      </c>
      <c r="B99" s="274"/>
      <c r="C99" s="274"/>
      <c r="D99" s="274"/>
      <c r="E99" s="274"/>
      <c r="F99" s="274"/>
      <c r="G99" s="274"/>
      <c r="H99" s="275"/>
      <c r="I99" s="129">
        <v>92</v>
      </c>
      <c r="J99" s="130">
        <v>47400668</v>
      </c>
      <c r="K99" s="130">
        <v>44676122</v>
      </c>
      <c r="M99" s="165"/>
      <c r="N99" s="120"/>
    </row>
    <row r="100" spans="1:14">
      <c r="A100" s="258" t="s">
        <v>337</v>
      </c>
      <c r="B100" s="259"/>
      <c r="C100" s="259"/>
      <c r="D100" s="259"/>
      <c r="E100" s="259"/>
      <c r="F100" s="259"/>
      <c r="G100" s="259"/>
      <c r="H100" s="260"/>
      <c r="I100" s="128">
        <v>93</v>
      </c>
      <c r="J100" s="141">
        <f>SUM(J101:J112)</f>
        <v>2309589778</v>
      </c>
      <c r="K100" s="141">
        <f>SUM(K101:K112)</f>
        <v>2120494063</v>
      </c>
      <c r="M100" s="165"/>
      <c r="N100" s="120"/>
    </row>
    <row r="101" spans="1:14">
      <c r="A101" s="273" t="s">
        <v>126</v>
      </c>
      <c r="B101" s="274"/>
      <c r="C101" s="274"/>
      <c r="D101" s="274"/>
      <c r="E101" s="274"/>
      <c r="F101" s="274"/>
      <c r="G101" s="274"/>
      <c r="H101" s="275"/>
      <c r="I101" s="129">
        <v>94</v>
      </c>
      <c r="J101" s="130">
        <v>0</v>
      </c>
      <c r="K101" s="130">
        <v>0</v>
      </c>
      <c r="M101" s="165"/>
      <c r="N101" s="120"/>
    </row>
    <row r="102" spans="1:14">
      <c r="A102" s="276" t="s">
        <v>234</v>
      </c>
      <c r="B102" s="277"/>
      <c r="C102" s="277"/>
      <c r="D102" s="277"/>
      <c r="E102" s="277"/>
      <c r="F102" s="277"/>
      <c r="G102" s="277"/>
      <c r="H102" s="278"/>
      <c r="I102" s="128">
        <v>95</v>
      </c>
      <c r="J102" s="130">
        <v>1005080</v>
      </c>
      <c r="K102" s="130">
        <v>452188</v>
      </c>
      <c r="M102" s="165"/>
      <c r="N102" s="120"/>
    </row>
    <row r="103" spans="1:14">
      <c r="A103" s="273" t="s">
        <v>0</v>
      </c>
      <c r="B103" s="274"/>
      <c r="C103" s="274"/>
      <c r="D103" s="274"/>
      <c r="E103" s="274"/>
      <c r="F103" s="274"/>
      <c r="G103" s="274"/>
      <c r="H103" s="275"/>
      <c r="I103" s="129">
        <v>96</v>
      </c>
      <c r="J103" s="130">
        <v>39154238</v>
      </c>
      <c r="K103" s="130">
        <v>28980928</v>
      </c>
      <c r="M103" s="165"/>
      <c r="N103" s="120"/>
    </row>
    <row r="104" spans="1:14">
      <c r="A104" s="276" t="s">
        <v>235</v>
      </c>
      <c r="B104" s="277"/>
      <c r="C104" s="277"/>
      <c r="D104" s="277"/>
      <c r="E104" s="277"/>
      <c r="F104" s="277"/>
      <c r="G104" s="277"/>
      <c r="H104" s="278"/>
      <c r="I104" s="128">
        <v>97</v>
      </c>
      <c r="J104" s="130">
        <v>36579877</v>
      </c>
      <c r="K104" s="130">
        <v>24224871</v>
      </c>
      <c r="M104" s="165"/>
      <c r="N104" s="120"/>
    </row>
    <row r="105" spans="1:14">
      <c r="A105" s="273" t="s">
        <v>236</v>
      </c>
      <c r="B105" s="274"/>
      <c r="C105" s="274"/>
      <c r="D105" s="274"/>
      <c r="E105" s="274"/>
      <c r="F105" s="274"/>
      <c r="G105" s="274"/>
      <c r="H105" s="275"/>
      <c r="I105" s="129">
        <v>98</v>
      </c>
      <c r="J105" s="130">
        <v>1692855188</v>
      </c>
      <c r="K105" s="130">
        <v>1457555938</v>
      </c>
      <c r="M105" s="165"/>
      <c r="N105" s="120"/>
    </row>
    <row r="106" spans="1:14">
      <c r="A106" s="276" t="s">
        <v>237</v>
      </c>
      <c r="B106" s="277"/>
      <c r="C106" s="277"/>
      <c r="D106" s="277"/>
      <c r="E106" s="277"/>
      <c r="F106" s="277"/>
      <c r="G106" s="277"/>
      <c r="H106" s="278"/>
      <c r="I106" s="128">
        <v>99</v>
      </c>
      <c r="J106" s="130">
        <v>0</v>
      </c>
      <c r="K106" s="130">
        <v>0</v>
      </c>
      <c r="M106" s="165"/>
      <c r="N106" s="120"/>
    </row>
    <row r="107" spans="1:14">
      <c r="A107" s="273" t="s">
        <v>88</v>
      </c>
      <c r="B107" s="274"/>
      <c r="C107" s="274"/>
      <c r="D107" s="274"/>
      <c r="E107" s="274"/>
      <c r="F107" s="274"/>
      <c r="G107" s="274"/>
      <c r="H107" s="275"/>
      <c r="I107" s="129">
        <v>100</v>
      </c>
      <c r="J107" s="130">
        <v>0</v>
      </c>
      <c r="K107" s="130">
        <v>0</v>
      </c>
      <c r="M107" s="165"/>
      <c r="N107" s="120"/>
    </row>
    <row r="108" spans="1:14">
      <c r="A108" s="276" t="s">
        <v>89</v>
      </c>
      <c r="B108" s="277"/>
      <c r="C108" s="277"/>
      <c r="D108" s="277"/>
      <c r="E108" s="277"/>
      <c r="F108" s="277"/>
      <c r="G108" s="277"/>
      <c r="H108" s="278"/>
      <c r="I108" s="128">
        <v>101</v>
      </c>
      <c r="J108" s="130">
        <v>121616264</v>
      </c>
      <c r="K108" s="130">
        <v>100029169</v>
      </c>
      <c r="M108" s="165"/>
      <c r="N108" s="120"/>
    </row>
    <row r="109" spans="1:14">
      <c r="A109" s="273" t="s">
        <v>90</v>
      </c>
      <c r="B109" s="274"/>
      <c r="C109" s="274"/>
      <c r="D109" s="274"/>
      <c r="E109" s="274"/>
      <c r="F109" s="274"/>
      <c r="G109" s="274"/>
      <c r="H109" s="275"/>
      <c r="I109" s="129">
        <v>102</v>
      </c>
      <c r="J109" s="130">
        <v>136936201</v>
      </c>
      <c r="K109" s="130">
        <v>211617371</v>
      </c>
      <c r="M109" s="165"/>
      <c r="N109" s="120"/>
    </row>
    <row r="110" spans="1:14">
      <c r="A110" s="276" t="s">
        <v>93</v>
      </c>
      <c r="B110" s="277"/>
      <c r="C110" s="277"/>
      <c r="D110" s="277"/>
      <c r="E110" s="277"/>
      <c r="F110" s="277"/>
      <c r="G110" s="277"/>
      <c r="H110" s="278"/>
      <c r="I110" s="128">
        <v>103</v>
      </c>
      <c r="J110" s="130">
        <v>0</v>
      </c>
      <c r="K110" s="130">
        <v>0</v>
      </c>
      <c r="M110" s="165"/>
      <c r="N110" s="120"/>
    </row>
    <row r="111" spans="1:14">
      <c r="A111" s="273" t="s">
        <v>91</v>
      </c>
      <c r="B111" s="274"/>
      <c r="C111" s="274"/>
      <c r="D111" s="274"/>
      <c r="E111" s="274"/>
      <c r="F111" s="274"/>
      <c r="G111" s="274"/>
      <c r="H111" s="275"/>
      <c r="I111" s="129">
        <v>104</v>
      </c>
      <c r="J111" s="130">
        <v>0</v>
      </c>
      <c r="K111" s="130">
        <v>0</v>
      </c>
      <c r="M111" s="165"/>
      <c r="N111" s="120"/>
    </row>
    <row r="112" spans="1:14">
      <c r="A112" s="276" t="s">
        <v>92</v>
      </c>
      <c r="B112" s="277"/>
      <c r="C112" s="277"/>
      <c r="D112" s="277"/>
      <c r="E112" s="277"/>
      <c r="F112" s="277"/>
      <c r="G112" s="277"/>
      <c r="H112" s="278"/>
      <c r="I112" s="128">
        <v>105</v>
      </c>
      <c r="J112" s="130">
        <v>281442930</v>
      </c>
      <c r="K112" s="130">
        <v>297633598</v>
      </c>
      <c r="M112" s="165"/>
      <c r="N112" s="120"/>
    </row>
    <row r="113" spans="1:14">
      <c r="A113" s="279" t="s">
        <v>1</v>
      </c>
      <c r="B113" s="280"/>
      <c r="C113" s="280"/>
      <c r="D113" s="280"/>
      <c r="E113" s="280"/>
      <c r="F113" s="280"/>
      <c r="G113" s="280"/>
      <c r="H113" s="281"/>
      <c r="I113" s="129">
        <v>106</v>
      </c>
      <c r="J113" s="130">
        <v>89116263</v>
      </c>
      <c r="K113" s="130">
        <v>96071292</v>
      </c>
      <c r="M113" s="165"/>
      <c r="N113" s="120"/>
    </row>
    <row r="114" spans="1:14">
      <c r="A114" s="258" t="s">
        <v>338</v>
      </c>
      <c r="B114" s="259"/>
      <c r="C114" s="259"/>
      <c r="D114" s="259"/>
      <c r="E114" s="259"/>
      <c r="F114" s="259"/>
      <c r="G114" s="259"/>
      <c r="H114" s="260"/>
      <c r="I114" s="128">
        <v>107</v>
      </c>
      <c r="J114" s="141">
        <f>J69+J86+J90+J100+J113</f>
        <v>15738419765</v>
      </c>
      <c r="K114" s="141">
        <f>K69+K86+K90+K100+K113</f>
        <v>15563662355</v>
      </c>
      <c r="M114" s="165"/>
      <c r="N114" s="120"/>
    </row>
    <row r="115" spans="1:14">
      <c r="A115" s="296" t="s">
        <v>51</v>
      </c>
      <c r="B115" s="297"/>
      <c r="C115" s="297"/>
      <c r="D115" s="297"/>
      <c r="E115" s="297"/>
      <c r="F115" s="297"/>
      <c r="G115" s="297"/>
      <c r="H115" s="298"/>
      <c r="I115" s="133">
        <v>108</v>
      </c>
      <c r="J115" s="132">
        <f>+J114-J66</f>
        <v>0</v>
      </c>
      <c r="K115" s="132">
        <f>+K114-K66</f>
        <v>0</v>
      </c>
      <c r="M115" s="165"/>
      <c r="N115" s="120"/>
    </row>
    <row r="116" spans="1:14">
      <c r="A116" s="285" t="s">
        <v>339</v>
      </c>
      <c r="B116" s="299"/>
      <c r="C116" s="299"/>
      <c r="D116" s="299"/>
      <c r="E116" s="299"/>
      <c r="F116" s="299"/>
      <c r="G116" s="299"/>
      <c r="H116" s="299"/>
      <c r="I116" s="300"/>
      <c r="J116" s="300"/>
      <c r="K116" s="301"/>
      <c r="M116" s="165"/>
      <c r="N116" s="120"/>
    </row>
    <row r="117" spans="1:14">
      <c r="A117" s="255" t="s">
        <v>180</v>
      </c>
      <c r="B117" s="256"/>
      <c r="C117" s="256"/>
      <c r="D117" s="256"/>
      <c r="E117" s="256"/>
      <c r="F117" s="256"/>
      <c r="G117" s="256"/>
      <c r="H117" s="256"/>
      <c r="I117" s="302"/>
      <c r="J117" s="302"/>
      <c r="K117" s="303"/>
      <c r="M117" s="165"/>
      <c r="N117" s="120"/>
    </row>
    <row r="118" spans="1:14">
      <c r="A118" s="276" t="s">
        <v>8</v>
      </c>
      <c r="B118" s="277"/>
      <c r="C118" s="277"/>
      <c r="D118" s="277"/>
      <c r="E118" s="277"/>
      <c r="F118" s="277"/>
      <c r="G118" s="277"/>
      <c r="H118" s="278"/>
      <c r="I118" s="128">
        <v>109</v>
      </c>
      <c r="J118" s="130">
        <f>+J69-J119</f>
        <v>12204003394</v>
      </c>
      <c r="K118" s="130">
        <f>+K69-K119</f>
        <v>12281881545</v>
      </c>
      <c r="M118" s="165"/>
      <c r="N118" s="120"/>
    </row>
    <row r="119" spans="1:14">
      <c r="A119" s="304" t="s">
        <v>9</v>
      </c>
      <c r="B119" s="305"/>
      <c r="C119" s="305"/>
      <c r="D119" s="305"/>
      <c r="E119" s="305"/>
      <c r="F119" s="305"/>
      <c r="G119" s="305"/>
      <c r="H119" s="306"/>
      <c r="I119" s="131">
        <v>110</v>
      </c>
      <c r="J119" s="132">
        <f>+J85</f>
        <v>368517470</v>
      </c>
      <c r="K119" s="132">
        <f>+K85</f>
        <v>338578184</v>
      </c>
      <c r="M119" s="165"/>
      <c r="N119" s="120"/>
    </row>
    <row r="120" spans="1:14">
      <c r="A120" s="307" t="s">
        <v>301</v>
      </c>
      <c r="B120" s="308"/>
      <c r="C120" s="308"/>
      <c r="D120" s="308"/>
      <c r="E120" s="308"/>
      <c r="F120" s="308"/>
      <c r="G120" s="308"/>
      <c r="H120" s="308"/>
      <c r="I120" s="308"/>
      <c r="J120" s="308"/>
      <c r="K120" s="308"/>
      <c r="M120" s="120"/>
    </row>
    <row r="121" spans="1:14">
      <c r="A121" s="294"/>
      <c r="B121" s="295"/>
      <c r="C121" s="295"/>
      <c r="D121" s="295"/>
      <c r="E121" s="295"/>
      <c r="F121" s="295"/>
      <c r="G121" s="295"/>
      <c r="H121" s="295"/>
      <c r="I121" s="295"/>
      <c r="J121" s="295"/>
      <c r="K121" s="295"/>
      <c r="M121" s="120"/>
    </row>
    <row r="122" spans="1:14">
      <c r="K122" s="120"/>
      <c r="M122" s="120"/>
    </row>
    <row r="123" spans="1:14">
      <c r="J123" s="120"/>
      <c r="K123" s="120"/>
      <c r="M123" s="120"/>
    </row>
    <row r="124" spans="1:14">
      <c r="M124" s="120"/>
    </row>
    <row r="125" spans="1:14">
      <c r="M125" s="120"/>
    </row>
    <row r="126" spans="1:14">
      <c r="M126" s="120"/>
    </row>
    <row r="127" spans="1:14">
      <c r="M127" s="120"/>
    </row>
    <row r="128" spans="1:14">
      <c r="M128" s="120"/>
    </row>
    <row r="129" spans="13:13">
      <c r="M129" s="120"/>
    </row>
    <row r="130" spans="13:13">
      <c r="M130" s="120"/>
    </row>
    <row r="131" spans="13:13">
      <c r="M131" s="120"/>
    </row>
    <row r="132" spans="13:13">
      <c r="M132" s="120"/>
    </row>
    <row r="133" spans="13:13">
      <c r="M133" s="120"/>
    </row>
    <row r="134" spans="13:13">
      <c r="M134" s="120"/>
    </row>
    <row r="135" spans="13:13">
      <c r="M135" s="120"/>
    </row>
    <row r="136" spans="13:13">
      <c r="M136" s="120"/>
    </row>
    <row r="137" spans="13:13">
      <c r="M137" s="120"/>
    </row>
    <row r="138" spans="13:13">
      <c r="M138" s="120"/>
    </row>
    <row r="139" spans="13:13">
      <c r="M139" s="120"/>
    </row>
    <row r="140" spans="13:13">
      <c r="M140" s="120"/>
    </row>
    <row r="141" spans="13:13">
      <c r="M141" s="120"/>
    </row>
    <row r="142" spans="13:13">
      <c r="M142" s="120"/>
    </row>
    <row r="143" spans="13:13">
      <c r="M143" s="120"/>
    </row>
    <row r="144" spans="13:13">
      <c r="M144" s="120"/>
    </row>
    <row r="145" spans="13:13">
      <c r="M145" s="120"/>
    </row>
    <row r="146" spans="13:13">
      <c r="M146" s="120"/>
    </row>
    <row r="147" spans="13:13">
      <c r="M147" s="120"/>
    </row>
    <row r="148" spans="13:13">
      <c r="M148" s="120"/>
    </row>
    <row r="149" spans="13:13">
      <c r="M149" s="120"/>
    </row>
    <row r="150" spans="13:13">
      <c r="M150" s="120"/>
    </row>
    <row r="151" spans="13:13">
      <c r="M151" s="120"/>
    </row>
    <row r="152" spans="13:13">
      <c r="M152" s="120"/>
    </row>
    <row r="153" spans="13:13">
      <c r="M153" s="120"/>
    </row>
    <row r="154" spans="13:13">
      <c r="M154" s="120"/>
    </row>
    <row r="155" spans="13:13">
      <c r="M155" s="120"/>
    </row>
    <row r="156" spans="13:13">
      <c r="M156" s="120"/>
    </row>
    <row r="157" spans="13:13">
      <c r="M157" s="120"/>
    </row>
    <row r="158" spans="13:13">
      <c r="M158" s="120"/>
    </row>
    <row r="159" spans="13:13">
      <c r="M159" s="120"/>
    </row>
    <row r="160" spans="13:13">
      <c r="M160" s="120"/>
    </row>
    <row r="161" spans="13:13">
      <c r="M161" s="120"/>
    </row>
    <row r="162" spans="13:13">
      <c r="M162" s="120"/>
    </row>
    <row r="163" spans="13:13">
      <c r="M163" s="120"/>
    </row>
    <row r="164" spans="13:13">
      <c r="M164" s="120"/>
    </row>
    <row r="165" spans="13:13">
      <c r="M165" s="120"/>
    </row>
    <row r="166" spans="13:13">
      <c r="M166" s="120"/>
    </row>
    <row r="167" spans="13:13">
      <c r="M167" s="120"/>
    </row>
    <row r="168" spans="13:13">
      <c r="M168" s="120"/>
    </row>
    <row r="169" spans="13:13">
      <c r="M169" s="120"/>
    </row>
    <row r="170" spans="13:13">
      <c r="M170" s="120"/>
    </row>
    <row r="171" spans="13:13">
      <c r="M171" s="120"/>
    </row>
    <row r="172" spans="13:13">
      <c r="M172" s="120"/>
    </row>
    <row r="173" spans="13:13">
      <c r="M173" s="120"/>
    </row>
    <row r="174" spans="13:13">
      <c r="M174" s="120"/>
    </row>
    <row r="175" spans="13:13">
      <c r="M175" s="120"/>
    </row>
    <row r="176" spans="13:13">
      <c r="M176" s="120"/>
    </row>
    <row r="177" spans="13:13">
      <c r="M177" s="120"/>
    </row>
    <row r="178" spans="13:13">
      <c r="M178" s="120"/>
    </row>
    <row r="179" spans="13:13">
      <c r="M179" s="120"/>
    </row>
    <row r="180" spans="13:13">
      <c r="M180" s="120"/>
    </row>
    <row r="181" spans="13:13">
      <c r="M181" s="120"/>
    </row>
    <row r="182" spans="13:13">
      <c r="M182" s="120"/>
    </row>
    <row r="183" spans="13:13">
      <c r="M183" s="120"/>
    </row>
    <row r="184" spans="13:13">
      <c r="M184" s="120"/>
    </row>
    <row r="185" spans="13:13">
      <c r="M185" s="120"/>
    </row>
    <row r="186" spans="13:13">
      <c r="M186" s="120"/>
    </row>
    <row r="187" spans="13:13">
      <c r="M187" s="120"/>
    </row>
    <row r="188" spans="13:13">
      <c r="M188" s="120"/>
    </row>
    <row r="189" spans="13:13">
      <c r="M189" s="120"/>
    </row>
    <row r="190" spans="13:13">
      <c r="M190" s="120"/>
    </row>
    <row r="191" spans="13:13">
      <c r="M191" s="120"/>
    </row>
    <row r="192" spans="13:13">
      <c r="M192" s="120"/>
    </row>
    <row r="193" spans="13:13">
      <c r="M193" s="120"/>
    </row>
    <row r="194" spans="13:13">
      <c r="M194" s="120"/>
    </row>
    <row r="195" spans="13:13">
      <c r="M195" s="120"/>
    </row>
    <row r="196" spans="13:13">
      <c r="M196" s="120"/>
    </row>
    <row r="197" spans="13:13">
      <c r="M197" s="120"/>
    </row>
    <row r="198" spans="13:13">
      <c r="M198" s="120"/>
    </row>
    <row r="199" spans="13:13">
      <c r="M199" s="120"/>
    </row>
    <row r="200" spans="13:13">
      <c r="M200" s="120"/>
    </row>
    <row r="201" spans="13:13">
      <c r="M201" s="120"/>
    </row>
    <row r="202" spans="13:13">
      <c r="M202" s="120"/>
    </row>
    <row r="203" spans="13:13">
      <c r="M203" s="120"/>
    </row>
    <row r="204" spans="13:13">
      <c r="M204" s="120"/>
    </row>
    <row r="205" spans="13:13">
      <c r="M205" s="120"/>
    </row>
    <row r="206" spans="13:13">
      <c r="M206" s="120"/>
    </row>
    <row r="207" spans="13:13">
      <c r="M207" s="120"/>
    </row>
    <row r="208" spans="13:13">
      <c r="M208" s="120"/>
    </row>
    <row r="209" spans="13:13">
      <c r="M209" s="120"/>
    </row>
    <row r="210" spans="13:13">
      <c r="M210" s="120"/>
    </row>
    <row r="211" spans="13:13">
      <c r="M211" s="120"/>
    </row>
    <row r="212" spans="13:13">
      <c r="M212" s="120"/>
    </row>
    <row r="213" spans="13:13">
      <c r="M213" s="120"/>
    </row>
    <row r="214" spans="13:13">
      <c r="M214" s="120"/>
    </row>
    <row r="215" spans="13:13">
      <c r="M215" s="120"/>
    </row>
    <row r="216" spans="13:13">
      <c r="M216" s="120"/>
    </row>
    <row r="217" spans="13:13">
      <c r="M217" s="120"/>
    </row>
    <row r="218" spans="13:13">
      <c r="M218" s="120"/>
    </row>
    <row r="219" spans="13:13">
      <c r="M219" s="120"/>
    </row>
    <row r="220" spans="13:13">
      <c r="M220" s="120"/>
    </row>
    <row r="221" spans="13:13">
      <c r="M221" s="120"/>
    </row>
    <row r="222" spans="13:13">
      <c r="M222" s="120"/>
    </row>
    <row r="223" spans="13:13">
      <c r="M223" s="120"/>
    </row>
    <row r="224" spans="13:13">
      <c r="M224" s="120"/>
    </row>
    <row r="225" spans="13:13">
      <c r="M225" s="120"/>
    </row>
    <row r="226" spans="13:13">
      <c r="M226" s="120"/>
    </row>
    <row r="227" spans="13:13">
      <c r="M227" s="120"/>
    </row>
    <row r="228" spans="13:13">
      <c r="M228" s="120"/>
    </row>
    <row r="229" spans="13:13">
      <c r="M229" s="120"/>
    </row>
    <row r="230" spans="13:13">
      <c r="M230" s="120"/>
    </row>
    <row r="231" spans="13:13">
      <c r="M231" s="120"/>
    </row>
    <row r="232" spans="13:13">
      <c r="M232" s="120"/>
    </row>
    <row r="233" spans="13:13">
      <c r="M233" s="120"/>
    </row>
    <row r="234" spans="13:13">
      <c r="M234" s="120"/>
    </row>
    <row r="235" spans="13:13">
      <c r="M235" s="120"/>
    </row>
    <row r="236" spans="13:13">
      <c r="M236" s="120"/>
    </row>
    <row r="237" spans="13:13">
      <c r="M237" s="120"/>
    </row>
    <row r="238" spans="13:13">
      <c r="M238" s="120"/>
    </row>
    <row r="239" spans="13:13">
      <c r="M239" s="120"/>
    </row>
    <row r="240" spans="13:13">
      <c r="M240" s="120"/>
    </row>
    <row r="241" spans="13:13">
      <c r="M241" s="120"/>
    </row>
    <row r="242" spans="13:13">
      <c r="M242" s="120"/>
    </row>
    <row r="243" spans="13:13">
      <c r="M243" s="120"/>
    </row>
    <row r="244" spans="13:13">
      <c r="M244" s="120"/>
    </row>
    <row r="245" spans="13:13">
      <c r="M245" s="120"/>
    </row>
    <row r="246" spans="13:13">
      <c r="M246" s="120"/>
    </row>
    <row r="247" spans="13:13">
      <c r="M247" s="120"/>
    </row>
    <row r="248" spans="13:13">
      <c r="M248" s="120"/>
    </row>
    <row r="249" spans="13:13">
      <c r="M249" s="120"/>
    </row>
    <row r="250" spans="13:13">
      <c r="M250" s="120"/>
    </row>
    <row r="251" spans="13:13">
      <c r="M251" s="120"/>
    </row>
    <row r="252" spans="13:13">
      <c r="M252" s="120"/>
    </row>
    <row r="253" spans="13:13">
      <c r="M253" s="120"/>
    </row>
    <row r="254" spans="13:13">
      <c r="M254" s="120"/>
    </row>
    <row r="255" spans="13:13">
      <c r="M255" s="120"/>
    </row>
    <row r="256" spans="13:13">
      <c r="M256" s="120"/>
    </row>
    <row r="257" spans="13:13">
      <c r="M257" s="120"/>
    </row>
    <row r="258" spans="13:13">
      <c r="M258" s="120"/>
    </row>
    <row r="259" spans="13:13">
      <c r="M259" s="120"/>
    </row>
    <row r="260" spans="13:13">
      <c r="M260" s="120"/>
    </row>
    <row r="261" spans="13:13">
      <c r="M261" s="120"/>
    </row>
    <row r="262" spans="13:13">
      <c r="M262" s="120"/>
    </row>
    <row r="263" spans="13:13">
      <c r="M263" s="120"/>
    </row>
    <row r="264" spans="13:13">
      <c r="M264" s="120"/>
    </row>
    <row r="265" spans="13:13">
      <c r="M265" s="120"/>
    </row>
    <row r="266" spans="13:13">
      <c r="M266" s="120"/>
    </row>
    <row r="267" spans="13:13">
      <c r="M267" s="120"/>
    </row>
    <row r="268" spans="13:13">
      <c r="M268" s="120"/>
    </row>
    <row r="269" spans="13:13">
      <c r="M269" s="120"/>
    </row>
    <row r="270" spans="13:13">
      <c r="M270" s="120"/>
    </row>
    <row r="271" spans="13:13">
      <c r="M271" s="120"/>
    </row>
    <row r="272" spans="13:13">
      <c r="M272" s="120"/>
    </row>
    <row r="273" spans="13:13">
      <c r="M273" s="120"/>
    </row>
    <row r="274" spans="13:13">
      <c r="M274" s="120"/>
    </row>
    <row r="275" spans="13:13">
      <c r="M275" s="120"/>
    </row>
    <row r="276" spans="13:13">
      <c r="M276" s="120"/>
    </row>
    <row r="277" spans="13:13">
      <c r="M277" s="120"/>
    </row>
    <row r="278" spans="13:13">
      <c r="M278" s="120"/>
    </row>
    <row r="279" spans="13:13">
      <c r="M279" s="120"/>
    </row>
    <row r="280" spans="13:13">
      <c r="M280" s="120"/>
    </row>
  </sheetData>
  <mergeCells count="121">
    <mergeCell ref="A121:K121"/>
    <mergeCell ref="A115:H115"/>
    <mergeCell ref="A116:K116"/>
    <mergeCell ref="A117:K117"/>
    <mergeCell ref="A118:H118"/>
    <mergeCell ref="A119:H119"/>
    <mergeCell ref="A120:K120"/>
    <mergeCell ref="A105:H105"/>
    <mergeCell ref="A106:H106"/>
    <mergeCell ref="A113:H113"/>
    <mergeCell ref="A114:H114"/>
    <mergeCell ref="A111:H111"/>
    <mergeCell ref="A112:H112"/>
    <mergeCell ref="A109:H109"/>
    <mergeCell ref="A110:H110"/>
    <mergeCell ref="A107:H107"/>
    <mergeCell ref="A108:H108"/>
    <mergeCell ref="A103:H103"/>
    <mergeCell ref="A104:H104"/>
    <mergeCell ref="A89:H89"/>
    <mergeCell ref="A90:H90"/>
    <mergeCell ref="A91:H91"/>
    <mergeCell ref="A92:H92"/>
    <mergeCell ref="A93:H93"/>
    <mergeCell ref="A94:H94"/>
    <mergeCell ref="A95:H95"/>
    <mergeCell ref="A96:H96"/>
    <mergeCell ref="A97:H97"/>
    <mergeCell ref="A98:H98"/>
    <mergeCell ref="A99:H99"/>
    <mergeCell ref="A100:H100"/>
    <mergeCell ref="A101:H101"/>
    <mergeCell ref="A102:H102"/>
    <mergeCell ref="A87:H87"/>
    <mergeCell ref="A88:H88"/>
    <mergeCell ref="A73:H73"/>
    <mergeCell ref="A74:H74"/>
    <mergeCell ref="A75:H75"/>
    <mergeCell ref="A76:H76"/>
    <mergeCell ref="A77:H77"/>
    <mergeCell ref="A78:H78"/>
    <mergeCell ref="A79:H79"/>
    <mergeCell ref="A80:H80"/>
    <mergeCell ref="A81:H81"/>
    <mergeCell ref="A82:H82"/>
    <mergeCell ref="A83:H83"/>
    <mergeCell ref="A84:H84"/>
    <mergeCell ref="A85:H85"/>
    <mergeCell ref="A86:H86"/>
    <mergeCell ref="A71:H71"/>
    <mergeCell ref="A72:H72"/>
    <mergeCell ref="A57:H57"/>
    <mergeCell ref="A58:H58"/>
    <mergeCell ref="A59:H59"/>
    <mergeCell ref="A60:H60"/>
    <mergeCell ref="A61:H61"/>
    <mergeCell ref="A62:H62"/>
    <mergeCell ref="A63:H63"/>
    <mergeCell ref="A64:H64"/>
    <mergeCell ref="A65:H65"/>
    <mergeCell ref="A66:H66"/>
    <mergeCell ref="A67:H67"/>
    <mergeCell ref="A68:K68"/>
    <mergeCell ref="A69:H69"/>
    <mergeCell ref="A70:H70"/>
    <mergeCell ref="A55:H55"/>
    <mergeCell ref="A56:H56"/>
    <mergeCell ref="A41:H41"/>
    <mergeCell ref="A42:H42"/>
    <mergeCell ref="A43:H43"/>
    <mergeCell ref="A44:H44"/>
    <mergeCell ref="A45:H45"/>
    <mergeCell ref="A46:H46"/>
    <mergeCell ref="A47:H47"/>
    <mergeCell ref="A48:H48"/>
    <mergeCell ref="A49:H49"/>
    <mergeCell ref="A50:H50"/>
    <mergeCell ref="A51:H51"/>
    <mergeCell ref="A52:H52"/>
    <mergeCell ref="A53:H53"/>
    <mergeCell ref="A54:H54"/>
    <mergeCell ref="A39:H39"/>
    <mergeCell ref="A40:H40"/>
    <mergeCell ref="A25:H25"/>
    <mergeCell ref="A26:H26"/>
    <mergeCell ref="A27:H27"/>
    <mergeCell ref="A28:H28"/>
    <mergeCell ref="A29:H29"/>
    <mergeCell ref="A30:H30"/>
    <mergeCell ref="A31:H31"/>
    <mergeCell ref="A32:H32"/>
    <mergeCell ref="A33:H33"/>
    <mergeCell ref="A34:H34"/>
    <mergeCell ref="A35:H35"/>
    <mergeCell ref="A36:H36"/>
    <mergeCell ref="A37:H37"/>
    <mergeCell ref="A38:H38"/>
    <mergeCell ref="A24:H24"/>
    <mergeCell ref="A9:H9"/>
    <mergeCell ref="A10:H10"/>
    <mergeCell ref="A11:H11"/>
    <mergeCell ref="A12:H12"/>
    <mergeCell ref="A13:H13"/>
    <mergeCell ref="A14:H14"/>
    <mergeCell ref="A15:H15"/>
    <mergeCell ref="A16:H16"/>
    <mergeCell ref="A17:H17"/>
    <mergeCell ref="A18:H18"/>
    <mergeCell ref="A19:H19"/>
    <mergeCell ref="A20:H20"/>
    <mergeCell ref="A21:H21"/>
    <mergeCell ref="A22:H22"/>
    <mergeCell ref="A7:H7"/>
    <mergeCell ref="A8:H8"/>
    <mergeCell ref="A1:K1"/>
    <mergeCell ref="A2:K2"/>
    <mergeCell ref="A3:K3"/>
    <mergeCell ref="A4:H4"/>
    <mergeCell ref="A5:H5"/>
    <mergeCell ref="A6:K6"/>
    <mergeCell ref="A23:H23"/>
  </mergeCells>
  <phoneticPr fontId="3" type="noConversion"/>
  <dataValidations count="5">
    <dataValidation type="whole" operator="notEqual" allowBlank="1" showInputMessage="1" showErrorMessage="1" errorTitle="Pogrešan unos" error="Mogu se unijeti samo cjelobrojne vrijednosti." sqref="J118:K119 J85:K85">
      <formula1>999999999999</formula1>
    </dataValidation>
    <dataValidation type="whole" operator="notEqual" allowBlank="1" showInputMessage="1" showErrorMessage="1" errorTitle="Pogrešan unos" error="Mogu se unijeti samo cjelobrojne pozitivne ili negativne vrijednosti." sqref="J69:K69">
      <formula1>999999999999</formula1>
    </dataValidation>
    <dataValidation type="whole" operator="notEqual" allowBlank="1" showInputMessage="1" showErrorMessage="1" errorTitle="Pogrešan unos" error="Mogu se unijeti samo cjelobrojne pozitivne ili negativne vrijednosti." sqref="J71:K71">
      <formula1>9999999999</formula1>
    </dataValidation>
    <dataValidation type="whole" operator="notEqual" allowBlank="1" showInputMessage="1" showErrorMessage="1" errorTitle="Pogrešan unos" error="Mogu se unijeti samo cjelobrojne vrijednosti. Ova AOP oznaka može se unijeti i s negativnim predznakom" sqref="J78:K78">
      <formula1>9999999999</formula1>
    </dataValidation>
    <dataValidation type="whole" operator="greaterThanOrEqual" allowBlank="1" showInputMessage="1" showErrorMessage="1" errorTitle="Pogrešan unos" error="Mogu se unijeti samo cjelobrojne pozitivne vrijednosti." sqref="J70:K70 J86:K115 J72:K77 J7:K67 J79:K84">
      <formula1>0</formula1>
    </dataValidation>
  </dataValidations>
  <pageMargins left="0.34" right="0.24" top="0.25" bottom="0.25" header="0.5" footer="0.5"/>
  <pageSetup paperSize="9" scale="79" orientation="portrait" r:id="rId1"/>
  <headerFooter alignWithMargins="0"/>
  <rowBreaks count="1" manualBreakCount="1">
    <brk id="67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3">
    <pageSetUpPr fitToPage="1"/>
  </sheetPr>
  <dimension ref="A1:Q73"/>
  <sheetViews>
    <sheetView view="pageBreakPreview" topLeftCell="C1" zoomScale="110" zoomScaleNormal="100" workbookViewId="0">
      <selection activeCell="L54" sqref="L54"/>
    </sheetView>
  </sheetViews>
  <sheetFormatPr defaultRowHeight="12"/>
  <cols>
    <col min="1" max="8" width="9.140625" style="134"/>
    <col min="9" max="9" width="7.5703125" style="134" bestFit="1" customWidth="1"/>
    <col min="10" max="10" width="17.85546875" style="134" bestFit="1" customWidth="1"/>
    <col min="11" max="11" width="16.42578125" style="134" bestFit="1" customWidth="1"/>
    <col min="12" max="12" width="18" style="158" bestFit="1" customWidth="1"/>
    <col min="13" max="13" width="16.85546875" style="158" bestFit="1" customWidth="1"/>
    <col min="14" max="14" width="12.85546875" style="134" bestFit="1" customWidth="1"/>
    <col min="15" max="15" width="12.42578125" style="134" customWidth="1"/>
    <col min="16" max="16384" width="9.140625" style="134"/>
  </cols>
  <sheetData>
    <row r="1" spans="1:17" ht="12.75" customHeight="1">
      <c r="A1" s="335" t="s">
        <v>148</v>
      </c>
      <c r="B1" s="335"/>
      <c r="C1" s="335"/>
      <c r="D1" s="335"/>
      <c r="E1" s="335"/>
      <c r="F1" s="335"/>
      <c r="G1" s="335"/>
      <c r="H1" s="335"/>
      <c r="I1" s="335"/>
      <c r="J1" s="335"/>
      <c r="K1" s="335"/>
      <c r="L1" s="335"/>
      <c r="M1" s="335"/>
    </row>
    <row r="2" spans="1:17" ht="12.75" customHeight="1">
      <c r="A2" s="340" t="s">
        <v>354</v>
      </c>
      <c r="B2" s="341"/>
      <c r="C2" s="341"/>
      <c r="D2" s="341"/>
      <c r="E2" s="341"/>
      <c r="F2" s="341"/>
      <c r="G2" s="341"/>
      <c r="H2" s="341"/>
      <c r="I2" s="341"/>
      <c r="J2" s="341"/>
      <c r="K2" s="341"/>
      <c r="L2" s="341"/>
      <c r="M2" s="341"/>
    </row>
    <row r="3" spans="1:17" ht="12.75" customHeight="1">
      <c r="A3" s="309" t="s">
        <v>7</v>
      </c>
      <c r="B3" s="309"/>
      <c r="C3" s="309"/>
      <c r="D3" s="309"/>
      <c r="E3" s="309"/>
      <c r="F3" s="309"/>
      <c r="G3" s="309"/>
      <c r="H3" s="309"/>
      <c r="I3" s="309"/>
      <c r="J3" s="309"/>
      <c r="K3" s="309"/>
      <c r="L3" s="309"/>
      <c r="M3" s="309"/>
    </row>
    <row r="4" spans="1:17" ht="24">
      <c r="A4" s="310" t="s">
        <v>53</v>
      </c>
      <c r="B4" s="310"/>
      <c r="C4" s="310"/>
      <c r="D4" s="310"/>
      <c r="E4" s="310"/>
      <c r="F4" s="310"/>
      <c r="G4" s="310"/>
      <c r="H4" s="310"/>
      <c r="I4" s="135" t="s">
        <v>340</v>
      </c>
      <c r="J4" s="310" t="s">
        <v>308</v>
      </c>
      <c r="K4" s="310"/>
      <c r="L4" s="320" t="s">
        <v>309</v>
      </c>
      <c r="M4" s="320"/>
    </row>
    <row r="5" spans="1:17">
      <c r="A5" s="310"/>
      <c r="B5" s="310"/>
      <c r="C5" s="310"/>
      <c r="D5" s="310"/>
      <c r="E5" s="310"/>
      <c r="F5" s="310"/>
      <c r="G5" s="310"/>
      <c r="H5" s="310"/>
      <c r="I5" s="135"/>
      <c r="J5" s="135" t="s">
        <v>304</v>
      </c>
      <c r="K5" s="135" t="s">
        <v>305</v>
      </c>
      <c r="L5" s="160" t="s">
        <v>304</v>
      </c>
      <c r="M5" s="160" t="s">
        <v>305</v>
      </c>
    </row>
    <row r="6" spans="1:17">
      <c r="A6" s="310">
        <v>1</v>
      </c>
      <c r="B6" s="310"/>
      <c r="C6" s="310"/>
      <c r="D6" s="310"/>
      <c r="E6" s="310"/>
      <c r="F6" s="310"/>
      <c r="G6" s="310"/>
      <c r="H6" s="310"/>
      <c r="I6" s="136">
        <v>2</v>
      </c>
      <c r="J6" s="135">
        <v>3</v>
      </c>
      <c r="K6" s="135">
        <v>4</v>
      </c>
      <c r="L6" s="160">
        <v>5</v>
      </c>
      <c r="M6" s="160">
        <v>6</v>
      </c>
    </row>
    <row r="7" spans="1:17">
      <c r="A7" s="311" t="s">
        <v>21</v>
      </c>
      <c r="B7" s="312"/>
      <c r="C7" s="312"/>
      <c r="D7" s="312"/>
      <c r="E7" s="312"/>
      <c r="F7" s="312"/>
      <c r="G7" s="312"/>
      <c r="H7" s="313"/>
      <c r="I7" s="137">
        <v>111</v>
      </c>
      <c r="J7" s="148">
        <f>SUM(J8:J9)</f>
        <v>3751803758</v>
      </c>
      <c r="K7" s="148">
        <f>SUM(K8:K9)</f>
        <v>1911276343</v>
      </c>
      <c r="L7" s="148">
        <f>SUM(L8:L9)</f>
        <v>3737057316</v>
      </c>
      <c r="M7" s="148">
        <f>SUM(M8:M9)</f>
        <v>1913867772</v>
      </c>
      <c r="N7" s="153"/>
      <c r="O7" s="153"/>
      <c r="P7" s="153"/>
      <c r="Q7" s="153"/>
    </row>
    <row r="8" spans="1:17">
      <c r="A8" s="317" t="s">
        <v>146</v>
      </c>
      <c r="B8" s="318"/>
      <c r="C8" s="318"/>
      <c r="D8" s="318"/>
      <c r="E8" s="318"/>
      <c r="F8" s="318"/>
      <c r="G8" s="318"/>
      <c r="H8" s="319"/>
      <c r="I8" s="37">
        <v>112</v>
      </c>
      <c r="J8" s="143">
        <v>3691234179</v>
      </c>
      <c r="K8" s="143">
        <v>1873654559</v>
      </c>
      <c r="L8" s="143">
        <v>3680866402</v>
      </c>
      <c r="M8" s="143">
        <v>1883280478</v>
      </c>
      <c r="N8" s="153"/>
      <c r="O8" s="153"/>
      <c r="P8" s="153"/>
      <c r="Q8" s="153"/>
    </row>
    <row r="9" spans="1:17">
      <c r="A9" s="317" t="s">
        <v>97</v>
      </c>
      <c r="B9" s="318"/>
      <c r="C9" s="318"/>
      <c r="D9" s="318"/>
      <c r="E9" s="318"/>
      <c r="F9" s="318"/>
      <c r="G9" s="318"/>
      <c r="H9" s="319"/>
      <c r="I9" s="37">
        <v>113</v>
      </c>
      <c r="J9" s="143">
        <v>60569579</v>
      </c>
      <c r="K9" s="143">
        <v>37621784</v>
      </c>
      <c r="L9" s="143">
        <v>56190914</v>
      </c>
      <c r="M9" s="143">
        <v>30587294</v>
      </c>
      <c r="N9" s="153"/>
      <c r="O9" s="153"/>
      <c r="P9" s="153"/>
      <c r="Q9" s="153"/>
    </row>
    <row r="10" spans="1:17">
      <c r="A10" s="317" t="s">
        <v>12</v>
      </c>
      <c r="B10" s="318"/>
      <c r="C10" s="318"/>
      <c r="D10" s="318"/>
      <c r="E10" s="318"/>
      <c r="F10" s="318"/>
      <c r="G10" s="318"/>
      <c r="H10" s="319"/>
      <c r="I10" s="37">
        <v>114</v>
      </c>
      <c r="J10" s="149">
        <f>J11+J12+J16+J20+J21+J22+J25+J26</f>
        <v>3170066666</v>
      </c>
      <c r="K10" s="149">
        <f>K11+K12+K16+K20+K21+K22+K25+K26</f>
        <v>1558502857</v>
      </c>
      <c r="L10" s="149">
        <f>L11+L12+L16+L20+L21+L22+L25+L26</f>
        <v>3140236128</v>
      </c>
      <c r="M10" s="149">
        <f>M11+M12+M16+M20+M21+M22+M25+M26</f>
        <v>1550535656</v>
      </c>
      <c r="N10" s="153"/>
      <c r="O10" s="153"/>
      <c r="P10" s="153"/>
      <c r="Q10" s="153"/>
    </row>
    <row r="11" spans="1:17">
      <c r="A11" s="317" t="s">
        <v>98</v>
      </c>
      <c r="B11" s="318"/>
      <c r="C11" s="318"/>
      <c r="D11" s="318"/>
      <c r="E11" s="318"/>
      <c r="F11" s="318"/>
      <c r="G11" s="318"/>
      <c r="H11" s="319"/>
      <c r="I11" s="37">
        <v>115</v>
      </c>
      <c r="J11" s="143"/>
      <c r="K11" s="143"/>
      <c r="L11" s="143"/>
      <c r="M11" s="143"/>
      <c r="N11" s="153"/>
      <c r="O11" s="153"/>
      <c r="P11" s="153"/>
      <c r="Q11" s="153"/>
    </row>
    <row r="12" spans="1:17">
      <c r="A12" s="317" t="s">
        <v>18</v>
      </c>
      <c r="B12" s="318"/>
      <c r="C12" s="318"/>
      <c r="D12" s="318"/>
      <c r="E12" s="318"/>
      <c r="F12" s="318"/>
      <c r="G12" s="318"/>
      <c r="H12" s="319"/>
      <c r="I12" s="37">
        <v>116</v>
      </c>
      <c r="J12" s="149">
        <f>SUM(J13:J15)</f>
        <v>1076474105</v>
      </c>
      <c r="K12" s="149">
        <f>SUM(K13:K15)</f>
        <v>536886429</v>
      </c>
      <c r="L12" s="149">
        <f>SUM(L13:L15)</f>
        <v>1120912484</v>
      </c>
      <c r="M12" s="149">
        <f>SUM(M13:M15)</f>
        <v>560374430</v>
      </c>
      <c r="N12" s="153"/>
      <c r="O12" s="153"/>
      <c r="P12" s="153"/>
      <c r="Q12" s="153"/>
    </row>
    <row r="13" spans="1:17">
      <c r="A13" s="314" t="s">
        <v>140</v>
      </c>
      <c r="B13" s="315"/>
      <c r="C13" s="315"/>
      <c r="D13" s="315"/>
      <c r="E13" s="315"/>
      <c r="F13" s="315"/>
      <c r="G13" s="315"/>
      <c r="H13" s="316"/>
      <c r="I13" s="37">
        <v>117</v>
      </c>
      <c r="J13" s="143">
        <v>70108862</v>
      </c>
      <c r="K13" s="143">
        <v>36334406</v>
      </c>
      <c r="L13" s="143">
        <v>75320359</v>
      </c>
      <c r="M13" s="143">
        <v>38876548</v>
      </c>
      <c r="N13" s="153"/>
      <c r="O13" s="153"/>
      <c r="P13" s="153"/>
      <c r="Q13" s="153"/>
    </row>
    <row r="14" spans="1:17">
      <c r="A14" s="314" t="s">
        <v>141</v>
      </c>
      <c r="B14" s="315"/>
      <c r="C14" s="315"/>
      <c r="D14" s="315"/>
      <c r="E14" s="315"/>
      <c r="F14" s="315"/>
      <c r="G14" s="315"/>
      <c r="H14" s="316"/>
      <c r="I14" s="37">
        <v>118</v>
      </c>
      <c r="J14" s="143">
        <v>630539816</v>
      </c>
      <c r="K14" s="143">
        <v>311253434</v>
      </c>
      <c r="L14" s="143">
        <v>637665175</v>
      </c>
      <c r="M14" s="143">
        <v>312243963</v>
      </c>
      <c r="N14" s="153"/>
      <c r="O14" s="153"/>
      <c r="P14" s="153"/>
      <c r="Q14" s="153"/>
    </row>
    <row r="15" spans="1:17">
      <c r="A15" s="314" t="s">
        <v>55</v>
      </c>
      <c r="B15" s="315"/>
      <c r="C15" s="315"/>
      <c r="D15" s="315"/>
      <c r="E15" s="315"/>
      <c r="F15" s="315"/>
      <c r="G15" s="315"/>
      <c r="H15" s="316"/>
      <c r="I15" s="37">
        <v>119</v>
      </c>
      <c r="J15" s="143">
        <v>375825427</v>
      </c>
      <c r="K15" s="143">
        <v>189298589</v>
      </c>
      <c r="L15" s="143">
        <v>407926950</v>
      </c>
      <c r="M15" s="143">
        <v>209253919</v>
      </c>
      <c r="N15" s="153"/>
      <c r="O15" s="153"/>
      <c r="P15" s="153"/>
      <c r="Q15" s="153"/>
    </row>
    <row r="16" spans="1:17">
      <c r="A16" s="317" t="s">
        <v>19</v>
      </c>
      <c r="B16" s="318"/>
      <c r="C16" s="318"/>
      <c r="D16" s="318"/>
      <c r="E16" s="318"/>
      <c r="F16" s="318"/>
      <c r="G16" s="318"/>
      <c r="H16" s="319"/>
      <c r="I16" s="37">
        <v>120</v>
      </c>
      <c r="J16" s="149">
        <f>SUM(J17:J19)</f>
        <v>464101680</v>
      </c>
      <c r="K16" s="149">
        <f>SUM(K17:K19)</f>
        <v>236490812</v>
      </c>
      <c r="L16" s="149">
        <f>SUM(L17:L19)</f>
        <v>496330816</v>
      </c>
      <c r="M16" s="149">
        <f>SUM(M17:M19)</f>
        <v>258800277</v>
      </c>
      <c r="N16" s="153"/>
      <c r="O16" s="153"/>
      <c r="P16" s="153"/>
      <c r="Q16" s="153"/>
    </row>
    <row r="17" spans="1:17">
      <c r="A17" s="314" t="s">
        <v>56</v>
      </c>
      <c r="B17" s="315"/>
      <c r="C17" s="315"/>
      <c r="D17" s="315"/>
      <c r="E17" s="315"/>
      <c r="F17" s="315"/>
      <c r="G17" s="315"/>
      <c r="H17" s="316"/>
      <c r="I17" s="37">
        <v>121</v>
      </c>
      <c r="J17" s="143">
        <v>282790957</v>
      </c>
      <c r="K17" s="143">
        <v>142995749</v>
      </c>
      <c r="L17" s="143">
        <v>301457287</v>
      </c>
      <c r="M17" s="143">
        <v>154080620</v>
      </c>
      <c r="N17" s="153"/>
      <c r="O17" s="153"/>
      <c r="P17" s="153"/>
      <c r="Q17" s="153"/>
    </row>
    <row r="18" spans="1:17">
      <c r="A18" s="314" t="s">
        <v>57</v>
      </c>
      <c r="B18" s="315"/>
      <c r="C18" s="315"/>
      <c r="D18" s="315"/>
      <c r="E18" s="315"/>
      <c r="F18" s="315"/>
      <c r="G18" s="315"/>
      <c r="H18" s="316"/>
      <c r="I18" s="37">
        <v>122</v>
      </c>
      <c r="J18" s="143">
        <v>117812213</v>
      </c>
      <c r="K18" s="143">
        <v>61218489</v>
      </c>
      <c r="L18" s="143">
        <v>127185753</v>
      </c>
      <c r="M18" s="143">
        <v>69307249</v>
      </c>
      <c r="N18" s="153"/>
      <c r="O18" s="153"/>
      <c r="P18" s="153"/>
      <c r="Q18" s="153"/>
    </row>
    <row r="19" spans="1:17">
      <c r="A19" s="314" t="s">
        <v>58</v>
      </c>
      <c r="B19" s="315"/>
      <c r="C19" s="315"/>
      <c r="D19" s="315"/>
      <c r="E19" s="315"/>
      <c r="F19" s="315"/>
      <c r="G19" s="315"/>
      <c r="H19" s="316"/>
      <c r="I19" s="37">
        <v>123</v>
      </c>
      <c r="J19" s="143">
        <v>63498510</v>
      </c>
      <c r="K19" s="143">
        <v>32276574</v>
      </c>
      <c r="L19" s="143">
        <v>67687776</v>
      </c>
      <c r="M19" s="143">
        <v>35412408</v>
      </c>
      <c r="N19" s="153"/>
      <c r="O19" s="153"/>
      <c r="P19" s="153"/>
      <c r="Q19" s="153"/>
    </row>
    <row r="20" spans="1:17">
      <c r="A20" s="317" t="s">
        <v>99</v>
      </c>
      <c r="B20" s="318"/>
      <c r="C20" s="318"/>
      <c r="D20" s="318"/>
      <c r="E20" s="318"/>
      <c r="F20" s="318"/>
      <c r="G20" s="318"/>
      <c r="H20" s="319"/>
      <c r="I20" s="37">
        <v>124</v>
      </c>
      <c r="J20" s="147">
        <v>824703823</v>
      </c>
      <c r="K20" s="147">
        <v>412283041</v>
      </c>
      <c r="L20" s="147">
        <v>839945001</v>
      </c>
      <c r="M20" s="147">
        <v>412467375</v>
      </c>
      <c r="N20" s="153"/>
      <c r="O20" s="153"/>
      <c r="P20" s="153"/>
      <c r="Q20" s="153"/>
    </row>
    <row r="21" spans="1:17">
      <c r="A21" s="317" t="s">
        <v>100</v>
      </c>
      <c r="B21" s="318"/>
      <c r="C21" s="318"/>
      <c r="D21" s="318"/>
      <c r="E21" s="318"/>
      <c r="F21" s="318"/>
      <c r="G21" s="318"/>
      <c r="H21" s="319"/>
      <c r="I21" s="37">
        <v>125</v>
      </c>
      <c r="J21" s="147">
        <v>716669471</v>
      </c>
      <c r="K21" s="147">
        <v>335762765</v>
      </c>
      <c r="L21" s="147">
        <v>618444693</v>
      </c>
      <c r="M21" s="147">
        <v>289585587</v>
      </c>
      <c r="N21" s="153"/>
      <c r="O21" s="153"/>
      <c r="P21" s="153"/>
      <c r="Q21" s="153"/>
    </row>
    <row r="22" spans="1:17">
      <c r="A22" s="317" t="s">
        <v>20</v>
      </c>
      <c r="B22" s="318"/>
      <c r="C22" s="318"/>
      <c r="D22" s="318"/>
      <c r="E22" s="318"/>
      <c r="F22" s="318"/>
      <c r="G22" s="318"/>
      <c r="H22" s="319"/>
      <c r="I22" s="37">
        <v>126</v>
      </c>
      <c r="J22" s="149">
        <f>SUM(J23:J24)</f>
        <v>37015925</v>
      </c>
      <c r="K22" s="149">
        <f>SUM(K23:K24)</f>
        <v>20776292</v>
      </c>
      <c r="L22" s="149">
        <f>SUM(L23:L24)</f>
        <v>27495082</v>
      </c>
      <c r="M22" s="149">
        <f>SUM(M23:M24)</f>
        <v>16541524</v>
      </c>
      <c r="N22" s="153"/>
      <c r="O22" s="153"/>
      <c r="P22" s="153"/>
      <c r="Q22" s="153"/>
    </row>
    <row r="23" spans="1:17">
      <c r="A23" s="314" t="s">
        <v>131</v>
      </c>
      <c r="B23" s="315"/>
      <c r="C23" s="315"/>
      <c r="D23" s="315"/>
      <c r="E23" s="315"/>
      <c r="F23" s="315"/>
      <c r="G23" s="315"/>
      <c r="H23" s="316"/>
      <c r="I23" s="37">
        <v>127</v>
      </c>
      <c r="J23" s="143">
        <v>0</v>
      </c>
      <c r="K23" s="143">
        <v>0</v>
      </c>
      <c r="L23" s="143">
        <v>0</v>
      </c>
      <c r="M23" s="143">
        <v>0</v>
      </c>
      <c r="N23" s="153"/>
      <c r="O23" s="153"/>
      <c r="P23" s="153"/>
      <c r="Q23" s="153"/>
    </row>
    <row r="24" spans="1:17">
      <c r="A24" s="314" t="s">
        <v>132</v>
      </c>
      <c r="B24" s="315"/>
      <c r="C24" s="315"/>
      <c r="D24" s="315"/>
      <c r="E24" s="315"/>
      <c r="F24" s="315"/>
      <c r="G24" s="315"/>
      <c r="H24" s="316"/>
      <c r="I24" s="37">
        <v>128</v>
      </c>
      <c r="J24" s="143">
        <v>37015925</v>
      </c>
      <c r="K24" s="143">
        <v>20776292</v>
      </c>
      <c r="L24" s="143">
        <v>27495082</v>
      </c>
      <c r="M24" s="143">
        <v>16541524</v>
      </c>
      <c r="N24" s="153"/>
      <c r="O24" s="153"/>
      <c r="P24" s="153"/>
      <c r="Q24" s="153"/>
    </row>
    <row r="25" spans="1:17">
      <c r="A25" s="317" t="s">
        <v>101</v>
      </c>
      <c r="B25" s="318"/>
      <c r="C25" s="318"/>
      <c r="D25" s="318"/>
      <c r="E25" s="318"/>
      <c r="F25" s="318"/>
      <c r="G25" s="318"/>
      <c r="H25" s="319"/>
      <c r="I25" s="37">
        <v>129</v>
      </c>
      <c r="J25" s="147">
        <v>51101662</v>
      </c>
      <c r="K25" s="147">
        <v>16303518</v>
      </c>
      <c r="L25" s="147">
        <v>37108052</v>
      </c>
      <c r="M25" s="147">
        <v>12766463</v>
      </c>
      <c r="N25" s="153"/>
      <c r="O25" s="153"/>
      <c r="P25" s="153"/>
      <c r="Q25" s="153"/>
    </row>
    <row r="26" spans="1:17">
      <c r="A26" s="317" t="s">
        <v>44</v>
      </c>
      <c r="B26" s="318"/>
      <c r="C26" s="318"/>
      <c r="D26" s="318"/>
      <c r="E26" s="318"/>
      <c r="F26" s="318"/>
      <c r="G26" s="318"/>
      <c r="H26" s="319"/>
      <c r="I26" s="37">
        <v>130</v>
      </c>
      <c r="J26" s="143">
        <v>0</v>
      </c>
      <c r="K26" s="143">
        <v>0</v>
      </c>
      <c r="L26" s="143">
        <v>0</v>
      </c>
      <c r="M26" s="143">
        <v>0</v>
      </c>
      <c r="N26" s="153"/>
      <c r="O26" s="153"/>
      <c r="P26" s="153"/>
      <c r="Q26" s="153"/>
    </row>
    <row r="27" spans="1:17">
      <c r="A27" s="317" t="s">
        <v>206</v>
      </c>
      <c r="B27" s="318"/>
      <c r="C27" s="318"/>
      <c r="D27" s="318"/>
      <c r="E27" s="318"/>
      <c r="F27" s="318"/>
      <c r="G27" s="318"/>
      <c r="H27" s="319"/>
      <c r="I27" s="37">
        <v>131</v>
      </c>
      <c r="J27" s="149">
        <f>SUM(J28:J32)</f>
        <v>30218156</v>
      </c>
      <c r="K27" s="149">
        <f>SUM(K28:K32)</f>
        <v>8838630</v>
      </c>
      <c r="L27" s="149">
        <f>SUM(L28:L32)</f>
        <v>23766589</v>
      </c>
      <c r="M27" s="149">
        <f>SUM(M28:M32)</f>
        <v>12781356</v>
      </c>
      <c r="N27" s="153"/>
      <c r="O27" s="153"/>
      <c r="P27" s="153"/>
      <c r="Q27" s="153"/>
    </row>
    <row r="28" spans="1:17">
      <c r="A28" s="317" t="s">
        <v>220</v>
      </c>
      <c r="B28" s="318"/>
      <c r="C28" s="318"/>
      <c r="D28" s="318"/>
      <c r="E28" s="318"/>
      <c r="F28" s="318"/>
      <c r="G28" s="318"/>
      <c r="H28" s="319"/>
      <c r="I28" s="37">
        <v>132</v>
      </c>
      <c r="J28" s="143">
        <v>0</v>
      </c>
      <c r="K28" s="143">
        <v>0</v>
      </c>
      <c r="L28" s="143">
        <v>0</v>
      </c>
      <c r="M28" s="143">
        <v>0</v>
      </c>
      <c r="N28" s="153"/>
      <c r="O28" s="153"/>
      <c r="P28" s="153"/>
      <c r="Q28" s="153"/>
    </row>
    <row r="29" spans="1:17">
      <c r="A29" s="317" t="s">
        <v>149</v>
      </c>
      <c r="B29" s="318"/>
      <c r="C29" s="318"/>
      <c r="D29" s="318"/>
      <c r="E29" s="318"/>
      <c r="F29" s="318"/>
      <c r="G29" s="318"/>
      <c r="H29" s="319"/>
      <c r="I29" s="37">
        <v>133</v>
      </c>
      <c r="J29" s="143">
        <v>29104216</v>
      </c>
      <c r="K29" s="143">
        <v>7130460</v>
      </c>
      <c r="L29" s="143">
        <v>23554632</v>
      </c>
      <c r="M29" s="143">
        <v>9786177</v>
      </c>
      <c r="N29" s="153"/>
      <c r="O29" s="153"/>
      <c r="P29" s="153"/>
      <c r="Q29" s="153"/>
    </row>
    <row r="30" spans="1:17">
      <c r="A30" s="317" t="s">
        <v>133</v>
      </c>
      <c r="B30" s="318"/>
      <c r="C30" s="318"/>
      <c r="D30" s="318"/>
      <c r="E30" s="318"/>
      <c r="F30" s="318"/>
      <c r="G30" s="318"/>
      <c r="H30" s="319"/>
      <c r="I30" s="37">
        <v>134</v>
      </c>
      <c r="J30" s="143">
        <v>675740</v>
      </c>
      <c r="K30" s="143">
        <v>1728351</v>
      </c>
      <c r="L30" s="143">
        <v>211957</v>
      </c>
      <c r="M30" s="143">
        <v>2995179</v>
      </c>
      <c r="N30" s="153"/>
      <c r="O30" s="153"/>
      <c r="P30" s="153"/>
      <c r="Q30" s="153"/>
    </row>
    <row r="31" spans="1:17">
      <c r="A31" s="317" t="s">
        <v>216</v>
      </c>
      <c r="B31" s="318"/>
      <c r="C31" s="318"/>
      <c r="D31" s="318"/>
      <c r="E31" s="318"/>
      <c r="F31" s="318"/>
      <c r="G31" s="318"/>
      <c r="H31" s="319"/>
      <c r="I31" s="37">
        <v>135</v>
      </c>
      <c r="J31" s="143">
        <v>0</v>
      </c>
      <c r="K31" s="143">
        <v>0</v>
      </c>
      <c r="L31" s="143">
        <v>0</v>
      </c>
      <c r="M31" s="143">
        <v>0</v>
      </c>
      <c r="N31" s="153"/>
      <c r="O31" s="153"/>
      <c r="P31" s="153"/>
      <c r="Q31" s="153"/>
    </row>
    <row r="32" spans="1:17">
      <c r="A32" s="317" t="s">
        <v>134</v>
      </c>
      <c r="B32" s="318"/>
      <c r="C32" s="318"/>
      <c r="D32" s="318"/>
      <c r="E32" s="318"/>
      <c r="F32" s="318"/>
      <c r="G32" s="318"/>
      <c r="H32" s="319"/>
      <c r="I32" s="37">
        <v>136</v>
      </c>
      <c r="J32" s="143">
        <v>438200</v>
      </c>
      <c r="K32" s="143">
        <v>-20181</v>
      </c>
      <c r="L32" s="143">
        <v>0</v>
      </c>
      <c r="M32" s="143">
        <v>0</v>
      </c>
      <c r="N32" s="153"/>
      <c r="O32" s="153"/>
      <c r="P32" s="153"/>
      <c r="Q32" s="153"/>
    </row>
    <row r="33" spans="1:17">
      <c r="A33" s="317" t="s">
        <v>207</v>
      </c>
      <c r="B33" s="318"/>
      <c r="C33" s="318"/>
      <c r="D33" s="318"/>
      <c r="E33" s="318"/>
      <c r="F33" s="318"/>
      <c r="G33" s="318"/>
      <c r="H33" s="319"/>
      <c r="I33" s="37">
        <v>137</v>
      </c>
      <c r="J33" s="149">
        <f>SUM(J34:J37)</f>
        <v>113822709</v>
      </c>
      <c r="K33" s="149">
        <f>SUM(K34:K37)</f>
        <v>43674176</v>
      </c>
      <c r="L33" s="149">
        <f>SUM(L34:L37)</f>
        <v>82230771</v>
      </c>
      <c r="M33" s="149">
        <f>SUM(M34:M37)</f>
        <v>35090605</v>
      </c>
      <c r="N33" s="153"/>
      <c r="O33" s="153"/>
      <c r="P33" s="153"/>
      <c r="Q33" s="153"/>
    </row>
    <row r="34" spans="1:17">
      <c r="A34" s="317" t="s">
        <v>60</v>
      </c>
      <c r="B34" s="318"/>
      <c r="C34" s="318"/>
      <c r="D34" s="318"/>
      <c r="E34" s="318"/>
      <c r="F34" s="318"/>
      <c r="G34" s="318"/>
      <c r="H34" s="319"/>
      <c r="I34" s="37">
        <v>138</v>
      </c>
      <c r="J34" s="143">
        <v>0</v>
      </c>
      <c r="K34" s="143">
        <v>0</v>
      </c>
      <c r="L34" s="143">
        <v>0</v>
      </c>
      <c r="M34" s="143">
        <v>0</v>
      </c>
      <c r="N34" s="153"/>
      <c r="O34" s="153"/>
      <c r="P34" s="153"/>
      <c r="Q34" s="153"/>
    </row>
    <row r="35" spans="1:17">
      <c r="A35" s="317" t="s">
        <v>59</v>
      </c>
      <c r="B35" s="318"/>
      <c r="C35" s="318"/>
      <c r="D35" s="318"/>
      <c r="E35" s="318"/>
      <c r="F35" s="318"/>
      <c r="G35" s="318"/>
      <c r="H35" s="319"/>
      <c r="I35" s="37">
        <v>139</v>
      </c>
      <c r="J35" s="143">
        <v>112311551</v>
      </c>
      <c r="K35" s="143">
        <v>42840326</v>
      </c>
      <c r="L35" s="143">
        <v>80668405</v>
      </c>
      <c r="M35" s="143">
        <v>33788865</v>
      </c>
      <c r="N35" s="153"/>
      <c r="O35" s="153"/>
      <c r="P35" s="153"/>
      <c r="Q35" s="153"/>
    </row>
    <row r="36" spans="1:17">
      <c r="A36" s="317" t="s">
        <v>217</v>
      </c>
      <c r="B36" s="318"/>
      <c r="C36" s="318"/>
      <c r="D36" s="318"/>
      <c r="E36" s="318"/>
      <c r="F36" s="318"/>
      <c r="G36" s="318"/>
      <c r="H36" s="319"/>
      <c r="I36" s="37">
        <v>140</v>
      </c>
      <c r="J36" s="143">
        <v>0</v>
      </c>
      <c r="K36" s="143">
        <v>0</v>
      </c>
      <c r="L36" s="143">
        <v>0</v>
      </c>
      <c r="M36" s="143">
        <v>0</v>
      </c>
      <c r="N36" s="153"/>
      <c r="O36" s="153"/>
      <c r="P36" s="153"/>
      <c r="Q36" s="153"/>
    </row>
    <row r="37" spans="1:17">
      <c r="A37" s="317" t="s">
        <v>61</v>
      </c>
      <c r="B37" s="318"/>
      <c r="C37" s="318"/>
      <c r="D37" s="318"/>
      <c r="E37" s="318"/>
      <c r="F37" s="318"/>
      <c r="G37" s="318"/>
      <c r="H37" s="319"/>
      <c r="I37" s="37">
        <v>141</v>
      </c>
      <c r="J37" s="143">
        <v>1511158</v>
      </c>
      <c r="K37" s="143">
        <v>833850</v>
      </c>
      <c r="L37" s="143">
        <v>1562366</v>
      </c>
      <c r="M37" s="143">
        <v>1301740</v>
      </c>
      <c r="N37" s="153"/>
      <c r="O37" s="153"/>
      <c r="P37" s="153"/>
      <c r="Q37" s="153"/>
    </row>
    <row r="38" spans="1:17">
      <c r="A38" s="317" t="s">
        <v>188</v>
      </c>
      <c r="B38" s="318"/>
      <c r="C38" s="318"/>
      <c r="D38" s="318"/>
      <c r="E38" s="318"/>
      <c r="F38" s="318"/>
      <c r="G38" s="318"/>
      <c r="H38" s="319"/>
      <c r="I38" s="37">
        <v>142</v>
      </c>
      <c r="J38" s="143">
        <v>0</v>
      </c>
      <c r="K38" s="143">
        <v>0</v>
      </c>
      <c r="L38" s="143">
        <v>0</v>
      </c>
      <c r="M38" s="143">
        <v>0</v>
      </c>
      <c r="N38" s="153"/>
      <c r="O38" s="153"/>
      <c r="P38" s="153"/>
      <c r="Q38" s="153"/>
    </row>
    <row r="39" spans="1:17">
      <c r="A39" s="317" t="s">
        <v>189</v>
      </c>
      <c r="B39" s="318"/>
      <c r="C39" s="318"/>
      <c r="D39" s="318"/>
      <c r="E39" s="318"/>
      <c r="F39" s="318"/>
      <c r="G39" s="318"/>
      <c r="H39" s="319"/>
      <c r="I39" s="37">
        <v>143</v>
      </c>
      <c r="J39" s="143">
        <v>0</v>
      </c>
      <c r="K39" s="143">
        <v>0</v>
      </c>
      <c r="L39" s="143">
        <v>0</v>
      </c>
      <c r="M39" s="143">
        <v>0</v>
      </c>
      <c r="N39" s="153"/>
      <c r="O39" s="153"/>
      <c r="P39" s="153"/>
      <c r="Q39" s="153"/>
    </row>
    <row r="40" spans="1:17">
      <c r="A40" s="317" t="s">
        <v>218</v>
      </c>
      <c r="B40" s="318"/>
      <c r="C40" s="318"/>
      <c r="D40" s="318"/>
      <c r="E40" s="318"/>
      <c r="F40" s="318"/>
      <c r="G40" s="318"/>
      <c r="H40" s="319"/>
      <c r="I40" s="37">
        <v>144</v>
      </c>
      <c r="J40" s="143">
        <v>0</v>
      </c>
      <c r="K40" s="143">
        <v>0</v>
      </c>
      <c r="L40" s="143">
        <v>0</v>
      </c>
      <c r="M40" s="143">
        <v>0</v>
      </c>
      <c r="N40" s="153"/>
      <c r="O40" s="153"/>
      <c r="P40" s="153"/>
      <c r="Q40" s="153"/>
    </row>
    <row r="41" spans="1:17">
      <c r="A41" s="317" t="s">
        <v>219</v>
      </c>
      <c r="B41" s="318"/>
      <c r="C41" s="318"/>
      <c r="D41" s="318"/>
      <c r="E41" s="318"/>
      <c r="F41" s="318"/>
      <c r="G41" s="318"/>
      <c r="H41" s="319"/>
      <c r="I41" s="37">
        <v>145</v>
      </c>
      <c r="J41" s="143">
        <v>0</v>
      </c>
      <c r="K41" s="143">
        <v>0</v>
      </c>
      <c r="L41" s="143">
        <v>0</v>
      </c>
      <c r="M41" s="143">
        <v>0</v>
      </c>
      <c r="N41" s="153"/>
      <c r="O41" s="153"/>
      <c r="P41" s="153"/>
      <c r="Q41" s="153"/>
    </row>
    <row r="42" spans="1:17">
      <c r="A42" s="317" t="s">
        <v>208</v>
      </c>
      <c r="B42" s="318"/>
      <c r="C42" s="318"/>
      <c r="D42" s="318"/>
      <c r="E42" s="318"/>
      <c r="F42" s="318"/>
      <c r="G42" s="318"/>
      <c r="H42" s="319"/>
      <c r="I42" s="37">
        <v>146</v>
      </c>
      <c r="J42" s="149">
        <f>J7+J27+J38+J40</f>
        <v>3782021914</v>
      </c>
      <c r="K42" s="149">
        <f>K7+K27+K38+K40</f>
        <v>1920114973</v>
      </c>
      <c r="L42" s="149">
        <f>L7+L27+L38+L40</f>
        <v>3760823905</v>
      </c>
      <c r="M42" s="149">
        <f>M7+M27+M38+M40</f>
        <v>1926649128</v>
      </c>
      <c r="N42" s="153"/>
      <c r="O42" s="153"/>
      <c r="P42" s="153"/>
      <c r="Q42" s="153"/>
    </row>
    <row r="43" spans="1:17">
      <c r="A43" s="317" t="s">
        <v>209</v>
      </c>
      <c r="B43" s="318"/>
      <c r="C43" s="318"/>
      <c r="D43" s="318"/>
      <c r="E43" s="318"/>
      <c r="F43" s="318"/>
      <c r="G43" s="318"/>
      <c r="H43" s="319"/>
      <c r="I43" s="37">
        <v>147</v>
      </c>
      <c r="J43" s="149">
        <f>J10+J33+J39+J41</f>
        <v>3283889375</v>
      </c>
      <c r="K43" s="149">
        <f>K10+K33+K39+K41</f>
        <v>1602177033</v>
      </c>
      <c r="L43" s="149">
        <f>L10+L33+L39+L41</f>
        <v>3222466899</v>
      </c>
      <c r="M43" s="149">
        <f>M10+M33+M39+M41</f>
        <v>1585626261</v>
      </c>
      <c r="N43" s="153"/>
      <c r="O43" s="153"/>
      <c r="P43" s="153"/>
      <c r="Q43" s="153"/>
    </row>
    <row r="44" spans="1:17">
      <c r="A44" s="317" t="s">
        <v>229</v>
      </c>
      <c r="B44" s="318"/>
      <c r="C44" s="318"/>
      <c r="D44" s="318"/>
      <c r="E44" s="318"/>
      <c r="F44" s="318"/>
      <c r="G44" s="318"/>
      <c r="H44" s="319"/>
      <c r="I44" s="37">
        <v>148</v>
      </c>
      <c r="J44" s="149">
        <f>J42-J43</f>
        <v>498132539</v>
      </c>
      <c r="K44" s="149">
        <f>K42-K43</f>
        <v>317937940</v>
      </c>
      <c r="L44" s="149">
        <f>L42-L43</f>
        <v>538357006</v>
      </c>
      <c r="M44" s="149">
        <f>M42-M43</f>
        <v>341022867</v>
      </c>
      <c r="N44" s="153"/>
      <c r="O44" s="153"/>
      <c r="P44" s="153"/>
      <c r="Q44" s="153"/>
    </row>
    <row r="45" spans="1:17">
      <c r="A45" s="329" t="s">
        <v>211</v>
      </c>
      <c r="B45" s="330"/>
      <c r="C45" s="330"/>
      <c r="D45" s="330"/>
      <c r="E45" s="330"/>
      <c r="F45" s="330"/>
      <c r="G45" s="330"/>
      <c r="H45" s="331"/>
      <c r="I45" s="37">
        <v>149</v>
      </c>
      <c r="J45" s="159">
        <f>IF(J42&gt;J43,J42-J43,0)</f>
        <v>498132539</v>
      </c>
      <c r="K45" s="159">
        <f>IF(K42&gt;K43,K42-K43,0)</f>
        <v>317937940</v>
      </c>
      <c r="L45" s="159">
        <f>IF(L42&gt;L43,L42-L43,0)</f>
        <v>538357006</v>
      </c>
      <c r="M45" s="159">
        <f>IF(M42&gt;M43,M42-M43,0)</f>
        <v>341022867</v>
      </c>
      <c r="N45" s="153"/>
      <c r="O45" s="153"/>
      <c r="P45" s="153"/>
      <c r="Q45" s="153"/>
    </row>
    <row r="46" spans="1:17">
      <c r="A46" s="329" t="s">
        <v>212</v>
      </c>
      <c r="B46" s="330"/>
      <c r="C46" s="330"/>
      <c r="D46" s="330"/>
      <c r="E46" s="330"/>
      <c r="F46" s="330"/>
      <c r="G46" s="330"/>
      <c r="H46" s="331"/>
      <c r="I46" s="37">
        <v>150</v>
      </c>
      <c r="J46" s="159">
        <f>IF(J43&gt;J42,J43-J42,0)</f>
        <v>0</v>
      </c>
      <c r="K46" s="159">
        <f>IF(K43&gt;K42,K43-K42,0)</f>
        <v>0</v>
      </c>
      <c r="L46" s="159">
        <f>IF(L43&gt;L42,L43-L42,0)</f>
        <v>0</v>
      </c>
      <c r="M46" s="159">
        <f>IF(M43&gt;M42,M43-M42,0)</f>
        <v>0</v>
      </c>
      <c r="N46" s="153"/>
      <c r="O46" s="153"/>
      <c r="P46" s="153"/>
      <c r="Q46" s="153"/>
    </row>
    <row r="47" spans="1:17">
      <c r="A47" s="317" t="s">
        <v>210</v>
      </c>
      <c r="B47" s="318"/>
      <c r="C47" s="318"/>
      <c r="D47" s="318"/>
      <c r="E47" s="318"/>
      <c r="F47" s="318"/>
      <c r="G47" s="318"/>
      <c r="H47" s="319"/>
      <c r="I47" s="37">
        <v>151</v>
      </c>
      <c r="J47" s="143">
        <v>89965791</v>
      </c>
      <c r="K47" s="143">
        <v>56009358</v>
      </c>
      <c r="L47" s="143">
        <v>97910411</v>
      </c>
      <c r="M47" s="143">
        <v>60901957</v>
      </c>
      <c r="N47" s="153"/>
      <c r="O47" s="153"/>
      <c r="P47" s="153"/>
      <c r="Q47" s="153"/>
    </row>
    <row r="48" spans="1:17">
      <c r="A48" s="317" t="s">
        <v>230</v>
      </c>
      <c r="B48" s="318"/>
      <c r="C48" s="318"/>
      <c r="D48" s="318"/>
      <c r="E48" s="318"/>
      <c r="F48" s="318"/>
      <c r="G48" s="318"/>
      <c r="H48" s="319"/>
      <c r="I48" s="37">
        <v>152</v>
      </c>
      <c r="J48" s="149">
        <f>J44-J47</f>
        <v>408166748</v>
      </c>
      <c r="K48" s="149">
        <f>K44-K47</f>
        <v>261928582</v>
      </c>
      <c r="L48" s="149">
        <f>L44-L47</f>
        <v>440446595</v>
      </c>
      <c r="M48" s="149">
        <f>M44-M47</f>
        <v>280120910</v>
      </c>
      <c r="N48" s="153"/>
      <c r="O48" s="153"/>
      <c r="P48" s="153"/>
      <c r="Q48" s="153"/>
    </row>
    <row r="49" spans="1:17">
      <c r="A49" s="329" t="s">
        <v>185</v>
      </c>
      <c r="B49" s="330"/>
      <c r="C49" s="330"/>
      <c r="D49" s="330"/>
      <c r="E49" s="330"/>
      <c r="F49" s="330"/>
      <c r="G49" s="330"/>
      <c r="H49" s="331"/>
      <c r="I49" s="37">
        <v>153</v>
      </c>
      <c r="J49" s="149">
        <f>IF(J48&gt;0,J48,0)</f>
        <v>408166748</v>
      </c>
      <c r="K49" s="149">
        <f>IF(K48&gt;0,K48,0)</f>
        <v>261928582</v>
      </c>
      <c r="L49" s="149">
        <f>IF(L48&gt;0,L48,0)</f>
        <v>440446595</v>
      </c>
      <c r="M49" s="149">
        <f>IF(M48&gt;0,M48,0)</f>
        <v>280120910</v>
      </c>
      <c r="N49" s="153"/>
      <c r="O49" s="153"/>
      <c r="P49" s="153"/>
      <c r="Q49" s="153"/>
    </row>
    <row r="50" spans="1:17">
      <c r="A50" s="332" t="s">
        <v>213</v>
      </c>
      <c r="B50" s="333"/>
      <c r="C50" s="333"/>
      <c r="D50" s="333"/>
      <c r="E50" s="333"/>
      <c r="F50" s="333"/>
      <c r="G50" s="333"/>
      <c r="H50" s="334"/>
      <c r="I50" s="138">
        <v>154</v>
      </c>
      <c r="J50" s="144">
        <f>IF(J48&lt;0,-J48,0)</f>
        <v>0</v>
      </c>
      <c r="K50" s="144">
        <f>IF(K48&lt;0,-K48,0)</f>
        <v>0</v>
      </c>
      <c r="L50" s="144">
        <f>IF(L48&lt;0,-L48,0)</f>
        <v>0</v>
      </c>
      <c r="M50" s="144">
        <f>IF(M48&lt;0,-M48,0)</f>
        <v>0</v>
      </c>
      <c r="N50" s="153"/>
      <c r="O50" s="153"/>
      <c r="P50" s="153"/>
      <c r="Q50" s="153"/>
    </row>
    <row r="51" spans="1:17" ht="12.75" customHeight="1">
      <c r="A51" s="327" t="s">
        <v>302</v>
      </c>
      <c r="B51" s="328"/>
      <c r="C51" s="328"/>
      <c r="D51" s="328"/>
      <c r="E51" s="328"/>
      <c r="F51" s="328"/>
      <c r="G51" s="328"/>
      <c r="H51" s="328"/>
      <c r="I51" s="328"/>
      <c r="J51" s="328"/>
      <c r="K51" s="328"/>
      <c r="L51" s="328"/>
      <c r="M51" s="328"/>
      <c r="N51" s="153"/>
      <c r="O51" s="153"/>
      <c r="P51" s="153"/>
      <c r="Q51" s="153"/>
    </row>
    <row r="52" spans="1:17" ht="12.75" customHeight="1">
      <c r="A52" s="311" t="s">
        <v>181</v>
      </c>
      <c r="B52" s="312"/>
      <c r="C52" s="312"/>
      <c r="D52" s="312"/>
      <c r="E52" s="312"/>
      <c r="F52" s="312"/>
      <c r="G52" s="312"/>
      <c r="H52" s="312"/>
      <c r="I52" s="139"/>
      <c r="J52" s="140"/>
      <c r="K52" s="139"/>
      <c r="L52" s="156"/>
      <c r="M52" s="157"/>
      <c r="N52" s="153"/>
      <c r="O52" s="153"/>
      <c r="P52" s="153"/>
      <c r="Q52" s="153"/>
    </row>
    <row r="53" spans="1:17" ht="12" customHeight="1">
      <c r="A53" s="321" t="s">
        <v>227</v>
      </c>
      <c r="B53" s="322"/>
      <c r="C53" s="322"/>
      <c r="D53" s="322"/>
      <c r="E53" s="322"/>
      <c r="F53" s="322"/>
      <c r="G53" s="322"/>
      <c r="H53" s="323"/>
      <c r="I53" s="37">
        <v>155</v>
      </c>
      <c r="J53" s="143">
        <v>410161010</v>
      </c>
      <c r="K53" s="143">
        <v>261657674</v>
      </c>
      <c r="L53" s="143">
        <v>447344188</v>
      </c>
      <c r="M53" s="143">
        <v>281278772</v>
      </c>
      <c r="N53" s="153"/>
      <c r="O53" s="153"/>
      <c r="P53" s="153"/>
      <c r="Q53" s="153"/>
    </row>
    <row r="54" spans="1:17" ht="12" customHeight="1">
      <c r="A54" s="324" t="s">
        <v>228</v>
      </c>
      <c r="B54" s="325"/>
      <c r="C54" s="325"/>
      <c r="D54" s="325"/>
      <c r="E54" s="325"/>
      <c r="F54" s="325"/>
      <c r="G54" s="325"/>
      <c r="H54" s="326"/>
      <c r="I54" s="37">
        <v>156</v>
      </c>
      <c r="J54" s="143">
        <v>-1994262</v>
      </c>
      <c r="K54" s="143">
        <v>270908</v>
      </c>
      <c r="L54" s="143">
        <v>-6897593</v>
      </c>
      <c r="M54" s="143">
        <v>-1157862</v>
      </c>
      <c r="N54" s="153"/>
      <c r="O54" s="153"/>
      <c r="P54" s="153"/>
      <c r="Q54" s="153"/>
    </row>
    <row r="55" spans="1:17" ht="12.75" customHeight="1">
      <c r="A55" s="327" t="s">
        <v>183</v>
      </c>
      <c r="B55" s="328"/>
      <c r="C55" s="328"/>
      <c r="D55" s="328"/>
      <c r="E55" s="328"/>
      <c r="F55" s="328"/>
      <c r="G55" s="328"/>
      <c r="H55" s="328"/>
      <c r="I55" s="328"/>
      <c r="J55" s="328"/>
      <c r="K55" s="328"/>
      <c r="L55" s="328"/>
      <c r="M55" s="328"/>
      <c r="N55" s="153"/>
      <c r="O55" s="153"/>
      <c r="P55" s="153"/>
      <c r="Q55" s="153"/>
    </row>
    <row r="56" spans="1:17" ht="12" customHeight="1">
      <c r="A56" s="311" t="s">
        <v>197</v>
      </c>
      <c r="B56" s="312"/>
      <c r="C56" s="312"/>
      <c r="D56" s="312"/>
      <c r="E56" s="312"/>
      <c r="F56" s="312"/>
      <c r="G56" s="312"/>
      <c r="H56" s="313"/>
      <c r="I56" s="39">
        <v>157</v>
      </c>
      <c r="J56" s="149">
        <f>J49</f>
        <v>408166748</v>
      </c>
      <c r="K56" s="149">
        <f>K49</f>
        <v>261928582</v>
      </c>
      <c r="L56" s="149">
        <f>L49</f>
        <v>440446595</v>
      </c>
      <c r="M56" s="149">
        <f>M49</f>
        <v>280120910</v>
      </c>
      <c r="N56" s="153"/>
      <c r="O56" s="153"/>
      <c r="P56" s="153"/>
      <c r="Q56" s="153"/>
    </row>
    <row r="57" spans="1:17" ht="12" customHeight="1">
      <c r="A57" s="317" t="s">
        <v>214</v>
      </c>
      <c r="B57" s="318"/>
      <c r="C57" s="318"/>
      <c r="D57" s="318"/>
      <c r="E57" s="318"/>
      <c r="F57" s="318"/>
      <c r="G57" s="318"/>
      <c r="H57" s="319"/>
      <c r="I57" s="37">
        <v>158</v>
      </c>
      <c r="J57" s="149">
        <f>SUM(J58:J64)</f>
        <v>-2338167</v>
      </c>
      <c r="K57" s="149">
        <f>SUM(K58:K64)</f>
        <v>-3923200</v>
      </c>
      <c r="L57" s="149">
        <f>SUM(L58:L64)</f>
        <v>-2718483.19</v>
      </c>
      <c r="M57" s="149">
        <f>SUM(M58:M64)</f>
        <v>-1878459.7799999998</v>
      </c>
      <c r="N57" s="153"/>
      <c r="O57" s="153"/>
      <c r="P57" s="153"/>
      <c r="Q57" s="153"/>
    </row>
    <row r="58" spans="1:17" ht="12" customHeight="1">
      <c r="A58" s="317" t="s">
        <v>221</v>
      </c>
      <c r="B58" s="318"/>
      <c r="C58" s="318"/>
      <c r="D58" s="318"/>
      <c r="E58" s="318"/>
      <c r="F58" s="318"/>
      <c r="G58" s="318"/>
      <c r="H58" s="319"/>
      <c r="I58" s="37">
        <v>159</v>
      </c>
      <c r="J58" s="143">
        <v>0</v>
      </c>
      <c r="K58" s="143">
        <v>0</v>
      </c>
      <c r="L58" s="143">
        <v>0</v>
      </c>
      <c r="M58" s="143">
        <v>0</v>
      </c>
      <c r="N58" s="153"/>
      <c r="O58" s="153"/>
      <c r="P58" s="153"/>
      <c r="Q58" s="153"/>
    </row>
    <row r="59" spans="1:17" ht="12" customHeight="1">
      <c r="A59" s="317" t="s">
        <v>222</v>
      </c>
      <c r="B59" s="318"/>
      <c r="C59" s="318"/>
      <c r="D59" s="318"/>
      <c r="E59" s="318"/>
      <c r="F59" s="318"/>
      <c r="G59" s="318"/>
      <c r="H59" s="319"/>
      <c r="I59" s="37">
        <v>160</v>
      </c>
      <c r="J59" s="143">
        <v>0</v>
      </c>
      <c r="K59" s="143">
        <v>0</v>
      </c>
      <c r="L59" s="143">
        <v>0</v>
      </c>
      <c r="M59" s="143">
        <v>0</v>
      </c>
      <c r="N59" s="153"/>
      <c r="O59" s="153"/>
      <c r="P59" s="153"/>
      <c r="Q59" s="153"/>
    </row>
    <row r="60" spans="1:17" ht="12" customHeight="1">
      <c r="A60" s="317" t="s">
        <v>39</v>
      </c>
      <c r="B60" s="318"/>
      <c r="C60" s="318"/>
      <c r="D60" s="318"/>
      <c r="E60" s="318"/>
      <c r="F60" s="318"/>
      <c r="G60" s="318"/>
      <c r="H60" s="319"/>
      <c r="I60" s="37">
        <v>161</v>
      </c>
      <c r="J60" s="143">
        <v>-2322587</v>
      </c>
      <c r="K60" s="143">
        <v>-3923200</v>
      </c>
      <c r="L60" s="143">
        <v>-2718483.19</v>
      </c>
      <c r="M60" s="143">
        <v>-1878459.7799999998</v>
      </c>
      <c r="N60" s="153"/>
      <c r="O60" s="153"/>
      <c r="P60" s="153"/>
      <c r="Q60" s="153"/>
    </row>
    <row r="61" spans="1:17" ht="12" customHeight="1">
      <c r="A61" s="317" t="s">
        <v>223</v>
      </c>
      <c r="B61" s="318"/>
      <c r="C61" s="318"/>
      <c r="D61" s="318"/>
      <c r="E61" s="318"/>
      <c r="F61" s="318"/>
      <c r="G61" s="318"/>
      <c r="H61" s="319"/>
      <c r="I61" s="37">
        <v>162</v>
      </c>
      <c r="J61" s="143">
        <v>0</v>
      </c>
      <c r="K61" s="143">
        <v>0</v>
      </c>
      <c r="L61" s="143">
        <v>0</v>
      </c>
      <c r="M61" s="143">
        <v>0</v>
      </c>
      <c r="N61" s="153"/>
      <c r="O61" s="153"/>
      <c r="P61" s="153"/>
      <c r="Q61" s="153"/>
    </row>
    <row r="62" spans="1:17" ht="12" customHeight="1">
      <c r="A62" s="317" t="s">
        <v>224</v>
      </c>
      <c r="B62" s="318"/>
      <c r="C62" s="318"/>
      <c r="D62" s="318"/>
      <c r="E62" s="318"/>
      <c r="F62" s="318"/>
      <c r="G62" s="318"/>
      <c r="H62" s="319"/>
      <c r="I62" s="37">
        <v>163</v>
      </c>
      <c r="J62" s="143">
        <v>0</v>
      </c>
      <c r="K62" s="143">
        <v>0</v>
      </c>
      <c r="L62" s="143">
        <v>0</v>
      </c>
      <c r="M62" s="143">
        <v>0</v>
      </c>
      <c r="N62" s="153"/>
      <c r="O62" s="153"/>
      <c r="P62" s="153"/>
      <c r="Q62" s="153"/>
    </row>
    <row r="63" spans="1:17" ht="12" customHeight="1">
      <c r="A63" s="317" t="s">
        <v>225</v>
      </c>
      <c r="B63" s="318"/>
      <c r="C63" s="318"/>
      <c r="D63" s="318"/>
      <c r="E63" s="318"/>
      <c r="F63" s="318"/>
      <c r="G63" s="318"/>
      <c r="H63" s="319"/>
      <c r="I63" s="37">
        <v>164</v>
      </c>
      <c r="J63" s="143">
        <v>0</v>
      </c>
      <c r="K63" s="143">
        <v>0</v>
      </c>
      <c r="L63" s="143">
        <v>0</v>
      </c>
      <c r="M63" s="143">
        <v>0</v>
      </c>
      <c r="N63" s="153"/>
      <c r="O63" s="153"/>
      <c r="P63" s="153"/>
      <c r="Q63" s="153"/>
    </row>
    <row r="64" spans="1:17" ht="12" customHeight="1">
      <c r="A64" s="317" t="s">
        <v>226</v>
      </c>
      <c r="B64" s="318"/>
      <c r="C64" s="318"/>
      <c r="D64" s="318"/>
      <c r="E64" s="318"/>
      <c r="F64" s="318"/>
      <c r="G64" s="318"/>
      <c r="H64" s="319"/>
      <c r="I64" s="37">
        <v>165</v>
      </c>
      <c r="J64" s="143">
        <v>-15580</v>
      </c>
      <c r="K64" s="143">
        <v>0</v>
      </c>
      <c r="L64" s="143">
        <v>0</v>
      </c>
      <c r="M64" s="143">
        <v>0</v>
      </c>
      <c r="N64" s="153"/>
      <c r="O64" s="153"/>
      <c r="P64" s="153"/>
      <c r="Q64" s="153"/>
    </row>
    <row r="65" spans="1:17">
      <c r="A65" s="317" t="s">
        <v>215</v>
      </c>
      <c r="B65" s="318"/>
      <c r="C65" s="318"/>
      <c r="D65" s="318"/>
      <c r="E65" s="318"/>
      <c r="F65" s="318"/>
      <c r="G65" s="318"/>
      <c r="H65" s="319"/>
      <c r="I65" s="37">
        <v>166</v>
      </c>
      <c r="J65" s="149">
        <v>0</v>
      </c>
      <c r="K65" s="149">
        <v>0</v>
      </c>
      <c r="L65" s="149">
        <v>0</v>
      </c>
      <c r="M65" s="149">
        <v>0</v>
      </c>
      <c r="N65" s="153"/>
      <c r="O65" s="153"/>
      <c r="P65" s="153"/>
      <c r="Q65" s="153"/>
    </row>
    <row r="66" spans="1:17">
      <c r="A66" s="317" t="s">
        <v>186</v>
      </c>
      <c r="B66" s="318"/>
      <c r="C66" s="318"/>
      <c r="D66" s="318"/>
      <c r="E66" s="318"/>
      <c r="F66" s="318"/>
      <c r="G66" s="318"/>
      <c r="H66" s="319"/>
      <c r="I66" s="37">
        <v>167</v>
      </c>
      <c r="J66" s="149">
        <f>J57-J65</f>
        <v>-2338167</v>
      </c>
      <c r="K66" s="149">
        <f>K57-K65</f>
        <v>-3923200</v>
      </c>
      <c r="L66" s="149">
        <f>L57-L65</f>
        <v>-2718483.19</v>
      </c>
      <c r="M66" s="149">
        <f>M57-M65</f>
        <v>-1878459.7799999998</v>
      </c>
      <c r="N66" s="153"/>
      <c r="O66" s="153"/>
      <c r="P66" s="153"/>
      <c r="Q66" s="153"/>
    </row>
    <row r="67" spans="1:17">
      <c r="A67" s="317" t="s">
        <v>187</v>
      </c>
      <c r="B67" s="318"/>
      <c r="C67" s="318"/>
      <c r="D67" s="318"/>
      <c r="E67" s="318"/>
      <c r="F67" s="318"/>
      <c r="G67" s="318"/>
      <c r="H67" s="319"/>
      <c r="I67" s="37">
        <v>168</v>
      </c>
      <c r="J67" s="149">
        <f>J56+J66</f>
        <v>405828581</v>
      </c>
      <c r="K67" s="149">
        <f>K56+K66</f>
        <v>258005382</v>
      </c>
      <c r="L67" s="149">
        <f>L56+L66</f>
        <v>437728111.81</v>
      </c>
      <c r="M67" s="149">
        <f>M56+M66</f>
        <v>278242450.22000003</v>
      </c>
      <c r="N67" s="153"/>
      <c r="O67" s="153"/>
      <c r="P67" s="153"/>
      <c r="Q67" s="153"/>
    </row>
    <row r="68" spans="1:17" ht="12.75" customHeight="1">
      <c r="A68" s="336" t="s">
        <v>303</v>
      </c>
      <c r="B68" s="337"/>
      <c r="C68" s="337"/>
      <c r="D68" s="337"/>
      <c r="E68" s="337"/>
      <c r="F68" s="337"/>
      <c r="G68" s="337"/>
      <c r="H68" s="337"/>
      <c r="I68" s="337"/>
      <c r="J68" s="337"/>
      <c r="K68" s="337"/>
      <c r="L68" s="337"/>
      <c r="M68" s="337"/>
      <c r="N68" s="153"/>
      <c r="O68" s="153"/>
      <c r="P68" s="153"/>
      <c r="Q68" s="153"/>
    </row>
    <row r="69" spans="1:17" ht="12.75" customHeight="1">
      <c r="A69" s="338" t="s">
        <v>182</v>
      </c>
      <c r="B69" s="339"/>
      <c r="C69" s="339"/>
      <c r="D69" s="339"/>
      <c r="E69" s="339"/>
      <c r="F69" s="339"/>
      <c r="G69" s="339"/>
      <c r="H69" s="339"/>
      <c r="I69" s="339"/>
      <c r="J69" s="339"/>
      <c r="K69" s="339"/>
      <c r="L69" s="339"/>
      <c r="M69" s="339"/>
      <c r="N69" s="153"/>
      <c r="O69" s="153"/>
      <c r="P69" s="153"/>
      <c r="Q69" s="153"/>
    </row>
    <row r="70" spans="1:17">
      <c r="A70" s="321" t="s">
        <v>227</v>
      </c>
      <c r="B70" s="322"/>
      <c r="C70" s="322"/>
      <c r="D70" s="322"/>
      <c r="E70" s="322"/>
      <c r="F70" s="322"/>
      <c r="G70" s="322"/>
      <c r="H70" s="323"/>
      <c r="I70" s="37">
        <v>169</v>
      </c>
      <c r="J70" s="164">
        <v>407822843</v>
      </c>
      <c r="K70" s="164">
        <v>257734474</v>
      </c>
      <c r="L70" s="164">
        <v>444625704.81</v>
      </c>
      <c r="M70" s="164">
        <v>279400312.22000003</v>
      </c>
      <c r="N70" s="153"/>
      <c r="O70" s="153"/>
      <c r="P70" s="153"/>
      <c r="Q70" s="153"/>
    </row>
    <row r="71" spans="1:17">
      <c r="A71" s="324" t="s">
        <v>228</v>
      </c>
      <c r="B71" s="325"/>
      <c r="C71" s="325"/>
      <c r="D71" s="325"/>
      <c r="E71" s="325"/>
      <c r="F71" s="325"/>
      <c r="G71" s="325"/>
      <c r="H71" s="326"/>
      <c r="I71" s="40">
        <v>170</v>
      </c>
      <c r="J71" s="144">
        <v>-1994262</v>
      </c>
      <c r="K71" s="144">
        <v>270908</v>
      </c>
      <c r="L71" s="144">
        <v>-6897593</v>
      </c>
      <c r="M71" s="144">
        <v>-1157862</v>
      </c>
      <c r="N71" s="153"/>
      <c r="O71" s="153"/>
      <c r="P71" s="153"/>
      <c r="Q71" s="153"/>
    </row>
    <row r="72" spans="1:17">
      <c r="J72" s="146"/>
      <c r="K72" s="146"/>
      <c r="L72" s="146"/>
      <c r="M72" s="146"/>
    </row>
    <row r="73" spans="1:17">
      <c r="J73" s="146"/>
      <c r="K73" s="146"/>
      <c r="L73" s="146"/>
      <c r="M73" s="146"/>
    </row>
  </sheetData>
  <mergeCells count="73">
    <mergeCell ref="A1:M1"/>
    <mergeCell ref="A71:H71"/>
    <mergeCell ref="A65:H65"/>
    <mergeCell ref="A66:H66"/>
    <mergeCell ref="A67:H67"/>
    <mergeCell ref="A68:M68"/>
    <mergeCell ref="A69:M69"/>
    <mergeCell ref="A62:H62"/>
    <mergeCell ref="A70:H70"/>
    <mergeCell ref="A58:H58"/>
    <mergeCell ref="A59:H59"/>
    <mergeCell ref="A60:H60"/>
    <mergeCell ref="A61:H61"/>
    <mergeCell ref="A2:M2"/>
    <mergeCell ref="A64:H64"/>
    <mergeCell ref="A57:H57"/>
    <mergeCell ref="A43:H43"/>
    <mergeCell ref="A44:H44"/>
    <mergeCell ref="A45:H45"/>
    <mergeCell ref="A51:M51"/>
    <mergeCell ref="A50:H50"/>
    <mergeCell ref="A46:H46"/>
    <mergeCell ref="A47:H47"/>
    <mergeCell ref="A48:H48"/>
    <mergeCell ref="A49:H49"/>
    <mergeCell ref="A63:H63"/>
    <mergeCell ref="A52:H52"/>
    <mergeCell ref="A53:H53"/>
    <mergeCell ref="A54:H54"/>
    <mergeCell ref="A56:H56"/>
    <mergeCell ref="A55:M55"/>
    <mergeCell ref="A42:H42"/>
    <mergeCell ref="A32:H32"/>
    <mergeCell ref="A33:H33"/>
    <mergeCell ref="A34:H34"/>
    <mergeCell ref="A35:H35"/>
    <mergeCell ref="A36:H36"/>
    <mergeCell ref="A37:H37"/>
    <mergeCell ref="A38:H38"/>
    <mergeCell ref="A39:H39"/>
    <mergeCell ref="A40:H40"/>
    <mergeCell ref="A41:H41"/>
    <mergeCell ref="A26:H26"/>
    <mergeCell ref="A27:H27"/>
    <mergeCell ref="A28:H28"/>
    <mergeCell ref="A29:H29"/>
    <mergeCell ref="A30:H30"/>
    <mergeCell ref="A31:H31"/>
    <mergeCell ref="A25:H25"/>
    <mergeCell ref="A10:H10"/>
    <mergeCell ref="A11:H11"/>
    <mergeCell ref="A12:H12"/>
    <mergeCell ref="A13:H13"/>
    <mergeCell ref="A14:H14"/>
    <mergeCell ref="A15:H15"/>
    <mergeCell ref="A16:H16"/>
    <mergeCell ref="A17:H17"/>
    <mergeCell ref="A18:H18"/>
    <mergeCell ref="A19:H19"/>
    <mergeCell ref="A20:H20"/>
    <mergeCell ref="A21:H21"/>
    <mergeCell ref="A22:H22"/>
    <mergeCell ref="A23:H23"/>
    <mergeCell ref="A3:M3"/>
    <mergeCell ref="A4:H4"/>
    <mergeCell ref="A6:H6"/>
    <mergeCell ref="A7:H7"/>
    <mergeCell ref="A24:H24"/>
    <mergeCell ref="A8:H8"/>
    <mergeCell ref="A9:H9"/>
    <mergeCell ref="J4:K4"/>
    <mergeCell ref="L4:M4"/>
    <mergeCell ref="A5:H5"/>
  </mergeCells>
  <phoneticPr fontId="3" type="noConversion"/>
  <dataValidations count="4">
    <dataValidation type="whole" operator="notEqual" allowBlank="1" showInputMessage="1" showErrorMessage="1" errorTitle="Pogrešan unos" error="Mogu se unijeti samo cjelobrojne vrijednosti." sqref="K54:L54 J71:M71 J66:M67 K58:K65 J56:J65 K56:M57">
      <formula1>999999999999</formula1>
    </dataValidation>
    <dataValidation type="whole" operator="notEqual" allowBlank="1" showInputMessage="1" showErrorMessage="1" errorTitle="Pogrešan unos" error="Mogu se unijeti samo cjelobrojne pozitivne ili negativne vrijednosti." sqref="J11:L11">
      <formula1>999999999999</formula1>
    </dataValidation>
    <dataValidation type="whole" operator="greaterThanOrEqual" allowBlank="1" showInputMessage="1" showErrorMessage="1" errorTitle="Pogrešan unos" error="Mogu se unijeti samo cjelobrojne pozitivne vrijednosti." sqref="M27:M46 J26:L47 J12:M18 J48:M50 L53 L58:L64 K19:M19 J19:J21 J7:M10 J22:M22 K23:M24 J23:J25">
      <formula1>0</formula1>
    </dataValidation>
    <dataValidation operator="greaterThanOrEqual" allowBlank="1" showInputMessage="1" showErrorMessage="1" errorTitle="Pogrešan unos" error="Mogu se unijeti samo cjelobrojne pozitivne vrijednosti." sqref="M47 M58:M64 M53"/>
  </dataValidations>
  <pageMargins left="0.75" right="0.75" top="1" bottom="1" header="0.5" footer="0.5"/>
  <pageSetup paperSize="9" scale="58" orientation="portrait" r:id="rId1"/>
  <headerFooter alignWithMargins="0"/>
  <rowBreaks count="1" manualBreakCount="1">
    <brk id="50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4" enableFormatConditionsCalculation="0"/>
  <dimension ref="A1:N57"/>
  <sheetViews>
    <sheetView view="pageBreakPreview" topLeftCell="A7" zoomScaleNormal="100" zoomScaleSheetLayoutView="100" workbookViewId="0">
      <selection activeCell="M7" sqref="M7:N8"/>
    </sheetView>
  </sheetViews>
  <sheetFormatPr defaultRowHeight="12"/>
  <cols>
    <col min="1" max="9" width="9.140625" style="134"/>
    <col min="10" max="10" width="15.5703125" style="146" bestFit="1" customWidth="1"/>
    <col min="11" max="11" width="17.85546875" style="146" customWidth="1"/>
    <col min="12" max="12" width="2.28515625" style="134" customWidth="1"/>
    <col min="13" max="14" width="14" style="134" bestFit="1" customWidth="1"/>
    <col min="15" max="16384" width="9.140625" style="134"/>
  </cols>
  <sheetData>
    <row r="1" spans="1:14" ht="12.75" customHeight="1">
      <c r="A1" s="345" t="s">
        <v>158</v>
      </c>
      <c r="B1" s="345"/>
      <c r="C1" s="345"/>
      <c r="D1" s="345"/>
      <c r="E1" s="345"/>
      <c r="F1" s="345"/>
      <c r="G1" s="345"/>
      <c r="H1" s="345"/>
      <c r="I1" s="345"/>
      <c r="J1" s="345"/>
      <c r="K1" s="345"/>
    </row>
    <row r="2" spans="1:14" ht="12.75" customHeight="1">
      <c r="A2" s="346" t="s">
        <v>354</v>
      </c>
      <c r="B2" s="346"/>
      <c r="C2" s="346"/>
      <c r="D2" s="346"/>
      <c r="E2" s="346"/>
      <c r="F2" s="346"/>
      <c r="G2" s="346"/>
      <c r="H2" s="346"/>
      <c r="I2" s="346"/>
      <c r="J2" s="346"/>
      <c r="K2" s="346"/>
    </row>
    <row r="3" spans="1:14">
      <c r="A3" s="342" t="s">
        <v>7</v>
      </c>
      <c r="B3" s="343"/>
      <c r="C3" s="343"/>
      <c r="D3" s="343"/>
      <c r="E3" s="343"/>
      <c r="F3" s="343"/>
      <c r="G3" s="343"/>
      <c r="H3" s="343"/>
      <c r="I3" s="343"/>
      <c r="J3" s="343"/>
      <c r="K3" s="344"/>
    </row>
    <row r="4" spans="1:14" ht="24">
      <c r="A4" s="347" t="s">
        <v>53</v>
      </c>
      <c r="B4" s="347"/>
      <c r="C4" s="347"/>
      <c r="D4" s="347"/>
      <c r="E4" s="347"/>
      <c r="F4" s="347"/>
      <c r="G4" s="347"/>
      <c r="H4" s="347"/>
      <c r="I4" s="54" t="s">
        <v>344</v>
      </c>
      <c r="J4" s="150" t="s">
        <v>308</v>
      </c>
      <c r="K4" s="150" t="s">
        <v>309</v>
      </c>
    </row>
    <row r="5" spans="1:14">
      <c r="A5" s="347">
        <v>1</v>
      </c>
      <c r="B5" s="347"/>
      <c r="C5" s="347"/>
      <c r="D5" s="347"/>
      <c r="E5" s="347"/>
      <c r="F5" s="347"/>
      <c r="G5" s="347"/>
      <c r="H5" s="347"/>
      <c r="I5" s="151">
        <v>2</v>
      </c>
      <c r="J5" s="150" t="s">
        <v>274</v>
      </c>
      <c r="K5" s="150" t="s">
        <v>275</v>
      </c>
    </row>
    <row r="6" spans="1:14">
      <c r="A6" s="348" t="s">
        <v>150</v>
      </c>
      <c r="B6" s="349"/>
      <c r="C6" s="349"/>
      <c r="D6" s="349"/>
      <c r="E6" s="349"/>
      <c r="F6" s="349"/>
      <c r="G6" s="349"/>
      <c r="H6" s="349"/>
      <c r="I6" s="350"/>
      <c r="J6" s="350"/>
      <c r="K6" s="351"/>
    </row>
    <row r="7" spans="1:14">
      <c r="A7" s="314" t="s">
        <v>35</v>
      </c>
      <c r="B7" s="315"/>
      <c r="C7" s="315"/>
      <c r="D7" s="315"/>
      <c r="E7" s="315"/>
      <c r="F7" s="315"/>
      <c r="G7" s="315"/>
      <c r="H7" s="315"/>
      <c r="I7" s="1">
        <v>1</v>
      </c>
      <c r="J7" s="152">
        <v>498132539.29789293</v>
      </c>
      <c r="K7" s="152">
        <v>538357005.97094929</v>
      </c>
      <c r="L7" s="153"/>
      <c r="M7" s="172">
        <f>J7-RDG!J45</f>
        <v>0.29789292812347412</v>
      </c>
      <c r="N7" s="172">
        <f>K7-RDG!L45</f>
        <v>-2.9050707817077637E-2</v>
      </c>
    </row>
    <row r="8" spans="1:14">
      <c r="A8" s="314" t="s">
        <v>342</v>
      </c>
      <c r="B8" s="315"/>
      <c r="C8" s="315"/>
      <c r="D8" s="315"/>
      <c r="E8" s="315"/>
      <c r="F8" s="315"/>
      <c r="G8" s="315"/>
      <c r="H8" s="315"/>
      <c r="I8" s="1">
        <v>2</v>
      </c>
      <c r="J8" s="152">
        <v>824703823.43923652</v>
      </c>
      <c r="K8" s="169">
        <v>839945000.57613969</v>
      </c>
      <c r="L8" s="153"/>
      <c r="M8" s="172">
        <f>J8-RDG!J20</f>
        <v>0.43923652172088623</v>
      </c>
      <c r="N8" s="172">
        <f>K8-RDG!L20</f>
        <v>-0.42386031150817871</v>
      </c>
    </row>
    <row r="9" spans="1:14">
      <c r="A9" s="314" t="s">
        <v>36</v>
      </c>
      <c r="B9" s="315"/>
      <c r="C9" s="315"/>
      <c r="D9" s="315"/>
      <c r="E9" s="315"/>
      <c r="F9" s="315"/>
      <c r="G9" s="315"/>
      <c r="H9" s="315"/>
      <c r="I9" s="1">
        <v>3</v>
      </c>
      <c r="J9" s="152">
        <v>45079413.453049265</v>
      </c>
      <c r="K9" s="152"/>
      <c r="L9" s="146"/>
      <c r="M9" s="153"/>
      <c r="N9" s="153"/>
    </row>
    <row r="10" spans="1:14">
      <c r="A10" s="314" t="s">
        <v>37</v>
      </c>
      <c r="B10" s="315"/>
      <c r="C10" s="315"/>
      <c r="D10" s="315"/>
      <c r="E10" s="315"/>
      <c r="F10" s="315"/>
      <c r="G10" s="315"/>
      <c r="H10" s="315"/>
      <c r="I10" s="1">
        <v>4</v>
      </c>
      <c r="J10" s="152">
        <v>28114219.403623696</v>
      </c>
      <c r="K10" s="152">
        <v>142342729.23323545</v>
      </c>
      <c r="L10" s="146"/>
      <c r="M10" s="153"/>
      <c r="N10" s="153"/>
    </row>
    <row r="11" spans="1:14">
      <c r="A11" s="314" t="s">
        <v>38</v>
      </c>
      <c r="B11" s="315"/>
      <c r="C11" s="315"/>
      <c r="D11" s="315"/>
      <c r="E11" s="315"/>
      <c r="F11" s="315"/>
      <c r="G11" s="315"/>
      <c r="H11" s="315"/>
      <c r="I11" s="1">
        <v>5</v>
      </c>
      <c r="J11" s="152"/>
      <c r="K11" s="152"/>
      <c r="L11" s="146"/>
      <c r="M11" s="153"/>
      <c r="N11" s="153"/>
    </row>
    <row r="12" spans="1:14">
      <c r="A12" s="314" t="s">
        <v>45</v>
      </c>
      <c r="B12" s="315"/>
      <c r="C12" s="315"/>
      <c r="D12" s="315"/>
      <c r="E12" s="315"/>
      <c r="F12" s="315"/>
      <c r="G12" s="315"/>
      <c r="H12" s="315"/>
      <c r="I12" s="1">
        <v>6</v>
      </c>
      <c r="J12" s="152"/>
      <c r="K12" s="152"/>
      <c r="L12" s="146"/>
      <c r="M12" s="153"/>
      <c r="N12" s="153"/>
    </row>
    <row r="13" spans="1:14">
      <c r="A13" s="352" t="s">
        <v>151</v>
      </c>
      <c r="B13" s="353"/>
      <c r="C13" s="353"/>
      <c r="D13" s="353"/>
      <c r="E13" s="353"/>
      <c r="F13" s="353"/>
      <c r="G13" s="353"/>
      <c r="H13" s="353"/>
      <c r="I13" s="1">
        <v>7</v>
      </c>
      <c r="J13" s="154">
        <f>SUM(J7:J12)</f>
        <v>1396029995.5938022</v>
      </c>
      <c r="K13" s="155">
        <f>SUM(K7:K12)</f>
        <v>1520644735.7803245</v>
      </c>
      <c r="L13" s="146"/>
      <c r="M13" s="153"/>
      <c r="N13" s="153"/>
    </row>
    <row r="14" spans="1:14">
      <c r="A14" s="314" t="s">
        <v>46</v>
      </c>
      <c r="B14" s="315"/>
      <c r="C14" s="315"/>
      <c r="D14" s="315"/>
      <c r="E14" s="315"/>
      <c r="F14" s="315"/>
      <c r="G14" s="315"/>
      <c r="H14" s="315"/>
      <c r="I14" s="1">
        <v>8</v>
      </c>
      <c r="J14" s="152"/>
      <c r="K14" s="152">
        <v>281824280.54728836</v>
      </c>
      <c r="L14" s="146"/>
      <c r="M14" s="153"/>
      <c r="N14" s="153"/>
    </row>
    <row r="15" spans="1:14">
      <c r="A15" s="314" t="s">
        <v>47</v>
      </c>
      <c r="B15" s="315"/>
      <c r="C15" s="315"/>
      <c r="D15" s="315"/>
      <c r="E15" s="315"/>
      <c r="F15" s="315"/>
      <c r="G15" s="315"/>
      <c r="H15" s="315"/>
      <c r="I15" s="1">
        <v>9</v>
      </c>
      <c r="J15" s="152"/>
      <c r="K15" s="152"/>
      <c r="L15" s="146"/>
      <c r="M15" s="153"/>
      <c r="N15" s="153"/>
    </row>
    <row r="16" spans="1:14">
      <c r="A16" s="314" t="s">
        <v>48</v>
      </c>
      <c r="B16" s="315"/>
      <c r="C16" s="315"/>
      <c r="D16" s="315"/>
      <c r="E16" s="315"/>
      <c r="F16" s="315"/>
      <c r="G16" s="315"/>
      <c r="H16" s="315"/>
      <c r="I16" s="1">
        <v>10</v>
      </c>
      <c r="J16" s="152">
        <v>44126607.337190717</v>
      </c>
      <c r="K16" s="152">
        <v>2845677.7109854883</v>
      </c>
      <c r="L16" s="146"/>
      <c r="M16" s="153"/>
      <c r="N16" s="153"/>
    </row>
    <row r="17" spans="1:14">
      <c r="A17" s="314" t="s">
        <v>49</v>
      </c>
      <c r="B17" s="315"/>
      <c r="C17" s="315"/>
      <c r="D17" s="315"/>
      <c r="E17" s="315"/>
      <c r="F17" s="315"/>
      <c r="G17" s="315"/>
      <c r="H17" s="315"/>
      <c r="I17" s="1">
        <v>11</v>
      </c>
      <c r="J17" s="152">
        <v>144482195.88477233</v>
      </c>
      <c r="K17" s="152">
        <v>228078777.01117441</v>
      </c>
      <c r="L17" s="146"/>
      <c r="M17" s="153"/>
      <c r="N17" s="153"/>
    </row>
    <row r="18" spans="1:14">
      <c r="A18" s="352" t="s">
        <v>152</v>
      </c>
      <c r="B18" s="353"/>
      <c r="C18" s="353"/>
      <c r="D18" s="353"/>
      <c r="E18" s="353"/>
      <c r="F18" s="353"/>
      <c r="G18" s="353"/>
      <c r="H18" s="353"/>
      <c r="I18" s="1">
        <v>12</v>
      </c>
      <c r="J18" s="154">
        <f>SUM(J14:J17)</f>
        <v>188608803.22196305</v>
      </c>
      <c r="K18" s="155">
        <f>SUM(K14:K17)</f>
        <v>512748735.26944828</v>
      </c>
      <c r="L18" s="146"/>
      <c r="M18" s="153"/>
      <c r="N18" s="153"/>
    </row>
    <row r="19" spans="1:14">
      <c r="A19" s="352" t="s">
        <v>31</v>
      </c>
      <c r="B19" s="353"/>
      <c r="C19" s="353"/>
      <c r="D19" s="353"/>
      <c r="E19" s="353"/>
      <c r="F19" s="353"/>
      <c r="G19" s="353"/>
      <c r="H19" s="353"/>
      <c r="I19" s="1">
        <v>13</v>
      </c>
      <c r="J19" s="162">
        <f>IF(J13&gt;J18,J13-J18,0)</f>
        <v>1207421192.371839</v>
      </c>
      <c r="K19" s="163">
        <f>IF(K13&gt;K18,K13-K18,0)</f>
        <v>1007896000.5108762</v>
      </c>
      <c r="L19" s="146"/>
      <c r="M19" s="153"/>
      <c r="N19" s="153"/>
    </row>
    <row r="20" spans="1:14">
      <c r="A20" s="352" t="s">
        <v>32</v>
      </c>
      <c r="B20" s="353"/>
      <c r="C20" s="353"/>
      <c r="D20" s="353"/>
      <c r="E20" s="353"/>
      <c r="F20" s="353"/>
      <c r="G20" s="353"/>
      <c r="H20" s="353"/>
      <c r="I20" s="1">
        <v>14</v>
      </c>
      <c r="J20" s="149"/>
      <c r="K20" s="149"/>
      <c r="L20" s="146"/>
      <c r="M20" s="153"/>
      <c r="N20" s="153"/>
    </row>
    <row r="21" spans="1:14">
      <c r="A21" s="348" t="s">
        <v>153</v>
      </c>
      <c r="B21" s="349"/>
      <c r="C21" s="349"/>
      <c r="D21" s="349"/>
      <c r="E21" s="349"/>
      <c r="F21" s="349"/>
      <c r="G21" s="349"/>
      <c r="H21" s="349"/>
      <c r="I21" s="350"/>
      <c r="J21" s="350"/>
      <c r="K21" s="351"/>
      <c r="L21" s="146"/>
      <c r="M21" s="153"/>
      <c r="N21" s="153"/>
    </row>
    <row r="22" spans="1:14">
      <c r="A22" s="314" t="s">
        <v>172</v>
      </c>
      <c r="B22" s="315"/>
      <c r="C22" s="315"/>
      <c r="D22" s="315"/>
      <c r="E22" s="315"/>
      <c r="F22" s="315"/>
      <c r="G22" s="315"/>
      <c r="H22" s="315"/>
      <c r="I22" s="1">
        <v>15</v>
      </c>
      <c r="J22" s="152">
        <v>27435473.287444878</v>
      </c>
      <c r="K22" s="152">
        <v>23347192.958139699</v>
      </c>
      <c r="L22" s="146"/>
      <c r="M22" s="153"/>
      <c r="N22" s="153"/>
    </row>
    <row r="23" spans="1:14">
      <c r="A23" s="314" t="s">
        <v>173</v>
      </c>
      <c r="B23" s="315"/>
      <c r="C23" s="315"/>
      <c r="D23" s="315"/>
      <c r="E23" s="315"/>
      <c r="F23" s="315"/>
      <c r="G23" s="315"/>
      <c r="H23" s="315"/>
      <c r="I23" s="1">
        <v>16</v>
      </c>
      <c r="J23" s="152">
        <v>809122.5</v>
      </c>
      <c r="K23" s="152">
        <v>756550.57</v>
      </c>
      <c r="L23" s="146"/>
      <c r="M23" s="153"/>
      <c r="N23" s="153"/>
    </row>
    <row r="24" spans="1:14">
      <c r="A24" s="314" t="s">
        <v>174</v>
      </c>
      <c r="B24" s="315"/>
      <c r="C24" s="315"/>
      <c r="D24" s="315"/>
      <c r="E24" s="315"/>
      <c r="F24" s="315"/>
      <c r="G24" s="315"/>
      <c r="H24" s="315"/>
      <c r="I24" s="1">
        <v>17</v>
      </c>
      <c r="J24" s="152">
        <v>5552610.1200797204</v>
      </c>
      <c r="K24" s="152">
        <v>7751571.6330892593</v>
      </c>
      <c r="L24" s="146"/>
      <c r="M24" s="153"/>
      <c r="N24" s="153"/>
    </row>
    <row r="25" spans="1:14">
      <c r="A25" s="314" t="s">
        <v>175</v>
      </c>
      <c r="B25" s="315"/>
      <c r="C25" s="315"/>
      <c r="D25" s="315"/>
      <c r="E25" s="315"/>
      <c r="F25" s="315"/>
      <c r="G25" s="315"/>
      <c r="H25" s="315"/>
      <c r="I25" s="1">
        <v>18</v>
      </c>
      <c r="J25" s="152"/>
      <c r="K25" s="152"/>
      <c r="L25" s="146"/>
      <c r="M25" s="153"/>
      <c r="N25" s="153"/>
    </row>
    <row r="26" spans="1:14">
      <c r="A26" s="314" t="s">
        <v>176</v>
      </c>
      <c r="B26" s="315"/>
      <c r="C26" s="315"/>
      <c r="D26" s="315"/>
      <c r="E26" s="315"/>
      <c r="F26" s="315"/>
      <c r="G26" s="315"/>
      <c r="H26" s="315"/>
      <c r="I26" s="1">
        <v>19</v>
      </c>
      <c r="J26" s="152">
        <v>2405794042.1100001</v>
      </c>
      <c r="K26" s="152">
        <v>198570251.24472231</v>
      </c>
      <c r="L26" s="146"/>
      <c r="M26" s="153"/>
      <c r="N26" s="153"/>
    </row>
    <row r="27" spans="1:14">
      <c r="A27" s="352" t="s">
        <v>162</v>
      </c>
      <c r="B27" s="353"/>
      <c r="C27" s="353"/>
      <c r="D27" s="353"/>
      <c r="E27" s="353"/>
      <c r="F27" s="353"/>
      <c r="G27" s="353"/>
      <c r="H27" s="353"/>
      <c r="I27" s="1">
        <v>20</v>
      </c>
      <c r="J27" s="154">
        <f>SUM(J22:J26)</f>
        <v>2439591248.0175247</v>
      </c>
      <c r="K27" s="155">
        <f>SUM(K22:K26)</f>
        <v>230425566.40595126</v>
      </c>
      <c r="L27" s="146"/>
      <c r="M27" s="153"/>
      <c r="N27" s="153"/>
    </row>
    <row r="28" spans="1:14">
      <c r="A28" s="314" t="s">
        <v>109</v>
      </c>
      <c r="B28" s="315"/>
      <c r="C28" s="315"/>
      <c r="D28" s="315"/>
      <c r="E28" s="315"/>
      <c r="F28" s="315"/>
      <c r="G28" s="315"/>
      <c r="H28" s="315"/>
      <c r="I28" s="1">
        <v>21</v>
      </c>
      <c r="J28" s="152">
        <v>700759283.24064279</v>
      </c>
      <c r="K28" s="152">
        <v>670879778.41166711</v>
      </c>
      <c r="L28" s="146"/>
      <c r="M28" s="153"/>
      <c r="N28" s="153"/>
    </row>
    <row r="29" spans="1:14">
      <c r="A29" s="314" t="s">
        <v>110</v>
      </c>
      <c r="B29" s="315"/>
      <c r="C29" s="315"/>
      <c r="D29" s="315"/>
      <c r="E29" s="315"/>
      <c r="F29" s="315"/>
      <c r="G29" s="315"/>
      <c r="H29" s="315"/>
      <c r="I29" s="1">
        <v>22</v>
      </c>
      <c r="J29" s="152">
        <v>924353600.01963401</v>
      </c>
      <c r="K29" s="152">
        <v>0</v>
      </c>
      <c r="L29" s="146"/>
      <c r="M29" s="153"/>
      <c r="N29" s="153"/>
    </row>
    <row r="30" spans="1:14">
      <c r="A30" s="314" t="s">
        <v>15</v>
      </c>
      <c r="B30" s="315"/>
      <c r="C30" s="315"/>
      <c r="D30" s="315"/>
      <c r="E30" s="315"/>
      <c r="F30" s="315"/>
      <c r="G30" s="315"/>
      <c r="H30" s="315"/>
      <c r="I30" s="1">
        <v>23</v>
      </c>
      <c r="J30" s="152">
        <v>1243614047.3411849</v>
      </c>
      <c r="K30" s="152">
        <v>233404.56</v>
      </c>
      <c r="L30" s="146"/>
      <c r="M30" s="153"/>
      <c r="N30" s="153"/>
    </row>
    <row r="31" spans="1:14">
      <c r="A31" s="352" t="s">
        <v>5</v>
      </c>
      <c r="B31" s="353"/>
      <c r="C31" s="353"/>
      <c r="D31" s="353"/>
      <c r="E31" s="353"/>
      <c r="F31" s="353"/>
      <c r="G31" s="353"/>
      <c r="H31" s="353"/>
      <c r="I31" s="1">
        <v>24</v>
      </c>
      <c r="J31" s="154">
        <f>SUM(J28:J30)</f>
        <v>2868726930.6014614</v>
      </c>
      <c r="K31" s="155">
        <f>SUM(K28:K30)</f>
        <v>671113182.97166705</v>
      </c>
      <c r="L31" s="146"/>
      <c r="M31" s="153"/>
      <c r="N31" s="153"/>
    </row>
    <row r="32" spans="1:14">
      <c r="A32" s="352" t="s">
        <v>33</v>
      </c>
      <c r="B32" s="353"/>
      <c r="C32" s="353"/>
      <c r="D32" s="353"/>
      <c r="E32" s="353"/>
      <c r="F32" s="353"/>
      <c r="G32" s="353"/>
      <c r="H32" s="353"/>
      <c r="I32" s="1">
        <v>25</v>
      </c>
      <c r="J32" s="162">
        <f>IF(J27&gt;J31,J27-J31,0)</f>
        <v>0</v>
      </c>
      <c r="K32" s="163">
        <f>IF(K27&gt;K31,K27-K31,0)</f>
        <v>0</v>
      </c>
      <c r="L32" s="146"/>
      <c r="M32" s="153"/>
      <c r="N32" s="153"/>
    </row>
    <row r="33" spans="1:14">
      <c r="A33" s="352" t="s">
        <v>34</v>
      </c>
      <c r="B33" s="353"/>
      <c r="C33" s="353"/>
      <c r="D33" s="353"/>
      <c r="E33" s="353"/>
      <c r="F33" s="353"/>
      <c r="G33" s="353"/>
      <c r="H33" s="353"/>
      <c r="I33" s="1">
        <v>26</v>
      </c>
      <c r="J33" s="162">
        <f>IF(J31&gt;J27,J31-J27,0)</f>
        <v>429135682.58393669</v>
      </c>
      <c r="K33" s="163">
        <f>IF(K31&gt;K27,K31-K27,0)</f>
        <v>440687616.56571579</v>
      </c>
      <c r="L33" s="146"/>
      <c r="M33" s="153"/>
      <c r="N33" s="153"/>
    </row>
    <row r="34" spans="1:14">
      <c r="A34" s="348" t="s">
        <v>154</v>
      </c>
      <c r="B34" s="349"/>
      <c r="C34" s="349"/>
      <c r="D34" s="349"/>
      <c r="E34" s="349"/>
      <c r="F34" s="349"/>
      <c r="G34" s="349"/>
      <c r="H34" s="349"/>
      <c r="I34" s="350"/>
      <c r="J34" s="350"/>
      <c r="K34" s="351"/>
      <c r="L34" s="146"/>
      <c r="M34" s="153"/>
      <c r="N34" s="153"/>
    </row>
    <row r="35" spans="1:14">
      <c r="A35" s="314" t="s">
        <v>168</v>
      </c>
      <c r="B35" s="315"/>
      <c r="C35" s="315"/>
      <c r="D35" s="315"/>
      <c r="E35" s="315"/>
      <c r="F35" s="315"/>
      <c r="G35" s="315"/>
      <c r="H35" s="315"/>
      <c r="I35" s="1">
        <v>27</v>
      </c>
      <c r="J35" s="4"/>
      <c r="K35" s="4"/>
      <c r="L35" s="146"/>
      <c r="M35" s="153"/>
      <c r="N35" s="153"/>
    </row>
    <row r="36" spans="1:14">
      <c r="A36" s="314" t="s">
        <v>24</v>
      </c>
      <c r="B36" s="315"/>
      <c r="C36" s="315"/>
      <c r="D36" s="315"/>
      <c r="E36" s="315"/>
      <c r="F36" s="315"/>
      <c r="G36" s="315"/>
      <c r="H36" s="315"/>
      <c r="I36" s="1">
        <v>28</v>
      </c>
      <c r="J36" s="4"/>
      <c r="K36" s="4"/>
      <c r="L36" s="146"/>
      <c r="M36" s="153"/>
      <c r="N36" s="153"/>
    </row>
    <row r="37" spans="1:14">
      <c r="A37" s="314" t="s">
        <v>25</v>
      </c>
      <c r="B37" s="315"/>
      <c r="C37" s="315"/>
      <c r="D37" s="315"/>
      <c r="E37" s="315"/>
      <c r="F37" s="315"/>
      <c r="G37" s="315"/>
      <c r="H37" s="315"/>
      <c r="I37" s="1">
        <v>29</v>
      </c>
      <c r="J37" s="4"/>
      <c r="K37" s="4"/>
      <c r="L37" s="146"/>
      <c r="M37" s="153"/>
      <c r="N37" s="153"/>
    </row>
    <row r="38" spans="1:14">
      <c r="A38" s="352" t="s">
        <v>62</v>
      </c>
      <c r="B38" s="353"/>
      <c r="C38" s="353"/>
      <c r="D38" s="353"/>
      <c r="E38" s="353"/>
      <c r="F38" s="353"/>
      <c r="G38" s="353"/>
      <c r="H38" s="353"/>
      <c r="I38" s="1">
        <v>30</v>
      </c>
      <c r="J38" s="154">
        <v>0</v>
      </c>
      <c r="K38" s="155">
        <v>0</v>
      </c>
      <c r="L38" s="146"/>
      <c r="M38" s="153"/>
      <c r="N38" s="153"/>
    </row>
    <row r="39" spans="1:14">
      <c r="A39" s="314" t="s">
        <v>26</v>
      </c>
      <c r="B39" s="315"/>
      <c r="C39" s="315"/>
      <c r="D39" s="315"/>
      <c r="E39" s="315"/>
      <c r="F39" s="315"/>
      <c r="G39" s="315"/>
      <c r="H39" s="315"/>
      <c r="I39" s="1">
        <v>31</v>
      </c>
      <c r="J39" s="4">
        <v>56611116.420000002</v>
      </c>
      <c r="K39" s="4">
        <v>43131029.689999998</v>
      </c>
      <c r="L39" s="146"/>
      <c r="M39" s="153"/>
      <c r="N39" s="153"/>
    </row>
    <row r="40" spans="1:14">
      <c r="A40" s="314" t="s">
        <v>27</v>
      </c>
      <c r="B40" s="315"/>
      <c r="C40" s="315"/>
      <c r="D40" s="315"/>
      <c r="E40" s="315"/>
      <c r="F40" s="315"/>
      <c r="G40" s="315"/>
      <c r="H40" s="315"/>
      <c r="I40" s="1">
        <v>32</v>
      </c>
      <c r="J40" s="4">
        <v>493043009.34538144</v>
      </c>
      <c r="K40" s="4">
        <v>489162908.06573093</v>
      </c>
      <c r="L40" s="146"/>
      <c r="M40" s="153"/>
      <c r="N40" s="153"/>
    </row>
    <row r="41" spans="1:14">
      <c r="A41" s="314" t="s">
        <v>28</v>
      </c>
      <c r="B41" s="315"/>
      <c r="C41" s="315"/>
      <c r="D41" s="315"/>
      <c r="E41" s="315"/>
      <c r="F41" s="315"/>
      <c r="G41" s="315"/>
      <c r="H41" s="315"/>
      <c r="I41" s="1">
        <v>33</v>
      </c>
      <c r="J41" s="4">
        <v>51116020.060000002</v>
      </c>
      <c r="K41" s="4">
        <v>1086241.0999999999</v>
      </c>
      <c r="L41" s="146"/>
      <c r="M41" s="153"/>
      <c r="N41" s="153"/>
    </row>
    <row r="42" spans="1:14">
      <c r="A42" s="314" t="s">
        <v>29</v>
      </c>
      <c r="B42" s="315"/>
      <c r="C42" s="315"/>
      <c r="D42" s="315"/>
      <c r="E42" s="315"/>
      <c r="F42" s="315"/>
      <c r="G42" s="315"/>
      <c r="H42" s="315"/>
      <c r="I42" s="1">
        <v>34</v>
      </c>
      <c r="J42" s="4"/>
      <c r="K42" s="4">
        <v>39022975.5</v>
      </c>
      <c r="L42" s="146"/>
      <c r="M42" s="153"/>
      <c r="N42" s="153"/>
    </row>
    <row r="43" spans="1:14">
      <c r="A43" s="314" t="s">
        <v>30</v>
      </c>
      <c r="B43" s="315"/>
      <c r="C43" s="315"/>
      <c r="D43" s="315"/>
      <c r="E43" s="315"/>
      <c r="F43" s="315"/>
      <c r="G43" s="315"/>
      <c r="H43" s="315"/>
      <c r="I43" s="1">
        <v>35</v>
      </c>
      <c r="J43" s="4">
        <v>142129838.8311516</v>
      </c>
      <c r="K43" s="4">
        <v>182379115.02526554</v>
      </c>
      <c r="L43" s="146"/>
      <c r="M43" s="153"/>
      <c r="N43" s="153"/>
    </row>
    <row r="44" spans="1:14">
      <c r="A44" s="352" t="s">
        <v>63</v>
      </c>
      <c r="B44" s="353"/>
      <c r="C44" s="353"/>
      <c r="D44" s="353"/>
      <c r="E44" s="353"/>
      <c r="F44" s="353"/>
      <c r="G44" s="353"/>
      <c r="H44" s="353"/>
      <c r="I44" s="1">
        <v>36</v>
      </c>
      <c r="J44" s="154">
        <f>SUM(J39:J43)</f>
        <v>742899984.65653312</v>
      </c>
      <c r="K44" s="155">
        <f>SUM(K39:K43)</f>
        <v>754782269.38099658</v>
      </c>
      <c r="L44" s="146"/>
      <c r="M44" s="153"/>
      <c r="N44" s="153"/>
    </row>
    <row r="45" spans="1:14">
      <c r="A45" s="352" t="s">
        <v>16</v>
      </c>
      <c r="B45" s="353"/>
      <c r="C45" s="353"/>
      <c r="D45" s="353"/>
      <c r="E45" s="353"/>
      <c r="F45" s="353"/>
      <c r="G45" s="353"/>
      <c r="H45" s="353"/>
      <c r="I45" s="1">
        <v>37</v>
      </c>
      <c r="J45" s="162">
        <v>0</v>
      </c>
      <c r="K45" s="163">
        <v>0</v>
      </c>
      <c r="L45" s="146"/>
      <c r="M45" s="153"/>
      <c r="N45" s="153"/>
    </row>
    <row r="46" spans="1:14">
      <c r="A46" s="352" t="s">
        <v>17</v>
      </c>
      <c r="B46" s="353"/>
      <c r="C46" s="353"/>
      <c r="D46" s="353"/>
      <c r="E46" s="353"/>
      <c r="F46" s="353"/>
      <c r="G46" s="353"/>
      <c r="H46" s="353"/>
      <c r="I46" s="1">
        <v>38</v>
      </c>
      <c r="J46" s="162">
        <f>IF(J44&gt;J38,J44-J38,0)</f>
        <v>742899984.65653312</v>
      </c>
      <c r="K46" s="163">
        <f>IF(K44&gt;K38,K44-K38,0)</f>
        <v>754782269.38099658</v>
      </c>
      <c r="L46" s="146"/>
      <c r="M46" s="153"/>
      <c r="N46" s="153"/>
    </row>
    <row r="47" spans="1:14">
      <c r="A47" s="314" t="s">
        <v>64</v>
      </c>
      <c r="B47" s="315"/>
      <c r="C47" s="315"/>
      <c r="D47" s="315"/>
      <c r="E47" s="315"/>
      <c r="F47" s="315"/>
      <c r="G47" s="315"/>
      <c r="H47" s="315"/>
      <c r="I47" s="1">
        <v>39</v>
      </c>
      <c r="J47" s="154">
        <f>IF(J19-J20+J32-J33+J45-J46&gt;0,J19-J20+J32-J33+J45-J46,0)</f>
        <v>35385525.131369233</v>
      </c>
      <c r="K47" s="155">
        <f>IF(K19-K20+K32-K33+K45-K46&gt;0,K19-K20+K32-K33+K45-K46,0)</f>
        <v>0</v>
      </c>
      <c r="L47" s="146"/>
      <c r="M47" s="153"/>
      <c r="N47" s="153"/>
    </row>
    <row r="48" spans="1:14">
      <c r="A48" s="314" t="s">
        <v>65</v>
      </c>
      <c r="B48" s="315"/>
      <c r="C48" s="315"/>
      <c r="D48" s="315"/>
      <c r="E48" s="315"/>
      <c r="F48" s="315"/>
      <c r="G48" s="315"/>
      <c r="H48" s="315"/>
      <c r="I48" s="1">
        <v>40</v>
      </c>
      <c r="J48" s="154">
        <f>IF(J20-J19+J33-J32+J46-J45&gt;0,J20-J19+J33-J32+J46-J45,0)</f>
        <v>0</v>
      </c>
      <c r="K48" s="155">
        <f>IF(K20-K19+K33-K32+K46-K45&gt;0,K20-K19+K33-K32+K46-K45,0)</f>
        <v>187573885.4358362</v>
      </c>
      <c r="L48" s="146"/>
      <c r="M48" s="153"/>
      <c r="N48" s="153"/>
    </row>
    <row r="49" spans="1:14">
      <c r="A49" s="314" t="s">
        <v>155</v>
      </c>
      <c r="B49" s="315"/>
      <c r="C49" s="315"/>
      <c r="D49" s="315"/>
      <c r="E49" s="315"/>
      <c r="F49" s="315"/>
      <c r="G49" s="315"/>
      <c r="H49" s="315"/>
      <c r="I49" s="1">
        <v>41</v>
      </c>
      <c r="J49" s="162">
        <v>2734311675.6782794</v>
      </c>
      <c r="K49" s="163">
        <v>3152064735.0423641</v>
      </c>
      <c r="L49" s="146"/>
      <c r="M49" s="153"/>
      <c r="N49" s="153"/>
    </row>
    <row r="50" spans="1:14">
      <c r="A50" s="314" t="s">
        <v>169</v>
      </c>
      <c r="B50" s="315"/>
      <c r="C50" s="315"/>
      <c r="D50" s="315"/>
      <c r="E50" s="315"/>
      <c r="F50" s="315"/>
      <c r="G50" s="315"/>
      <c r="H50" s="315"/>
      <c r="I50" s="1">
        <v>42</v>
      </c>
      <c r="J50" s="167">
        <f>IF(J19-J20+J32-J33+J45-J46&gt;0,J19-J20+J32-J33+J45-J46,0)</f>
        <v>35385525.131369233</v>
      </c>
      <c r="K50" s="168">
        <f>IF(K19-K20+K32-K33+K45-K46&gt;0,K19-K20+K32-K33+K45-K46,0)</f>
        <v>0</v>
      </c>
      <c r="L50" s="146"/>
      <c r="M50" s="153"/>
      <c r="N50" s="153"/>
    </row>
    <row r="51" spans="1:14">
      <c r="A51" s="314" t="s">
        <v>170</v>
      </c>
      <c r="B51" s="315"/>
      <c r="C51" s="315"/>
      <c r="D51" s="315"/>
      <c r="E51" s="315"/>
      <c r="F51" s="315"/>
      <c r="G51" s="315"/>
      <c r="H51" s="315"/>
      <c r="I51" s="1">
        <v>43</v>
      </c>
      <c r="J51" s="167">
        <f>IF(J20-J19+J33-J32+J46-J45&gt;0,J20-J19+J33-J32+J46-J45,0)</f>
        <v>0</v>
      </c>
      <c r="K51" s="168">
        <f>IF(K20-K19+K33-K32+K46-K45&gt;0,K20-K19+K33-K32+K46-K45,0)</f>
        <v>187573885.4358362</v>
      </c>
      <c r="L51" s="146"/>
      <c r="M51" s="153"/>
      <c r="N51" s="153"/>
    </row>
    <row r="52" spans="1:14">
      <c r="A52" s="354" t="s">
        <v>171</v>
      </c>
      <c r="B52" s="355"/>
      <c r="C52" s="355"/>
      <c r="D52" s="355"/>
      <c r="E52" s="355"/>
      <c r="F52" s="355"/>
      <c r="G52" s="355"/>
      <c r="H52" s="355"/>
      <c r="I52" s="2">
        <v>44</v>
      </c>
      <c r="J52" s="162">
        <f>J49+J50-J51</f>
        <v>2769697200.8096485</v>
      </c>
      <c r="K52" s="170">
        <f>K49+K50-K51</f>
        <v>2964490849.6065278</v>
      </c>
      <c r="L52" s="146"/>
      <c r="M52" s="172">
        <f>K52-Bilanca!K64</f>
        <v>-0.39347219467163086</v>
      </c>
      <c r="N52" s="153"/>
    </row>
    <row r="53" spans="1:14" ht="12.75">
      <c r="J53" s="161">
        <v>0</v>
      </c>
      <c r="K53" s="153">
        <v>0</v>
      </c>
    </row>
    <row r="54" spans="1:14">
      <c r="J54" s="153"/>
      <c r="K54" s="153"/>
    </row>
    <row r="57" spans="1:14">
      <c r="J57" s="153"/>
    </row>
  </sheetData>
  <protectedRanges>
    <protectedRange sqref="J11:K11" name="Range1_4_1_1_1"/>
    <protectedRange sqref="J7:J8" name="Range1_10_2_1_1_1"/>
    <protectedRange sqref="K7" name="Range1_10_2_1_1_1_1_2"/>
    <protectedRange sqref="K8" name="Range1_10_3_1_1_1_1_1"/>
    <protectedRange sqref="J15:K15 J16" name="Range1_11_1_2_1_1"/>
    <protectedRange sqref="K16 J17" name="Range1_11_2_2_1_3"/>
    <protectedRange sqref="J14" name="Range1_11_1"/>
    <protectedRange sqref="K17" name="Range1_11_2_2_1_1_1"/>
    <protectedRange sqref="J22:K24" name="Range1_12_3_1"/>
    <protectedRange sqref="J26:K26" name="Range1_12_1_2_1"/>
    <protectedRange sqref="J28:K28" name="Range1_13_3_1_1_1"/>
    <protectedRange sqref="J30:K30" name="Range1_13_1_2_1_1_1"/>
    <protectedRange sqref="J49:K49" name="Range1_8_1_1_1"/>
  </protectedRanges>
  <mergeCells count="52">
    <mergeCell ref="A47:H47"/>
    <mergeCell ref="A52:H52"/>
    <mergeCell ref="A48:H48"/>
    <mergeCell ref="A49:H49"/>
    <mergeCell ref="A50:H50"/>
    <mergeCell ref="A51:H51"/>
    <mergeCell ref="A42:H42"/>
    <mergeCell ref="A45:H45"/>
    <mergeCell ref="A46:H46"/>
    <mergeCell ref="A43:H43"/>
    <mergeCell ref="A44:H44"/>
    <mergeCell ref="A37:H37"/>
    <mergeCell ref="A38:H38"/>
    <mergeCell ref="A39:H39"/>
    <mergeCell ref="A40:H40"/>
    <mergeCell ref="A41:H41"/>
    <mergeCell ref="A33:H33"/>
    <mergeCell ref="A34:K34"/>
    <mergeCell ref="A35:H35"/>
    <mergeCell ref="A36:H36"/>
    <mergeCell ref="A29:H29"/>
    <mergeCell ref="A30:H30"/>
    <mergeCell ref="A31:H31"/>
    <mergeCell ref="A32:H32"/>
    <mergeCell ref="A27:H27"/>
    <mergeCell ref="A28:H28"/>
    <mergeCell ref="A13:H13"/>
    <mergeCell ref="A14:H14"/>
    <mergeCell ref="A15:H15"/>
    <mergeCell ref="A16:H16"/>
    <mergeCell ref="A17:H17"/>
    <mergeCell ref="A18:H18"/>
    <mergeCell ref="A19:H19"/>
    <mergeCell ref="A20:H20"/>
    <mergeCell ref="A21:K21"/>
    <mergeCell ref="A22:H22"/>
    <mergeCell ref="A23:H23"/>
    <mergeCell ref="A24:H24"/>
    <mergeCell ref="A25:H25"/>
    <mergeCell ref="A26:H26"/>
    <mergeCell ref="A11:H11"/>
    <mergeCell ref="A12:H12"/>
    <mergeCell ref="A3:K3"/>
    <mergeCell ref="A1:K1"/>
    <mergeCell ref="A2:K2"/>
    <mergeCell ref="A4:H4"/>
    <mergeCell ref="A5:H5"/>
    <mergeCell ref="A6:K6"/>
    <mergeCell ref="A7:H7"/>
    <mergeCell ref="A8:H8"/>
    <mergeCell ref="A9:H9"/>
    <mergeCell ref="A10:H10"/>
  </mergeCells>
  <phoneticPr fontId="3" type="noConversion"/>
  <dataValidations count="4">
    <dataValidation type="whole" operator="notEqual" allowBlank="1" showInputMessage="1" showErrorMessage="1" errorTitle="Pogrešan unos" error="Mogu se unijeti samo cjelobrojne vrijednosti." sqref="J35:K37 J12:K12 J42 J50:K50">
      <formula1>9999999998</formula1>
    </dataValidation>
    <dataValidation type="whole" operator="greaterThanOrEqual" allowBlank="1" showInputMessage="1" showErrorMessage="1" errorTitle="Pogrešan unos" error="Mogu se unijeti samo cjelobrojne pozitivne vrijednosti." sqref="J31:K33 J18:K20 J27:K27 J38:K38 J13:K13 J51:K52 J44:K48">
      <formula1>0</formula1>
    </dataValidation>
    <dataValidation operator="greaterThan" allowBlank="1" showInputMessage="1" showErrorMessage="1" sqref="J14 J15:K16 J30:K30 J11:K11 J22:K24 J49:K49 J26:K26 J28:K28 J7:K8"/>
    <dataValidation operator="notEqual" allowBlank="1" showInputMessage="1" showErrorMessage="1" errorTitle="Pogrešan unos" error="Mogu se unijeti samo cjelobrojne vrijednosti." sqref="J9:K9 J25:K25 J29:K29 K39:K42 J39:J41 J43:K43"/>
  </dataValidations>
  <pageMargins left="0.75" right="0.75" top="1" bottom="1" header="0.5" footer="0.5"/>
  <pageSetup paperSize="9" scale="76" orientation="portrait" r:id="rId1"/>
  <headerFooter alignWithMargins="0"/>
  <ignoredErrors>
    <ignoredError sqref="J5:K5" numberStoredAsText="1"/>
    <ignoredError sqref="J44:K45" unlockedFormula="1"/>
  </ignoredErrors>
</worksheet>
</file>

<file path=xl/worksheets/sheet5.xml><?xml version="1.0" encoding="utf-8"?>
<worksheet xmlns="http://schemas.openxmlformats.org/spreadsheetml/2006/main" xmlns:r="http://schemas.openxmlformats.org/officeDocument/2006/relationships">
  <sheetPr codeName="Sheet5"/>
  <dimension ref="A1:K54"/>
  <sheetViews>
    <sheetView view="pageBreakPreview" zoomScale="110" zoomScaleNormal="100" workbookViewId="0">
      <selection activeCell="A7" sqref="A7:H7"/>
    </sheetView>
  </sheetViews>
  <sheetFormatPr defaultRowHeight="12.75"/>
  <cols>
    <col min="1" max="16384" width="9.140625" style="44"/>
  </cols>
  <sheetData>
    <row r="1" spans="1:11" ht="12.75" customHeight="1">
      <c r="A1" s="357" t="s">
        <v>190</v>
      </c>
      <c r="B1" s="357"/>
      <c r="C1" s="357"/>
      <c r="D1" s="357"/>
      <c r="E1" s="357"/>
      <c r="F1" s="357"/>
      <c r="G1" s="357"/>
      <c r="H1" s="357"/>
      <c r="I1" s="357"/>
      <c r="J1" s="357"/>
      <c r="K1" s="357"/>
    </row>
    <row r="2" spans="1:11" ht="12.75" customHeight="1">
      <c r="A2" s="358" t="s">
        <v>6</v>
      </c>
      <c r="B2" s="358"/>
      <c r="C2" s="358"/>
      <c r="D2" s="358"/>
      <c r="E2" s="358"/>
      <c r="F2" s="358"/>
      <c r="G2" s="358"/>
      <c r="H2" s="358"/>
      <c r="I2" s="358"/>
      <c r="J2" s="358"/>
      <c r="K2" s="358"/>
    </row>
    <row r="3" spans="1:11">
      <c r="A3" s="356" t="s">
        <v>7</v>
      </c>
      <c r="B3" s="356"/>
      <c r="C3" s="356"/>
      <c r="D3" s="356"/>
      <c r="E3" s="356"/>
      <c r="F3" s="356"/>
      <c r="G3" s="356"/>
      <c r="H3" s="356"/>
      <c r="I3" s="356"/>
      <c r="J3" s="356"/>
      <c r="K3" s="356"/>
    </row>
    <row r="4" spans="1:11" ht="33.75">
      <c r="A4" s="347" t="s">
        <v>53</v>
      </c>
      <c r="B4" s="347"/>
      <c r="C4" s="347"/>
      <c r="D4" s="347"/>
      <c r="E4" s="347"/>
      <c r="F4" s="347"/>
      <c r="G4" s="347"/>
      <c r="H4" s="347"/>
      <c r="I4" s="54" t="s">
        <v>270</v>
      </c>
      <c r="J4" s="55" t="s">
        <v>308</v>
      </c>
      <c r="K4" s="55" t="s">
        <v>309</v>
      </c>
    </row>
    <row r="5" spans="1:11">
      <c r="A5" s="359">
        <v>1</v>
      </c>
      <c r="B5" s="359"/>
      <c r="C5" s="359"/>
      <c r="D5" s="359"/>
      <c r="E5" s="359"/>
      <c r="F5" s="359"/>
      <c r="G5" s="359"/>
      <c r="H5" s="359"/>
      <c r="I5" s="58">
        <v>2</v>
      </c>
      <c r="J5" s="59" t="s">
        <v>274</v>
      </c>
      <c r="K5" s="59" t="s">
        <v>275</v>
      </c>
    </row>
    <row r="6" spans="1:11">
      <c r="A6" s="348" t="s">
        <v>150</v>
      </c>
      <c r="B6" s="349"/>
      <c r="C6" s="349"/>
      <c r="D6" s="349"/>
      <c r="E6" s="349"/>
      <c r="F6" s="349"/>
      <c r="G6" s="349"/>
      <c r="H6" s="349"/>
      <c r="I6" s="360"/>
      <c r="J6" s="360"/>
      <c r="K6" s="361"/>
    </row>
    <row r="7" spans="1:11">
      <c r="A7" s="314" t="s">
        <v>192</v>
      </c>
      <c r="B7" s="315"/>
      <c r="C7" s="315"/>
      <c r="D7" s="315"/>
      <c r="E7" s="315"/>
      <c r="F7" s="315"/>
      <c r="G7" s="315"/>
      <c r="H7" s="315"/>
      <c r="I7" s="1">
        <v>1</v>
      </c>
      <c r="J7" s="3"/>
      <c r="K7" s="4"/>
    </row>
    <row r="8" spans="1:11">
      <c r="A8" s="314" t="s">
        <v>113</v>
      </c>
      <c r="B8" s="315"/>
      <c r="C8" s="315"/>
      <c r="D8" s="315"/>
      <c r="E8" s="315"/>
      <c r="F8" s="315"/>
      <c r="G8" s="315"/>
      <c r="H8" s="315"/>
      <c r="I8" s="1">
        <v>2</v>
      </c>
      <c r="J8" s="3"/>
      <c r="K8" s="4"/>
    </row>
    <row r="9" spans="1:11">
      <c r="A9" s="314" t="s">
        <v>114</v>
      </c>
      <c r="B9" s="315"/>
      <c r="C9" s="315"/>
      <c r="D9" s="315"/>
      <c r="E9" s="315"/>
      <c r="F9" s="315"/>
      <c r="G9" s="315"/>
      <c r="H9" s="315"/>
      <c r="I9" s="1">
        <v>3</v>
      </c>
      <c r="J9" s="3"/>
      <c r="K9" s="4"/>
    </row>
    <row r="10" spans="1:11">
      <c r="A10" s="314" t="s">
        <v>115</v>
      </c>
      <c r="B10" s="315"/>
      <c r="C10" s="315"/>
      <c r="D10" s="315"/>
      <c r="E10" s="315"/>
      <c r="F10" s="315"/>
      <c r="G10" s="315"/>
      <c r="H10" s="315"/>
      <c r="I10" s="1">
        <v>4</v>
      </c>
      <c r="J10" s="3"/>
      <c r="K10" s="4"/>
    </row>
    <row r="11" spans="1:11">
      <c r="A11" s="314" t="s">
        <v>116</v>
      </c>
      <c r="B11" s="315"/>
      <c r="C11" s="315"/>
      <c r="D11" s="315"/>
      <c r="E11" s="315"/>
      <c r="F11" s="315"/>
      <c r="G11" s="315"/>
      <c r="H11" s="315"/>
      <c r="I11" s="1">
        <v>5</v>
      </c>
      <c r="J11" s="3"/>
      <c r="K11" s="4"/>
    </row>
    <row r="12" spans="1:11">
      <c r="A12" s="352" t="s">
        <v>191</v>
      </c>
      <c r="B12" s="353"/>
      <c r="C12" s="353"/>
      <c r="D12" s="353"/>
      <c r="E12" s="353"/>
      <c r="F12" s="353"/>
      <c r="G12" s="353"/>
      <c r="H12" s="353"/>
      <c r="I12" s="1">
        <v>6</v>
      </c>
      <c r="J12" s="52">
        <f>SUM(J7:J11)</f>
        <v>0</v>
      </c>
      <c r="K12" s="45">
        <f>SUM(K7:K11)</f>
        <v>0</v>
      </c>
    </row>
    <row r="13" spans="1:11">
      <c r="A13" s="314" t="s">
        <v>117</v>
      </c>
      <c r="B13" s="315"/>
      <c r="C13" s="315"/>
      <c r="D13" s="315"/>
      <c r="E13" s="315"/>
      <c r="F13" s="315"/>
      <c r="G13" s="315"/>
      <c r="H13" s="315"/>
      <c r="I13" s="1">
        <v>7</v>
      </c>
      <c r="J13" s="3"/>
      <c r="K13" s="4"/>
    </row>
    <row r="14" spans="1:11">
      <c r="A14" s="314" t="s">
        <v>118</v>
      </c>
      <c r="B14" s="315"/>
      <c r="C14" s="315"/>
      <c r="D14" s="315"/>
      <c r="E14" s="315"/>
      <c r="F14" s="315"/>
      <c r="G14" s="315"/>
      <c r="H14" s="315"/>
      <c r="I14" s="1">
        <v>8</v>
      </c>
      <c r="J14" s="3"/>
      <c r="K14" s="4"/>
    </row>
    <row r="15" spans="1:11">
      <c r="A15" s="314" t="s">
        <v>119</v>
      </c>
      <c r="B15" s="315"/>
      <c r="C15" s="315"/>
      <c r="D15" s="315"/>
      <c r="E15" s="315"/>
      <c r="F15" s="315"/>
      <c r="G15" s="315"/>
      <c r="H15" s="315"/>
      <c r="I15" s="1">
        <v>9</v>
      </c>
      <c r="J15" s="3"/>
      <c r="K15" s="4"/>
    </row>
    <row r="16" spans="1:11">
      <c r="A16" s="314" t="s">
        <v>120</v>
      </c>
      <c r="B16" s="315"/>
      <c r="C16" s="315"/>
      <c r="D16" s="315"/>
      <c r="E16" s="315"/>
      <c r="F16" s="315"/>
      <c r="G16" s="315"/>
      <c r="H16" s="315"/>
      <c r="I16" s="1">
        <v>10</v>
      </c>
      <c r="J16" s="3"/>
      <c r="K16" s="4"/>
    </row>
    <row r="17" spans="1:11">
      <c r="A17" s="314" t="s">
        <v>121</v>
      </c>
      <c r="B17" s="315"/>
      <c r="C17" s="315"/>
      <c r="D17" s="315"/>
      <c r="E17" s="315"/>
      <c r="F17" s="315"/>
      <c r="G17" s="315"/>
      <c r="H17" s="315"/>
      <c r="I17" s="1">
        <v>11</v>
      </c>
      <c r="J17" s="3"/>
      <c r="K17" s="4"/>
    </row>
    <row r="18" spans="1:11">
      <c r="A18" s="314" t="s">
        <v>122</v>
      </c>
      <c r="B18" s="315"/>
      <c r="C18" s="315"/>
      <c r="D18" s="315"/>
      <c r="E18" s="315"/>
      <c r="F18" s="315"/>
      <c r="G18" s="315"/>
      <c r="H18" s="315"/>
      <c r="I18" s="1">
        <v>12</v>
      </c>
      <c r="J18" s="3"/>
      <c r="K18" s="4"/>
    </row>
    <row r="19" spans="1:11">
      <c r="A19" s="352" t="s">
        <v>41</v>
      </c>
      <c r="B19" s="353"/>
      <c r="C19" s="353"/>
      <c r="D19" s="353"/>
      <c r="E19" s="353"/>
      <c r="F19" s="353"/>
      <c r="G19" s="353"/>
      <c r="H19" s="353"/>
      <c r="I19" s="1">
        <v>13</v>
      </c>
      <c r="J19" s="52">
        <f>SUM(J13:J18)</f>
        <v>0</v>
      </c>
      <c r="K19" s="45">
        <f>SUM(K13:K18)</f>
        <v>0</v>
      </c>
    </row>
    <row r="20" spans="1:11">
      <c r="A20" s="352" t="s">
        <v>102</v>
      </c>
      <c r="B20" s="362"/>
      <c r="C20" s="362"/>
      <c r="D20" s="362"/>
      <c r="E20" s="362"/>
      <c r="F20" s="362"/>
      <c r="G20" s="362"/>
      <c r="H20" s="363"/>
      <c r="I20" s="1">
        <v>14</v>
      </c>
      <c r="J20" s="52">
        <f>IF(J12&gt;J19,J12-J19,0)</f>
        <v>0</v>
      </c>
      <c r="K20" s="45">
        <f>IF(K12&gt;K19,K12-K19,0)</f>
        <v>0</v>
      </c>
    </row>
    <row r="21" spans="1:11">
      <c r="A21" s="364" t="s">
        <v>103</v>
      </c>
      <c r="B21" s="365"/>
      <c r="C21" s="365"/>
      <c r="D21" s="365"/>
      <c r="E21" s="365"/>
      <c r="F21" s="365"/>
      <c r="G21" s="365"/>
      <c r="H21" s="366"/>
      <c r="I21" s="1">
        <v>15</v>
      </c>
      <c r="J21" s="52">
        <f>IF(J19&gt;J12,J19-J12,0)</f>
        <v>0</v>
      </c>
      <c r="K21" s="45">
        <f>IF(K19&gt;K12,K19-K12,0)</f>
        <v>0</v>
      </c>
    </row>
    <row r="22" spans="1:11">
      <c r="A22" s="348" t="s">
        <v>153</v>
      </c>
      <c r="B22" s="349"/>
      <c r="C22" s="349"/>
      <c r="D22" s="349"/>
      <c r="E22" s="349"/>
      <c r="F22" s="349"/>
      <c r="G22" s="349"/>
      <c r="H22" s="349"/>
      <c r="I22" s="360"/>
      <c r="J22" s="360"/>
      <c r="K22" s="361"/>
    </row>
    <row r="23" spans="1:11">
      <c r="A23" s="314" t="s">
        <v>159</v>
      </c>
      <c r="B23" s="315"/>
      <c r="C23" s="315"/>
      <c r="D23" s="315"/>
      <c r="E23" s="315"/>
      <c r="F23" s="315"/>
      <c r="G23" s="315"/>
      <c r="H23" s="315"/>
      <c r="I23" s="1">
        <v>16</v>
      </c>
      <c r="J23" s="3"/>
      <c r="K23" s="4"/>
    </row>
    <row r="24" spans="1:11">
      <c r="A24" s="314" t="s">
        <v>160</v>
      </c>
      <c r="B24" s="315"/>
      <c r="C24" s="315"/>
      <c r="D24" s="315"/>
      <c r="E24" s="315"/>
      <c r="F24" s="315"/>
      <c r="G24" s="315"/>
      <c r="H24" s="315"/>
      <c r="I24" s="1">
        <v>17</v>
      </c>
      <c r="J24" s="3"/>
      <c r="K24" s="4"/>
    </row>
    <row r="25" spans="1:11">
      <c r="A25" s="314" t="s">
        <v>310</v>
      </c>
      <c r="B25" s="315"/>
      <c r="C25" s="315"/>
      <c r="D25" s="315"/>
      <c r="E25" s="315"/>
      <c r="F25" s="315"/>
      <c r="G25" s="315"/>
      <c r="H25" s="315"/>
      <c r="I25" s="1">
        <v>18</v>
      </c>
      <c r="J25" s="3"/>
      <c r="K25" s="4"/>
    </row>
    <row r="26" spans="1:11">
      <c r="A26" s="314" t="s">
        <v>311</v>
      </c>
      <c r="B26" s="315"/>
      <c r="C26" s="315"/>
      <c r="D26" s="315"/>
      <c r="E26" s="315"/>
      <c r="F26" s="315"/>
      <c r="G26" s="315"/>
      <c r="H26" s="315"/>
      <c r="I26" s="1">
        <v>19</v>
      </c>
      <c r="J26" s="3"/>
      <c r="K26" s="4"/>
    </row>
    <row r="27" spans="1:11">
      <c r="A27" s="314" t="s">
        <v>161</v>
      </c>
      <c r="B27" s="315"/>
      <c r="C27" s="315"/>
      <c r="D27" s="315"/>
      <c r="E27" s="315"/>
      <c r="F27" s="315"/>
      <c r="G27" s="315"/>
      <c r="H27" s="315"/>
      <c r="I27" s="1">
        <v>20</v>
      </c>
      <c r="J27" s="3"/>
      <c r="K27" s="4"/>
    </row>
    <row r="28" spans="1:11">
      <c r="A28" s="352" t="s">
        <v>108</v>
      </c>
      <c r="B28" s="353"/>
      <c r="C28" s="353"/>
      <c r="D28" s="353"/>
      <c r="E28" s="353"/>
      <c r="F28" s="353"/>
      <c r="G28" s="353"/>
      <c r="H28" s="353"/>
      <c r="I28" s="1">
        <v>21</v>
      </c>
      <c r="J28" s="52">
        <f>SUM(J23:J27)</f>
        <v>0</v>
      </c>
      <c r="K28" s="45">
        <f>SUM(K23:K27)</f>
        <v>0</v>
      </c>
    </row>
    <row r="29" spans="1:11">
      <c r="A29" s="314" t="s">
        <v>2</v>
      </c>
      <c r="B29" s="315"/>
      <c r="C29" s="315"/>
      <c r="D29" s="315"/>
      <c r="E29" s="315"/>
      <c r="F29" s="315"/>
      <c r="G29" s="315"/>
      <c r="H29" s="315"/>
      <c r="I29" s="1">
        <v>22</v>
      </c>
      <c r="J29" s="3"/>
      <c r="K29" s="4"/>
    </row>
    <row r="30" spans="1:11">
      <c r="A30" s="314" t="s">
        <v>3</v>
      </c>
      <c r="B30" s="315"/>
      <c r="C30" s="315"/>
      <c r="D30" s="315"/>
      <c r="E30" s="315"/>
      <c r="F30" s="315"/>
      <c r="G30" s="315"/>
      <c r="H30" s="315"/>
      <c r="I30" s="1">
        <v>23</v>
      </c>
      <c r="J30" s="3"/>
      <c r="K30" s="4"/>
    </row>
    <row r="31" spans="1:11">
      <c r="A31" s="314" t="s">
        <v>4</v>
      </c>
      <c r="B31" s="315"/>
      <c r="C31" s="315"/>
      <c r="D31" s="315"/>
      <c r="E31" s="315"/>
      <c r="F31" s="315"/>
      <c r="G31" s="315"/>
      <c r="H31" s="315"/>
      <c r="I31" s="1">
        <v>24</v>
      </c>
      <c r="J31" s="3"/>
      <c r="K31" s="4"/>
    </row>
    <row r="32" spans="1:11">
      <c r="A32" s="352" t="s">
        <v>42</v>
      </c>
      <c r="B32" s="353"/>
      <c r="C32" s="353"/>
      <c r="D32" s="353"/>
      <c r="E32" s="353"/>
      <c r="F32" s="353"/>
      <c r="G32" s="353"/>
      <c r="H32" s="353"/>
      <c r="I32" s="1">
        <v>25</v>
      </c>
      <c r="J32" s="52">
        <f>SUM(J29:J31)</f>
        <v>0</v>
      </c>
      <c r="K32" s="45">
        <f>SUM(K29:K31)</f>
        <v>0</v>
      </c>
    </row>
    <row r="33" spans="1:11">
      <c r="A33" s="352" t="s">
        <v>104</v>
      </c>
      <c r="B33" s="353"/>
      <c r="C33" s="353"/>
      <c r="D33" s="353"/>
      <c r="E33" s="353"/>
      <c r="F33" s="353"/>
      <c r="G33" s="353"/>
      <c r="H33" s="353"/>
      <c r="I33" s="1">
        <v>26</v>
      </c>
      <c r="J33" s="52">
        <f>IF(J28&gt;J32,J28-J32,0)</f>
        <v>0</v>
      </c>
      <c r="K33" s="45">
        <f>IF(K28&gt;K32,K28-K32,0)</f>
        <v>0</v>
      </c>
    </row>
    <row r="34" spans="1:11">
      <c r="A34" s="352" t="s">
        <v>105</v>
      </c>
      <c r="B34" s="353"/>
      <c r="C34" s="353"/>
      <c r="D34" s="353"/>
      <c r="E34" s="353"/>
      <c r="F34" s="353"/>
      <c r="G34" s="353"/>
      <c r="H34" s="353"/>
      <c r="I34" s="1">
        <v>27</v>
      </c>
      <c r="J34" s="52">
        <f>IF(J32&gt;J28,J32-J28,0)</f>
        <v>0</v>
      </c>
      <c r="K34" s="45">
        <f>IF(K32&gt;K28,K32-K28,0)</f>
        <v>0</v>
      </c>
    </row>
    <row r="35" spans="1:11">
      <c r="A35" s="348" t="s">
        <v>154</v>
      </c>
      <c r="B35" s="349"/>
      <c r="C35" s="349"/>
      <c r="D35" s="349"/>
      <c r="E35" s="349"/>
      <c r="F35" s="349"/>
      <c r="G35" s="349"/>
      <c r="H35" s="349"/>
      <c r="I35" s="360">
        <v>0</v>
      </c>
      <c r="J35" s="360"/>
      <c r="K35" s="361"/>
    </row>
    <row r="36" spans="1:11">
      <c r="A36" s="314" t="s">
        <v>168</v>
      </c>
      <c r="B36" s="315"/>
      <c r="C36" s="315"/>
      <c r="D36" s="315"/>
      <c r="E36" s="315"/>
      <c r="F36" s="315"/>
      <c r="G36" s="315"/>
      <c r="H36" s="315"/>
      <c r="I36" s="1">
        <v>28</v>
      </c>
      <c r="J36" s="3"/>
      <c r="K36" s="4"/>
    </row>
    <row r="37" spans="1:11">
      <c r="A37" s="314" t="s">
        <v>24</v>
      </c>
      <c r="B37" s="315"/>
      <c r="C37" s="315"/>
      <c r="D37" s="315"/>
      <c r="E37" s="315"/>
      <c r="F37" s="315"/>
      <c r="G37" s="315"/>
      <c r="H37" s="315"/>
      <c r="I37" s="1">
        <v>29</v>
      </c>
      <c r="J37" s="3"/>
      <c r="K37" s="4"/>
    </row>
    <row r="38" spans="1:11">
      <c r="A38" s="314" t="s">
        <v>25</v>
      </c>
      <c r="B38" s="315"/>
      <c r="C38" s="315"/>
      <c r="D38" s="315"/>
      <c r="E38" s="315"/>
      <c r="F38" s="315"/>
      <c r="G38" s="315"/>
      <c r="H38" s="315"/>
      <c r="I38" s="1">
        <v>30</v>
      </c>
      <c r="J38" s="3"/>
      <c r="K38" s="4"/>
    </row>
    <row r="39" spans="1:11">
      <c r="A39" s="352" t="s">
        <v>43</v>
      </c>
      <c r="B39" s="353"/>
      <c r="C39" s="353"/>
      <c r="D39" s="353"/>
      <c r="E39" s="353"/>
      <c r="F39" s="353"/>
      <c r="G39" s="353"/>
      <c r="H39" s="353"/>
      <c r="I39" s="1">
        <v>31</v>
      </c>
      <c r="J39" s="52">
        <f>SUM(J36:J38)</f>
        <v>0</v>
      </c>
      <c r="K39" s="45">
        <f>SUM(K36:K38)</f>
        <v>0</v>
      </c>
    </row>
    <row r="40" spans="1:11">
      <c r="A40" s="314" t="s">
        <v>26</v>
      </c>
      <c r="B40" s="315"/>
      <c r="C40" s="315"/>
      <c r="D40" s="315"/>
      <c r="E40" s="315"/>
      <c r="F40" s="315"/>
      <c r="G40" s="315"/>
      <c r="H40" s="315"/>
      <c r="I40" s="1">
        <v>32</v>
      </c>
      <c r="J40" s="3"/>
      <c r="K40" s="4"/>
    </row>
    <row r="41" spans="1:11">
      <c r="A41" s="314" t="s">
        <v>27</v>
      </c>
      <c r="B41" s="315"/>
      <c r="C41" s="315"/>
      <c r="D41" s="315"/>
      <c r="E41" s="315"/>
      <c r="F41" s="315"/>
      <c r="G41" s="315"/>
      <c r="H41" s="315"/>
      <c r="I41" s="1">
        <v>33</v>
      </c>
      <c r="J41" s="3"/>
      <c r="K41" s="4"/>
    </row>
    <row r="42" spans="1:11">
      <c r="A42" s="314" t="s">
        <v>28</v>
      </c>
      <c r="B42" s="315"/>
      <c r="C42" s="315"/>
      <c r="D42" s="315"/>
      <c r="E42" s="315"/>
      <c r="F42" s="315"/>
      <c r="G42" s="315"/>
      <c r="H42" s="315"/>
      <c r="I42" s="1">
        <v>34</v>
      </c>
      <c r="J42" s="3"/>
      <c r="K42" s="4"/>
    </row>
    <row r="43" spans="1:11">
      <c r="A43" s="314" t="s">
        <v>29</v>
      </c>
      <c r="B43" s="315"/>
      <c r="C43" s="315"/>
      <c r="D43" s="315"/>
      <c r="E43" s="315"/>
      <c r="F43" s="315"/>
      <c r="G43" s="315"/>
      <c r="H43" s="315"/>
      <c r="I43" s="1">
        <v>35</v>
      </c>
      <c r="J43" s="3"/>
      <c r="K43" s="4"/>
    </row>
    <row r="44" spans="1:11">
      <c r="A44" s="314" t="s">
        <v>30</v>
      </c>
      <c r="B44" s="315"/>
      <c r="C44" s="315"/>
      <c r="D44" s="315"/>
      <c r="E44" s="315"/>
      <c r="F44" s="315"/>
      <c r="G44" s="315"/>
      <c r="H44" s="315"/>
      <c r="I44" s="1">
        <v>36</v>
      </c>
      <c r="J44" s="3"/>
      <c r="K44" s="4"/>
    </row>
    <row r="45" spans="1:11">
      <c r="A45" s="352" t="s">
        <v>142</v>
      </c>
      <c r="B45" s="353"/>
      <c r="C45" s="353"/>
      <c r="D45" s="353"/>
      <c r="E45" s="353"/>
      <c r="F45" s="353"/>
      <c r="G45" s="353"/>
      <c r="H45" s="353"/>
      <c r="I45" s="1">
        <v>37</v>
      </c>
      <c r="J45" s="52">
        <f>SUM(J40:J44)</f>
        <v>0</v>
      </c>
      <c r="K45" s="45">
        <f>SUM(K40:K44)</f>
        <v>0</v>
      </c>
    </row>
    <row r="46" spans="1:11">
      <c r="A46" s="352" t="s">
        <v>156</v>
      </c>
      <c r="B46" s="353"/>
      <c r="C46" s="353"/>
      <c r="D46" s="353"/>
      <c r="E46" s="353"/>
      <c r="F46" s="353"/>
      <c r="G46" s="353"/>
      <c r="H46" s="353"/>
      <c r="I46" s="1">
        <v>38</v>
      </c>
      <c r="J46" s="52">
        <f>IF(J39&gt;J45,J39-J45,0)</f>
        <v>0</v>
      </c>
      <c r="K46" s="45">
        <f>IF(K39&gt;K45,K39-K45,0)</f>
        <v>0</v>
      </c>
    </row>
    <row r="47" spans="1:11">
      <c r="A47" s="352" t="s">
        <v>157</v>
      </c>
      <c r="B47" s="353"/>
      <c r="C47" s="353"/>
      <c r="D47" s="353"/>
      <c r="E47" s="353"/>
      <c r="F47" s="353"/>
      <c r="G47" s="353"/>
      <c r="H47" s="353"/>
      <c r="I47" s="1">
        <v>39</v>
      </c>
      <c r="J47" s="52">
        <f>IF(J45&gt;J39,J45-J39,0)</f>
        <v>0</v>
      </c>
      <c r="K47" s="45">
        <f>IF(K45&gt;K39,K45-K39,0)</f>
        <v>0</v>
      </c>
    </row>
    <row r="48" spans="1:11">
      <c r="A48" s="352" t="s">
        <v>143</v>
      </c>
      <c r="B48" s="353"/>
      <c r="C48" s="353"/>
      <c r="D48" s="353"/>
      <c r="E48" s="353"/>
      <c r="F48" s="353"/>
      <c r="G48" s="353"/>
      <c r="H48" s="353"/>
      <c r="I48" s="1">
        <v>40</v>
      </c>
      <c r="J48" s="52">
        <f>IF(J20-J21+J33-J34+J46-J47&gt;0,J20-J21+J33-J34+J46-J47,0)</f>
        <v>0</v>
      </c>
      <c r="K48" s="45">
        <f>IF(K20-K21+K33-K34+K46-K47&gt;0,K20-K21+K33-K34+K46-K47,0)</f>
        <v>0</v>
      </c>
    </row>
    <row r="49" spans="1:11">
      <c r="A49" s="352" t="s">
        <v>14</v>
      </c>
      <c r="B49" s="353"/>
      <c r="C49" s="353"/>
      <c r="D49" s="353"/>
      <c r="E49" s="353"/>
      <c r="F49" s="353"/>
      <c r="G49" s="353"/>
      <c r="H49" s="353"/>
      <c r="I49" s="1">
        <v>41</v>
      </c>
      <c r="J49" s="52">
        <f>IF(J21-J20+J34-J33+J47-J46&gt;0,J21-J20+J34-J33+J47-J46,0)</f>
        <v>0</v>
      </c>
      <c r="K49" s="45">
        <f>IF(K21-K20+K34-K33+K47-K46&gt;0,K21-K20+K34-K33+K47-K46,0)</f>
        <v>0</v>
      </c>
    </row>
    <row r="50" spans="1:11">
      <c r="A50" s="352" t="s">
        <v>155</v>
      </c>
      <c r="B50" s="353"/>
      <c r="C50" s="353"/>
      <c r="D50" s="353"/>
      <c r="E50" s="353"/>
      <c r="F50" s="353"/>
      <c r="G50" s="353"/>
      <c r="H50" s="353"/>
      <c r="I50" s="1">
        <v>42</v>
      </c>
      <c r="J50" s="3"/>
      <c r="K50" s="4"/>
    </row>
    <row r="51" spans="1:11">
      <c r="A51" s="352" t="s">
        <v>169</v>
      </c>
      <c r="B51" s="353"/>
      <c r="C51" s="353"/>
      <c r="D51" s="353"/>
      <c r="E51" s="353"/>
      <c r="F51" s="353"/>
      <c r="G51" s="353"/>
      <c r="H51" s="353"/>
      <c r="I51" s="1">
        <v>43</v>
      </c>
      <c r="J51" s="3"/>
      <c r="K51" s="4"/>
    </row>
    <row r="52" spans="1:11">
      <c r="A52" s="352" t="s">
        <v>170</v>
      </c>
      <c r="B52" s="353"/>
      <c r="C52" s="353"/>
      <c r="D52" s="353"/>
      <c r="E52" s="353"/>
      <c r="F52" s="353"/>
      <c r="G52" s="353"/>
      <c r="H52" s="353"/>
      <c r="I52" s="1">
        <v>44</v>
      </c>
      <c r="J52" s="3"/>
      <c r="K52" s="4"/>
    </row>
    <row r="53" spans="1:11">
      <c r="A53" s="364" t="s">
        <v>171</v>
      </c>
      <c r="B53" s="367"/>
      <c r="C53" s="367"/>
      <c r="D53" s="367"/>
      <c r="E53" s="367"/>
      <c r="F53" s="367"/>
      <c r="G53" s="367"/>
      <c r="H53" s="367"/>
      <c r="I53" s="2">
        <v>45</v>
      </c>
      <c r="J53" s="53">
        <f>J50+J51-J52</f>
        <v>0</v>
      </c>
      <c r="K53" s="51">
        <f>K50+K51-K52</f>
        <v>0</v>
      </c>
    </row>
    <row r="54" spans="1:11">
      <c r="A54" s="56"/>
      <c r="B54" s="57"/>
      <c r="C54" s="57"/>
      <c r="D54" s="57"/>
      <c r="E54" s="57"/>
      <c r="F54" s="57"/>
      <c r="G54" s="57"/>
      <c r="H54" s="57"/>
      <c r="I54" s="57"/>
      <c r="J54" s="57"/>
      <c r="K54" s="57"/>
    </row>
  </sheetData>
  <mergeCells count="53">
    <mergeCell ref="A53:H53"/>
    <mergeCell ref="A48:H48"/>
    <mergeCell ref="A49:H49"/>
    <mergeCell ref="A50:H50"/>
    <mergeCell ref="A51:H51"/>
    <mergeCell ref="A52:H52"/>
    <mergeCell ref="A40:H40"/>
    <mergeCell ref="A39:H39"/>
    <mergeCell ref="A46:H46"/>
    <mergeCell ref="A43:H43"/>
    <mergeCell ref="A44:H44"/>
    <mergeCell ref="A45:H45"/>
    <mergeCell ref="A47:H47"/>
    <mergeCell ref="A25:H25"/>
    <mergeCell ref="A26:H26"/>
    <mergeCell ref="A31:H31"/>
    <mergeCell ref="A32:H32"/>
    <mergeCell ref="A33:H33"/>
    <mergeCell ref="A36:H36"/>
    <mergeCell ref="A29:H29"/>
    <mergeCell ref="A30:H30"/>
    <mergeCell ref="A27:H27"/>
    <mergeCell ref="A41:H41"/>
    <mergeCell ref="A42:H42"/>
    <mergeCell ref="A34:H34"/>
    <mergeCell ref="A35:K35"/>
    <mergeCell ref="A37:H37"/>
    <mergeCell ref="A38:H38"/>
    <mergeCell ref="A28:H28"/>
    <mergeCell ref="A17:H17"/>
    <mergeCell ref="A18:H18"/>
    <mergeCell ref="A19:H19"/>
    <mergeCell ref="A20:H20"/>
    <mergeCell ref="A21:H21"/>
    <mergeCell ref="A22:K22"/>
    <mergeCell ref="A23:H23"/>
    <mergeCell ref="A24:H24"/>
    <mergeCell ref="A13:H13"/>
    <mergeCell ref="A14:H14"/>
    <mergeCell ref="A15:H15"/>
    <mergeCell ref="A16:H16"/>
    <mergeCell ref="A9:H9"/>
    <mergeCell ref="A10:H10"/>
    <mergeCell ref="A11:H11"/>
    <mergeCell ref="A12:H12"/>
    <mergeCell ref="A7:H7"/>
    <mergeCell ref="A8:H8"/>
    <mergeCell ref="A3:K3"/>
    <mergeCell ref="A1:K1"/>
    <mergeCell ref="A2:K2"/>
    <mergeCell ref="A4:H4"/>
    <mergeCell ref="A5:H5"/>
    <mergeCell ref="A6:K6"/>
  </mergeCells>
  <phoneticPr fontId="3" type="noConversion"/>
  <dataValidations count="3">
    <dataValidation type="whole" operator="notEqual" allowBlank="1" showInputMessage="1" showErrorMessage="1" errorTitle="Pogrešan unos" error="Mogu se unijeti samo cjelobrojne pozitivne vrijednosti." sqref="J53:K53">
      <formula1>9999999999</formula1>
    </dataValidation>
    <dataValidation type="whole" operator="notEqual" allowBlank="1" showInputMessage="1" showErrorMessage="1" errorTitle="Pogrešan unos" error="Mogu se unijeti samo cjelobrojne vrijednosti." sqref="J50:K52 J7:K11 J13:K18 J23:K27 J29:K31 J36:K38 J40:K44">
      <formula1>9999999998</formula1>
    </dataValidation>
    <dataValidation type="whole" operator="greaterThanOrEqual" allowBlank="1" showInputMessage="1" showErrorMessage="1" errorTitle="Pogrešan unos" error="Mogu se unijeti samo cjelobrojne pozitivne vrijednosti." sqref="J12:K12 J19:K22 J28:K28 J32:K35 J39:K39 J45:K49">
      <formula1>0</formula1>
    </dataValidation>
  </dataValidations>
  <pageMargins left="0.75" right="0.75" top="1" bottom="1" header="0.5" footer="0.5"/>
  <pageSetup paperSize="9" scale="87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sheetPr codeName="Sheet6"/>
  <dimension ref="A1:M28"/>
  <sheetViews>
    <sheetView view="pageBreakPreview" zoomScale="125" zoomScaleNormal="100" workbookViewId="0">
      <selection activeCell="A16" sqref="A16:H16"/>
    </sheetView>
  </sheetViews>
  <sheetFormatPr defaultRowHeight="12.75"/>
  <cols>
    <col min="1" max="4" width="9.140625" style="62"/>
    <col min="5" max="5" width="10.140625" style="62" bestFit="1" customWidth="1"/>
    <col min="6" max="9" width="9.140625" style="62"/>
    <col min="10" max="11" width="11.7109375" style="62" bestFit="1" customWidth="1"/>
    <col min="12" max="13" width="14.140625" style="62" bestFit="1" customWidth="1"/>
    <col min="14" max="16384" width="9.140625" style="62"/>
  </cols>
  <sheetData>
    <row r="1" spans="1:13">
      <c r="A1" s="370" t="s">
        <v>272</v>
      </c>
      <c r="B1" s="371"/>
      <c r="C1" s="371"/>
      <c r="D1" s="371"/>
      <c r="E1" s="371"/>
      <c r="F1" s="371"/>
      <c r="G1" s="371"/>
      <c r="H1" s="371"/>
      <c r="I1" s="371"/>
      <c r="J1" s="371"/>
      <c r="K1" s="371"/>
      <c r="L1" s="61"/>
    </row>
    <row r="2" spans="1:13" ht="15.75">
      <c r="A2" s="35"/>
      <c r="B2" s="60"/>
      <c r="C2" s="380" t="s">
        <v>273</v>
      </c>
      <c r="D2" s="380"/>
      <c r="E2" s="63">
        <v>43101</v>
      </c>
      <c r="F2" s="36" t="s">
        <v>241</v>
      </c>
      <c r="G2" s="381">
        <v>43281</v>
      </c>
      <c r="H2" s="382"/>
      <c r="I2" s="60"/>
      <c r="J2" s="60"/>
      <c r="K2" s="60"/>
      <c r="L2" s="64"/>
    </row>
    <row r="3" spans="1:13" ht="23.25">
      <c r="A3" s="383" t="s">
        <v>53</v>
      </c>
      <c r="B3" s="383"/>
      <c r="C3" s="383"/>
      <c r="D3" s="383"/>
      <c r="E3" s="383"/>
      <c r="F3" s="383"/>
      <c r="G3" s="383"/>
      <c r="H3" s="383"/>
      <c r="I3" s="66" t="s">
        <v>296</v>
      </c>
      <c r="J3" s="67" t="s">
        <v>144</v>
      </c>
      <c r="K3" s="67" t="s">
        <v>145</v>
      </c>
    </row>
    <row r="4" spans="1:13">
      <c r="A4" s="384">
        <v>1</v>
      </c>
      <c r="B4" s="384"/>
      <c r="C4" s="384"/>
      <c r="D4" s="384"/>
      <c r="E4" s="384"/>
      <c r="F4" s="384"/>
      <c r="G4" s="384"/>
      <c r="H4" s="384"/>
      <c r="I4" s="69">
        <v>2</v>
      </c>
      <c r="J4" s="68" t="s">
        <v>274</v>
      </c>
      <c r="K4" s="68" t="s">
        <v>275</v>
      </c>
    </row>
    <row r="5" spans="1:13">
      <c r="A5" s="372" t="s">
        <v>276</v>
      </c>
      <c r="B5" s="373"/>
      <c r="C5" s="373"/>
      <c r="D5" s="373"/>
      <c r="E5" s="373"/>
      <c r="F5" s="373"/>
      <c r="G5" s="373"/>
      <c r="H5" s="373"/>
      <c r="I5" s="37">
        <v>1</v>
      </c>
      <c r="J5" s="145">
        <v>9822853500</v>
      </c>
      <c r="K5" s="145">
        <v>9822853500</v>
      </c>
      <c r="L5" s="119"/>
      <c r="M5" s="119"/>
    </row>
    <row r="6" spans="1:13">
      <c r="A6" s="372" t="s">
        <v>277</v>
      </c>
      <c r="B6" s="373"/>
      <c r="C6" s="373"/>
      <c r="D6" s="373"/>
      <c r="E6" s="373"/>
      <c r="F6" s="373"/>
      <c r="G6" s="373"/>
      <c r="H6" s="373"/>
      <c r="I6" s="37">
        <v>2</v>
      </c>
      <c r="J6" s="4">
        <v>0</v>
      </c>
      <c r="K6" s="4">
        <v>0</v>
      </c>
      <c r="L6" s="119"/>
      <c r="M6" s="119"/>
    </row>
    <row r="7" spans="1:13">
      <c r="A7" s="372" t="s">
        <v>278</v>
      </c>
      <c r="B7" s="373"/>
      <c r="C7" s="373"/>
      <c r="D7" s="373"/>
      <c r="E7" s="373"/>
      <c r="F7" s="373"/>
      <c r="G7" s="373"/>
      <c r="H7" s="373"/>
      <c r="I7" s="37">
        <v>3</v>
      </c>
      <c r="J7" s="4">
        <v>491604073</v>
      </c>
      <c r="K7" s="4">
        <v>453139968</v>
      </c>
      <c r="L7" s="119"/>
      <c r="M7" s="119"/>
    </row>
    <row r="8" spans="1:13">
      <c r="A8" s="372" t="s">
        <v>279</v>
      </c>
      <c r="B8" s="373"/>
      <c r="C8" s="373"/>
      <c r="D8" s="373"/>
      <c r="E8" s="373"/>
      <c r="F8" s="373"/>
      <c r="G8" s="373"/>
      <c r="H8" s="373"/>
      <c r="I8" s="37">
        <v>4</v>
      </c>
      <c r="J8" s="4">
        <v>1024447978</v>
      </c>
      <c r="K8" s="4">
        <v>1572554770</v>
      </c>
      <c r="L8" s="119"/>
      <c r="M8" s="119"/>
    </row>
    <row r="9" spans="1:13">
      <c r="A9" s="372" t="s">
        <v>280</v>
      </c>
      <c r="B9" s="373"/>
      <c r="C9" s="373"/>
      <c r="D9" s="373"/>
      <c r="E9" s="373"/>
      <c r="F9" s="373"/>
      <c r="G9" s="373"/>
      <c r="H9" s="373"/>
      <c r="I9" s="37">
        <v>5</v>
      </c>
      <c r="J9" s="4">
        <v>863436283</v>
      </c>
      <c r="K9" s="4">
        <v>447344188</v>
      </c>
      <c r="L9" s="119"/>
      <c r="M9" s="119"/>
    </row>
    <row r="10" spans="1:13">
      <c r="A10" s="372" t="s">
        <v>281</v>
      </c>
      <c r="B10" s="373"/>
      <c r="C10" s="373"/>
      <c r="D10" s="373"/>
      <c r="E10" s="373"/>
      <c r="F10" s="373"/>
      <c r="G10" s="373"/>
      <c r="H10" s="373"/>
      <c r="I10" s="37">
        <v>6</v>
      </c>
      <c r="J10" s="4">
        <v>0</v>
      </c>
      <c r="K10" s="4">
        <v>0</v>
      </c>
      <c r="L10" s="119"/>
      <c r="M10" s="119"/>
    </row>
    <row r="11" spans="1:13">
      <c r="A11" s="372" t="s">
        <v>282</v>
      </c>
      <c r="B11" s="373"/>
      <c r="C11" s="373"/>
      <c r="D11" s="373"/>
      <c r="E11" s="373"/>
      <c r="F11" s="373"/>
      <c r="G11" s="373"/>
      <c r="H11" s="373"/>
      <c r="I11" s="37">
        <v>7</v>
      </c>
      <c r="J11" s="4">
        <v>0</v>
      </c>
      <c r="K11" s="4">
        <v>0</v>
      </c>
      <c r="L11" s="119"/>
      <c r="M11" s="119"/>
    </row>
    <row r="12" spans="1:13">
      <c r="A12" s="372" t="s">
        <v>283</v>
      </c>
      <c r="B12" s="373"/>
      <c r="C12" s="373"/>
      <c r="D12" s="373"/>
      <c r="E12" s="373"/>
      <c r="F12" s="373"/>
      <c r="G12" s="373"/>
      <c r="H12" s="373"/>
      <c r="I12" s="37">
        <v>8</v>
      </c>
      <c r="J12" s="4">
        <v>1661560</v>
      </c>
      <c r="K12" s="4">
        <v>-14010881</v>
      </c>
      <c r="L12" s="119"/>
      <c r="M12" s="119"/>
    </row>
    <row r="13" spans="1:13">
      <c r="A13" s="372" t="s">
        <v>284</v>
      </c>
      <c r="B13" s="373"/>
      <c r="C13" s="373"/>
      <c r="D13" s="373"/>
      <c r="E13" s="373"/>
      <c r="F13" s="373"/>
      <c r="G13" s="373"/>
      <c r="H13" s="373"/>
      <c r="I13" s="37">
        <v>9</v>
      </c>
      <c r="J13" s="4">
        <v>0</v>
      </c>
      <c r="K13" s="4">
        <v>0</v>
      </c>
      <c r="L13" s="119"/>
      <c r="M13" s="119"/>
    </row>
    <row r="14" spans="1:13">
      <c r="A14" s="317" t="s">
        <v>285</v>
      </c>
      <c r="B14" s="318"/>
      <c r="C14" s="318"/>
      <c r="D14" s="318"/>
      <c r="E14" s="318"/>
      <c r="F14" s="318"/>
      <c r="G14" s="318"/>
      <c r="H14" s="318"/>
      <c r="I14" s="37">
        <v>10</v>
      </c>
      <c r="J14" s="45">
        <f>SUM(J5:J13)</f>
        <v>12204003394</v>
      </c>
      <c r="K14" s="45">
        <f>SUM(K5:K13)</f>
        <v>12281881545</v>
      </c>
      <c r="L14" s="119">
        <f>+J14-Bilanca!J69+Bilanca!J85</f>
        <v>0</v>
      </c>
      <c r="M14" s="119">
        <f>+K14-Bilanca!K69+Bilanca!K85</f>
        <v>0</v>
      </c>
    </row>
    <row r="15" spans="1:13">
      <c r="A15" s="372" t="s">
        <v>286</v>
      </c>
      <c r="B15" s="373"/>
      <c r="C15" s="373"/>
      <c r="D15" s="373"/>
      <c r="E15" s="373"/>
      <c r="F15" s="373"/>
      <c r="G15" s="373"/>
      <c r="H15" s="373"/>
      <c r="I15" s="37">
        <v>11</v>
      </c>
      <c r="J15" s="4">
        <v>0</v>
      </c>
      <c r="K15" s="4">
        <v>0</v>
      </c>
      <c r="L15" s="119"/>
      <c r="M15" s="119"/>
    </row>
    <row r="16" spans="1:13">
      <c r="A16" s="372" t="s">
        <v>287</v>
      </c>
      <c r="B16" s="373"/>
      <c r="C16" s="373"/>
      <c r="D16" s="373"/>
      <c r="E16" s="373"/>
      <c r="F16" s="373"/>
      <c r="G16" s="373"/>
      <c r="H16" s="373"/>
      <c r="I16" s="37">
        <v>12</v>
      </c>
      <c r="J16" s="4">
        <v>0</v>
      </c>
      <c r="K16" s="4">
        <v>0</v>
      </c>
      <c r="L16" s="119"/>
      <c r="M16" s="119"/>
    </row>
    <row r="17" spans="1:13">
      <c r="A17" s="372" t="s">
        <v>288</v>
      </c>
      <c r="B17" s="373"/>
      <c r="C17" s="373"/>
      <c r="D17" s="373"/>
      <c r="E17" s="373"/>
      <c r="F17" s="373"/>
      <c r="G17" s="373"/>
      <c r="H17" s="373"/>
      <c r="I17" s="37">
        <v>13</v>
      </c>
      <c r="J17" s="4">
        <v>0</v>
      </c>
      <c r="K17" s="4">
        <v>0</v>
      </c>
      <c r="L17" s="119"/>
      <c r="M17" s="119"/>
    </row>
    <row r="18" spans="1:13">
      <c r="A18" s="372" t="s">
        <v>289</v>
      </c>
      <c r="B18" s="373"/>
      <c r="C18" s="373"/>
      <c r="D18" s="373"/>
      <c r="E18" s="373"/>
      <c r="F18" s="373"/>
      <c r="G18" s="373"/>
      <c r="H18" s="373"/>
      <c r="I18" s="37">
        <v>14</v>
      </c>
      <c r="J18" s="4">
        <v>0</v>
      </c>
      <c r="K18" s="4">
        <v>0</v>
      </c>
      <c r="L18" s="119"/>
      <c r="M18" s="119"/>
    </row>
    <row r="19" spans="1:13">
      <c r="A19" s="372" t="s">
        <v>290</v>
      </c>
      <c r="B19" s="373"/>
      <c r="C19" s="373"/>
      <c r="D19" s="373"/>
      <c r="E19" s="373"/>
      <c r="F19" s="373"/>
      <c r="G19" s="373"/>
      <c r="H19" s="373"/>
      <c r="I19" s="37">
        <v>15</v>
      </c>
      <c r="J19" s="4">
        <v>0</v>
      </c>
      <c r="K19" s="4">
        <v>0</v>
      </c>
      <c r="L19" s="119"/>
      <c r="M19" s="119"/>
    </row>
    <row r="20" spans="1:13">
      <c r="A20" s="372" t="s">
        <v>291</v>
      </c>
      <c r="B20" s="373"/>
      <c r="C20" s="373"/>
      <c r="D20" s="373"/>
      <c r="E20" s="373"/>
      <c r="F20" s="373"/>
      <c r="G20" s="373"/>
      <c r="H20" s="373"/>
      <c r="I20" s="37">
        <v>16</v>
      </c>
      <c r="J20" s="4">
        <v>0</v>
      </c>
      <c r="K20" s="4">
        <v>0</v>
      </c>
      <c r="L20" s="119"/>
      <c r="M20" s="119"/>
    </row>
    <row r="21" spans="1:13">
      <c r="A21" s="317" t="s">
        <v>292</v>
      </c>
      <c r="B21" s="318"/>
      <c r="C21" s="318"/>
      <c r="D21" s="318"/>
      <c r="E21" s="318"/>
      <c r="F21" s="318"/>
      <c r="G21" s="318"/>
      <c r="H21" s="318"/>
      <c r="I21" s="37">
        <v>17</v>
      </c>
      <c r="J21" s="51">
        <f>SUM(J15:J20)</f>
        <v>0</v>
      </c>
      <c r="K21" s="51">
        <f>SUM(K15:K20)</f>
        <v>0</v>
      </c>
      <c r="L21" s="119"/>
      <c r="M21" s="119"/>
    </row>
    <row r="22" spans="1:13">
      <c r="A22" s="327"/>
      <c r="B22" s="328"/>
      <c r="C22" s="328"/>
      <c r="D22" s="328"/>
      <c r="E22" s="328"/>
      <c r="F22" s="328"/>
      <c r="G22" s="328"/>
      <c r="H22" s="328"/>
      <c r="I22" s="374"/>
      <c r="J22" s="374"/>
      <c r="K22" s="375"/>
      <c r="L22" s="119"/>
      <c r="M22" s="119"/>
    </row>
    <row r="23" spans="1:13">
      <c r="A23" s="376" t="s">
        <v>293</v>
      </c>
      <c r="B23" s="377"/>
      <c r="C23" s="377"/>
      <c r="D23" s="377"/>
      <c r="E23" s="377"/>
      <c r="F23" s="377"/>
      <c r="G23" s="377"/>
      <c r="H23" s="377"/>
      <c r="I23" s="39">
        <v>18</v>
      </c>
      <c r="J23" s="38">
        <f>+J21</f>
        <v>0</v>
      </c>
      <c r="K23" s="38">
        <f>+K21</f>
        <v>0</v>
      </c>
      <c r="L23" s="119"/>
      <c r="M23" s="119"/>
    </row>
    <row r="24" spans="1:13" ht="17.25" customHeight="1">
      <c r="A24" s="378" t="s">
        <v>294</v>
      </c>
      <c r="B24" s="379"/>
      <c r="C24" s="379"/>
      <c r="D24" s="379"/>
      <c r="E24" s="379"/>
      <c r="F24" s="379"/>
      <c r="G24" s="379"/>
      <c r="H24" s="379"/>
      <c r="I24" s="40">
        <v>19</v>
      </c>
      <c r="J24" s="65">
        <v>0</v>
      </c>
      <c r="K24" s="65">
        <v>0</v>
      </c>
      <c r="L24" s="119"/>
      <c r="M24" s="119"/>
    </row>
    <row r="25" spans="1:13" ht="30" customHeight="1">
      <c r="A25" s="368" t="s">
        <v>295</v>
      </c>
      <c r="B25" s="369"/>
      <c r="C25" s="369"/>
      <c r="D25" s="369"/>
      <c r="E25" s="369"/>
      <c r="F25" s="369"/>
      <c r="G25" s="369"/>
      <c r="H25" s="369"/>
      <c r="I25" s="369"/>
      <c r="J25" s="369"/>
      <c r="K25" s="369"/>
    </row>
    <row r="28" spans="1:13">
      <c r="J28" s="119"/>
      <c r="K28" s="119"/>
    </row>
  </sheetData>
  <protectedRanges>
    <protectedRange sqref="E2" name="Range1_1"/>
    <protectedRange sqref="G2:H2" name="Range1"/>
  </protectedRanges>
  <mergeCells count="26">
    <mergeCell ref="C2:D2"/>
    <mergeCell ref="G2:H2"/>
    <mergeCell ref="A3:H3"/>
    <mergeCell ref="A4:H4"/>
    <mergeCell ref="A11:H11"/>
    <mergeCell ref="A12:H12"/>
    <mergeCell ref="A13:H13"/>
    <mergeCell ref="A14:H14"/>
    <mergeCell ref="A5:H5"/>
    <mergeCell ref="A6:H6"/>
    <mergeCell ref="A25:K25"/>
    <mergeCell ref="A1:K1"/>
    <mergeCell ref="A19:H19"/>
    <mergeCell ref="A20:H20"/>
    <mergeCell ref="A21:H21"/>
    <mergeCell ref="A22:K22"/>
    <mergeCell ref="A15:H15"/>
    <mergeCell ref="A16:H16"/>
    <mergeCell ref="A7:H7"/>
    <mergeCell ref="A8:H8"/>
    <mergeCell ref="A9:H9"/>
    <mergeCell ref="A10:H10"/>
    <mergeCell ref="A23:H23"/>
    <mergeCell ref="A24:H24"/>
    <mergeCell ref="A17:H17"/>
    <mergeCell ref="A18:H18"/>
  </mergeCells>
  <phoneticPr fontId="3" type="noConversion"/>
  <conditionalFormatting sqref="G2">
    <cfRule type="cellIs" dxfId="0" priority="1" stopIfTrue="1" operator="lessThan">
      <formula>#REF!</formula>
    </cfRule>
  </conditionalFormatting>
  <dataValidations count="4">
    <dataValidation type="whole" operator="notEqual" allowBlank="1" showInputMessage="1" showErrorMessage="1" errorTitle="Pogrešan unos" error="Mogu se unijeti samo cjelobrojne vrijednosti." sqref="J23:K24">
      <formula1>9999999999</formula1>
    </dataValidation>
    <dataValidation type="whole" operator="notEqual" allowBlank="1" showInputMessage="1" showErrorMessage="1" errorTitle="Pogrešan unos" error="Mogu se unijeti samo cjelobrojne vrijednosti." sqref="J15:K20 J5:K13">
      <formula1>999999999999</formula1>
    </dataValidation>
    <dataValidation type="whole" operator="greaterThanOrEqual" allowBlank="1" showInputMessage="1" showErrorMessage="1" errorTitle="Pogrešan unos" error="Mogu se unijeti samo cjelobrojne pozitivne vrijednosti." sqref="J21:K22 J14:K14">
      <formula1>0</formula1>
    </dataValidation>
    <dataValidation type="date" operator="greaterThanOrEqual" allowBlank="1" showInputMessage="1" showErrorMessage="1" errorTitle="Pogrešan datum" error="Datum mora biti upisan kao datumska vrijednost u 2008. godini ili kasnije. Ako upisujete ispravno datum, a javlja se ova pogreška, provjerite stavljajte li točku nakon godine, ne upisujte je" sqref="E2 G2">
      <formula1>39448</formula1>
    </dataValidation>
  </dataValidations>
  <pageMargins left="0.75" right="0.75" top="1" bottom="1" header="0.5" footer="0.5"/>
  <pageSetup paperSize="9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>
  <sheetPr codeName="Sheet7"/>
  <dimension ref="A1:J28"/>
  <sheetViews>
    <sheetView view="pageBreakPreview" zoomScale="110" zoomScaleNormal="100" workbookViewId="0">
      <selection activeCell="A4" sqref="A4:J10"/>
    </sheetView>
  </sheetViews>
  <sheetFormatPr defaultRowHeight="12.75"/>
  <sheetData>
    <row r="1" spans="1:10">
      <c r="A1" s="32"/>
      <c r="B1" s="32"/>
      <c r="C1" s="32"/>
      <c r="D1" s="32"/>
      <c r="E1" s="32"/>
      <c r="F1" s="32"/>
      <c r="G1" s="32"/>
      <c r="H1" s="32"/>
      <c r="I1" s="32"/>
      <c r="J1" s="32"/>
    </row>
    <row r="2" spans="1:10" ht="15.75">
      <c r="A2" s="385" t="s">
        <v>271</v>
      </c>
      <c r="B2" s="385"/>
      <c r="C2" s="385"/>
      <c r="D2" s="385"/>
      <c r="E2" s="385"/>
      <c r="F2" s="385"/>
      <c r="G2" s="385"/>
      <c r="H2" s="385"/>
      <c r="I2" s="385"/>
      <c r="J2" s="385"/>
    </row>
    <row r="3" spans="1:10">
      <c r="A3" s="32"/>
      <c r="B3" s="32"/>
      <c r="C3" s="32"/>
      <c r="D3" s="32"/>
      <c r="E3" s="32"/>
      <c r="F3" s="32"/>
      <c r="G3" s="32"/>
      <c r="H3" s="32"/>
      <c r="I3" s="32"/>
      <c r="J3" s="32"/>
    </row>
    <row r="4" spans="1:10" ht="12.75" customHeight="1">
      <c r="A4" s="386" t="s">
        <v>306</v>
      </c>
      <c r="B4" s="386"/>
      <c r="C4" s="386"/>
      <c r="D4" s="386"/>
      <c r="E4" s="386"/>
      <c r="F4" s="386"/>
      <c r="G4" s="386"/>
      <c r="H4" s="386"/>
      <c r="I4" s="386"/>
      <c r="J4" s="386"/>
    </row>
    <row r="5" spans="1:10" ht="12.75" customHeight="1">
      <c r="A5" s="386"/>
      <c r="B5" s="386"/>
      <c r="C5" s="386"/>
      <c r="D5" s="386"/>
      <c r="E5" s="386"/>
      <c r="F5" s="386"/>
      <c r="G5" s="386"/>
      <c r="H5" s="386"/>
      <c r="I5" s="386"/>
      <c r="J5" s="386"/>
    </row>
    <row r="6" spans="1:10" ht="12.75" customHeight="1">
      <c r="A6" s="386"/>
      <c r="B6" s="386"/>
      <c r="C6" s="386"/>
      <c r="D6" s="386"/>
      <c r="E6" s="386"/>
      <c r="F6" s="386"/>
      <c r="G6" s="386"/>
      <c r="H6" s="386"/>
      <c r="I6" s="386"/>
      <c r="J6" s="386"/>
    </row>
    <row r="7" spans="1:10" ht="12.75" customHeight="1">
      <c r="A7" s="386"/>
      <c r="B7" s="386"/>
      <c r="C7" s="386"/>
      <c r="D7" s="386"/>
      <c r="E7" s="386"/>
      <c r="F7" s="386"/>
      <c r="G7" s="386"/>
      <c r="H7" s="386"/>
      <c r="I7" s="386"/>
      <c r="J7" s="386"/>
    </row>
    <row r="8" spans="1:10" ht="12.75" customHeight="1">
      <c r="A8" s="386"/>
      <c r="B8" s="386"/>
      <c r="C8" s="386"/>
      <c r="D8" s="386"/>
      <c r="E8" s="386"/>
      <c r="F8" s="386"/>
      <c r="G8" s="386"/>
      <c r="H8" s="386"/>
      <c r="I8" s="386"/>
      <c r="J8" s="386"/>
    </row>
    <row r="9" spans="1:10" ht="12.75" customHeight="1">
      <c r="A9" s="386"/>
      <c r="B9" s="386"/>
      <c r="C9" s="386"/>
      <c r="D9" s="386"/>
      <c r="E9" s="386"/>
      <c r="F9" s="386"/>
      <c r="G9" s="386"/>
      <c r="H9" s="386"/>
      <c r="I9" s="386"/>
      <c r="J9" s="386"/>
    </row>
    <row r="10" spans="1:10" ht="12.75" customHeight="1">
      <c r="A10" s="386"/>
      <c r="B10" s="386"/>
      <c r="C10" s="386"/>
      <c r="D10" s="386"/>
      <c r="E10" s="386"/>
      <c r="F10" s="386"/>
      <c r="G10" s="386"/>
      <c r="H10" s="386"/>
      <c r="I10" s="386"/>
      <c r="J10" s="386"/>
    </row>
    <row r="11" spans="1:10">
      <c r="A11" s="387"/>
      <c r="B11" s="387"/>
      <c r="C11" s="387"/>
      <c r="D11" s="387"/>
      <c r="E11" s="387"/>
      <c r="F11" s="387"/>
      <c r="G11" s="387"/>
      <c r="H11" s="387"/>
      <c r="I11" s="387"/>
      <c r="J11" s="387"/>
    </row>
    <row r="12" spans="1:10">
      <c r="A12" s="33"/>
      <c r="B12" s="33"/>
      <c r="C12" s="33"/>
      <c r="D12" s="33"/>
      <c r="E12" s="33"/>
      <c r="F12" s="33"/>
      <c r="G12" s="33"/>
      <c r="H12" s="33"/>
      <c r="I12" s="33"/>
      <c r="J12" s="33"/>
    </row>
    <row r="13" spans="1:10">
      <c r="A13" s="33"/>
      <c r="B13" s="33"/>
      <c r="C13" s="33"/>
      <c r="D13" s="33"/>
      <c r="E13" s="33"/>
      <c r="F13" s="33"/>
      <c r="G13" s="33"/>
      <c r="H13" s="33"/>
      <c r="I13" s="33"/>
      <c r="J13" s="33"/>
    </row>
    <row r="14" spans="1:10">
      <c r="A14" s="33"/>
      <c r="B14" s="33"/>
      <c r="C14" s="33"/>
      <c r="D14" s="33"/>
      <c r="E14" s="33"/>
      <c r="F14" s="33"/>
      <c r="G14" s="33"/>
      <c r="H14" s="33"/>
      <c r="I14" s="33"/>
      <c r="J14" s="33"/>
    </row>
    <row r="15" spans="1:10">
      <c r="A15" s="33"/>
      <c r="B15" s="33"/>
      <c r="C15" s="33"/>
      <c r="D15" s="33"/>
      <c r="E15" s="33"/>
      <c r="F15" s="33"/>
      <c r="G15" s="33"/>
      <c r="H15" s="33"/>
      <c r="I15" s="33"/>
      <c r="J15" s="33"/>
    </row>
    <row r="16" spans="1:10">
      <c r="A16" s="33"/>
      <c r="B16" s="33"/>
      <c r="C16" s="33"/>
      <c r="D16" s="33"/>
      <c r="E16" s="33"/>
      <c r="F16" s="33"/>
      <c r="G16" s="33"/>
      <c r="H16" s="33"/>
      <c r="I16" s="33"/>
      <c r="J16" s="33"/>
    </row>
    <row r="17" spans="1:10">
      <c r="A17" s="33"/>
      <c r="B17" s="33"/>
      <c r="C17" s="33"/>
      <c r="D17" s="33"/>
      <c r="E17" s="33"/>
      <c r="F17" s="33"/>
      <c r="G17" s="33"/>
      <c r="H17" s="33"/>
      <c r="I17" s="33"/>
      <c r="J17" s="33"/>
    </row>
    <row r="18" spans="1:10">
      <c r="A18" s="33"/>
      <c r="B18" s="33"/>
      <c r="C18" s="33"/>
      <c r="D18" s="33"/>
      <c r="E18" s="33"/>
      <c r="F18" s="33"/>
      <c r="G18" s="33"/>
      <c r="H18" s="33"/>
      <c r="I18" s="33"/>
      <c r="J18" s="33"/>
    </row>
    <row r="19" spans="1:10">
      <c r="A19" s="33"/>
      <c r="B19" s="33"/>
      <c r="C19" s="33"/>
      <c r="D19" s="33"/>
      <c r="E19" s="33"/>
      <c r="F19" s="33"/>
      <c r="G19" s="33"/>
      <c r="H19" s="33"/>
      <c r="I19" s="33"/>
      <c r="J19" s="33"/>
    </row>
    <row r="20" spans="1:10">
      <c r="A20" s="33"/>
      <c r="B20" s="33"/>
      <c r="C20" s="33"/>
      <c r="D20" s="33"/>
      <c r="E20" s="33"/>
      <c r="F20" s="33"/>
      <c r="G20" s="33"/>
      <c r="H20" s="33"/>
      <c r="I20" s="33"/>
      <c r="J20" s="33"/>
    </row>
    <row r="21" spans="1:10">
      <c r="A21" s="33"/>
      <c r="B21" s="33"/>
      <c r="C21" s="33"/>
      <c r="D21" s="33"/>
      <c r="E21" s="33"/>
      <c r="F21" s="33"/>
      <c r="G21" s="33"/>
      <c r="H21" s="33"/>
      <c r="I21" s="33"/>
      <c r="J21" s="33"/>
    </row>
    <row r="22" spans="1:10">
      <c r="A22" s="33"/>
      <c r="B22" s="33"/>
      <c r="C22" s="33"/>
      <c r="D22" s="33"/>
      <c r="E22" s="33"/>
      <c r="F22" s="33"/>
      <c r="G22" s="33"/>
      <c r="H22" s="33"/>
      <c r="I22" s="33"/>
      <c r="J22" s="33"/>
    </row>
    <row r="23" spans="1:10">
      <c r="A23" s="33"/>
      <c r="B23" s="33"/>
      <c r="C23" s="33"/>
      <c r="D23" s="33"/>
      <c r="E23" s="33"/>
      <c r="F23" s="33"/>
      <c r="G23" s="33"/>
      <c r="H23" s="33"/>
      <c r="I23" s="33"/>
      <c r="J23" s="33"/>
    </row>
    <row r="24" spans="1:10">
      <c r="A24" s="33"/>
      <c r="B24" s="33"/>
      <c r="C24" s="33"/>
      <c r="D24" s="33"/>
      <c r="E24" s="33"/>
      <c r="F24" s="33"/>
      <c r="G24" s="33"/>
      <c r="H24" s="33"/>
      <c r="I24" s="33"/>
      <c r="J24" s="33"/>
    </row>
    <row r="25" spans="1:10">
      <c r="A25" s="33"/>
      <c r="B25" s="33"/>
      <c r="C25" s="33"/>
      <c r="D25" s="33"/>
      <c r="E25" s="33"/>
      <c r="F25" s="33"/>
      <c r="G25" s="33"/>
      <c r="H25" s="33"/>
      <c r="I25" s="33"/>
      <c r="J25" s="33"/>
    </row>
    <row r="26" spans="1:10" ht="15">
      <c r="A26" s="33"/>
      <c r="B26" s="33"/>
      <c r="C26" s="33"/>
      <c r="D26" s="33"/>
      <c r="E26" s="33"/>
      <c r="F26" s="33"/>
      <c r="G26" s="33"/>
      <c r="H26" s="33"/>
      <c r="I26" s="34"/>
      <c r="J26" s="33"/>
    </row>
    <row r="27" spans="1:10">
      <c r="A27" s="33"/>
      <c r="B27" s="33"/>
      <c r="C27" s="33"/>
      <c r="D27" s="33"/>
      <c r="E27" s="33"/>
      <c r="F27" s="33"/>
      <c r="G27" s="33"/>
      <c r="H27" s="33"/>
      <c r="I27" s="33"/>
      <c r="J27" s="33"/>
    </row>
    <row r="28" spans="1:10">
      <c r="A28" s="33"/>
      <c r="B28" s="33"/>
      <c r="C28" s="33"/>
      <c r="D28" s="33"/>
      <c r="E28" s="33"/>
      <c r="F28" s="33"/>
      <c r="G28" s="33"/>
      <c r="H28" s="33"/>
      <c r="I28" s="33"/>
      <c r="J28" s="33"/>
    </row>
  </sheetData>
  <mergeCells count="3">
    <mergeCell ref="A2:J2"/>
    <mergeCell ref="A4:J10"/>
    <mergeCell ref="A11:J11"/>
  </mergeCells>
  <phoneticPr fontId="3" type="noConversion"/>
  <pageMargins left="0.75" right="0.75" top="1" bottom="1" header="0.5" footer="0.5"/>
  <pageSetup paperSize="9" scale="96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6</vt:i4>
      </vt:variant>
    </vt:vector>
  </HeadingPairs>
  <TitlesOfParts>
    <vt:vector size="13" baseType="lpstr">
      <vt:lpstr>OPĆI PODACI</vt:lpstr>
      <vt:lpstr>Bilanca</vt:lpstr>
      <vt:lpstr>RDG</vt:lpstr>
      <vt:lpstr>NT_I</vt:lpstr>
      <vt:lpstr>NT_D</vt:lpstr>
      <vt:lpstr>PK</vt:lpstr>
      <vt:lpstr>Bilješke</vt:lpstr>
      <vt:lpstr>Bilanca!Print_Area</vt:lpstr>
      <vt:lpstr>Bilješke!Print_Area</vt:lpstr>
      <vt:lpstr>NT_I!Print_Area</vt:lpstr>
      <vt:lpstr>'OPĆI PODACI'!Print_Area</vt:lpstr>
      <vt:lpstr>PK!Print_Area</vt:lpstr>
      <vt:lpstr>RDG!Print_Area</vt:lpstr>
    </vt:vector>
  </TitlesOfParts>
  <Company>HANFA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TFI-POD</dc:title>
  <dc:creator>Mijo Jozić</dc:creator>
  <cp:lastModifiedBy>Windows User</cp:lastModifiedBy>
  <cp:lastPrinted>2018-07-23T15:08:12Z</cp:lastPrinted>
  <dcterms:created xsi:type="dcterms:W3CDTF">2008-10-17T11:51:54Z</dcterms:created>
  <dcterms:modified xsi:type="dcterms:W3CDTF">2018-07-24T08:12:09Z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</Properties>
</file>