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aveExternalLinkValues="0" codeName="ThisWorkbook" defaultThemeVersion="124226"/>
  <bookViews>
    <workbookView xWindow="-15" yWindow="-15" windowWidth="14400" windowHeight="12255" firstSheet="1" activeTab="1"/>
  </bookViews>
  <sheets>
    <sheet name="Skriveni" sheetId="14" state="hidden" r:id="rId1"/>
    <sheet name="opći podaci" sheetId="15" r:id="rId2"/>
    <sheet name="bilanca" sheetId="21" r:id="rId3"/>
    <sheet name="rdg" sheetId="18" r:id="rId4"/>
    <sheet name="nt" sheetId="20" r:id="rId5"/>
    <sheet name="pk" sheetId="17" r:id="rId6"/>
    <sheet name="bilješke" sheetId="16" r:id="rId7"/>
  </sheets>
  <definedNames>
    <definedName name="_xlnm.Print_Area" localSheetId="6">bilješke!$A$1:$D$66</definedName>
    <definedName name="_xlnm.Print_Area" localSheetId="4">nt!$A$1:$K$53</definedName>
    <definedName name="_xlnm.Print_Area" localSheetId="1">'opći podaci'!$A$1:$I$63</definedName>
    <definedName name="_xlnm.Print_Area" localSheetId="3">rdg!$A$1:$M$72</definedName>
    <definedName name="_xlnm.Print_Titles" localSheetId="2">bilanca!$5:$6</definedName>
  </definedNames>
  <calcPr calcId="145621"/>
</workbook>
</file>

<file path=xl/calcChain.xml><?xml version="1.0" encoding="utf-8"?>
<calcChain xmlns="http://schemas.openxmlformats.org/spreadsheetml/2006/main">
  <c r="K11" i="17" l="1"/>
  <c r="M27" i="18"/>
  <c r="L27" i="18"/>
  <c r="L20" i="18" l="1"/>
  <c r="L19" i="18"/>
  <c r="L18" i="18"/>
  <c r="K83" i="21" l="1"/>
  <c r="K73" i="21"/>
  <c r="K57" i="21"/>
  <c r="K50" i="21"/>
  <c r="K42" i="21"/>
  <c r="K36" i="21"/>
  <c r="K17" i="21"/>
  <c r="K10" i="21"/>
  <c r="K41" i="21" l="1"/>
  <c r="K120" i="21"/>
  <c r="J120" i="21"/>
  <c r="K101" i="21"/>
  <c r="J101" i="21"/>
  <c r="K91" i="21"/>
  <c r="J91" i="21"/>
  <c r="K87" i="21"/>
  <c r="J87" i="21"/>
  <c r="J83" i="21"/>
  <c r="K80" i="21"/>
  <c r="K70" i="21" s="1"/>
  <c r="J80" i="21"/>
  <c r="J73" i="21"/>
  <c r="J57" i="21"/>
  <c r="J50" i="21"/>
  <c r="J42" i="21"/>
  <c r="J36" i="21"/>
  <c r="K27" i="21"/>
  <c r="K9" i="21" s="1"/>
  <c r="J27" i="21"/>
  <c r="J17" i="21"/>
  <c r="J10" i="21"/>
  <c r="J70" i="21" l="1"/>
  <c r="J115" i="21" s="1"/>
  <c r="J41" i="21"/>
  <c r="J9" i="21"/>
  <c r="J67" i="21" s="1"/>
  <c r="K115" i="21"/>
  <c r="K67" i="21"/>
  <c r="K34" i="18" l="1"/>
  <c r="K28" i="18"/>
  <c r="K23" i="18"/>
  <c r="K17" i="18"/>
  <c r="K13" i="18"/>
  <c r="K8" i="18"/>
  <c r="K43" i="18" s="1"/>
  <c r="M34" i="18"/>
  <c r="M28" i="18"/>
  <c r="M23" i="18"/>
  <c r="M17" i="18"/>
  <c r="M13" i="18"/>
  <c r="M8" i="18"/>
  <c r="J45" i="20"/>
  <c r="K45" i="20"/>
  <c r="J19" i="20"/>
  <c r="K19" i="20"/>
  <c r="J39" i="20"/>
  <c r="J47" i="20" s="1"/>
  <c r="J32" i="20"/>
  <c r="J28" i="20"/>
  <c r="J34" i="20" s="1"/>
  <c r="J14" i="20"/>
  <c r="J23" i="17"/>
  <c r="J16" i="17"/>
  <c r="K58" i="18"/>
  <c r="K67" i="18" s="1"/>
  <c r="J58" i="18"/>
  <c r="J67" i="18" s="1"/>
  <c r="J34" i="18"/>
  <c r="J28" i="18"/>
  <c r="J23" i="18"/>
  <c r="J17" i="18"/>
  <c r="J13" i="18"/>
  <c r="J8" i="18"/>
  <c r="K39" i="20"/>
  <c r="K16" i="17"/>
  <c r="L58" i="18"/>
  <c r="M58" i="18"/>
  <c r="M67" i="18" s="1"/>
  <c r="L34" i="18"/>
  <c r="L28" i="18"/>
  <c r="L23" i="18"/>
  <c r="L17" i="18"/>
  <c r="L13" i="18"/>
  <c r="L8" i="18"/>
  <c r="K14" i="20"/>
  <c r="K32" i="20"/>
  <c r="K28" i="20"/>
  <c r="Y3" i="14"/>
  <c r="AC3" i="14" s="1"/>
  <c r="Z3" i="14"/>
  <c r="AA3" i="14"/>
  <c r="AB3" i="14"/>
  <c r="Y4" i="14"/>
  <c r="Z4" i="14"/>
  <c r="AA4" i="14"/>
  <c r="AB4" i="14"/>
  <c r="Y5" i="14"/>
  <c r="Z5" i="14"/>
  <c r="AA5" i="14"/>
  <c r="AB5" i="14"/>
  <c r="Y6" i="14"/>
  <c r="Z6" i="14"/>
  <c r="AA6" i="14"/>
  <c r="AB6" i="14"/>
  <c r="Y7" i="14"/>
  <c r="Z7" i="14"/>
  <c r="AA7" i="14"/>
  <c r="AB7" i="14"/>
  <c r="Y8" i="14"/>
  <c r="Z8" i="14"/>
  <c r="AA8" i="14"/>
  <c r="AB8" i="14"/>
  <c r="Y9" i="14"/>
  <c r="Z9" i="14"/>
  <c r="AA9" i="14"/>
  <c r="AB9" i="14"/>
  <c r="Y10" i="14"/>
  <c r="Z10" i="14"/>
  <c r="AA10" i="14"/>
  <c r="AB10" i="14"/>
  <c r="Y11" i="14"/>
  <c r="Z11" i="14"/>
  <c r="AA11" i="14"/>
  <c r="AB11" i="14"/>
  <c r="Y12" i="14"/>
  <c r="Z12" i="14"/>
  <c r="AA12" i="14"/>
  <c r="AB12" i="14"/>
  <c r="Y13" i="14"/>
  <c r="Z13" i="14"/>
  <c r="AA13" i="14"/>
  <c r="AB13" i="14"/>
  <c r="Y14" i="14"/>
  <c r="Z14" i="14"/>
  <c r="AA14" i="14"/>
  <c r="AB14" i="14"/>
  <c r="Y15" i="14"/>
  <c r="Z15" i="14"/>
  <c r="AA15" i="14"/>
  <c r="AB15" i="14"/>
  <c r="Y16" i="14"/>
  <c r="Z16" i="14"/>
  <c r="AA16" i="14"/>
  <c r="AB16" i="14"/>
  <c r="Y17" i="14"/>
  <c r="Z17" i="14"/>
  <c r="AA17" i="14"/>
  <c r="AB17" i="14"/>
  <c r="Y18" i="14"/>
  <c r="Z18" i="14"/>
  <c r="AA18" i="14"/>
  <c r="AB18" i="14"/>
  <c r="Y19" i="14"/>
  <c r="Z19" i="14"/>
  <c r="AA19" i="14"/>
  <c r="AB19" i="14"/>
  <c r="Y20" i="14"/>
  <c r="Z20" i="14"/>
  <c r="AA20" i="14"/>
  <c r="AB20" i="14"/>
  <c r="Y21" i="14"/>
  <c r="Z21" i="14"/>
  <c r="AA21" i="14"/>
  <c r="AB21" i="14"/>
  <c r="Y22" i="14"/>
  <c r="Z22" i="14"/>
  <c r="AA22" i="14"/>
  <c r="AB22" i="14"/>
  <c r="Y23" i="14"/>
  <c r="AC23" i="14"/>
  <c r="Z23" i="14"/>
  <c r="AA23" i="14"/>
  <c r="AB23" i="14"/>
  <c r="Y24" i="14"/>
  <c r="AC24" i="14" s="1"/>
  <c r="Z24" i="14"/>
  <c r="AA24" i="14"/>
  <c r="AB24" i="14"/>
  <c r="Y25" i="14"/>
  <c r="Z25" i="14"/>
  <c r="AA25" i="14"/>
  <c r="AB25" i="14"/>
  <c r="Y26" i="14"/>
  <c r="Z26" i="14"/>
  <c r="AA26" i="14"/>
  <c r="AB26" i="14"/>
  <c r="Y27" i="14"/>
  <c r="AC27" i="14" s="1"/>
  <c r="Z27" i="14"/>
  <c r="AA27" i="14"/>
  <c r="AB27" i="14"/>
  <c r="Y28" i="14"/>
  <c r="Z28" i="14"/>
  <c r="AA28" i="14"/>
  <c r="AB28" i="14"/>
  <c r="Y29" i="14"/>
  <c r="Z29" i="14"/>
  <c r="AA29" i="14"/>
  <c r="AB29" i="14"/>
  <c r="Y30" i="14"/>
  <c r="Z30" i="14"/>
  <c r="AA30" i="14"/>
  <c r="AB30" i="14"/>
  <c r="Y31" i="14"/>
  <c r="Z31" i="14"/>
  <c r="AA31" i="14"/>
  <c r="AB31" i="14"/>
  <c r="Y32" i="14"/>
  <c r="Z32" i="14"/>
  <c r="AA32" i="14"/>
  <c r="AB32" i="14"/>
  <c r="Y33" i="14"/>
  <c r="Z33" i="14"/>
  <c r="AA33" i="14"/>
  <c r="AB33" i="14"/>
  <c r="Y34" i="14"/>
  <c r="Z34" i="14"/>
  <c r="AA34" i="14"/>
  <c r="AB34" i="14"/>
  <c r="Y35" i="14"/>
  <c r="Z35" i="14"/>
  <c r="AA35" i="14"/>
  <c r="AB35" i="14"/>
  <c r="Y36" i="14"/>
  <c r="Z36" i="14"/>
  <c r="AA36" i="14"/>
  <c r="AB36" i="14"/>
  <c r="Y37" i="14"/>
  <c r="Z37" i="14"/>
  <c r="AA37" i="14"/>
  <c r="AB37" i="14"/>
  <c r="Y38" i="14"/>
  <c r="Z38" i="14"/>
  <c r="AA38" i="14"/>
  <c r="AB38" i="14"/>
  <c r="Y39" i="14"/>
  <c r="Z39" i="14"/>
  <c r="AA39" i="14"/>
  <c r="AB39" i="14"/>
  <c r="Y40" i="14"/>
  <c r="Z40" i="14"/>
  <c r="AA40" i="14"/>
  <c r="AB40" i="14"/>
  <c r="Y41" i="14"/>
  <c r="Z41" i="14"/>
  <c r="AA41" i="14"/>
  <c r="AB41" i="14"/>
  <c r="Y42" i="14"/>
  <c r="Z42" i="14"/>
  <c r="AA42" i="14"/>
  <c r="AB42" i="14"/>
  <c r="Y43" i="14"/>
  <c r="Z43" i="14"/>
  <c r="AA43" i="14"/>
  <c r="AB43" i="14"/>
  <c r="Y44" i="14"/>
  <c r="Z44" i="14"/>
  <c r="AA44" i="14"/>
  <c r="AB44" i="14"/>
  <c r="Y45" i="14"/>
  <c r="Z45" i="14"/>
  <c r="AA45" i="14"/>
  <c r="AB45" i="14"/>
  <c r="Y46" i="14"/>
  <c r="Z46" i="14"/>
  <c r="AA46" i="14"/>
  <c r="AB46" i="14"/>
  <c r="Y47" i="14"/>
  <c r="Z47" i="14"/>
  <c r="AA47" i="14"/>
  <c r="AB47" i="14"/>
  <c r="Y48" i="14"/>
  <c r="Z48" i="14"/>
  <c r="AA48" i="14"/>
  <c r="AB48" i="14"/>
  <c r="Y49" i="14"/>
  <c r="Z49" i="14"/>
  <c r="AA49" i="14"/>
  <c r="AB49" i="14"/>
  <c r="Y50" i="14"/>
  <c r="Z50" i="14"/>
  <c r="AA50" i="14"/>
  <c r="AB50" i="14"/>
  <c r="Y51" i="14"/>
  <c r="Z51" i="14"/>
  <c r="AA51" i="14"/>
  <c r="AB51" i="14"/>
  <c r="Y52" i="14"/>
  <c r="Z52" i="14"/>
  <c r="AA52" i="14"/>
  <c r="AB52" i="14"/>
  <c r="Y53" i="14"/>
  <c r="Z53" i="14"/>
  <c r="AC53" i="14" s="1"/>
  <c r="AA53" i="14"/>
  <c r="AB53" i="14"/>
  <c r="Y54" i="14"/>
  <c r="Z54" i="14"/>
  <c r="AA54" i="14"/>
  <c r="AB54" i="14"/>
  <c r="Y55" i="14"/>
  <c r="Z55" i="14"/>
  <c r="AA55" i="14"/>
  <c r="AB55" i="14"/>
  <c r="Y56" i="14"/>
  <c r="Z56" i="14"/>
  <c r="AA56" i="14"/>
  <c r="AB56" i="14"/>
  <c r="Y57" i="14"/>
  <c r="Z57" i="14"/>
  <c r="AA57" i="14"/>
  <c r="AB57" i="14"/>
  <c r="Y58" i="14"/>
  <c r="Z58" i="14"/>
  <c r="AA58" i="14"/>
  <c r="AB58" i="14"/>
  <c r="Y59" i="14"/>
  <c r="Z59" i="14"/>
  <c r="AA59" i="14"/>
  <c r="AB59" i="14"/>
  <c r="Y60" i="14"/>
  <c r="Z60" i="14"/>
  <c r="AA60" i="14"/>
  <c r="AB60" i="14"/>
  <c r="Y61" i="14"/>
  <c r="Z61" i="14"/>
  <c r="AA61" i="14"/>
  <c r="AB61" i="14"/>
  <c r="Y62" i="14"/>
  <c r="Z62" i="14"/>
  <c r="AA62" i="14"/>
  <c r="AB62" i="14"/>
  <c r="Y63" i="14"/>
  <c r="Z63" i="14"/>
  <c r="AA63" i="14"/>
  <c r="AB63" i="14"/>
  <c r="Y64" i="14"/>
  <c r="Z64" i="14"/>
  <c r="AA64" i="14"/>
  <c r="AB64" i="14"/>
  <c r="Y65" i="14"/>
  <c r="Z65" i="14"/>
  <c r="AA65" i="14"/>
  <c r="AB65" i="14"/>
  <c r="Y66" i="14"/>
  <c r="Z66" i="14"/>
  <c r="AA66" i="14"/>
  <c r="AB66" i="14"/>
  <c r="Y67" i="14"/>
  <c r="Z67" i="14"/>
  <c r="AA67" i="14"/>
  <c r="AB67" i="14"/>
  <c r="Y68" i="14"/>
  <c r="Z68" i="14"/>
  <c r="AA68" i="14"/>
  <c r="AB68" i="14"/>
  <c r="Y69" i="14"/>
  <c r="Z69" i="14"/>
  <c r="AA69" i="14"/>
  <c r="AB69" i="14"/>
  <c r="Y70" i="14"/>
  <c r="Z70" i="14"/>
  <c r="AA70" i="14"/>
  <c r="AB70" i="14"/>
  <c r="Y71" i="14"/>
  <c r="Z71" i="14"/>
  <c r="AA71" i="14"/>
  <c r="AB71" i="14"/>
  <c r="Y72" i="14"/>
  <c r="Z72" i="14"/>
  <c r="AA72" i="14"/>
  <c r="AB72" i="14"/>
  <c r="Y73" i="14"/>
  <c r="Z73" i="14"/>
  <c r="AA73" i="14"/>
  <c r="AB73" i="14"/>
  <c r="Y74" i="14"/>
  <c r="Z74" i="14"/>
  <c r="AA74" i="14"/>
  <c r="AB74" i="14"/>
  <c r="Y75" i="14"/>
  <c r="Z75" i="14"/>
  <c r="AA75" i="14"/>
  <c r="AB75" i="14"/>
  <c r="Y76" i="14"/>
  <c r="Z76" i="14"/>
  <c r="AA76" i="14"/>
  <c r="AB76" i="14"/>
  <c r="Y77" i="14"/>
  <c r="Z77" i="14"/>
  <c r="AA77" i="14"/>
  <c r="AB77" i="14"/>
  <c r="Y78" i="14"/>
  <c r="Z78" i="14"/>
  <c r="AA78" i="14"/>
  <c r="AB78" i="14"/>
  <c r="Y79" i="14"/>
  <c r="Z79" i="14"/>
  <c r="AA79" i="14"/>
  <c r="AB79" i="14"/>
  <c r="Y80" i="14"/>
  <c r="Z80" i="14"/>
  <c r="AA80" i="14"/>
  <c r="AB80" i="14"/>
  <c r="Y81" i="14"/>
  <c r="Z81" i="14"/>
  <c r="AA81" i="14"/>
  <c r="AB81" i="14"/>
  <c r="Y82" i="14"/>
  <c r="Z82" i="14"/>
  <c r="AA82" i="14"/>
  <c r="AB82" i="14"/>
  <c r="Y83" i="14"/>
  <c r="Z83" i="14"/>
  <c r="AA83" i="14"/>
  <c r="AB83" i="14"/>
  <c r="Y84" i="14"/>
  <c r="Z84" i="14"/>
  <c r="AA84" i="14"/>
  <c r="AB84" i="14"/>
  <c r="Y85" i="14"/>
  <c r="Z85" i="14"/>
  <c r="AA85" i="14"/>
  <c r="AB85" i="14"/>
  <c r="Y86" i="14"/>
  <c r="Z86" i="14"/>
  <c r="AA86" i="14"/>
  <c r="AB86" i="14"/>
  <c r="Y87" i="14"/>
  <c r="Z87" i="14"/>
  <c r="AA87" i="14"/>
  <c r="AB87" i="14"/>
  <c r="Y88" i="14"/>
  <c r="Z88" i="14"/>
  <c r="AA88" i="14"/>
  <c r="AB88" i="14"/>
  <c r="Y89" i="14"/>
  <c r="Z89" i="14"/>
  <c r="AA89" i="14"/>
  <c r="AB89" i="14"/>
  <c r="Y90" i="14"/>
  <c r="Z90" i="14"/>
  <c r="AA90" i="14"/>
  <c r="AB90" i="14"/>
  <c r="Y91" i="14"/>
  <c r="AC91" i="14" s="1"/>
  <c r="Z91" i="14"/>
  <c r="AA91" i="14"/>
  <c r="AB91" i="14"/>
  <c r="Y92" i="14"/>
  <c r="Z92" i="14"/>
  <c r="AA92" i="14"/>
  <c r="AB92" i="14"/>
  <c r="Y93" i="14"/>
  <c r="Z93" i="14"/>
  <c r="AA93" i="14"/>
  <c r="AB93" i="14"/>
  <c r="Y94" i="14"/>
  <c r="Z94" i="14"/>
  <c r="AA94" i="14"/>
  <c r="AB94" i="14"/>
  <c r="Y95" i="14"/>
  <c r="Z95" i="14"/>
  <c r="AA95" i="14"/>
  <c r="AB95" i="14"/>
  <c r="Y96" i="14"/>
  <c r="Z96" i="14"/>
  <c r="AA96" i="14"/>
  <c r="AB96" i="14"/>
  <c r="Y97" i="14"/>
  <c r="Z97" i="14"/>
  <c r="AA97" i="14"/>
  <c r="AB97" i="14"/>
  <c r="Y98" i="14"/>
  <c r="Z98" i="14"/>
  <c r="AA98" i="14"/>
  <c r="AB98" i="14"/>
  <c r="Y99" i="14"/>
  <c r="Z99" i="14"/>
  <c r="AA99" i="14"/>
  <c r="AB99" i="14"/>
  <c r="Y100" i="14"/>
  <c r="Z100" i="14"/>
  <c r="AA100" i="14"/>
  <c r="AB100" i="14"/>
  <c r="Y101" i="14"/>
  <c r="AC101" i="14" s="1"/>
  <c r="Z101" i="14"/>
  <c r="AA101" i="14"/>
  <c r="AB101" i="14"/>
  <c r="Y2" i="14"/>
  <c r="Z2" i="14"/>
  <c r="AA2" i="14"/>
  <c r="AB2" i="14"/>
  <c r="B62" i="14"/>
  <c r="B60" i="14"/>
  <c r="B9" i="14"/>
  <c r="B11" i="14"/>
  <c r="B12" i="14"/>
  <c r="B43" i="14"/>
  <c r="J2" i="14"/>
  <c r="F2" i="14"/>
  <c r="K2" i="14"/>
  <c r="J3" i="14"/>
  <c r="F3" i="14"/>
  <c r="K3" i="14"/>
  <c r="J4" i="14"/>
  <c r="F4" i="14"/>
  <c r="K4" i="14"/>
  <c r="J5" i="14"/>
  <c r="F5" i="14"/>
  <c r="K5" i="14"/>
  <c r="J6" i="14"/>
  <c r="F6" i="14"/>
  <c r="K6" i="14"/>
  <c r="J7" i="14"/>
  <c r="F7" i="14"/>
  <c r="K7" i="14"/>
  <c r="J8" i="14"/>
  <c r="F8" i="14"/>
  <c r="K8" i="14"/>
  <c r="J9" i="14"/>
  <c r="F9" i="14"/>
  <c r="K9" i="14"/>
  <c r="J10" i="14"/>
  <c r="F10" i="14"/>
  <c r="K10" i="14"/>
  <c r="J11" i="14"/>
  <c r="F11" i="14"/>
  <c r="K11" i="14"/>
  <c r="J12" i="14"/>
  <c r="F12" i="14"/>
  <c r="K12" i="14"/>
  <c r="J13" i="14"/>
  <c r="F13" i="14"/>
  <c r="K13" i="14"/>
  <c r="J14" i="14"/>
  <c r="F14" i="14"/>
  <c r="K14" i="14"/>
  <c r="J15" i="14"/>
  <c r="F15" i="14"/>
  <c r="K15" i="14"/>
  <c r="J16" i="14"/>
  <c r="F16" i="14"/>
  <c r="K16" i="14"/>
  <c r="J17" i="14"/>
  <c r="F17" i="14"/>
  <c r="K17" i="14"/>
  <c r="J18" i="14"/>
  <c r="H18" i="14" s="1"/>
  <c r="F18" i="14"/>
  <c r="K18" i="14"/>
  <c r="J19" i="14"/>
  <c r="F19" i="14"/>
  <c r="K19" i="14"/>
  <c r="J20" i="14"/>
  <c r="F20" i="14"/>
  <c r="K20" i="14"/>
  <c r="J21" i="14"/>
  <c r="F21" i="14"/>
  <c r="K21" i="14"/>
  <c r="J22" i="14"/>
  <c r="H22" i="14" s="1"/>
  <c r="F22" i="14"/>
  <c r="K22" i="14"/>
  <c r="J23" i="14"/>
  <c r="H23" i="14" s="1"/>
  <c r="F23" i="14"/>
  <c r="K23" i="14"/>
  <c r="J24" i="14"/>
  <c r="F24" i="14"/>
  <c r="K24" i="14"/>
  <c r="J25" i="14"/>
  <c r="I25" i="14"/>
  <c r="F25" i="14"/>
  <c r="K25" i="14"/>
  <c r="J26" i="14"/>
  <c r="F26" i="14"/>
  <c r="K26" i="14"/>
  <c r="J27" i="14"/>
  <c r="F27" i="14"/>
  <c r="K27" i="14"/>
  <c r="I27" i="14" s="1"/>
  <c r="J28" i="14"/>
  <c r="F28" i="14"/>
  <c r="K28" i="14"/>
  <c r="J29" i="14"/>
  <c r="H29" i="14" s="1"/>
  <c r="F29" i="14"/>
  <c r="K29" i="14"/>
  <c r="J30" i="14"/>
  <c r="F30" i="14"/>
  <c r="K30" i="14"/>
  <c r="J31" i="14"/>
  <c r="I31" i="14" s="1"/>
  <c r="F31" i="14"/>
  <c r="K31" i="14"/>
  <c r="J32" i="14"/>
  <c r="F32" i="14"/>
  <c r="K32" i="14"/>
  <c r="J33" i="14"/>
  <c r="H33" i="14"/>
  <c r="F33" i="14"/>
  <c r="K33" i="14"/>
  <c r="J34" i="14"/>
  <c r="F34" i="14"/>
  <c r="K34" i="14"/>
  <c r="J35" i="14"/>
  <c r="F35" i="14"/>
  <c r="K35" i="14"/>
  <c r="J36" i="14"/>
  <c r="F36" i="14"/>
  <c r="K36" i="14"/>
  <c r="J37" i="14"/>
  <c r="F37" i="14"/>
  <c r="K37" i="14"/>
  <c r="J38" i="14"/>
  <c r="H38" i="14"/>
  <c r="F38" i="14"/>
  <c r="K38" i="14"/>
  <c r="J39" i="14"/>
  <c r="F39" i="14"/>
  <c r="K39" i="14"/>
  <c r="J40" i="14"/>
  <c r="F40" i="14"/>
  <c r="K40" i="14"/>
  <c r="J41" i="14"/>
  <c r="F41" i="14"/>
  <c r="K41" i="14"/>
  <c r="J42" i="14"/>
  <c r="F42" i="14"/>
  <c r="K42" i="14"/>
  <c r="J43" i="14"/>
  <c r="F43" i="14"/>
  <c r="K43" i="14"/>
  <c r="J44" i="14"/>
  <c r="F44" i="14"/>
  <c r="K44" i="14"/>
  <c r="J45" i="14"/>
  <c r="F45" i="14"/>
  <c r="K45" i="14"/>
  <c r="J46" i="14"/>
  <c r="H46" i="14" s="1"/>
  <c r="F46" i="14"/>
  <c r="K46" i="14"/>
  <c r="J47" i="14"/>
  <c r="F47" i="14"/>
  <c r="K47" i="14"/>
  <c r="J48" i="14"/>
  <c r="F48" i="14"/>
  <c r="K48" i="14"/>
  <c r="J49" i="14"/>
  <c r="F49" i="14"/>
  <c r="K49" i="14"/>
  <c r="J50" i="14"/>
  <c r="F50" i="14"/>
  <c r="K50" i="14"/>
  <c r="H50" i="14"/>
  <c r="J51" i="14"/>
  <c r="F51" i="14"/>
  <c r="K51" i="14"/>
  <c r="J52" i="14"/>
  <c r="F52" i="14"/>
  <c r="K52" i="14"/>
  <c r="J53" i="14"/>
  <c r="F53" i="14"/>
  <c r="K53" i="14"/>
  <c r="J54" i="14"/>
  <c r="F54" i="14"/>
  <c r="H54" i="14"/>
  <c r="K54" i="14"/>
  <c r="J55" i="14"/>
  <c r="F55" i="14"/>
  <c r="H55" i="14" s="1"/>
  <c r="K55" i="14"/>
  <c r="J56" i="14"/>
  <c r="F56" i="14"/>
  <c r="K56" i="14"/>
  <c r="J57" i="14"/>
  <c r="I57" i="14" s="1"/>
  <c r="F57" i="14"/>
  <c r="K57" i="14"/>
  <c r="J58" i="14"/>
  <c r="F58" i="14"/>
  <c r="K58" i="14"/>
  <c r="J59" i="14"/>
  <c r="I59" i="14" s="1"/>
  <c r="F59" i="14"/>
  <c r="K59" i="14"/>
  <c r="J60" i="14"/>
  <c r="F60" i="14"/>
  <c r="K60" i="14"/>
  <c r="J61" i="14"/>
  <c r="H61" i="14"/>
  <c r="F61" i="14"/>
  <c r="K61" i="14"/>
  <c r="J62" i="14"/>
  <c r="F62" i="14"/>
  <c r="K62" i="14"/>
  <c r="J63" i="14"/>
  <c r="F63" i="14"/>
  <c r="K63" i="14"/>
  <c r="I63" i="14" s="1"/>
  <c r="J64" i="14"/>
  <c r="F64" i="14"/>
  <c r="K64" i="14"/>
  <c r="J65" i="14"/>
  <c r="H65" i="14" s="1"/>
  <c r="F65" i="14"/>
  <c r="K65" i="14"/>
  <c r="J66" i="14"/>
  <c r="F66" i="14"/>
  <c r="K66" i="14"/>
  <c r="J67" i="14"/>
  <c r="I67" i="14" s="1"/>
  <c r="F67" i="14"/>
  <c r="K67" i="14"/>
  <c r="J68" i="14"/>
  <c r="F68" i="14"/>
  <c r="K68" i="14"/>
  <c r="J69" i="14"/>
  <c r="I69" i="14"/>
  <c r="F69" i="14"/>
  <c r="K69" i="14"/>
  <c r="J70" i="14"/>
  <c r="H70" i="14" s="1"/>
  <c r="F70" i="14"/>
  <c r="K70" i="14"/>
  <c r="J71" i="14"/>
  <c r="H71" i="14" s="1"/>
  <c r="F71" i="14"/>
  <c r="K71" i="14"/>
  <c r="J72" i="14"/>
  <c r="F72" i="14"/>
  <c r="K72" i="14"/>
  <c r="J73" i="14"/>
  <c r="F73" i="14"/>
  <c r="H73" i="14" s="1"/>
  <c r="K73" i="14"/>
  <c r="J74" i="14"/>
  <c r="F74" i="14"/>
  <c r="H74" i="14"/>
  <c r="K74" i="14"/>
  <c r="J75" i="14"/>
  <c r="F75" i="14"/>
  <c r="K75" i="14"/>
  <c r="I75" i="14" s="1"/>
  <c r="J76" i="14"/>
  <c r="F76" i="14"/>
  <c r="K76" i="14"/>
  <c r="J77" i="14"/>
  <c r="F77" i="14"/>
  <c r="K77" i="14"/>
  <c r="J78" i="14"/>
  <c r="F78" i="14"/>
  <c r="K78" i="14"/>
  <c r="J79" i="14"/>
  <c r="H79" i="14"/>
  <c r="F79" i="14"/>
  <c r="K79" i="14"/>
  <c r="J80" i="14"/>
  <c r="F80" i="14"/>
  <c r="K80" i="14"/>
  <c r="J81" i="14"/>
  <c r="F81" i="14"/>
  <c r="K81" i="14"/>
  <c r="J82" i="14"/>
  <c r="F82" i="14"/>
  <c r="K82" i="14"/>
  <c r="J83" i="14"/>
  <c r="H83" i="14" s="1"/>
  <c r="F83" i="14"/>
  <c r="K83" i="14"/>
  <c r="J84" i="14"/>
  <c r="F84" i="14"/>
  <c r="K84" i="14"/>
  <c r="J85" i="14"/>
  <c r="F85" i="14"/>
  <c r="K85" i="14"/>
  <c r="J86" i="14"/>
  <c r="F86" i="14"/>
  <c r="K86" i="14"/>
  <c r="J87" i="14"/>
  <c r="F87" i="14"/>
  <c r="K87" i="14"/>
  <c r="J88" i="14"/>
  <c r="F88" i="14"/>
  <c r="K88" i="14"/>
  <c r="J89" i="14"/>
  <c r="F89" i="14"/>
  <c r="K89" i="14"/>
  <c r="J90" i="14"/>
  <c r="F90" i="14"/>
  <c r="K90" i="14"/>
  <c r="J91" i="14"/>
  <c r="F91" i="14"/>
  <c r="K91" i="14"/>
  <c r="J92" i="14"/>
  <c r="F92" i="14"/>
  <c r="K92" i="14"/>
  <c r="J93" i="14"/>
  <c r="F93" i="14"/>
  <c r="K93" i="14"/>
  <c r="J94" i="14"/>
  <c r="F94" i="14"/>
  <c r="K94" i="14"/>
  <c r="J95" i="14"/>
  <c r="F95" i="14"/>
  <c r="K95" i="14"/>
  <c r="J96" i="14"/>
  <c r="F96" i="14"/>
  <c r="K96" i="14"/>
  <c r="J97" i="14"/>
  <c r="F97" i="14"/>
  <c r="K97" i="14"/>
  <c r="J98" i="14"/>
  <c r="F98" i="14"/>
  <c r="K98" i="14"/>
  <c r="J99" i="14"/>
  <c r="F99" i="14"/>
  <c r="K99" i="14"/>
  <c r="J100" i="14"/>
  <c r="F100" i="14"/>
  <c r="K100" i="14"/>
  <c r="J101" i="14"/>
  <c r="F101" i="14"/>
  <c r="K101" i="14"/>
  <c r="J102" i="14"/>
  <c r="F102" i="14"/>
  <c r="K102" i="14"/>
  <c r="J103" i="14"/>
  <c r="F103" i="14"/>
  <c r="K103" i="14"/>
  <c r="J104" i="14"/>
  <c r="F104" i="14"/>
  <c r="K104" i="14"/>
  <c r="J105" i="14"/>
  <c r="F105" i="14"/>
  <c r="K105" i="14"/>
  <c r="J106" i="14"/>
  <c r="F106" i="14"/>
  <c r="K106" i="14"/>
  <c r="J107" i="14"/>
  <c r="F107" i="14"/>
  <c r="K107" i="14"/>
  <c r="J108" i="14"/>
  <c r="F108" i="14"/>
  <c r="K108" i="14"/>
  <c r="J109" i="14"/>
  <c r="F109" i="14"/>
  <c r="K109" i="14"/>
  <c r="J110" i="14"/>
  <c r="F110" i="14"/>
  <c r="K110" i="14"/>
  <c r="J111" i="14"/>
  <c r="F111" i="14"/>
  <c r="K111" i="14"/>
  <c r="J112" i="14"/>
  <c r="F112" i="14"/>
  <c r="K112" i="14"/>
  <c r="J113" i="14"/>
  <c r="F113" i="14"/>
  <c r="K113" i="14"/>
  <c r="J114" i="14"/>
  <c r="F114" i="14"/>
  <c r="K114" i="14"/>
  <c r="J115" i="14"/>
  <c r="F115" i="14"/>
  <c r="K115" i="14"/>
  <c r="J116" i="14"/>
  <c r="F116" i="14"/>
  <c r="K116" i="14"/>
  <c r="J117" i="14"/>
  <c r="F117" i="14"/>
  <c r="K117" i="14"/>
  <c r="J118" i="14"/>
  <c r="F118" i="14"/>
  <c r="K118" i="14"/>
  <c r="J119" i="14"/>
  <c r="F119" i="14"/>
  <c r="K119" i="14"/>
  <c r="J120" i="14"/>
  <c r="F120" i="14"/>
  <c r="K120" i="14"/>
  <c r="J121" i="14"/>
  <c r="F121" i="14"/>
  <c r="K121" i="14"/>
  <c r="J122" i="14"/>
  <c r="F122" i="14"/>
  <c r="H122" i="14" s="1"/>
  <c r="K122" i="14"/>
  <c r="J123" i="14"/>
  <c r="F123" i="14"/>
  <c r="H123" i="14" s="1"/>
  <c r="K123" i="14"/>
  <c r="J124" i="14"/>
  <c r="F124" i="14"/>
  <c r="K124" i="14"/>
  <c r="J125" i="14"/>
  <c r="F125" i="14"/>
  <c r="K125" i="14"/>
  <c r="J126" i="14"/>
  <c r="H126" i="14" s="1"/>
  <c r="F126" i="14"/>
  <c r="K126" i="14"/>
  <c r="J127" i="14"/>
  <c r="H127" i="14" s="1"/>
  <c r="F127" i="14"/>
  <c r="K127" i="14"/>
  <c r="J128" i="14"/>
  <c r="F128" i="14"/>
  <c r="K128" i="14"/>
  <c r="J129" i="14"/>
  <c r="F129" i="14"/>
  <c r="K129" i="14"/>
  <c r="J130" i="14"/>
  <c r="F130" i="14"/>
  <c r="H130" i="14" s="1"/>
  <c r="K130" i="14"/>
  <c r="J131" i="14"/>
  <c r="F131" i="14"/>
  <c r="H131" i="14" s="1"/>
  <c r="K131" i="14"/>
  <c r="J132" i="14"/>
  <c r="F132" i="14"/>
  <c r="K132" i="14"/>
  <c r="J133" i="14"/>
  <c r="F133" i="14"/>
  <c r="K133" i="14"/>
  <c r="J134" i="14"/>
  <c r="H134" i="14" s="1"/>
  <c r="F134" i="14"/>
  <c r="K134" i="14"/>
  <c r="J135" i="14"/>
  <c r="H135" i="14" s="1"/>
  <c r="F135" i="14"/>
  <c r="K135" i="14"/>
  <c r="J136" i="14"/>
  <c r="F136" i="14"/>
  <c r="K136" i="14"/>
  <c r="J137" i="14"/>
  <c r="F137" i="14"/>
  <c r="K137" i="14"/>
  <c r="J138" i="14"/>
  <c r="F138" i="14"/>
  <c r="H138" i="14"/>
  <c r="K138" i="14"/>
  <c r="J139" i="14"/>
  <c r="F139" i="14"/>
  <c r="H139" i="14"/>
  <c r="K139" i="14"/>
  <c r="J140" i="14"/>
  <c r="F140" i="14"/>
  <c r="H140" i="14"/>
  <c r="K140" i="14"/>
  <c r="J141" i="14"/>
  <c r="F141" i="14"/>
  <c r="H141" i="14"/>
  <c r="K141" i="14"/>
  <c r="J142" i="14"/>
  <c r="F142" i="14"/>
  <c r="H142" i="14"/>
  <c r="K142" i="14"/>
  <c r="J143" i="14"/>
  <c r="F143" i="14"/>
  <c r="H143" i="14"/>
  <c r="K143" i="14"/>
  <c r="J144" i="14"/>
  <c r="F144" i="14"/>
  <c r="H144" i="14"/>
  <c r="K144" i="14"/>
  <c r="J145" i="14"/>
  <c r="F145" i="14"/>
  <c r="H145" i="14"/>
  <c r="K145" i="14"/>
  <c r="J146" i="14"/>
  <c r="F146" i="14"/>
  <c r="H146" i="14"/>
  <c r="K146" i="14"/>
  <c r="J147" i="14"/>
  <c r="F147" i="14"/>
  <c r="H147" i="14"/>
  <c r="K147" i="14"/>
  <c r="J148" i="14"/>
  <c r="F148" i="14"/>
  <c r="H148" i="14"/>
  <c r="K148" i="14"/>
  <c r="J149" i="14"/>
  <c r="F149" i="14"/>
  <c r="H149" i="14"/>
  <c r="K149" i="14"/>
  <c r="J150" i="14"/>
  <c r="F150" i="14"/>
  <c r="H150" i="14"/>
  <c r="K150" i="14"/>
  <c r="J151" i="14"/>
  <c r="F151" i="14"/>
  <c r="H151" i="14"/>
  <c r="K151" i="14"/>
  <c r="J152" i="14"/>
  <c r="F152" i="14"/>
  <c r="H152" i="14"/>
  <c r="K152" i="14"/>
  <c r="J153" i="14"/>
  <c r="F153" i="14"/>
  <c r="H153" i="14"/>
  <c r="K153" i="14"/>
  <c r="J154" i="14"/>
  <c r="F154" i="14"/>
  <c r="H154" i="14"/>
  <c r="K154" i="14"/>
  <c r="J155" i="14"/>
  <c r="F155" i="14"/>
  <c r="H155" i="14"/>
  <c r="K155" i="14"/>
  <c r="J156" i="14"/>
  <c r="F156" i="14"/>
  <c r="H156" i="14"/>
  <c r="K156" i="14"/>
  <c r="J157" i="14"/>
  <c r="F157" i="14"/>
  <c r="H157" i="14"/>
  <c r="K157" i="14"/>
  <c r="J158" i="14"/>
  <c r="F158" i="14"/>
  <c r="H158" i="14"/>
  <c r="K158" i="14"/>
  <c r="J159" i="14"/>
  <c r="F159" i="14"/>
  <c r="H159" i="14"/>
  <c r="K159" i="14"/>
  <c r="J160" i="14"/>
  <c r="F160" i="14"/>
  <c r="H160" i="14"/>
  <c r="K160" i="14"/>
  <c r="J161" i="14"/>
  <c r="F161" i="14"/>
  <c r="H161" i="14"/>
  <c r="K161" i="14"/>
  <c r="J162" i="14"/>
  <c r="F162" i="14"/>
  <c r="H162" i="14"/>
  <c r="K162" i="14"/>
  <c r="J163" i="14"/>
  <c r="F163" i="14"/>
  <c r="H163" i="14"/>
  <c r="K163" i="14"/>
  <c r="J164" i="14"/>
  <c r="F164" i="14"/>
  <c r="H164" i="14"/>
  <c r="K164" i="14"/>
  <c r="J165" i="14"/>
  <c r="F165" i="14"/>
  <c r="H165" i="14"/>
  <c r="K165" i="14"/>
  <c r="J166" i="14"/>
  <c r="F166" i="14"/>
  <c r="H166" i="14"/>
  <c r="K166" i="14"/>
  <c r="J167" i="14"/>
  <c r="F167" i="14"/>
  <c r="H167" i="14"/>
  <c r="K167" i="14"/>
  <c r="J168" i="14"/>
  <c r="F168" i="14"/>
  <c r="H168" i="14"/>
  <c r="K168" i="14"/>
  <c r="J169" i="14"/>
  <c r="F169" i="14"/>
  <c r="H169" i="14"/>
  <c r="K169" i="14"/>
  <c r="J170" i="14"/>
  <c r="F170" i="14"/>
  <c r="H170" i="14"/>
  <c r="K170" i="14"/>
  <c r="J171" i="14"/>
  <c r="F171" i="14"/>
  <c r="H171" i="14"/>
  <c r="K171" i="14"/>
  <c r="J172" i="14"/>
  <c r="F172" i="14"/>
  <c r="H172" i="14"/>
  <c r="K172" i="14"/>
  <c r="J173" i="14"/>
  <c r="F173" i="14"/>
  <c r="H173" i="14"/>
  <c r="K173" i="14"/>
  <c r="J174" i="14"/>
  <c r="F174" i="14"/>
  <c r="H174" i="14"/>
  <c r="K174" i="14"/>
  <c r="J175" i="14"/>
  <c r="F175" i="14"/>
  <c r="H175" i="14"/>
  <c r="K175" i="14"/>
  <c r="J176" i="14"/>
  <c r="F176" i="14"/>
  <c r="H176" i="14"/>
  <c r="K176" i="14"/>
  <c r="J177" i="14"/>
  <c r="F177" i="14"/>
  <c r="H177" i="14" s="1"/>
  <c r="K177" i="14"/>
  <c r="J178" i="14"/>
  <c r="F178" i="14"/>
  <c r="H178" i="14" s="1"/>
  <c r="K178" i="14"/>
  <c r="J179" i="14"/>
  <c r="F179" i="14"/>
  <c r="K179" i="14"/>
  <c r="J180" i="14"/>
  <c r="F180" i="14"/>
  <c r="K180" i="14"/>
  <c r="J181" i="14"/>
  <c r="H181" i="14" s="1"/>
  <c r="F181" i="14"/>
  <c r="K181" i="14"/>
  <c r="J182" i="14"/>
  <c r="H182" i="14" s="1"/>
  <c r="F182" i="14"/>
  <c r="K182" i="14"/>
  <c r="J183" i="14"/>
  <c r="F183" i="14"/>
  <c r="K183" i="14"/>
  <c r="J184" i="14"/>
  <c r="F184" i="14"/>
  <c r="K184" i="14"/>
  <c r="J185" i="14"/>
  <c r="F185" i="14"/>
  <c r="H185" i="14" s="1"/>
  <c r="K185" i="14"/>
  <c r="J186" i="14"/>
  <c r="F186" i="14"/>
  <c r="H186" i="14" s="1"/>
  <c r="K186" i="14"/>
  <c r="J187" i="14"/>
  <c r="F187" i="14"/>
  <c r="K187" i="14"/>
  <c r="J188" i="14"/>
  <c r="F188" i="14"/>
  <c r="K188" i="14"/>
  <c r="J189" i="14"/>
  <c r="H189" i="14" s="1"/>
  <c r="F189" i="14"/>
  <c r="K189" i="14"/>
  <c r="J190" i="14"/>
  <c r="H190" i="14" s="1"/>
  <c r="F190" i="14"/>
  <c r="K190" i="14"/>
  <c r="J191" i="14"/>
  <c r="F191" i="14"/>
  <c r="K191" i="14"/>
  <c r="J192" i="14"/>
  <c r="F192" i="14"/>
  <c r="K192" i="14"/>
  <c r="J193" i="14"/>
  <c r="F193" i="14"/>
  <c r="H193" i="14" s="1"/>
  <c r="K193" i="14"/>
  <c r="J194" i="14"/>
  <c r="F194" i="14"/>
  <c r="H194" i="14" s="1"/>
  <c r="K194" i="14"/>
  <c r="J195" i="14"/>
  <c r="F195" i="14"/>
  <c r="K195" i="14"/>
  <c r="J196" i="14"/>
  <c r="F196" i="14"/>
  <c r="K196" i="14"/>
  <c r="J197" i="14"/>
  <c r="H197" i="14" s="1"/>
  <c r="F197" i="14"/>
  <c r="K197" i="14"/>
  <c r="J198" i="14"/>
  <c r="H198" i="14" s="1"/>
  <c r="F198" i="14"/>
  <c r="K198" i="14"/>
  <c r="J199" i="14"/>
  <c r="F199" i="14"/>
  <c r="K199" i="14"/>
  <c r="J200" i="14"/>
  <c r="F200" i="14"/>
  <c r="K200" i="14"/>
  <c r="J201" i="14"/>
  <c r="F201" i="14"/>
  <c r="H201" i="14" s="1"/>
  <c r="K201" i="14"/>
  <c r="J202" i="14"/>
  <c r="F202" i="14"/>
  <c r="H202" i="14" s="1"/>
  <c r="K202" i="14"/>
  <c r="J203" i="14"/>
  <c r="F203" i="14"/>
  <c r="K203" i="14"/>
  <c r="J204" i="14"/>
  <c r="F204" i="14"/>
  <c r="K204" i="14"/>
  <c r="J205" i="14"/>
  <c r="H205" i="14" s="1"/>
  <c r="F205" i="14"/>
  <c r="K205" i="14"/>
  <c r="J206" i="14"/>
  <c r="H206" i="14" s="1"/>
  <c r="F206" i="14"/>
  <c r="K206" i="14"/>
  <c r="J207" i="14"/>
  <c r="F207" i="14"/>
  <c r="K207" i="14"/>
  <c r="J208" i="14"/>
  <c r="F208" i="14"/>
  <c r="K208" i="14"/>
  <c r="J209" i="14"/>
  <c r="F209" i="14"/>
  <c r="H209" i="14" s="1"/>
  <c r="K209" i="14"/>
  <c r="J210" i="14"/>
  <c r="F210" i="14"/>
  <c r="K210" i="14"/>
  <c r="H210" i="14" s="1"/>
  <c r="J211" i="14"/>
  <c r="F211" i="14"/>
  <c r="K211" i="14"/>
  <c r="J212" i="14"/>
  <c r="F212" i="14"/>
  <c r="K212" i="14"/>
  <c r="J213" i="14"/>
  <c r="H213" i="14" s="1"/>
  <c r="F213" i="14"/>
  <c r="K213" i="14"/>
  <c r="J214" i="14"/>
  <c r="H214" i="14" s="1"/>
  <c r="F214" i="14"/>
  <c r="K214" i="14"/>
  <c r="J215" i="14"/>
  <c r="F215" i="14"/>
  <c r="K215" i="14"/>
  <c r="J216" i="14"/>
  <c r="F216" i="14"/>
  <c r="K216" i="14"/>
  <c r="J217" i="14"/>
  <c r="F217" i="14"/>
  <c r="H217" i="14" s="1"/>
  <c r="K217" i="14"/>
  <c r="J218" i="14"/>
  <c r="F218" i="14"/>
  <c r="K218" i="14"/>
  <c r="H218" i="14" s="1"/>
  <c r="J219" i="14"/>
  <c r="F219" i="14"/>
  <c r="K219" i="14"/>
  <c r="J220" i="14"/>
  <c r="F220" i="14"/>
  <c r="K220" i="14"/>
  <c r="J221" i="14"/>
  <c r="H221" i="14" s="1"/>
  <c r="F221" i="14"/>
  <c r="K221" i="14"/>
  <c r="J222" i="14"/>
  <c r="H222" i="14" s="1"/>
  <c r="F222" i="14"/>
  <c r="K222" i="14"/>
  <c r="J223" i="14"/>
  <c r="F223" i="14"/>
  <c r="K223" i="14"/>
  <c r="J224" i="14"/>
  <c r="F224" i="14"/>
  <c r="K224" i="14"/>
  <c r="J225" i="14"/>
  <c r="F225" i="14"/>
  <c r="H225" i="14" s="1"/>
  <c r="K225" i="14"/>
  <c r="J226" i="14"/>
  <c r="F226" i="14"/>
  <c r="H226" i="14" s="1"/>
  <c r="K226" i="14"/>
  <c r="J227" i="14"/>
  <c r="F227" i="14"/>
  <c r="K227" i="14"/>
  <c r="J228" i="14"/>
  <c r="F228" i="14"/>
  <c r="K228" i="14"/>
  <c r="J229" i="14"/>
  <c r="H229" i="14" s="1"/>
  <c r="F229" i="14"/>
  <c r="K229" i="14"/>
  <c r="J230" i="14"/>
  <c r="H230" i="14" s="1"/>
  <c r="F230" i="14"/>
  <c r="K230" i="14"/>
  <c r="J231" i="14"/>
  <c r="F231" i="14"/>
  <c r="K231" i="14"/>
  <c r="J232" i="14"/>
  <c r="F232" i="14"/>
  <c r="K232" i="14"/>
  <c r="J233" i="14"/>
  <c r="F233" i="14"/>
  <c r="H233" i="14" s="1"/>
  <c r="K233" i="14"/>
  <c r="J234" i="14"/>
  <c r="F234" i="14"/>
  <c r="H234" i="14" s="1"/>
  <c r="K234" i="14"/>
  <c r="J235" i="14"/>
  <c r="F235" i="14"/>
  <c r="K235" i="14"/>
  <c r="J236" i="14"/>
  <c r="F236" i="14"/>
  <c r="K236" i="14"/>
  <c r="J237" i="14"/>
  <c r="H237" i="14" s="1"/>
  <c r="F237" i="14"/>
  <c r="K237" i="14"/>
  <c r="J238" i="14"/>
  <c r="H238" i="14" s="1"/>
  <c r="F238" i="14"/>
  <c r="K238" i="14"/>
  <c r="J239" i="14"/>
  <c r="F239" i="14"/>
  <c r="K239" i="14"/>
  <c r="J240" i="14"/>
  <c r="F240" i="14"/>
  <c r="K240" i="14"/>
  <c r="J241" i="14"/>
  <c r="F241" i="14"/>
  <c r="H241" i="14" s="1"/>
  <c r="K241" i="14"/>
  <c r="J242" i="14"/>
  <c r="F242" i="14"/>
  <c r="H242" i="14" s="1"/>
  <c r="K242" i="14"/>
  <c r="J243" i="14"/>
  <c r="F243" i="14"/>
  <c r="K243" i="14"/>
  <c r="J244" i="14"/>
  <c r="F244" i="14"/>
  <c r="K244" i="14"/>
  <c r="J245" i="14"/>
  <c r="H245" i="14" s="1"/>
  <c r="F245" i="14"/>
  <c r="K245" i="14"/>
  <c r="J246" i="14"/>
  <c r="H246" i="14" s="1"/>
  <c r="F246" i="14"/>
  <c r="K246" i="14"/>
  <c r="J247" i="14"/>
  <c r="F247" i="14"/>
  <c r="K247" i="14"/>
  <c r="J248" i="14"/>
  <c r="F248" i="14"/>
  <c r="K248" i="14"/>
  <c r="J249" i="14"/>
  <c r="F249" i="14"/>
  <c r="K249" i="14"/>
  <c r="H249" i="14" s="1"/>
  <c r="J250" i="14"/>
  <c r="F250" i="14"/>
  <c r="K250" i="14"/>
  <c r="H250" i="14" s="1"/>
  <c r="J251" i="14"/>
  <c r="F251" i="14"/>
  <c r="K251" i="14"/>
  <c r="J252" i="14"/>
  <c r="F252" i="14"/>
  <c r="K252" i="14"/>
  <c r="J253" i="14"/>
  <c r="H253" i="14" s="1"/>
  <c r="F253" i="14"/>
  <c r="K253" i="14"/>
  <c r="J254" i="14"/>
  <c r="H254" i="14" s="1"/>
  <c r="F254" i="14"/>
  <c r="K254" i="14"/>
  <c r="J255" i="14"/>
  <c r="F255" i="14"/>
  <c r="K255" i="14"/>
  <c r="J256" i="14"/>
  <c r="F256" i="14"/>
  <c r="K256" i="14"/>
  <c r="J257" i="14"/>
  <c r="F257" i="14"/>
  <c r="H257" i="14" s="1"/>
  <c r="K257" i="14"/>
  <c r="J258" i="14"/>
  <c r="F258" i="14"/>
  <c r="K258" i="14"/>
  <c r="H258" i="14" s="1"/>
  <c r="J259" i="14"/>
  <c r="F259" i="14"/>
  <c r="K259" i="14"/>
  <c r="J260" i="14"/>
  <c r="F260" i="14"/>
  <c r="K260" i="14"/>
  <c r="J261" i="14"/>
  <c r="H261" i="14" s="1"/>
  <c r="F261" i="14"/>
  <c r="K261" i="14"/>
  <c r="J262" i="14"/>
  <c r="H262" i="14" s="1"/>
  <c r="F262" i="14"/>
  <c r="K262" i="14"/>
  <c r="J263" i="14"/>
  <c r="F263" i="14"/>
  <c r="K263" i="14"/>
  <c r="J264" i="14"/>
  <c r="F264" i="14"/>
  <c r="K264" i="14"/>
  <c r="J265" i="14"/>
  <c r="F265" i="14"/>
  <c r="H265" i="14"/>
  <c r="K265" i="14"/>
  <c r="J266" i="14"/>
  <c r="F266" i="14"/>
  <c r="K266" i="14"/>
  <c r="I266" i="14" s="1"/>
  <c r="J267" i="14"/>
  <c r="F267" i="14"/>
  <c r="H267" i="14"/>
  <c r="K267" i="14"/>
  <c r="J268" i="14"/>
  <c r="F268" i="14"/>
  <c r="H268" i="14"/>
  <c r="K268" i="14"/>
  <c r="J269" i="14"/>
  <c r="F269" i="14"/>
  <c r="H269" i="14"/>
  <c r="K269" i="14"/>
  <c r="J270" i="14"/>
  <c r="F270" i="14"/>
  <c r="K270" i="14"/>
  <c r="I270" i="14" s="1"/>
  <c r="J271" i="14"/>
  <c r="F271" i="14"/>
  <c r="H271" i="14"/>
  <c r="K271" i="14"/>
  <c r="J272" i="14"/>
  <c r="F272" i="14"/>
  <c r="H272" i="14"/>
  <c r="K272" i="14"/>
  <c r="J273" i="14"/>
  <c r="F273" i="14"/>
  <c r="H273" i="14"/>
  <c r="K273" i="14"/>
  <c r="J274" i="14"/>
  <c r="F274" i="14"/>
  <c r="K274" i="14"/>
  <c r="I274" i="14" s="1"/>
  <c r="J275" i="14"/>
  <c r="F275" i="14"/>
  <c r="H275" i="14"/>
  <c r="K275" i="14"/>
  <c r="J276" i="14"/>
  <c r="F276" i="14"/>
  <c r="H276" i="14"/>
  <c r="K276" i="14"/>
  <c r="J277" i="14"/>
  <c r="F277" i="14"/>
  <c r="H277" i="14"/>
  <c r="K277" i="14"/>
  <c r="J278" i="14"/>
  <c r="F278" i="14"/>
  <c r="K278" i="14"/>
  <c r="I278" i="14" s="1"/>
  <c r="J279" i="14"/>
  <c r="F279" i="14"/>
  <c r="H279" i="14"/>
  <c r="K279" i="14"/>
  <c r="J280" i="14"/>
  <c r="F280" i="14"/>
  <c r="H280" i="14"/>
  <c r="K280" i="14"/>
  <c r="J281" i="14"/>
  <c r="F281" i="14"/>
  <c r="H281" i="14"/>
  <c r="K281" i="14"/>
  <c r="J282" i="14"/>
  <c r="F282" i="14"/>
  <c r="K282" i="14"/>
  <c r="I282" i="14" s="1"/>
  <c r="J283" i="14"/>
  <c r="F283" i="14"/>
  <c r="H283" i="14"/>
  <c r="K283" i="14"/>
  <c r="J284" i="14"/>
  <c r="F284" i="14"/>
  <c r="H284" i="14"/>
  <c r="K284" i="14"/>
  <c r="J285" i="14"/>
  <c r="F285" i="14"/>
  <c r="H285" i="14"/>
  <c r="K285" i="14"/>
  <c r="J286" i="14"/>
  <c r="F286" i="14"/>
  <c r="K286" i="14"/>
  <c r="I286" i="14" s="1"/>
  <c r="J287" i="14"/>
  <c r="F287" i="14"/>
  <c r="H287" i="14"/>
  <c r="K287" i="14"/>
  <c r="J288" i="14"/>
  <c r="F288" i="14"/>
  <c r="H288" i="14"/>
  <c r="K288" i="14"/>
  <c r="J289" i="14"/>
  <c r="F289" i="14"/>
  <c r="H289" i="14"/>
  <c r="K289" i="14"/>
  <c r="J290" i="14"/>
  <c r="F290" i="14"/>
  <c r="K290" i="14"/>
  <c r="I290" i="14" s="1"/>
  <c r="J291" i="14"/>
  <c r="F291" i="14"/>
  <c r="H291" i="14"/>
  <c r="K291" i="14"/>
  <c r="J292" i="14"/>
  <c r="F292" i="14"/>
  <c r="H292" i="14"/>
  <c r="K292" i="14"/>
  <c r="J293" i="14"/>
  <c r="F293" i="14"/>
  <c r="H293" i="14"/>
  <c r="K293" i="14"/>
  <c r="J294" i="14"/>
  <c r="F294" i="14"/>
  <c r="K294" i="14"/>
  <c r="I294" i="14" s="1"/>
  <c r="J295" i="14"/>
  <c r="F295" i="14"/>
  <c r="H295" i="14"/>
  <c r="K295" i="14"/>
  <c r="J296" i="14"/>
  <c r="F296" i="14"/>
  <c r="H296" i="14"/>
  <c r="K296" i="14"/>
  <c r="J297" i="14"/>
  <c r="F297" i="14"/>
  <c r="H297" i="14"/>
  <c r="K297" i="14"/>
  <c r="J298" i="14"/>
  <c r="F298" i="14"/>
  <c r="K298" i="14"/>
  <c r="I298" i="14" s="1"/>
  <c r="J299" i="14"/>
  <c r="F299" i="14"/>
  <c r="H299" i="14"/>
  <c r="K299" i="14"/>
  <c r="J300" i="14"/>
  <c r="F300" i="14"/>
  <c r="H300" i="14"/>
  <c r="K300" i="14"/>
  <c r="J301" i="14"/>
  <c r="F301" i="14"/>
  <c r="H301" i="14"/>
  <c r="K301" i="14"/>
  <c r="J302" i="14"/>
  <c r="F302" i="14"/>
  <c r="K302" i="14"/>
  <c r="I302" i="14" s="1"/>
  <c r="J303" i="14"/>
  <c r="F303" i="14"/>
  <c r="H303" i="14"/>
  <c r="K303" i="14"/>
  <c r="J304" i="14"/>
  <c r="F304" i="14"/>
  <c r="H304" i="14"/>
  <c r="K304" i="14"/>
  <c r="J305" i="14"/>
  <c r="F305" i="14"/>
  <c r="H305" i="14"/>
  <c r="K305" i="14"/>
  <c r="J306" i="14"/>
  <c r="F306" i="14"/>
  <c r="K306" i="14"/>
  <c r="I306" i="14" s="1"/>
  <c r="J307" i="14"/>
  <c r="F307" i="14"/>
  <c r="H307" i="14"/>
  <c r="K307" i="14"/>
  <c r="J308" i="14"/>
  <c r="F308" i="14"/>
  <c r="H308" i="14"/>
  <c r="K308" i="14"/>
  <c r="J309" i="14"/>
  <c r="F309" i="14"/>
  <c r="H309" i="14"/>
  <c r="K309" i="14"/>
  <c r="J310" i="14"/>
  <c r="F310" i="14"/>
  <c r="K310" i="14"/>
  <c r="I310" i="14" s="1"/>
  <c r="J311" i="14"/>
  <c r="F311" i="14"/>
  <c r="H311" i="14"/>
  <c r="K311" i="14"/>
  <c r="J312" i="14"/>
  <c r="F312" i="14"/>
  <c r="H312" i="14"/>
  <c r="K312" i="14"/>
  <c r="J313" i="14"/>
  <c r="F313" i="14"/>
  <c r="H313" i="14"/>
  <c r="K313" i="14"/>
  <c r="J314" i="14"/>
  <c r="F314" i="14"/>
  <c r="H314" i="14"/>
  <c r="K314" i="14"/>
  <c r="J315" i="14"/>
  <c r="F315" i="14"/>
  <c r="H315" i="14"/>
  <c r="K315" i="14"/>
  <c r="J316" i="14"/>
  <c r="F316" i="14"/>
  <c r="H316" i="14"/>
  <c r="K316" i="14"/>
  <c r="J317" i="14"/>
  <c r="F317" i="14"/>
  <c r="H317" i="14"/>
  <c r="K317" i="14"/>
  <c r="J318" i="14"/>
  <c r="F318" i="14"/>
  <c r="H318" i="14"/>
  <c r="K318" i="14"/>
  <c r="J319" i="14"/>
  <c r="F319" i="14"/>
  <c r="H319" i="14"/>
  <c r="K319" i="14"/>
  <c r="J320" i="14"/>
  <c r="F320" i="14"/>
  <c r="H320" i="14"/>
  <c r="K320" i="14"/>
  <c r="J321" i="14"/>
  <c r="F321" i="14"/>
  <c r="H321" i="14"/>
  <c r="K321" i="14"/>
  <c r="J322" i="14"/>
  <c r="F322" i="14"/>
  <c r="H322" i="14"/>
  <c r="K322" i="14"/>
  <c r="J323" i="14"/>
  <c r="F323" i="14"/>
  <c r="H323" i="14"/>
  <c r="K323" i="14"/>
  <c r="J324" i="14"/>
  <c r="F324" i="14"/>
  <c r="H324" i="14"/>
  <c r="K324" i="14"/>
  <c r="J325" i="14"/>
  <c r="F325" i="14"/>
  <c r="H325" i="14"/>
  <c r="K325" i="14"/>
  <c r="J326" i="14"/>
  <c r="F326" i="14"/>
  <c r="H326" i="14"/>
  <c r="K326" i="14"/>
  <c r="J327" i="14"/>
  <c r="F327" i="14"/>
  <c r="H327" i="14"/>
  <c r="K327" i="14"/>
  <c r="J328" i="14"/>
  <c r="F328" i="14"/>
  <c r="H328" i="14"/>
  <c r="K328" i="14"/>
  <c r="J329" i="14"/>
  <c r="F329" i="14"/>
  <c r="H329" i="14"/>
  <c r="K329" i="14"/>
  <c r="J330" i="14"/>
  <c r="F330" i="14"/>
  <c r="H330" i="14"/>
  <c r="K330" i="14"/>
  <c r="J331" i="14"/>
  <c r="F331" i="14"/>
  <c r="H331" i="14"/>
  <c r="K331" i="14"/>
  <c r="J332" i="14"/>
  <c r="F332" i="14"/>
  <c r="H332" i="14"/>
  <c r="K332" i="14"/>
  <c r="J333" i="14"/>
  <c r="F333" i="14"/>
  <c r="H333" i="14"/>
  <c r="K333" i="14"/>
  <c r="J334" i="14"/>
  <c r="F334" i="14"/>
  <c r="H334" i="14"/>
  <c r="K334" i="14"/>
  <c r="J335" i="14"/>
  <c r="F335" i="14"/>
  <c r="K335" i="14"/>
  <c r="J336" i="14"/>
  <c r="F336" i="14"/>
  <c r="K336" i="14"/>
  <c r="J337" i="14"/>
  <c r="F337" i="14"/>
  <c r="K337" i="14"/>
  <c r="J338" i="14"/>
  <c r="F338" i="14"/>
  <c r="K338" i="14"/>
  <c r="J339" i="14"/>
  <c r="F339" i="14"/>
  <c r="H339" i="14"/>
  <c r="K339" i="14"/>
  <c r="J340" i="14"/>
  <c r="F340" i="14"/>
  <c r="H340" i="14"/>
  <c r="K340" i="14"/>
  <c r="J341" i="14"/>
  <c r="F341" i="14"/>
  <c r="K341" i="14"/>
  <c r="J342" i="14"/>
  <c r="F342" i="14"/>
  <c r="K342" i="14"/>
  <c r="J343" i="14"/>
  <c r="I343" i="14" s="1"/>
  <c r="F343" i="14"/>
  <c r="K343" i="14"/>
  <c r="J344" i="14"/>
  <c r="F344" i="14"/>
  <c r="K344" i="14"/>
  <c r="J345" i="14"/>
  <c r="F345" i="14"/>
  <c r="K345" i="14"/>
  <c r="J346" i="14"/>
  <c r="F346" i="14"/>
  <c r="K346" i="14"/>
  <c r="J347" i="14"/>
  <c r="F347" i="14"/>
  <c r="K347" i="14"/>
  <c r="J348" i="14"/>
  <c r="H348" i="14" s="1"/>
  <c r="F348" i="14"/>
  <c r="K348" i="14"/>
  <c r="J349" i="14"/>
  <c r="F349" i="14"/>
  <c r="K349" i="14"/>
  <c r="J350" i="14"/>
  <c r="F350" i="14"/>
  <c r="K350" i="14"/>
  <c r="J351" i="14"/>
  <c r="F351" i="14"/>
  <c r="K351" i="14"/>
  <c r="I351" i="14" s="1"/>
  <c r="J352" i="14"/>
  <c r="F352" i="14"/>
  <c r="K352" i="14"/>
  <c r="J353" i="14"/>
  <c r="H353" i="14" s="1"/>
  <c r="F353" i="14"/>
  <c r="K353" i="14"/>
  <c r="J354" i="14"/>
  <c r="F354" i="14"/>
  <c r="K354" i="14"/>
  <c r="J355" i="14"/>
  <c r="H355" i="14" s="1"/>
  <c r="F355" i="14"/>
  <c r="K355" i="14"/>
  <c r="J356" i="14"/>
  <c r="H356" i="14" s="1"/>
  <c r="F356" i="14"/>
  <c r="K356" i="14"/>
  <c r="J357" i="14"/>
  <c r="I357" i="14" s="1"/>
  <c r="F357" i="14"/>
  <c r="K357" i="14"/>
  <c r="J358" i="14"/>
  <c r="F358" i="14"/>
  <c r="K358" i="14"/>
  <c r="J359" i="14"/>
  <c r="I359" i="14"/>
  <c r="F359" i="14"/>
  <c r="K359" i="14"/>
  <c r="J360" i="14"/>
  <c r="F360" i="14"/>
  <c r="K360" i="14"/>
  <c r="J361" i="14"/>
  <c r="F361" i="14"/>
  <c r="K361" i="14"/>
  <c r="I361" i="14" s="1"/>
  <c r="J362" i="14"/>
  <c r="F362" i="14"/>
  <c r="K362" i="14"/>
  <c r="J363" i="14"/>
  <c r="H363" i="14" s="1"/>
  <c r="F363" i="14"/>
  <c r="K363" i="14"/>
  <c r="J364" i="14"/>
  <c r="F364" i="14"/>
  <c r="K364" i="14"/>
  <c r="J365" i="14"/>
  <c r="H365" i="14" s="1"/>
  <c r="F365" i="14"/>
  <c r="K365" i="14"/>
  <c r="J366" i="14"/>
  <c r="F366" i="14"/>
  <c r="K366" i="14"/>
  <c r="J367" i="14"/>
  <c r="F367" i="14"/>
  <c r="K367" i="14"/>
  <c r="J368" i="14"/>
  <c r="F368" i="14"/>
  <c r="K368" i="14"/>
  <c r="J369" i="14"/>
  <c r="F369" i="14"/>
  <c r="K369" i="14"/>
  <c r="H369" i="14"/>
  <c r="J370" i="14"/>
  <c r="F370" i="14"/>
  <c r="K370" i="14"/>
  <c r="J371" i="14"/>
  <c r="H371" i="14" s="1"/>
  <c r="F371" i="14"/>
  <c r="K371" i="14"/>
  <c r="J372" i="14"/>
  <c r="H372" i="14" s="1"/>
  <c r="F372" i="14"/>
  <c r="K372" i="14"/>
  <c r="J373" i="14"/>
  <c r="I373" i="14" s="1"/>
  <c r="F373" i="14"/>
  <c r="K373" i="14"/>
  <c r="J374" i="14"/>
  <c r="H374" i="14" s="1"/>
  <c r="F374" i="14"/>
  <c r="K374" i="14"/>
  <c r="J375" i="14"/>
  <c r="H375" i="14" s="1"/>
  <c r="F375" i="14"/>
  <c r="K375" i="14"/>
  <c r="J376" i="14"/>
  <c r="F376" i="14"/>
  <c r="K376" i="14"/>
  <c r="J377" i="14"/>
  <c r="I377" i="14"/>
  <c r="F377" i="14"/>
  <c r="K377" i="14"/>
  <c r="J378" i="14"/>
  <c r="F378" i="14"/>
  <c r="H378" i="14" s="1"/>
  <c r="K378" i="14"/>
  <c r="J379" i="14"/>
  <c r="I379" i="14" s="1"/>
  <c r="F379" i="14"/>
  <c r="K379" i="14"/>
  <c r="J380" i="14"/>
  <c r="F380" i="14"/>
  <c r="K380" i="14"/>
  <c r="J381" i="14"/>
  <c r="F381" i="14"/>
  <c r="H381" i="14" s="1"/>
  <c r="K381" i="14"/>
  <c r="J382" i="14"/>
  <c r="F382" i="14"/>
  <c r="H382" i="14"/>
  <c r="K382" i="14"/>
  <c r="J383" i="14"/>
  <c r="F383" i="14"/>
  <c r="K383" i="14"/>
  <c r="I383" i="14" s="1"/>
  <c r="J384" i="14"/>
  <c r="F384" i="14"/>
  <c r="K384" i="14"/>
  <c r="J385" i="14"/>
  <c r="H385" i="14" s="1"/>
  <c r="F385" i="14"/>
  <c r="K385" i="14"/>
  <c r="J386" i="14"/>
  <c r="F386" i="14"/>
  <c r="K386" i="14"/>
  <c r="J387" i="14"/>
  <c r="H387" i="14" s="1"/>
  <c r="F387" i="14"/>
  <c r="K387" i="14"/>
  <c r="J388" i="14"/>
  <c r="H388" i="14" s="1"/>
  <c r="F388" i="14"/>
  <c r="K388" i="14"/>
  <c r="J389" i="14"/>
  <c r="I389" i="14" s="1"/>
  <c r="F389" i="14"/>
  <c r="K389" i="14"/>
  <c r="J390" i="14"/>
  <c r="F390" i="14"/>
  <c r="K390" i="14"/>
  <c r="J391" i="14"/>
  <c r="I391" i="14"/>
  <c r="F391" i="14"/>
  <c r="K391" i="14"/>
  <c r="J392" i="14"/>
  <c r="F392" i="14"/>
  <c r="K392" i="14"/>
  <c r="I2" i="14"/>
  <c r="I3" i="14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4" i="14"/>
  <c r="I26" i="14"/>
  <c r="I28" i="14"/>
  <c r="I30" i="14"/>
  <c r="I32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6" i="14"/>
  <c r="I58" i="14"/>
  <c r="I60" i="14"/>
  <c r="I62" i="14"/>
  <c r="I64" i="14"/>
  <c r="I66" i="14"/>
  <c r="I68" i="14"/>
  <c r="I70" i="14"/>
  <c r="I72" i="14"/>
  <c r="I74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103" i="14"/>
  <c r="I104" i="14"/>
  <c r="I105" i="14"/>
  <c r="I106" i="14"/>
  <c r="I107" i="14"/>
  <c r="I108" i="14"/>
  <c r="I109" i="14"/>
  <c r="I110" i="14"/>
  <c r="I111" i="14"/>
  <c r="I112" i="14"/>
  <c r="I113" i="14"/>
  <c r="I114" i="14"/>
  <c r="I115" i="14"/>
  <c r="I116" i="14"/>
  <c r="I117" i="14"/>
  <c r="I118" i="14"/>
  <c r="I119" i="14"/>
  <c r="I120" i="14"/>
  <c r="I121" i="14"/>
  <c r="I122" i="14"/>
  <c r="I123" i="14"/>
  <c r="I124" i="14"/>
  <c r="I125" i="14"/>
  <c r="I126" i="14"/>
  <c r="I127" i="14"/>
  <c r="I128" i="14"/>
  <c r="I129" i="14"/>
  <c r="I130" i="14"/>
  <c r="I131" i="14"/>
  <c r="I132" i="14"/>
  <c r="I133" i="14"/>
  <c r="I134" i="14"/>
  <c r="I135" i="14"/>
  <c r="I136" i="14"/>
  <c r="I137" i="14"/>
  <c r="I138" i="14"/>
  <c r="I139" i="14"/>
  <c r="I140" i="14"/>
  <c r="I141" i="14"/>
  <c r="I142" i="14"/>
  <c r="I143" i="14"/>
  <c r="I144" i="14"/>
  <c r="I145" i="14"/>
  <c r="I146" i="14"/>
  <c r="I147" i="14"/>
  <c r="I148" i="14"/>
  <c r="I149" i="14"/>
  <c r="I150" i="14"/>
  <c r="I151" i="14"/>
  <c r="I152" i="14"/>
  <c r="I153" i="14"/>
  <c r="I154" i="14"/>
  <c r="I155" i="14"/>
  <c r="I156" i="14"/>
  <c r="I157" i="14"/>
  <c r="I158" i="14"/>
  <c r="I159" i="14"/>
  <c r="I160" i="14"/>
  <c r="I161" i="14"/>
  <c r="I162" i="14"/>
  <c r="I163" i="14"/>
  <c r="I164" i="14"/>
  <c r="I165" i="14"/>
  <c r="I166" i="14"/>
  <c r="I167" i="14"/>
  <c r="I168" i="14"/>
  <c r="I169" i="14"/>
  <c r="I170" i="14"/>
  <c r="I171" i="14"/>
  <c r="I172" i="14"/>
  <c r="I173" i="14"/>
  <c r="I174" i="14"/>
  <c r="I175" i="14"/>
  <c r="I176" i="14"/>
  <c r="I177" i="14"/>
  <c r="I178" i="14"/>
  <c r="I179" i="14"/>
  <c r="I180" i="14"/>
  <c r="I181" i="14"/>
  <c r="I182" i="14"/>
  <c r="I183" i="14"/>
  <c r="I184" i="14"/>
  <c r="I185" i="14"/>
  <c r="I186" i="14"/>
  <c r="I187" i="14"/>
  <c r="I188" i="14"/>
  <c r="I189" i="14"/>
  <c r="I190" i="14"/>
  <c r="I191" i="14"/>
  <c r="I192" i="14"/>
  <c r="I193" i="14"/>
  <c r="I194" i="14"/>
  <c r="I195" i="14"/>
  <c r="I196" i="14"/>
  <c r="I197" i="14"/>
  <c r="I198" i="14"/>
  <c r="I199" i="14"/>
  <c r="I200" i="14"/>
  <c r="I201" i="14"/>
  <c r="I202" i="14"/>
  <c r="I203" i="14"/>
  <c r="I204" i="14"/>
  <c r="I205" i="14"/>
  <c r="I206" i="14"/>
  <c r="I207" i="14"/>
  <c r="I208" i="14"/>
  <c r="I209" i="14"/>
  <c r="I210" i="14"/>
  <c r="I211" i="14"/>
  <c r="I212" i="14"/>
  <c r="I213" i="14"/>
  <c r="I214" i="14"/>
  <c r="I215" i="14"/>
  <c r="I216" i="14"/>
  <c r="I217" i="14"/>
  <c r="I218" i="14"/>
  <c r="I219" i="14"/>
  <c r="I220" i="14"/>
  <c r="I221" i="14"/>
  <c r="I222" i="14"/>
  <c r="I223" i="14"/>
  <c r="I224" i="14"/>
  <c r="I225" i="14"/>
  <c r="I226" i="14"/>
  <c r="I227" i="14"/>
  <c r="I228" i="14"/>
  <c r="I229" i="14"/>
  <c r="I230" i="14"/>
  <c r="I231" i="14"/>
  <c r="I232" i="14"/>
  <c r="I233" i="14"/>
  <c r="I234" i="14"/>
  <c r="I235" i="14"/>
  <c r="I236" i="14"/>
  <c r="I237" i="14"/>
  <c r="I238" i="14"/>
  <c r="I239" i="14"/>
  <c r="I240" i="14"/>
  <c r="I241" i="14"/>
  <c r="I242" i="14"/>
  <c r="I243" i="14"/>
  <c r="I244" i="14"/>
  <c r="I245" i="14"/>
  <c r="I246" i="14"/>
  <c r="I247" i="14"/>
  <c r="I248" i="14"/>
  <c r="I249" i="14"/>
  <c r="I250" i="14"/>
  <c r="I251" i="14"/>
  <c r="I252" i="14"/>
  <c r="I253" i="14"/>
  <c r="I254" i="14"/>
  <c r="I255" i="14"/>
  <c r="I256" i="14"/>
  <c r="I257" i="14"/>
  <c r="I258" i="14"/>
  <c r="I259" i="14"/>
  <c r="I260" i="14"/>
  <c r="I261" i="14"/>
  <c r="I262" i="14"/>
  <c r="I263" i="14"/>
  <c r="I264" i="14"/>
  <c r="I265" i="14"/>
  <c r="I267" i="14"/>
  <c r="I268" i="14"/>
  <c r="I269" i="14"/>
  <c r="I271" i="14"/>
  <c r="I272" i="14"/>
  <c r="I273" i="14"/>
  <c r="I275" i="14"/>
  <c r="I276" i="14"/>
  <c r="I277" i="14"/>
  <c r="I279" i="14"/>
  <c r="I280" i="14"/>
  <c r="I281" i="14"/>
  <c r="I283" i="14"/>
  <c r="I284" i="14"/>
  <c r="I285" i="14"/>
  <c r="I287" i="14"/>
  <c r="I288" i="14"/>
  <c r="I289" i="14"/>
  <c r="I291" i="14"/>
  <c r="I292" i="14"/>
  <c r="I293" i="14"/>
  <c r="I295" i="14"/>
  <c r="I296" i="14"/>
  <c r="I297" i="14"/>
  <c r="I299" i="14"/>
  <c r="I300" i="14"/>
  <c r="I301" i="14"/>
  <c r="I303" i="14"/>
  <c r="I304" i="14"/>
  <c r="I305" i="14"/>
  <c r="I307" i="14"/>
  <c r="I308" i="14"/>
  <c r="I309" i="14"/>
  <c r="I311" i="14"/>
  <c r="I312" i="14"/>
  <c r="I313" i="14"/>
  <c r="I314" i="14"/>
  <c r="I315" i="14"/>
  <c r="I316" i="14"/>
  <c r="I317" i="14"/>
  <c r="I318" i="14"/>
  <c r="I319" i="14"/>
  <c r="I320" i="14"/>
  <c r="I321" i="14"/>
  <c r="I322" i="14"/>
  <c r="I323" i="14"/>
  <c r="I324" i="14"/>
  <c r="I325" i="14"/>
  <c r="I326" i="14"/>
  <c r="I327" i="14"/>
  <c r="I328" i="14"/>
  <c r="I329" i="14"/>
  <c r="I330" i="14"/>
  <c r="I331" i="14"/>
  <c r="I332" i="14"/>
  <c r="I333" i="14"/>
  <c r="I334" i="14"/>
  <c r="I339" i="14"/>
  <c r="I347" i="14"/>
  <c r="I355" i="14"/>
  <c r="I367" i="14"/>
  <c r="B58" i="14"/>
  <c r="B57" i="14"/>
  <c r="B56" i="14"/>
  <c r="B55" i="14"/>
  <c r="B54" i="14"/>
  <c r="B53" i="14"/>
  <c r="B52" i="14"/>
  <c r="B51" i="14"/>
  <c r="B50" i="14"/>
  <c r="B49" i="14"/>
  <c r="B48" i="14"/>
  <c r="B47" i="14"/>
  <c r="B46" i="14"/>
  <c r="B45" i="14"/>
  <c r="B44" i="14"/>
  <c r="B42" i="14"/>
  <c r="B41" i="14"/>
  <c r="B40" i="14"/>
  <c r="B39" i="14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0" i="14"/>
  <c r="B8" i="14"/>
  <c r="B7" i="14"/>
  <c r="B6" i="14"/>
  <c r="B5" i="14"/>
  <c r="B2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12" i="14"/>
  <c r="G113" i="14"/>
  <c r="G111" i="14"/>
  <c r="G108" i="14"/>
  <c r="G109" i="14"/>
  <c r="G110" i="14"/>
  <c r="G106" i="14"/>
  <c r="G107" i="14"/>
  <c r="G99" i="14"/>
  <c r="G100" i="14"/>
  <c r="G101" i="14"/>
  <c r="G102" i="14"/>
  <c r="G103" i="14"/>
  <c r="G104" i="14"/>
  <c r="G105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61" i="14"/>
  <c r="G62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376" i="14"/>
  <c r="G377" i="14"/>
  <c r="G378" i="14"/>
  <c r="G379" i="14"/>
  <c r="G380" i="14"/>
  <c r="G381" i="14"/>
  <c r="G382" i="14"/>
  <c r="G383" i="14"/>
  <c r="G384" i="14"/>
  <c r="G385" i="14"/>
  <c r="G386" i="14"/>
  <c r="G387" i="14"/>
  <c r="G388" i="14"/>
  <c r="G389" i="14"/>
  <c r="G390" i="14"/>
  <c r="G391" i="14"/>
  <c r="G392" i="14"/>
  <c r="G364" i="14"/>
  <c r="G365" i="14"/>
  <c r="G366" i="14"/>
  <c r="G367" i="14"/>
  <c r="G368" i="14"/>
  <c r="G369" i="14"/>
  <c r="G370" i="14"/>
  <c r="G371" i="14"/>
  <c r="G372" i="14"/>
  <c r="G373" i="14"/>
  <c r="G374" i="14"/>
  <c r="G375" i="14"/>
  <c r="G349" i="14"/>
  <c r="G350" i="14"/>
  <c r="G351" i="14"/>
  <c r="G352" i="14"/>
  <c r="G353" i="14"/>
  <c r="G354" i="14"/>
  <c r="G355" i="14"/>
  <c r="G356" i="14"/>
  <c r="G357" i="14"/>
  <c r="G358" i="14"/>
  <c r="G359" i="14"/>
  <c r="G360" i="14"/>
  <c r="G361" i="14"/>
  <c r="G362" i="14"/>
  <c r="G363" i="14"/>
  <c r="G348" i="14"/>
  <c r="G331" i="14"/>
  <c r="G332" i="14"/>
  <c r="G333" i="14"/>
  <c r="G334" i="14"/>
  <c r="G335" i="14"/>
  <c r="G336" i="14"/>
  <c r="G337" i="14"/>
  <c r="G338" i="14"/>
  <c r="G339" i="14"/>
  <c r="G340" i="14"/>
  <c r="G341" i="14"/>
  <c r="G342" i="14"/>
  <c r="G343" i="14"/>
  <c r="G344" i="14"/>
  <c r="G345" i="14"/>
  <c r="G346" i="14"/>
  <c r="G347" i="14"/>
  <c r="G320" i="14"/>
  <c r="G321" i="14"/>
  <c r="G322" i="14"/>
  <c r="G323" i="14"/>
  <c r="G324" i="14"/>
  <c r="G325" i="14"/>
  <c r="G326" i="14"/>
  <c r="G327" i="14"/>
  <c r="G328" i="14"/>
  <c r="G329" i="14"/>
  <c r="G330" i="14"/>
  <c r="G319" i="14"/>
  <c r="G305" i="14"/>
  <c r="G306" i="14"/>
  <c r="G307" i="14"/>
  <c r="G308" i="14"/>
  <c r="G309" i="14"/>
  <c r="G310" i="14"/>
  <c r="G311" i="14"/>
  <c r="G312" i="14"/>
  <c r="G313" i="14"/>
  <c r="G314" i="14"/>
  <c r="G315" i="14"/>
  <c r="G316" i="14"/>
  <c r="G317" i="14"/>
  <c r="G318" i="14"/>
  <c r="G304" i="14"/>
  <c r="G3" i="14"/>
  <c r="G63" i="14"/>
  <c r="G64" i="14"/>
  <c r="G2" i="14"/>
  <c r="AD2" i="14"/>
  <c r="AE2" i="14"/>
  <c r="AF2" i="14"/>
  <c r="AG2" i="14"/>
  <c r="H11" i="14"/>
  <c r="H9" i="14"/>
  <c r="H7" i="14"/>
  <c r="H5" i="14"/>
  <c r="H3" i="14"/>
  <c r="AC2" i="14"/>
  <c r="AC98" i="14"/>
  <c r="AC94" i="14"/>
  <c r="AC90" i="14"/>
  <c r="AC86" i="14"/>
  <c r="AC82" i="14"/>
  <c r="AC78" i="14"/>
  <c r="AC74" i="14"/>
  <c r="AC70" i="14"/>
  <c r="AC66" i="14"/>
  <c r="AC62" i="14"/>
  <c r="AC58" i="14"/>
  <c r="AC54" i="14"/>
  <c r="AC50" i="14"/>
  <c r="AC46" i="14"/>
  <c r="AC42" i="14"/>
  <c r="AC38" i="14"/>
  <c r="AC34" i="14"/>
  <c r="AC30" i="14"/>
  <c r="AC26" i="14"/>
  <c r="AC22" i="14"/>
  <c r="AC18" i="14"/>
  <c r="AC14" i="14"/>
  <c r="AC10" i="14"/>
  <c r="H12" i="14"/>
  <c r="H10" i="14"/>
  <c r="H8" i="14"/>
  <c r="H6" i="14"/>
  <c r="H4" i="14"/>
  <c r="H2" i="14"/>
  <c r="B59" i="14" s="1"/>
  <c r="H390" i="14"/>
  <c r="H386" i="14"/>
  <c r="H370" i="14"/>
  <c r="H366" i="14"/>
  <c r="H362" i="14"/>
  <c r="H358" i="14"/>
  <c r="H354" i="14"/>
  <c r="H350" i="14"/>
  <c r="H346" i="14"/>
  <c r="H342" i="14"/>
  <c r="H338" i="14"/>
  <c r="H118" i="14"/>
  <c r="H114" i="14"/>
  <c r="H110" i="14"/>
  <c r="H106" i="14"/>
  <c r="H102" i="14"/>
  <c r="H98" i="14"/>
  <c r="H94" i="14"/>
  <c r="H86" i="14"/>
  <c r="H82" i="14"/>
  <c r="H78" i="14"/>
  <c r="AC99" i="14"/>
  <c r="AC72" i="14"/>
  <c r="AC56" i="14"/>
  <c r="AC43" i="14"/>
  <c r="AC41" i="14"/>
  <c r="AC11" i="14"/>
  <c r="AC48" i="14"/>
  <c r="AC44" i="14"/>
  <c r="AC21" i="14"/>
  <c r="AC19" i="14"/>
  <c r="AC13" i="14"/>
  <c r="H120" i="14"/>
  <c r="H116" i="14"/>
  <c r="H112" i="14"/>
  <c r="H108" i="14"/>
  <c r="H104" i="14"/>
  <c r="H100" i="14"/>
  <c r="H96" i="14"/>
  <c r="H92" i="14"/>
  <c r="H88" i="14"/>
  <c r="H84" i="14"/>
  <c r="H80" i="14"/>
  <c r="H76" i="14"/>
  <c r="H72" i="14"/>
  <c r="AC77" i="14"/>
  <c r="H377" i="14"/>
  <c r="H361" i="14"/>
  <c r="H349" i="14"/>
  <c r="H345" i="14"/>
  <c r="H341" i="14"/>
  <c r="H337" i="14"/>
  <c r="I335" i="14"/>
  <c r="H85" i="14"/>
  <c r="H81" i="14"/>
  <c r="H77" i="14"/>
  <c r="AC88" i="14"/>
  <c r="AC85" i="14"/>
  <c r="AC69" i="14"/>
  <c r="AC68" i="14"/>
  <c r="AC65" i="14"/>
  <c r="AC63" i="14"/>
  <c r="AC59" i="14"/>
  <c r="AC37" i="14"/>
  <c r="AC8" i="14"/>
  <c r="AC6" i="14"/>
  <c r="I381" i="14"/>
  <c r="I365" i="14"/>
  <c r="I349" i="14"/>
  <c r="I345" i="14"/>
  <c r="I341" i="14"/>
  <c r="I337" i="14"/>
  <c r="H335" i="14"/>
  <c r="H90" i="14"/>
  <c r="I392" i="14"/>
  <c r="I388" i="14"/>
  <c r="I384" i="14"/>
  <c r="I380" i="14"/>
  <c r="I376" i="14"/>
  <c r="I368" i="14"/>
  <c r="I364" i="14"/>
  <c r="I360" i="14"/>
  <c r="I356" i="14"/>
  <c r="I352" i="14"/>
  <c r="I348" i="14"/>
  <c r="I344" i="14"/>
  <c r="I340" i="14"/>
  <c r="I336" i="14"/>
  <c r="H119" i="14"/>
  <c r="H115" i="14"/>
  <c r="H111" i="14"/>
  <c r="H107" i="14"/>
  <c r="H103" i="14"/>
  <c r="H99" i="14"/>
  <c r="H95" i="14"/>
  <c r="H91" i="14"/>
  <c r="H87" i="14"/>
  <c r="I390" i="14"/>
  <c r="I386" i="14"/>
  <c r="I382" i="14"/>
  <c r="I378" i="14"/>
  <c r="I374" i="14"/>
  <c r="I370" i="14"/>
  <c r="I366" i="14"/>
  <c r="I362" i="14"/>
  <c r="I358" i="14"/>
  <c r="I354" i="14"/>
  <c r="I350" i="14"/>
  <c r="I346" i="14"/>
  <c r="I342" i="14"/>
  <c r="I338" i="14"/>
  <c r="H121" i="14"/>
  <c r="H117" i="14"/>
  <c r="H113" i="14"/>
  <c r="H109" i="14"/>
  <c r="H105" i="14"/>
  <c r="H101" i="14"/>
  <c r="H97" i="14"/>
  <c r="H93" i="14"/>
  <c r="H89" i="14"/>
  <c r="H57" i="14"/>
  <c r="H53" i="14"/>
  <c r="H49" i="14"/>
  <c r="H45" i="14"/>
  <c r="H41" i="14"/>
  <c r="H37" i="14"/>
  <c r="H25" i="14"/>
  <c r="H21" i="14"/>
  <c r="H17" i="14"/>
  <c r="H13" i="14"/>
  <c r="AC97" i="14"/>
  <c r="AC95" i="14"/>
  <c r="AC80" i="14"/>
  <c r="AC76" i="14"/>
  <c r="AC73" i="14"/>
  <c r="AC55" i="14"/>
  <c r="AC51" i="14"/>
  <c r="AC45" i="14"/>
  <c r="AC36" i="14"/>
  <c r="AC33" i="14"/>
  <c r="AC31" i="14"/>
  <c r="AC16" i="14"/>
  <c r="AC12" i="14"/>
  <c r="AC9" i="14"/>
  <c r="AC92" i="14"/>
  <c r="AC89" i="14"/>
  <c r="AC71" i="14"/>
  <c r="AC67" i="14"/>
  <c r="AC61" i="14"/>
  <c r="AC52" i="14"/>
  <c r="AC49" i="14"/>
  <c r="AC47" i="14"/>
  <c r="AC32" i="14"/>
  <c r="AC28" i="14"/>
  <c r="AC25" i="14"/>
  <c r="AC7" i="14"/>
  <c r="AC5" i="14"/>
  <c r="AC93" i="14"/>
  <c r="AC84" i="14"/>
  <c r="AC79" i="14"/>
  <c r="AC64" i="14"/>
  <c r="AC60" i="14"/>
  <c r="AC57" i="14"/>
  <c r="AC39" i="14"/>
  <c r="AC35" i="14"/>
  <c r="AC29" i="14"/>
  <c r="AC20" i="14"/>
  <c r="AC17" i="14"/>
  <c r="AC15" i="14"/>
  <c r="H68" i="14"/>
  <c r="H64" i="14"/>
  <c r="H60" i="14"/>
  <c r="H56" i="14"/>
  <c r="H52" i="14"/>
  <c r="H48" i="14"/>
  <c r="H44" i="14"/>
  <c r="H40" i="14"/>
  <c r="H36" i="14"/>
  <c r="H32" i="14"/>
  <c r="H28" i="14"/>
  <c r="H24" i="14"/>
  <c r="H20" i="14"/>
  <c r="H16" i="14"/>
  <c r="AC100" i="14"/>
  <c r="AC81" i="14"/>
  <c r="H66" i="14"/>
  <c r="AC96" i="14"/>
  <c r="H63" i="14"/>
  <c r="H51" i="14"/>
  <c r="H47" i="14"/>
  <c r="H43" i="14"/>
  <c r="H39" i="14"/>
  <c r="H35" i="14"/>
  <c r="H31" i="14"/>
  <c r="H19" i="14"/>
  <c r="H15" i="14"/>
  <c r="AC87" i="14"/>
  <c r="H359" i="14"/>
  <c r="H343" i="14"/>
  <c r="L67" i="18"/>
  <c r="H27" i="14"/>
  <c r="H59" i="14"/>
  <c r="H69" i="14"/>
  <c r="H357" i="14"/>
  <c r="H373" i="14"/>
  <c r="H389" i="14"/>
  <c r="B61" i="14"/>
  <c r="I371" i="14"/>
  <c r="I73" i="14"/>
  <c r="I65" i="14"/>
  <c r="I61" i="14"/>
  <c r="I33" i="14"/>
  <c r="I29" i="14"/>
  <c r="H384" i="14"/>
  <c r="H380" i="14"/>
  <c r="H352" i="14"/>
  <c r="H67" i="14"/>
  <c r="I372" i="14"/>
  <c r="I353" i="14"/>
  <c r="I369" i="14"/>
  <c r="I385" i="14"/>
  <c r="I363" i="14"/>
  <c r="I71" i="14"/>
  <c r="I55" i="14"/>
  <c r="I23" i="14"/>
  <c r="H368" i="14"/>
  <c r="H364" i="14"/>
  <c r="H347" i="14"/>
  <c r="H336" i="14"/>
  <c r="H310" i="14"/>
  <c r="H306" i="14"/>
  <c r="H302" i="14"/>
  <c r="H298" i="14"/>
  <c r="H294" i="14"/>
  <c r="H290" i="14"/>
  <c r="H286" i="14"/>
  <c r="H282" i="14"/>
  <c r="H278" i="14"/>
  <c r="H274" i="14"/>
  <c r="H270" i="14"/>
  <c r="H266" i="14"/>
  <c r="H34" i="14"/>
  <c r="H391" i="14"/>
  <c r="H379" i="14"/>
  <c r="I375" i="14"/>
  <c r="H75" i="14"/>
  <c r="H263" i="14"/>
  <c r="H259" i="14"/>
  <c r="H255" i="14"/>
  <c r="H251" i="14"/>
  <c r="H247" i="14"/>
  <c r="H243" i="14"/>
  <c r="H239" i="14"/>
  <c r="H235" i="14"/>
  <c r="H231" i="14"/>
  <c r="H227" i="14"/>
  <c r="H223" i="14"/>
  <c r="H219" i="14"/>
  <c r="H215" i="14"/>
  <c r="H211" i="14"/>
  <c r="H207" i="14"/>
  <c r="H203" i="14"/>
  <c r="H199" i="14"/>
  <c r="H195" i="14"/>
  <c r="H191" i="14"/>
  <c r="H187" i="14"/>
  <c r="H183" i="14"/>
  <c r="H179" i="14"/>
  <c r="H136" i="14"/>
  <c r="H132" i="14"/>
  <c r="H128" i="14"/>
  <c r="H124" i="14"/>
  <c r="H264" i="14"/>
  <c r="H260" i="14"/>
  <c r="H256" i="14"/>
  <c r="H252" i="14"/>
  <c r="H248" i="14"/>
  <c r="H244" i="14"/>
  <c r="H240" i="14"/>
  <c r="H236" i="14"/>
  <c r="H232" i="14"/>
  <c r="H228" i="14"/>
  <c r="H224" i="14"/>
  <c r="H220" i="14"/>
  <c r="H216" i="14"/>
  <c r="H212" i="14"/>
  <c r="H208" i="14"/>
  <c r="H204" i="14"/>
  <c r="H200" i="14"/>
  <c r="H196" i="14"/>
  <c r="H192" i="14"/>
  <c r="H188" i="14"/>
  <c r="H184" i="14"/>
  <c r="H180" i="14"/>
  <c r="H137" i="14"/>
  <c r="H133" i="14"/>
  <c r="H129" i="14"/>
  <c r="H125" i="14"/>
  <c r="H62" i="14"/>
  <c r="H42" i="14"/>
  <c r="H30" i="14"/>
  <c r="AC83" i="14"/>
  <c r="AC75" i="14"/>
  <c r="AC40" i="14"/>
  <c r="AC4" i="14"/>
  <c r="H58" i="14"/>
  <c r="H26" i="14"/>
  <c r="H14" i="14"/>
  <c r="H383" i="14"/>
  <c r="H367" i="14"/>
  <c r="H351" i="14"/>
  <c r="H392" i="14"/>
  <c r="H376" i="14"/>
  <c r="H360" i="14"/>
  <c r="H344" i="14"/>
  <c r="K22" i="17" l="1"/>
  <c r="K23" i="17" s="1"/>
  <c r="K34" i="20"/>
  <c r="K47" i="20"/>
  <c r="J46" i="20"/>
  <c r="J43" i="18"/>
  <c r="K33" i="20"/>
  <c r="K20" i="20"/>
  <c r="K21" i="20"/>
  <c r="M43" i="18"/>
  <c r="J11" i="18"/>
  <c r="J44" i="18" s="1"/>
  <c r="K46" i="20"/>
  <c r="L11" i="18"/>
  <c r="L44" i="18" s="1"/>
  <c r="J33" i="20"/>
  <c r="J21" i="20"/>
  <c r="J20" i="20"/>
  <c r="L43" i="18"/>
  <c r="M11" i="18"/>
  <c r="M44" i="18" s="1"/>
  <c r="K11" i="18"/>
  <c r="K44" i="18" s="1"/>
  <c r="K45" i="18" s="1"/>
  <c r="K49" i="18" s="1"/>
  <c r="I387" i="14"/>
  <c r="J46" i="18" l="1"/>
  <c r="M47" i="18"/>
  <c r="K48" i="20"/>
  <c r="J45" i="18"/>
  <c r="J49" i="18" s="1"/>
  <c r="J47" i="18"/>
  <c r="J48" i="20"/>
  <c r="K49" i="20"/>
  <c r="K53" i="20" s="1"/>
  <c r="L47" i="18"/>
  <c r="L45" i="18"/>
  <c r="L49" i="18" s="1"/>
  <c r="L46" i="18"/>
  <c r="J49" i="20"/>
  <c r="J53" i="20" s="1"/>
  <c r="K47" i="18"/>
  <c r="K46" i="18"/>
  <c r="M46" i="18"/>
  <c r="M45" i="18"/>
  <c r="M49" i="18" s="1"/>
  <c r="M51" i="18" s="1"/>
  <c r="K51" i="18"/>
  <c r="K57" i="18"/>
  <c r="K68" i="18" s="1"/>
  <c r="K50" i="18"/>
  <c r="M50" i="18" l="1"/>
  <c r="M57" i="18"/>
  <c r="M68" i="18" s="1"/>
  <c r="L57" i="18"/>
  <c r="L68" i="18" s="1"/>
  <c r="L51" i="18"/>
  <c r="L50" i="18"/>
  <c r="J51" i="18"/>
  <c r="J57" i="18"/>
  <c r="J68" i="18" s="1"/>
  <c r="J50" i="18"/>
</calcChain>
</file>

<file path=xl/sharedStrings.xml><?xml version="1.0" encoding="utf-8"?>
<sst xmlns="http://schemas.openxmlformats.org/spreadsheetml/2006/main" count="822" uniqueCount="403">
  <si>
    <t xml:space="preserve">     3. Obveze prema bankama i drugim financijskim institucijama</t>
  </si>
  <si>
    <t>E) ODGOĐENO PLAĆANJE TROŠKOVA I PRIHOD BUDUĆEGA RAZDOBLJA</t>
  </si>
  <si>
    <t>IV. Ukupno novčani izdaci od investicijskih aktivnosti (021 do 023)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</si>
  <si>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</si>
  <si>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</si>
  <si>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</si>
  <si>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</si>
  <si>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</si>
  <si>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</si>
  <si>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>KONTROLIRAN</t>
  </si>
  <si>
    <t xml:space="preserve">   2. Koncesije, patenti, licencije, robne i uslužne marke, softver i ostala prava</t>
  </si>
  <si>
    <t>KNTBR</t>
  </si>
  <si>
    <t>IZNOS01</t>
  </si>
  <si>
    <t>IZNOS02</t>
  </si>
  <si>
    <t>IZNOS03</t>
  </si>
  <si>
    <t>IZNOS04</t>
  </si>
  <si>
    <t>IZNOS05</t>
  </si>
  <si>
    <t>IZNOS06</t>
  </si>
  <si>
    <t>IZNOS07</t>
  </si>
  <si>
    <t>IZNOS08</t>
  </si>
  <si>
    <t>IZNOS09</t>
  </si>
  <si>
    <t>IZNOS10</t>
  </si>
  <si>
    <t>IZNOS11</t>
  </si>
  <si>
    <t>MB</t>
  </si>
  <si>
    <t>MBS</t>
  </si>
  <si>
    <t>NAZIV</t>
  </si>
  <si>
    <t>POSTA</t>
  </si>
  <si>
    <t>MJESTO</t>
  </si>
  <si>
    <t>ADRESA</t>
  </si>
  <si>
    <t>DJELAT</t>
  </si>
  <si>
    <t>OPCINA</t>
  </si>
  <si>
    <t>ZUPANIJA</t>
  </si>
  <si>
    <t>VRSTA_IZV</t>
  </si>
  <si>
    <t>OPIS</t>
  </si>
  <si>
    <t>VRIJEDNOST</t>
  </si>
  <si>
    <t xml:space="preserve">   3. Ostali novčani izdaci od investicijskih aktivnosti</t>
  </si>
  <si>
    <t>KNTRLISTE</t>
  </si>
  <si>
    <t>KTR_BROJ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</si>
  <si>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</si>
  <si>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</si>
  <si>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</si>
  <si>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</si>
  <si>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</si>
  <si>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</si>
  <si>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</si>
  <si>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</si>
  <si>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</si>
  <si>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</si>
  <si>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</si>
  <si>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</si>
  <si>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</si>
  <si>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</si>
  <si>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</si>
  <si>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</si>
  <si>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</si>
  <si>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</si>
  <si>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</si>
  <si>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</si>
  <si>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</si>
  <si>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</si>
  <si>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>OIB</t>
  </si>
  <si>
    <t xml:space="preserve">    3. Dobit ili gubitak s osnove ponovnog vrednovanja financijske
         imovine raspoložive za prodaju</t>
  </si>
  <si>
    <t xml:space="preserve">     7. Ostala financijska imovina 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</si>
  <si>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</si>
  <si>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</si>
  <si>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</si>
  <si>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</si>
  <si>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</si>
  <si>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</si>
  <si>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</si>
  <si>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</si>
  <si>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</si>
  <si>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</si>
  <si>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AOP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</si>
  <si>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</si>
  <si>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</si>
  <si>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</si>
  <si>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</si>
  <si>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</si>
  <si>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</si>
  <si>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</si>
  <si>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</si>
  <si>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</si>
  <si>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</si>
  <si>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>GOD_OBR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</si>
  <si>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</si>
  <si>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</si>
  <si>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</si>
  <si>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</si>
  <si>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</si>
  <si>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</si>
  <si>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</si>
  <si>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</si>
  <si>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</si>
  <si>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</si>
  <si>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</si>
  <si>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>VP</t>
  </si>
  <si>
    <t>777</t>
  </si>
  <si>
    <t>VER</t>
  </si>
  <si>
    <t>SIF_OBL_ORG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</si>
  <si>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</si>
  <si>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</si>
  <si>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</si>
  <si>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</si>
  <si>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</si>
  <si>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</si>
  <si>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</si>
  <si>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</si>
  <si>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</si>
  <si>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</si>
  <si>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</si>
  <si>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</si>
  <si>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</si>
  <si>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</si>
  <si>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</si>
  <si>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</si>
  <si>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</si>
  <si>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</si>
  <si>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</si>
  <si>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</si>
  <si>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</si>
  <si>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</si>
  <si>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</si>
  <si>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</si>
  <si>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</si>
  <si>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 xml:space="preserve">   1. Izdaci za razvoj</t>
  </si>
  <si>
    <t xml:space="preserve">   3. Goodwill</t>
  </si>
  <si>
    <t>OBRAZAC</t>
  </si>
  <si>
    <t>SIFRA</t>
  </si>
  <si>
    <t>BILJESKA</t>
  </si>
  <si>
    <t>IMARDG</t>
  </si>
  <si>
    <t>IMABIL</t>
  </si>
  <si>
    <t>IMADOD</t>
  </si>
  <si>
    <t>IMANTD</t>
  </si>
  <si>
    <t>IMANTI</t>
  </si>
  <si>
    <t>IMAPK</t>
  </si>
  <si>
    <t>DATUMOD</t>
  </si>
  <si>
    <t>DATUMDO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</si>
  <si>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</si>
  <si>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</si>
  <si>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</si>
  <si>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</si>
  <si>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</si>
  <si>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</si>
  <si>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</si>
  <si>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</si>
  <si>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</si>
  <si>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</si>
  <si>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</si>
  <si>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</si>
  <si>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</si>
  <si>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</si>
  <si>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</si>
  <si>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</si>
  <si>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</si>
  <si>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</si>
  <si>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</si>
  <si>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</si>
  <si>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</si>
  <si>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>BIL</t>
  </si>
  <si>
    <t>DOD</t>
  </si>
  <si>
    <t>NTI</t>
  </si>
  <si>
    <t>NTD</t>
  </si>
  <si>
    <t>DECIMALE</t>
  </si>
  <si>
    <t xml:space="preserve">        a) Troškovi sirovina i materijala</t>
  </si>
  <si>
    <t xml:space="preserve">        b) Troškovi prodane robe</t>
  </si>
  <si>
    <t>IZNOS12</t>
  </si>
  <si>
    <t>IZNOS13</t>
  </si>
  <si>
    <t>IZNOS14</t>
  </si>
  <si>
    <t>IZNOS15</t>
  </si>
  <si>
    <t>KONS_MB</t>
  </si>
  <si>
    <t>KONS_NAZ</t>
  </si>
  <si>
    <t>KONS_MJ</t>
  </si>
  <si>
    <t>KONS_POST</t>
  </si>
  <si>
    <t>OVL_OSOBA</t>
  </si>
  <si>
    <t>KONTAKT_EMAIL</t>
  </si>
  <si>
    <t>IMABILJ</t>
  </si>
  <si>
    <t>IMAREVIZ</t>
  </si>
  <si>
    <t>IMAGODIZV</t>
  </si>
  <si>
    <t>IMAODLRASP</t>
  </si>
  <si>
    <t>IMAODLUTVR</t>
  </si>
  <si>
    <t>Prethodna godina</t>
  </si>
  <si>
    <t>Tekuća godina</t>
  </si>
  <si>
    <t xml:space="preserve">   1. Prihodi od prodaje</t>
  </si>
  <si>
    <t>BILANCA</t>
  </si>
  <si>
    <t>RAČUN DOBITI I GUBITKA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</si>
  <si>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</si>
  <si>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</si>
  <si>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</si>
  <si>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</si>
  <si>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</si>
  <si>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</si>
  <si>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IZVJEŠTAJ O NOVČANOM TIJEKU - Indirektna metoda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</si>
  <si>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</si>
  <si>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</si>
  <si>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</si>
  <si>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</si>
  <si>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</si>
  <si>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</si>
  <si>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</si>
  <si>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E_MAIL</t>
  </si>
  <si>
    <t>WEB</t>
  </si>
  <si>
    <t>KONS</t>
  </si>
  <si>
    <t>REVIZIJA</t>
  </si>
  <si>
    <t>SVRHA</t>
  </si>
  <si>
    <t>VELICINA</t>
  </si>
  <si>
    <t>VLAST</t>
  </si>
  <si>
    <t>KAPITALD</t>
  </si>
  <si>
    <t>KAPITALS</t>
  </si>
  <si>
    <t>ZAPSTANJEP</t>
  </si>
  <si>
    <t>ZAPSTANJET</t>
  </si>
  <si>
    <t>ZAPPROST</t>
  </si>
  <si>
    <t>ZAPPROSD</t>
  </si>
  <si>
    <t>MJPOSLP</t>
  </si>
  <si>
    <t>MJPOSLT</t>
  </si>
  <si>
    <t>PRIPMB1</t>
  </si>
  <si>
    <t>PRIPMB2</t>
  </si>
  <si>
    <t>PRIPMB3</t>
  </si>
  <si>
    <t>STATMB1</t>
  </si>
  <si>
    <t>STATMB2</t>
  </si>
  <si>
    <t>STATMB3</t>
  </si>
  <si>
    <t>MBSERVIS</t>
  </si>
  <si>
    <t>NAZIVSERVIS</t>
  </si>
  <si>
    <t>KONTAKT_OS</t>
  </si>
  <si>
    <t>TEL</t>
  </si>
  <si>
    <t>FAX</t>
  </si>
  <si>
    <t>IMALM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</si>
  <si>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</si>
  <si>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</si>
  <si>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</si>
  <si>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</si>
  <si>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</si>
  <si>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</si>
  <si>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</si>
  <si>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</si>
  <si>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</si>
  <si>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</si>
  <si>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</si>
  <si>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</si>
  <si>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</si>
  <si>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</si>
  <si>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</si>
  <si>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</si>
  <si>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</si>
  <si>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</si>
  <si>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</si>
  <si>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</si>
  <si>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</si>
  <si>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</si>
  <si>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KTR_LISTAMB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</si>
  <si>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</si>
  <si>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</si>
  <si>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</si>
  <si>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</si>
  <si>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</si>
  <si>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</si>
  <si>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</si>
  <si>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</si>
  <si>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>IMANSTD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</si>
  <si>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</si>
  <si>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</si>
  <si>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</si>
  <si>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</si>
  <si>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</si>
  <si>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</si>
  <si>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</si>
  <si>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</si>
  <si>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</si>
  <si>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</si>
  <si>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</si>
  <si>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</si>
  <si>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</si>
  <si>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</si>
  <si>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</si>
  <si>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</si>
  <si>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</si>
  <si>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</si>
  <si>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</si>
  <si>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</si>
  <si>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</si>
  <si>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</si>
  <si>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</si>
  <si>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</si>
  <si>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</si>
  <si>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</si>
  <si>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</si>
  <si>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</si>
  <si>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</si>
  <si>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</si>
  <si>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</si>
  <si>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</si>
  <si>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</si>
  <si>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</si>
  <si>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</si>
  <si>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</si>
  <si>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</si>
  <si>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</si>
  <si>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>RDG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</si>
  <si>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</si>
  <si>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</si>
  <si>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</si>
  <si>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</si>
  <si>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</si>
  <si>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</si>
  <si>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</si>
  <si>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</si>
  <si>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</si>
  <si>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</si>
  <si>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</si>
  <si>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</si>
  <si>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</si>
  <si>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</si>
  <si>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</si>
  <si>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</si>
  <si>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</si>
  <si>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</si>
  <si>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</si>
  <si>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</si>
  <si>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</si>
  <si>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</si>
  <si>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</si>
  <si>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</si>
  <si>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</si>
  <si>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</si>
  <si>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</si>
  <si>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</si>
  <si>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</si>
  <si>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</si>
  <si>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</si>
  <si>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8"/>
        <rFont val="Arial"/>
        <family val="2"/>
        <charset val="238"/>
      </rPr>
      <t>oznaka</t>
    </r>
  </si>
  <si>
    <t>IZVJEŠTAJ O PROMJENAMA KAPITALA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</si>
  <si>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</si>
  <si>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</si>
  <si>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</si>
  <si>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</si>
  <si>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</si>
  <si>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</si>
  <si>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</si>
  <si>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</si>
  <si>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</si>
  <si>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</si>
  <si>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</si>
  <si>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</si>
  <si>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</si>
  <si>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</si>
  <si>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</si>
  <si>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</si>
  <si>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</si>
  <si>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</si>
  <si>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</si>
  <si>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</si>
  <si>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</si>
  <si>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</si>
  <si>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</si>
  <si>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</si>
  <si>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</si>
  <si>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</si>
  <si>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</si>
  <si>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</si>
  <si>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</si>
  <si>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</si>
  <si>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</si>
  <si>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>Tromjesečni financijski izvještaj poduzetnika TFI-POD</t>
  </si>
  <si>
    <t>(krajem izvještajnog razdoblja)</t>
  </si>
  <si>
    <t>Prethodno razdoblje</t>
  </si>
  <si>
    <t>Tekuće razdoblje</t>
  </si>
  <si>
    <t>03454088</t>
  </si>
  <si>
    <t>010006549</t>
  </si>
  <si>
    <t>18928523252</t>
  </si>
  <si>
    <t>PODRAVKA prehrambena industrija d.d., KOPRIVNICA</t>
  </si>
  <si>
    <t>KOPRIVNICA</t>
  </si>
  <si>
    <t>ANTE STARČEVIĆA 32</t>
  </si>
  <si>
    <t>www.podravka.com</t>
  </si>
  <si>
    <t>KOPRIVNIČKO-KRIŽEVAČKA</t>
  </si>
  <si>
    <t>1039</t>
  </si>
  <si>
    <t>podravka@podravka.hr</t>
  </si>
  <si>
    <t>1. Financijski izvještaji (bilanca, račun dobiti i gubitka, izvještaj o novčanom tijeku, izvještaj o promjenama</t>
  </si>
  <si>
    <t>AKTIVA</t>
  </si>
  <si>
    <t xml:space="preserve">     1. Kamate, tečajne razlike, dividende i slični prihodi iz odnosa s povezanim poduzetnicima</t>
  </si>
  <si>
    <t>Mršić Zvonimir</t>
  </si>
  <si>
    <t>Bilješke uz financijske izvještaje:</t>
  </si>
  <si>
    <t>Obveznik: Podravka prehrambena industrija d.d., Koprivnica</t>
  </si>
  <si>
    <t>048 220 562</t>
  </si>
  <si>
    <t>A1) NETO POVEĆANJE NOVČANOG TIJEKA OD POSLOVNIH AKTIVNOSTI (007-012)</t>
  </si>
  <si>
    <t>A2) NETO SMANJENJE NOVČANOG TIJEKA OD POSLOVNIH AKTIVNOSTI (012-007)</t>
  </si>
  <si>
    <t>B1) NETO POVEĆANJE NOVČANOG TIJEKA OD INVESTICIJSKIH AKTIVNOSTI (020-024)</t>
  </si>
  <si>
    <t>B2) NETO SMANJENJE NOVČANOG TIJEKA OD INVESTICIJSKIH AKTIVNOSTI (024-020)</t>
  </si>
  <si>
    <t>C1) NETO POVEĆANJE NOVČANOG TIJEKA OD FINANCIJSKIH AKTIVNOSTI (030-036)</t>
  </si>
  <si>
    <t>C2) NETO SMANJENJE NOVČANOG TIJEKA OD FINANCIJSKIH AKTIVNOSTI (036-030)</t>
  </si>
  <si>
    <t>AOP
oznaka</t>
  </si>
  <si>
    <t>NE</t>
  </si>
  <si>
    <t>1.1.2014.</t>
  </si>
  <si>
    <t>Brajević Iva</t>
  </si>
  <si>
    <t>048 651 228</t>
  </si>
  <si>
    <t>Iva.Brajevic@podravka.hr</t>
  </si>
  <si>
    <t>Računovodstvene politike u 2014.g. nisu se mijenjale.</t>
  </si>
  <si>
    <t>30.9.2014.</t>
  </si>
  <si>
    <t>stanje na dan 30.9.2014.</t>
  </si>
  <si>
    <t>u razdoblju 1.1.2014. do 30.9.2014.</t>
  </si>
  <si>
    <t>za razdoblje od 1.1.2014. do 30.9.2014.</t>
  </si>
  <si>
    <t xml:space="preserve">     2. Kamate, tečajne razlike, dividende, slični prihodi iz odnosa s nepovezanim poduzetnicima                      i drugim osobama</t>
  </si>
  <si>
    <t xml:space="preserve">    2. Kamate, tečajne razlike i drugi rashodi iz odnosa s nepovezanim poduzetnicima                                     i drugim osobama</t>
  </si>
  <si>
    <t xml:space="preserve">    1. Kamate, tečajne razlike i drugi rashodi iz odnosa s povezanim poduzetnicima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</si>
</sst>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"/>
  </numFmts>
  <fonts count="29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12"/>
      <name val="Times New Roman"/>
      <family val="1"/>
      <charset val="238"/>
    </font>
    <font>
      <sz val="12"/>
      <name val="Arial Narrow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8"/>
      <color rgb="FF00B050"/>
      <name val="Arial"/>
      <family val="2"/>
      <charset val="238"/>
    </font>
    <font>
      <b/>
      <sz val="8"/>
      <color rgb="FF00B05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gray125">
        <fgColor indexed="22"/>
        <bgColor indexed="22"/>
      </patternFill>
    </fill>
    <fill>
      <patternFill patternType="gray125">
        <fgColor indexed="22"/>
      </patternFill>
    </fill>
    <fill>
      <patternFill patternType="solid">
        <fgColor theme="0"/>
        <bgColor indexed="64"/>
      </patternFill>
    </fill>
    <fill>
      <patternFill patternType="lightGray">
        <fgColor indexed="22"/>
        <bgColor theme="0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22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medium">
        <color indexed="22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22"/>
      </top>
      <bottom style="medium">
        <color indexed="22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/>
      <right style="thin">
        <color indexed="64"/>
      </right>
      <top style="medium">
        <color indexed="22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11" fillId="0" borderId="0">
      <alignment vertical="top"/>
    </xf>
    <xf numFmtId="0" fontId="7" fillId="0" borderId="0"/>
    <xf numFmtId="0" fontId="11" fillId="0" borderId="0">
      <alignment vertical="top"/>
    </xf>
  </cellStyleXfs>
  <cellXfs count="331">
    <xf numFmtId="0" fontId="0" fillId="0" borderId="0" xfId="0"/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9" fontId="0" fillId="0" borderId="0" xfId="0" applyNumberFormat="1"/>
    <xf numFmtId="3" fontId="0" fillId="0" borderId="0" xfId="0" applyNumberFormat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0" fillId="0" borderId="0" xfId="0" applyNumberFormat="1"/>
    <xf numFmtId="0" fontId="0" fillId="0" borderId="9" xfId="0" applyBorder="1"/>
    <xf numFmtId="49" fontId="0" fillId="0" borderId="9" xfId="0" applyNumberFormat="1" applyBorder="1"/>
    <xf numFmtId="0" fontId="0" fillId="0" borderId="10" xfId="0" applyFill="1" applyBorder="1"/>
    <xf numFmtId="2" fontId="0" fillId="0" borderId="0" xfId="0" applyNumberFormat="1"/>
    <xf numFmtId="49" fontId="0" fillId="0" borderId="0" xfId="0" applyNumberFormat="1" applyBorder="1"/>
    <xf numFmtId="2" fontId="0" fillId="0" borderId="9" xfId="0" applyNumberFormat="1" applyBorder="1"/>
    <xf numFmtId="3" fontId="2" fillId="0" borderId="11" xfId="0" applyNumberFormat="1" applyFont="1" applyFill="1" applyBorder="1" applyAlignment="1" applyProtection="1">
      <alignment vertical="center"/>
      <protection locked="0"/>
    </xf>
    <xf numFmtId="3" fontId="2" fillId="0" borderId="12" xfId="0" applyNumberFormat="1" applyFont="1" applyFill="1" applyBorder="1" applyAlignment="1" applyProtection="1">
      <alignment vertical="center"/>
      <protection locked="0"/>
    </xf>
    <xf numFmtId="3" fontId="2" fillId="2" borderId="1" xfId="0" applyNumberFormat="1" applyFont="1" applyFill="1" applyBorder="1" applyAlignment="1" applyProtection="1">
      <alignment vertical="center"/>
      <protection hidden="1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2" borderId="4" xfId="0" applyNumberFormat="1" applyFont="1" applyFill="1" applyBorder="1" applyAlignment="1" applyProtection="1">
      <alignment vertical="center"/>
      <protection hidden="1"/>
    </xf>
    <xf numFmtId="1" fontId="0" fillId="0" borderId="9" xfId="0" applyNumberFormat="1" applyBorder="1"/>
    <xf numFmtId="1" fontId="0" fillId="0" borderId="13" xfId="0" applyNumberFormat="1" applyBorder="1"/>
    <xf numFmtId="1" fontId="0" fillId="0" borderId="5" xfId="0" applyNumberFormat="1" applyBorder="1"/>
    <xf numFmtId="1" fontId="0" fillId="0" borderId="0" xfId="0" applyNumberFormat="1" applyBorder="1"/>
    <xf numFmtId="164" fontId="4" fillId="0" borderId="12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14" fontId="4" fillId="2" borderId="9" xfId="3" applyNumberFormat="1" applyFont="1" applyFill="1" applyBorder="1" applyAlignment="1" applyProtection="1">
      <alignment horizontal="center" vertical="center"/>
      <protection locked="0" hidden="1"/>
    </xf>
    <xf numFmtId="0" fontId="7" fillId="0" borderId="13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horizontal="left" vertical="center" wrapText="1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 applyProtection="1">
      <alignment horizontal="left" vertical="center" wrapText="1"/>
      <protection hidden="1"/>
    </xf>
    <xf numFmtId="0" fontId="7" fillId="0" borderId="0" xfId="3" applyFont="1" applyBorder="1" applyAlignment="1" applyProtection="1">
      <protection hidden="1"/>
    </xf>
    <xf numFmtId="0" fontId="7" fillId="0" borderId="0" xfId="3" applyFont="1" applyAlignment="1" applyProtection="1">
      <protection hidden="1"/>
    </xf>
    <xf numFmtId="0" fontId="14" fillId="0" borderId="0" xfId="3" applyFont="1" applyBorder="1" applyAlignment="1" applyProtection="1">
      <alignment horizontal="right" vertical="center" wrapText="1"/>
      <protection hidden="1"/>
    </xf>
    <xf numFmtId="0" fontId="14" fillId="0" borderId="0" xfId="3" applyFont="1" applyAlignment="1" applyProtection="1">
      <alignment horizontal="right"/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0" xfId="3" applyFont="1" applyAlignment="1" applyProtection="1">
      <alignment wrapText="1"/>
      <protection hidden="1"/>
    </xf>
    <xf numFmtId="0" fontId="7" fillId="0" borderId="0" xfId="3" applyFont="1" applyAlignment="1" applyProtection="1">
      <alignment horizontal="right"/>
      <protection hidden="1"/>
    </xf>
    <xf numFmtId="0" fontId="7" fillId="0" borderId="0" xfId="3" applyFont="1" applyAlignment="1" applyProtection="1">
      <alignment horizontal="right" wrapText="1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1" fontId="4" fillId="2" borderId="14" xfId="3" applyNumberFormat="1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0" fontId="4" fillId="2" borderId="14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Border="1" applyAlignment="1" applyProtection="1">
      <alignment vertical="top"/>
      <protection hidden="1"/>
    </xf>
    <xf numFmtId="0" fontId="5" fillId="0" borderId="0" xfId="3" applyFont="1" applyAlignment="1" applyProtection="1">
      <protection hidden="1"/>
    </xf>
    <xf numFmtId="49" fontId="4" fillId="2" borderId="14" xfId="3" applyNumberFormat="1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 applyProtection="1">
      <alignment horizontal="left" vertical="top" wrapText="1"/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15" xfId="3" applyFont="1" applyBorder="1" applyAlignment="1" applyProtection="1">
      <protection hidden="1"/>
    </xf>
    <xf numFmtId="0" fontId="7" fillId="0" borderId="0" xfId="3" applyFont="1" applyAlignment="1" applyProtection="1">
      <alignment vertical="top"/>
      <protection hidden="1"/>
    </xf>
    <xf numFmtId="0" fontId="7" fillId="0" borderId="0" xfId="3" applyFont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0" xfId="3" applyFont="1" applyFill="1" applyBorder="1" applyAlignment="1" applyProtection="1">
      <alignment vertical="center"/>
      <protection hidden="1"/>
    </xf>
    <xf numFmtId="0" fontId="4" fillId="0" borderId="0" xfId="3" applyFont="1" applyAlignment="1" applyProtection="1">
      <alignment vertical="center"/>
      <protection hidden="1"/>
    </xf>
    <xf numFmtId="0" fontId="7" fillId="0" borderId="16" xfId="3" applyFont="1" applyBorder="1" applyAlignment="1" applyProtection="1">
      <protection hidden="1"/>
    </xf>
    <xf numFmtId="0" fontId="7" fillId="0" borderId="16" xfId="3" applyFont="1" applyBorder="1" applyAlignment="1"/>
    <xf numFmtId="0" fontId="7" fillId="0" borderId="0" xfId="3" applyFont="1" applyFill="1" applyBorder="1" applyAlignment="1" applyProtection="1">
      <alignment horizontal="right" vertical="top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8" fillId="3" borderId="18" xfId="0" applyFont="1" applyFill="1" applyBorder="1" applyAlignment="1" applyProtection="1">
      <alignment horizontal="center" vertical="center"/>
      <protection hidden="1"/>
    </xf>
    <xf numFmtId="0" fontId="16" fillId="0" borderId="0" xfId="0" applyFont="1"/>
    <xf numFmtId="0" fontId="16" fillId="0" borderId="0" xfId="0" applyFont="1" applyFill="1" applyBorder="1" applyAlignment="1" applyProtection="1">
      <alignment horizontal="center" vertical="top" wrapText="1"/>
      <protection hidden="1"/>
    </xf>
    <xf numFmtId="0" fontId="9" fillId="0" borderId="7" xfId="0" applyFont="1" applyFill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4" fillId="3" borderId="17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49" fontId="8" fillId="3" borderId="18" xfId="0" applyNumberFormat="1" applyFont="1" applyFill="1" applyBorder="1" applyAlignment="1">
      <alignment horizontal="center" vertical="center" wrapText="1"/>
    </xf>
    <xf numFmtId="0" fontId="11" fillId="0" borderId="0" xfId="5" applyAlignment="1"/>
    <xf numFmtId="0" fontId="17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8" fillId="0" borderId="0" xfId="5" applyFont="1" applyFill="1" applyBorder="1" applyAlignment="1" applyProtection="1">
      <alignment horizontal="center" vertical="center"/>
      <protection hidden="1"/>
    </xf>
    <xf numFmtId="0" fontId="15" fillId="0" borderId="0" xfId="5" applyFont="1" applyAlignment="1" applyProtection="1">
      <alignment horizontal="left"/>
      <protection hidden="1"/>
    </xf>
    <xf numFmtId="0" fontId="15" fillId="0" borderId="0" xfId="5" applyFont="1" applyBorder="1" applyAlignment="1" applyProtection="1">
      <alignment vertical="center"/>
      <protection hidden="1"/>
    </xf>
    <xf numFmtId="0" fontId="15" fillId="0" borderId="0" xfId="5" applyFont="1" applyFill="1" applyBorder="1" applyAlignment="1" applyProtection="1">
      <alignment vertical="center"/>
      <protection hidden="1"/>
    </xf>
    <xf numFmtId="0" fontId="4" fillId="3" borderId="10" xfId="0" applyFont="1" applyFill="1" applyBorder="1" applyAlignment="1" applyProtection="1">
      <alignment horizontal="center" vertical="center" wrapText="1"/>
      <protection hidden="1"/>
    </xf>
    <xf numFmtId="164" fontId="4" fillId="0" borderId="21" xfId="0" applyNumberFormat="1" applyFont="1" applyFill="1" applyBorder="1" applyAlignment="1">
      <alignment horizontal="center" vertical="center"/>
    </xf>
    <xf numFmtId="0" fontId="24" fillId="0" borderId="0" xfId="0" applyFont="1"/>
    <xf numFmtId="0" fontId="24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3" fontId="2" fillId="7" borderId="12" xfId="0" applyNumberFormat="1" applyFont="1" applyFill="1" applyBorder="1" applyAlignment="1" applyProtection="1">
      <alignment vertical="center"/>
      <protection locked="0"/>
    </xf>
    <xf numFmtId="3" fontId="2" fillId="8" borderId="4" xfId="0" applyNumberFormat="1" applyFont="1" applyFill="1" applyBorder="1" applyAlignment="1" applyProtection="1">
      <alignment vertical="center"/>
      <protection hidden="1"/>
    </xf>
    <xf numFmtId="3" fontId="1" fillId="0" borderId="0" xfId="0" applyNumberFormat="1" applyFont="1"/>
    <xf numFmtId="3" fontId="2" fillId="7" borderId="1" xfId="0" applyNumberFormat="1" applyFont="1" applyFill="1" applyBorder="1" applyAlignment="1" applyProtection="1">
      <alignment vertical="center"/>
      <protection locked="0"/>
    </xf>
    <xf numFmtId="0" fontId="16" fillId="0" borderId="7" xfId="0" applyFont="1" applyBorder="1" applyAlignment="1">
      <alignment horizontal="center" wrapText="1"/>
    </xf>
    <xf numFmtId="0" fontId="5" fillId="0" borderId="0" xfId="3" applyFont="1" applyBorder="1" applyAlignment="1" applyProtection="1">
      <alignment horizontal="right"/>
      <protection hidden="1"/>
    </xf>
    <xf numFmtId="0" fontId="5" fillId="0" borderId="0" xfId="3" applyFont="1" applyBorder="1" applyAlignment="1" applyProtection="1">
      <alignment vertical="top"/>
      <protection hidden="1"/>
    </xf>
    <xf numFmtId="0" fontId="5" fillId="0" borderId="0" xfId="3" applyFont="1" applyBorder="1" applyAlignment="1" applyProtection="1">
      <alignment horizontal="right" vertical="top"/>
      <protection hidden="1"/>
    </xf>
    <xf numFmtId="3" fontId="16" fillId="0" borderId="0" xfId="0" applyNumberFormat="1" applyFont="1"/>
    <xf numFmtId="0" fontId="7" fillId="0" borderId="0" xfId="3" applyFont="1" applyFill="1" applyBorder="1" applyAlignment="1"/>
    <xf numFmtId="49" fontId="4" fillId="0" borderId="0" xfId="3" applyNumberFormat="1" applyFont="1" applyFill="1" applyBorder="1" applyAlignment="1" applyProtection="1">
      <alignment horizontal="center" vertical="center"/>
      <protection locked="0" hidden="1"/>
    </xf>
    <xf numFmtId="3" fontId="24" fillId="0" borderId="0" xfId="0" applyNumberFormat="1" applyFont="1"/>
    <xf numFmtId="3" fontId="2" fillId="0" borderId="0" xfId="0" applyNumberFormat="1" applyFont="1"/>
    <xf numFmtId="0" fontId="0" fillId="0" borderId="0" xfId="0" applyAlignment="1">
      <alignment vertical="center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0" fontId="5" fillId="0" borderId="0" xfId="3" applyFont="1" applyAlignment="1" applyProtection="1">
      <alignment horizontal="left" vertical="top" indent="2"/>
      <protection hidden="1"/>
    </xf>
    <xf numFmtId="0" fontId="5" fillId="0" borderId="0" xfId="3" applyFont="1" applyAlignment="1" applyProtection="1">
      <alignment horizontal="left" vertical="top" wrapText="1" indent="2"/>
      <protection hidden="1"/>
    </xf>
    <xf numFmtId="3" fontId="2" fillId="0" borderId="21" xfId="0" applyNumberFormat="1" applyFont="1" applyFill="1" applyBorder="1" applyAlignment="1" applyProtection="1">
      <alignment vertical="center"/>
      <protection locked="0"/>
    </xf>
    <xf numFmtId="3" fontId="2" fillId="8" borderId="12" xfId="0" applyNumberFormat="1" applyFont="1" applyFill="1" applyBorder="1" applyAlignment="1" applyProtection="1">
      <alignment vertical="center"/>
      <protection hidden="1"/>
    </xf>
    <xf numFmtId="0" fontId="23" fillId="0" borderId="0" xfId="0" applyFont="1" applyAlignment="1">
      <alignment horizontal="justify" vertical="top"/>
    </xf>
    <xf numFmtId="0" fontId="24" fillId="0" borderId="0" xfId="0" applyFont="1" applyFill="1" applyBorder="1" applyAlignment="1" applyProtection="1">
      <alignment horizontal="center" vertical="top" wrapText="1"/>
      <protection hidden="1"/>
    </xf>
    <xf numFmtId="0" fontId="26" fillId="0" borderId="0" xfId="0" applyFont="1" applyFill="1" applyBorder="1" applyAlignment="1" applyProtection="1">
      <alignment horizontal="center" vertical="center" wrapText="1"/>
      <protection hidden="1"/>
    </xf>
    <xf numFmtId="0" fontId="25" fillId="0" borderId="0" xfId="0" applyFont="1" applyFill="1" applyBorder="1" applyAlignment="1">
      <alignment vertical="center"/>
    </xf>
    <xf numFmtId="0" fontId="8" fillId="3" borderId="18" xfId="0" applyFont="1" applyFill="1" applyBorder="1" applyAlignment="1" applyProtection="1">
      <alignment horizontal="center" vertical="center" wrapText="1"/>
      <protection hidden="1"/>
    </xf>
    <xf numFmtId="0" fontId="4" fillId="3" borderId="17" xfId="0" applyFont="1" applyFill="1" applyBorder="1" applyAlignment="1" applyProtection="1">
      <alignment horizontal="center" vertical="center" wrapText="1"/>
      <protection hidden="1"/>
    </xf>
    <xf numFmtId="0" fontId="8" fillId="3" borderId="17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/>
    <xf numFmtId="0" fontId="27" fillId="0" borderId="0" xfId="0" applyFont="1"/>
    <xf numFmtId="3" fontId="27" fillId="0" borderId="0" xfId="0" applyNumberFormat="1" applyFont="1"/>
    <xf numFmtId="3" fontId="2" fillId="2" borderId="12" xfId="0" applyNumberFormat="1" applyFont="1" applyFill="1" applyBorder="1" applyAlignment="1" applyProtection="1">
      <alignment vertical="center"/>
      <protection hidden="1"/>
    </xf>
    <xf numFmtId="0" fontId="1" fillId="0" borderId="20" xfId="0" applyFont="1" applyBorder="1" applyAlignment="1">
      <alignment vertical="center"/>
    </xf>
    <xf numFmtId="3" fontId="28" fillId="0" borderId="0" xfId="0" applyNumberFormat="1" applyFont="1"/>
    <xf numFmtId="0" fontId="4" fillId="3" borderId="19" xfId="0" applyFont="1" applyFill="1" applyBorder="1" applyAlignment="1">
      <alignment horizontal="center" vertical="center" wrapText="1"/>
    </xf>
    <xf numFmtId="49" fontId="8" fillId="3" borderId="18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vertical="center"/>
    </xf>
    <xf numFmtId="0" fontId="8" fillId="3" borderId="13" xfId="0" applyFont="1" applyFill="1" applyBorder="1" applyAlignment="1" applyProtection="1">
      <alignment horizontal="center" vertical="center"/>
      <protection hidden="1"/>
    </xf>
    <xf numFmtId="0" fontId="8" fillId="3" borderId="23" xfId="0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Alignment="1">
      <alignment vertical="center"/>
    </xf>
    <xf numFmtId="49" fontId="8" fillId="3" borderId="18" xfId="0" applyNumberFormat="1" applyFont="1" applyFill="1" applyBorder="1" applyAlignment="1">
      <alignment horizontal="center" vertical="center" wrapText="1"/>
    </xf>
    <xf numFmtId="0" fontId="1" fillId="0" borderId="24" xfId="0" applyFont="1" applyBorder="1"/>
    <xf numFmtId="165" fontId="0" fillId="0" borderId="0" xfId="0" applyNumberFormat="1"/>
    <xf numFmtId="0" fontId="5" fillId="0" borderId="0" xfId="3" applyFont="1" applyBorder="1" applyAlignment="1" applyProtection="1">
      <alignment horizontal="center" vertical="top"/>
      <protection hidden="1"/>
    </xf>
    <xf numFmtId="0" fontId="5" fillId="0" borderId="0" xfId="3" applyFont="1" applyBorder="1" applyAlignment="1" applyProtection="1">
      <alignment horizontal="center"/>
      <protection hidden="1"/>
    </xf>
    <xf numFmtId="0" fontId="5" fillId="0" borderId="0" xfId="3" applyFont="1" applyBorder="1" applyAlignment="1" applyProtection="1">
      <alignment vertical="top" wrapText="1"/>
      <protection hidden="1"/>
    </xf>
    <xf numFmtId="0" fontId="5" fillId="0" borderId="0" xfId="3" applyFont="1" applyBorder="1" applyAlignment="1" applyProtection="1">
      <alignment wrapText="1"/>
      <protection hidden="1"/>
    </xf>
    <xf numFmtId="0" fontId="8" fillId="3" borderId="18" xfId="0" applyFont="1" applyFill="1" applyBorder="1" applyAlignment="1" applyProtection="1">
      <alignment horizontal="center" vertical="center" wrapText="1"/>
      <protection hidden="1"/>
    </xf>
    <xf numFmtId="0" fontId="8" fillId="3" borderId="18" xfId="0" applyFont="1" applyFill="1" applyBorder="1" applyAlignment="1" applyProtection="1">
      <alignment horizontal="center" vertical="center" wrapText="1"/>
      <protection hidden="1"/>
    </xf>
    <xf numFmtId="3" fontId="2" fillId="0" borderId="12" xfId="0" applyNumberFormat="1" applyFont="1" applyFill="1" applyBorder="1" applyAlignment="1" applyProtection="1">
      <alignment vertical="center"/>
      <protection hidden="1"/>
    </xf>
    <xf numFmtId="0" fontId="24" fillId="0" borderId="0" xfId="0" applyFont="1" applyFill="1"/>
    <xf numFmtId="3" fontId="2" fillId="0" borderId="1" xfId="0" applyNumberFormat="1" applyFont="1" applyBorder="1"/>
    <xf numFmtId="3" fontId="2" fillId="0" borderId="4" xfId="0" applyNumberFormat="1" applyFont="1" applyBorder="1" applyAlignment="1">
      <alignment vertical="center"/>
    </xf>
    <xf numFmtId="0" fontId="8" fillId="3" borderId="22" xfId="0" applyFont="1" applyFill="1" applyBorder="1" applyAlignment="1" applyProtection="1">
      <alignment horizontal="center" vertical="center" wrapText="1"/>
      <protection hidden="1"/>
    </xf>
    <xf numFmtId="3" fontId="2" fillId="0" borderId="10" xfId="0" applyNumberFormat="1" applyFont="1" applyFill="1" applyBorder="1"/>
    <xf numFmtId="3" fontId="28" fillId="0" borderId="0" xfId="0" applyNumberFormat="1" applyFont="1" applyFill="1"/>
    <xf numFmtId="3" fontId="27" fillId="0" borderId="0" xfId="0" applyNumberFormat="1" applyFont="1" applyFill="1"/>
    <xf numFmtId="3" fontId="2" fillId="0" borderId="0" xfId="0" applyNumberFormat="1" applyFont="1" applyFill="1"/>
    <xf numFmtId="3" fontId="2" fillId="0" borderId="1" xfId="0" applyNumberFormat="1" applyFont="1" applyFill="1" applyBorder="1"/>
    <xf numFmtId="3" fontId="8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4" fillId="0" borderId="14" xfId="3" applyNumberFormat="1" applyFont="1" applyFill="1" applyBorder="1" applyAlignment="1" applyProtection="1">
      <alignment horizontal="right" vertical="center"/>
      <protection locked="0" hidden="1"/>
    </xf>
    <xf numFmtId="3" fontId="2" fillId="0" borderId="10" xfId="2" applyNumberFormat="1" applyFont="1" applyFill="1" applyBorder="1"/>
    <xf numFmtId="0" fontId="7" fillId="0" borderId="0" xfId="3" applyFont="1" applyAlignment="1" applyProtection="1">
      <alignment horizontal="right" vertical="center"/>
      <protection hidden="1"/>
    </xf>
    <xf numFmtId="0" fontId="7" fillId="0" borderId="5" xfId="3" applyFont="1" applyBorder="1" applyAlignment="1" applyProtection="1">
      <alignment horizontal="right"/>
      <protection hidden="1"/>
    </xf>
    <xf numFmtId="0" fontId="4" fillId="2" borderId="6" xfId="3" applyFont="1" applyFill="1" applyBorder="1" applyAlignment="1" applyProtection="1">
      <alignment horizontal="left" vertical="center"/>
      <protection locked="0" hidden="1"/>
    </xf>
    <xf numFmtId="0" fontId="7" fillId="0" borderId="7" xfId="3" applyFont="1" applyBorder="1" applyAlignment="1">
      <alignment horizontal="left" vertical="center"/>
    </xf>
    <xf numFmtId="0" fontId="7" fillId="0" borderId="8" xfId="3" applyFont="1" applyBorder="1" applyAlignment="1">
      <alignment horizontal="left" vertical="center"/>
    </xf>
    <xf numFmtId="0" fontId="7" fillId="0" borderId="0" xfId="3" applyFont="1" applyBorder="1" applyAlignment="1" applyProtection="1">
      <alignment horizontal="right" vertical="center" wrapText="1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0" xfId="3" applyFont="1" applyAlignment="1" applyProtection="1">
      <alignment horizontal="right" wrapText="1"/>
      <protection hidden="1"/>
    </xf>
    <xf numFmtId="49" fontId="4" fillId="2" borderId="6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8" xfId="3" applyNumberFormat="1" applyFont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 wrapText="1"/>
      <protection hidden="1"/>
    </xf>
    <xf numFmtId="0" fontId="4" fillId="0" borderId="5" xfId="3" applyFont="1" applyFill="1" applyBorder="1" applyAlignment="1" applyProtection="1">
      <alignment horizontal="left" vertical="center" wrapText="1"/>
      <protection hidden="1"/>
    </xf>
    <xf numFmtId="0" fontId="13" fillId="0" borderId="0" xfId="3" applyFont="1" applyBorder="1" applyAlignment="1" applyProtection="1">
      <alignment horizontal="center" vertical="center" wrapText="1"/>
      <protection hidden="1"/>
    </xf>
    <xf numFmtId="0" fontId="7" fillId="0" borderId="0" xfId="3" applyFont="1" applyAlignment="1" applyProtection="1">
      <alignment wrapText="1"/>
      <protection hidden="1"/>
    </xf>
    <xf numFmtId="0" fontId="3" fillId="0" borderId="0" xfId="3" applyFont="1" applyBorder="1" applyAlignment="1" applyProtection="1">
      <alignment horizontal="right" vertical="center" wrapText="1"/>
      <protection hidden="1"/>
    </xf>
    <xf numFmtId="0" fontId="3" fillId="0" borderId="5" xfId="3" applyFont="1" applyBorder="1" applyAlignment="1" applyProtection="1">
      <alignment horizontal="right" wrapText="1"/>
      <protection hidden="1"/>
    </xf>
    <xf numFmtId="0" fontId="5" fillId="0" borderId="7" xfId="3" applyFont="1" applyBorder="1" applyAlignment="1">
      <alignment horizontal="left" vertical="center"/>
    </xf>
    <xf numFmtId="0" fontId="5" fillId="0" borderId="8" xfId="3" applyFont="1" applyBorder="1" applyAlignment="1">
      <alignment horizontal="left" vertical="center"/>
    </xf>
    <xf numFmtId="1" fontId="4" fillId="2" borderId="6" xfId="3" applyNumberFormat="1" applyFont="1" applyFill="1" applyBorder="1" applyAlignment="1" applyProtection="1">
      <alignment horizontal="center" vertical="center"/>
      <protection locked="0" hidden="1"/>
    </xf>
    <xf numFmtId="1" fontId="4" fillId="2" borderId="8" xfId="3" applyNumberFormat="1" applyFont="1" applyFill="1" applyBorder="1" applyAlignment="1" applyProtection="1">
      <alignment horizontal="center" vertical="center"/>
      <protection locked="0" hidden="1"/>
    </xf>
    <xf numFmtId="0" fontId="6" fillId="2" borderId="6" xfId="1" applyFill="1" applyBorder="1" applyAlignment="1" applyProtection="1">
      <protection locked="0" hidden="1"/>
    </xf>
    <xf numFmtId="0" fontId="4" fillId="0" borderId="7" xfId="3" applyFont="1" applyBorder="1" applyAlignment="1" applyProtection="1">
      <protection locked="0" hidden="1"/>
    </xf>
    <xf numFmtId="0" fontId="4" fillId="0" borderId="8" xfId="3" applyFont="1" applyBorder="1" applyAlignment="1" applyProtection="1">
      <protection locked="0" hidden="1"/>
    </xf>
    <xf numFmtId="0" fontId="7" fillId="0" borderId="7" xfId="3" applyFont="1" applyBorder="1" applyAlignment="1">
      <alignment horizontal="left"/>
    </xf>
    <xf numFmtId="0" fontId="7" fillId="0" borderId="8" xfId="3" applyFont="1" applyBorder="1" applyAlignment="1">
      <alignment horizontal="left"/>
    </xf>
    <xf numFmtId="0" fontId="7" fillId="0" borderId="13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4" fillId="2" borderId="6" xfId="0" applyFont="1" applyFill="1" applyBorder="1" applyAlignment="1" applyProtection="1">
      <alignment horizontal="left" vertical="center"/>
      <protection locked="0" hidden="1"/>
    </xf>
    <xf numFmtId="0" fontId="21" fillId="0" borderId="7" xfId="0" applyFont="1" applyBorder="1" applyAlignment="1">
      <alignment horizontal="left"/>
    </xf>
    <xf numFmtId="0" fontId="21" fillId="0" borderId="8" xfId="0" applyFont="1" applyBorder="1" applyAlignment="1">
      <alignment horizontal="left"/>
    </xf>
    <xf numFmtId="0" fontId="5" fillId="0" borderId="0" xfId="3" applyFont="1" applyAlignment="1" applyProtection="1">
      <alignment horizontal="center" vertical="center"/>
      <protection hidden="1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vertical="center"/>
    </xf>
    <xf numFmtId="0" fontId="7" fillId="0" borderId="0" xfId="3" applyFont="1" applyAlignment="1">
      <alignment horizontal="center"/>
    </xf>
    <xf numFmtId="0" fontId="4" fillId="2" borderId="6" xfId="3" applyFont="1" applyFill="1" applyBorder="1" applyAlignment="1" applyProtection="1">
      <alignment horizontal="right" vertical="center"/>
      <protection locked="0" hidden="1"/>
    </xf>
    <xf numFmtId="0" fontId="5" fillId="0" borderId="7" xfId="3" applyFont="1" applyBorder="1" applyAlignment="1"/>
    <xf numFmtId="0" fontId="5" fillId="0" borderId="8" xfId="3" applyFont="1" applyBorder="1" applyAlignment="1"/>
    <xf numFmtId="0" fontId="5" fillId="0" borderId="0" xfId="3" applyFont="1" applyBorder="1" applyAlignment="1" applyProtection="1">
      <alignment vertical="top" wrapText="1"/>
      <protection hidden="1"/>
    </xf>
    <xf numFmtId="0" fontId="5" fillId="0" borderId="0" xfId="3" applyFont="1" applyBorder="1" applyAlignment="1" applyProtection="1">
      <alignment wrapText="1"/>
      <protection hidden="1"/>
    </xf>
    <xf numFmtId="49" fontId="4" fillId="2" borderId="6" xfId="0" applyNumberFormat="1" applyFont="1" applyFill="1" applyBorder="1" applyAlignment="1" applyProtection="1">
      <alignment horizontal="center" vertical="center"/>
      <protection locked="0" hidden="1"/>
    </xf>
    <xf numFmtId="49" fontId="4" fillId="0" borderId="8" xfId="0" applyNumberFormat="1" applyFont="1" applyBorder="1" applyAlignment="1" applyProtection="1">
      <alignment horizontal="center" vertical="center"/>
      <protection locked="0" hidden="1"/>
    </xf>
    <xf numFmtId="0" fontId="4" fillId="2" borderId="6" xfId="0" applyFont="1" applyFill="1" applyBorder="1" applyAlignment="1" applyProtection="1">
      <alignment horizontal="right" vertical="center"/>
      <protection locked="0" hidden="1"/>
    </xf>
    <xf numFmtId="0" fontId="5" fillId="0" borderId="7" xfId="0" applyFont="1" applyBorder="1" applyAlignment="1"/>
    <xf numFmtId="0" fontId="5" fillId="0" borderId="8" xfId="0" applyFont="1" applyBorder="1" applyAlignment="1"/>
    <xf numFmtId="0" fontId="7" fillId="0" borderId="0" xfId="3" applyFont="1" applyAlignment="1" applyProtection="1">
      <alignment horizontal="right" vertical="center" wrapText="1"/>
      <protection hidden="1"/>
    </xf>
    <xf numFmtId="0" fontId="7" fillId="0" borderId="5" xfId="3" applyFont="1" applyBorder="1" applyAlignment="1" applyProtection="1">
      <alignment horizontal="right" wrapText="1"/>
      <protection hidden="1"/>
    </xf>
    <xf numFmtId="49" fontId="4" fillId="2" borderId="6" xfId="0" applyNumberFormat="1" applyFont="1" applyFill="1" applyBorder="1" applyAlignment="1" applyProtection="1">
      <alignment horizontal="left" vertical="center"/>
      <protection locked="0" hidden="1"/>
    </xf>
    <xf numFmtId="49" fontId="4" fillId="0" borderId="7" xfId="0" applyNumberFormat="1" applyFont="1" applyBorder="1" applyAlignment="1" applyProtection="1">
      <alignment horizontal="left" vertical="center"/>
      <protection locked="0" hidden="1"/>
    </xf>
    <xf numFmtId="49" fontId="4" fillId="0" borderId="8" xfId="0" applyNumberFormat="1" applyFont="1" applyBorder="1" applyAlignment="1" applyProtection="1">
      <alignment horizontal="left" vertical="center"/>
      <protection locked="0" hidden="1"/>
    </xf>
    <xf numFmtId="0" fontId="12" fillId="0" borderId="0" xfId="3" applyFont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7" xfId="3" applyFont="1" applyBorder="1" applyAlignment="1"/>
    <xf numFmtId="0" fontId="7" fillId="0" borderId="8" xfId="3" applyFont="1" applyBorder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15" xfId="3" applyFont="1" applyBorder="1" applyAlignment="1" applyProtection="1">
      <alignment horizontal="center"/>
      <protection hidden="1"/>
    </xf>
    <xf numFmtId="0" fontId="4" fillId="0" borderId="7" xfId="0" applyFont="1" applyBorder="1" applyAlignment="1" applyProtection="1">
      <alignment horizontal="left" vertical="center"/>
      <protection locked="0" hidden="1"/>
    </xf>
    <xf numFmtId="0" fontId="5" fillId="0" borderId="0" xfId="3" applyFont="1" applyBorder="1" applyAlignment="1" applyProtection="1">
      <alignment horizontal="center" vertical="top"/>
      <protection hidden="1"/>
    </xf>
    <xf numFmtId="0" fontId="5" fillId="0" borderId="0" xfId="3" applyFont="1" applyBorder="1" applyAlignment="1" applyProtection="1">
      <alignment horizontal="center"/>
      <protection hidden="1"/>
    </xf>
    <xf numFmtId="0" fontId="7" fillId="0" borderId="0" xfId="3" applyFont="1" applyFill="1" applyBorder="1" applyAlignment="1" applyProtection="1">
      <alignment horizontal="center" vertical="top"/>
      <protection hidden="1"/>
    </xf>
    <xf numFmtId="0" fontId="7" fillId="0" borderId="0" xfId="3" applyFont="1" applyFill="1" applyBorder="1" applyAlignment="1" applyProtection="1">
      <alignment horizontal="center"/>
      <protection hidden="1"/>
    </xf>
    <xf numFmtId="49" fontId="6" fillId="2" borderId="6" xfId="1" applyNumberFormat="1" applyFill="1" applyBorder="1" applyAlignment="1" applyProtection="1">
      <alignment horizontal="left" vertical="center"/>
      <protection locked="0" hidden="1"/>
    </xf>
    <xf numFmtId="49" fontId="4" fillId="0" borderId="7" xfId="3" applyNumberFormat="1" applyFont="1" applyBorder="1" applyAlignment="1" applyProtection="1">
      <alignment horizontal="left" vertical="center"/>
      <protection locked="0" hidden="1"/>
    </xf>
    <xf numFmtId="49" fontId="4" fillId="0" borderId="8" xfId="3" applyNumberFormat="1" applyFont="1" applyBorder="1" applyAlignment="1" applyProtection="1">
      <alignment horizontal="left" vertical="center"/>
      <protection locked="0" hidden="1"/>
    </xf>
    <xf numFmtId="0" fontId="5" fillId="0" borderId="8" xfId="0" applyFont="1" applyBorder="1" applyAlignment="1">
      <alignment horizontal="left" vertical="center"/>
    </xf>
    <xf numFmtId="0" fontId="19" fillId="0" borderId="0" xfId="5" applyFont="1" applyAlignment="1" applyProtection="1">
      <alignment horizontal="left"/>
      <protection hidden="1"/>
    </xf>
    <xf numFmtId="0" fontId="20" fillId="0" borderId="0" xfId="5" applyFont="1" applyAlignment="1"/>
    <xf numFmtId="0" fontId="15" fillId="0" borderId="0" xfId="5" applyFont="1" applyAlignment="1" applyProtection="1">
      <alignment horizontal="left"/>
      <protection hidden="1"/>
    </xf>
    <xf numFmtId="0" fontId="11" fillId="0" borderId="0" xfId="5" applyAlignment="1"/>
    <xf numFmtId="0" fontId="7" fillId="0" borderId="25" xfId="3" applyFont="1" applyBorder="1" applyAlignment="1" applyProtection="1">
      <alignment horizontal="center" vertical="top"/>
      <protection hidden="1"/>
    </xf>
    <xf numFmtId="0" fontId="7" fillId="0" borderId="25" xfId="3" applyFont="1" applyBorder="1" applyAlignment="1">
      <alignment horizontal="center"/>
    </xf>
    <xf numFmtId="0" fontId="7" fillId="0" borderId="25" xfId="3" applyFont="1" applyBorder="1" applyAlignment="1"/>
    <xf numFmtId="0" fontId="4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5" fillId="0" borderId="28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9" fillId="0" borderId="7" xfId="0" applyFont="1" applyFill="1" applyBorder="1" applyAlignment="1" applyProtection="1">
      <alignment horizontal="center" vertical="top" wrapText="1"/>
      <protection hidden="1"/>
    </xf>
    <xf numFmtId="0" fontId="9" fillId="2" borderId="40" xfId="0" applyFont="1" applyFill="1" applyBorder="1" applyAlignment="1" applyProtection="1">
      <alignment vertical="center" wrapText="1"/>
      <protection hidden="1"/>
    </xf>
    <xf numFmtId="0" fontId="9" fillId="2" borderId="41" xfId="0" applyFont="1" applyFill="1" applyBorder="1" applyAlignment="1" applyProtection="1">
      <alignment vertical="center" wrapText="1"/>
      <protection hidden="1"/>
    </xf>
    <xf numFmtId="0" fontId="9" fillId="2" borderId="42" xfId="0" applyFont="1" applyFill="1" applyBorder="1" applyAlignment="1" applyProtection="1">
      <alignment vertical="center" wrapText="1"/>
      <protection hidden="1"/>
    </xf>
    <xf numFmtId="0" fontId="4" fillId="3" borderId="22" xfId="0" applyFont="1" applyFill="1" applyBorder="1" applyAlignment="1" applyProtection="1">
      <alignment horizontal="center" vertical="center" wrapText="1"/>
      <protection hidden="1"/>
    </xf>
    <xf numFmtId="0" fontId="4" fillId="3" borderId="29" xfId="0" applyFont="1" applyFill="1" applyBorder="1" applyAlignment="1" applyProtection="1">
      <alignment horizontal="center" vertical="center" wrapText="1"/>
      <protection hidden="1"/>
    </xf>
    <xf numFmtId="0" fontId="4" fillId="3" borderId="30" xfId="0" applyFont="1" applyFill="1" applyBorder="1" applyAlignment="1" applyProtection="1">
      <alignment horizontal="center" vertical="center" wrapText="1"/>
      <protection hidden="1"/>
    </xf>
    <xf numFmtId="0" fontId="8" fillId="3" borderId="18" xfId="0" applyFont="1" applyFill="1" applyBorder="1" applyAlignment="1" applyProtection="1">
      <alignment horizontal="center" vertical="center" wrapText="1"/>
      <protection hidden="1"/>
    </xf>
    <xf numFmtId="0" fontId="4" fillId="0" borderId="31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vertical="center"/>
    </xf>
    <xf numFmtId="0" fontId="1" fillId="4" borderId="8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left" vertical="center" wrapText="1" indent="1"/>
    </xf>
    <xf numFmtId="0" fontId="5" fillId="0" borderId="27" xfId="0" applyFont="1" applyFill="1" applyBorder="1" applyAlignment="1">
      <alignment horizontal="left" vertical="center" wrapText="1" indent="1"/>
    </xf>
    <xf numFmtId="0" fontId="5" fillId="0" borderId="28" xfId="0" applyFont="1" applyFill="1" applyBorder="1" applyAlignment="1">
      <alignment horizontal="left" vertical="center" wrapText="1" inden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4" borderId="40" xfId="0" applyFont="1" applyFill="1" applyBorder="1" applyAlignment="1">
      <alignment horizontal="left" vertical="center" wrapText="1"/>
    </xf>
    <xf numFmtId="0" fontId="4" fillId="4" borderId="41" xfId="0" applyFont="1" applyFill="1" applyBorder="1" applyAlignment="1">
      <alignment horizontal="left" vertical="center" wrapText="1"/>
    </xf>
    <xf numFmtId="0" fontId="1" fillId="4" borderId="41" xfId="0" applyFont="1" applyFill="1" applyBorder="1" applyAlignment="1">
      <alignment horizontal="left" vertical="center" wrapText="1"/>
    </xf>
    <xf numFmtId="0" fontId="1" fillId="4" borderId="42" xfId="0" applyFont="1" applyFill="1" applyBorder="1" applyAlignment="1">
      <alignment horizontal="left" vertical="center" wrapText="1"/>
    </xf>
    <xf numFmtId="0" fontId="1" fillId="0" borderId="20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5" fillId="0" borderId="34" xfId="0" applyFont="1" applyFill="1" applyBorder="1" applyAlignment="1">
      <alignment horizontal="left" vertical="center" wrapText="1"/>
    </xf>
    <xf numFmtId="0" fontId="5" fillId="0" borderId="35" xfId="0" applyFont="1" applyFill="1" applyBorder="1" applyAlignment="1">
      <alignment horizontal="left" vertical="center" wrapText="1"/>
    </xf>
    <xf numFmtId="0" fontId="5" fillId="0" borderId="36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4" borderId="46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4" fillId="4" borderId="47" xfId="0" applyFont="1" applyFill="1" applyBorder="1" applyAlignment="1">
      <alignment horizontal="left" vertical="center" wrapText="1"/>
    </xf>
    <xf numFmtId="0" fontId="4" fillId="0" borderId="48" xfId="0" applyFont="1" applyFill="1" applyBorder="1" applyAlignment="1">
      <alignment horizontal="left" vertical="center" wrapText="1"/>
    </xf>
    <xf numFmtId="0" fontId="4" fillId="0" borderId="49" xfId="0" applyFont="1" applyFill="1" applyBorder="1" applyAlignment="1">
      <alignment horizontal="left" vertical="center" wrapText="1"/>
    </xf>
    <xf numFmtId="0" fontId="4" fillId="0" borderId="5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 indent="1"/>
    </xf>
    <xf numFmtId="0" fontId="4" fillId="0" borderId="27" xfId="0" applyFont="1" applyFill="1" applyBorder="1" applyAlignment="1">
      <alignment horizontal="left" vertical="center" wrapText="1" indent="1"/>
    </xf>
    <xf numFmtId="0" fontId="4" fillId="0" borderId="28" xfId="0" applyFont="1" applyFill="1" applyBorder="1" applyAlignment="1">
      <alignment horizontal="left" vertical="center" wrapText="1" indent="1"/>
    </xf>
    <xf numFmtId="0" fontId="4" fillId="4" borderId="42" xfId="0" applyFont="1" applyFill="1" applyBorder="1" applyAlignment="1">
      <alignment horizontal="left" vertical="center" wrapText="1"/>
    </xf>
    <xf numFmtId="0" fontId="5" fillId="0" borderId="37" xfId="0" applyFont="1" applyFill="1" applyBorder="1" applyAlignment="1">
      <alignment horizontal="left" vertical="center" wrapText="1" indent="1"/>
    </xf>
    <xf numFmtId="0" fontId="5" fillId="0" borderId="38" xfId="0" applyFont="1" applyFill="1" applyBorder="1" applyAlignment="1">
      <alignment horizontal="left" vertical="center" wrapText="1" indent="1"/>
    </xf>
    <xf numFmtId="0" fontId="5" fillId="0" borderId="39" xfId="0" applyFont="1" applyFill="1" applyBorder="1" applyAlignment="1">
      <alignment horizontal="left" vertical="center" wrapText="1" indent="1"/>
    </xf>
    <xf numFmtId="0" fontId="8" fillId="3" borderId="22" xfId="0" applyFont="1" applyFill="1" applyBorder="1" applyAlignment="1" applyProtection="1">
      <alignment horizontal="center" vertical="center" wrapText="1"/>
      <protection hidden="1"/>
    </xf>
    <xf numFmtId="0" fontId="8" fillId="3" borderId="30" xfId="0" applyFont="1" applyFill="1" applyBorder="1" applyAlignment="1" applyProtection="1">
      <alignment horizontal="center" vertical="center" wrapText="1"/>
      <protection hidden="1"/>
    </xf>
    <xf numFmtId="0" fontId="4" fillId="3" borderId="43" xfId="0" applyFont="1" applyFill="1" applyBorder="1" applyAlignment="1" applyProtection="1">
      <alignment horizontal="center" vertical="center" wrapText="1"/>
      <protection hidden="1"/>
    </xf>
    <xf numFmtId="0" fontId="4" fillId="3" borderId="44" xfId="0" applyFont="1" applyFill="1" applyBorder="1" applyAlignment="1" applyProtection="1">
      <alignment horizontal="center" vertical="center" wrapText="1"/>
      <protection hidden="1"/>
    </xf>
    <xf numFmtId="0" fontId="4" fillId="3" borderId="45" xfId="0" applyFont="1" applyFill="1" applyBorder="1" applyAlignment="1" applyProtection="1">
      <alignment horizontal="center" vertical="center" wrapText="1"/>
      <protection hidden="1"/>
    </xf>
    <xf numFmtId="0" fontId="4" fillId="3" borderId="17" xfId="0" applyFont="1" applyFill="1" applyBorder="1" applyAlignment="1" applyProtection="1">
      <alignment horizontal="center" vertical="center" wrapText="1"/>
      <protection hidden="1"/>
    </xf>
    <xf numFmtId="0" fontId="9" fillId="6" borderId="40" xfId="0" applyFont="1" applyFill="1" applyBorder="1" applyAlignment="1" applyProtection="1">
      <alignment horizontal="left" vertical="center" wrapText="1"/>
      <protection hidden="1"/>
    </xf>
    <xf numFmtId="0" fontId="9" fillId="6" borderId="41" xfId="0" applyFont="1" applyFill="1" applyBorder="1" applyAlignment="1" applyProtection="1">
      <alignment horizontal="left" vertical="center" wrapText="1"/>
      <protection hidden="1"/>
    </xf>
    <xf numFmtId="0" fontId="9" fillId="6" borderId="42" xfId="0" applyFont="1" applyFill="1" applyBorder="1" applyAlignment="1" applyProtection="1">
      <alignment horizontal="left" vertical="center" wrapText="1"/>
      <protection hidden="1"/>
    </xf>
    <xf numFmtId="0" fontId="4" fillId="5" borderId="40" xfId="0" applyFont="1" applyFill="1" applyBorder="1" applyAlignment="1">
      <alignment horizontal="left" vertical="center" wrapText="1"/>
    </xf>
    <xf numFmtId="0" fontId="4" fillId="5" borderId="41" xfId="0" applyFont="1" applyFill="1" applyBorder="1" applyAlignment="1">
      <alignment horizontal="left" vertical="center" wrapText="1"/>
    </xf>
    <xf numFmtId="0" fontId="16" fillId="5" borderId="41" xfId="0" applyFont="1" applyFill="1" applyBorder="1" applyAlignment="1">
      <alignment vertical="center" wrapText="1"/>
    </xf>
    <xf numFmtId="0" fontId="16" fillId="5" borderId="42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0" xfId="5" applyFont="1" applyFill="1" applyBorder="1" applyAlignment="1" applyProtection="1">
      <alignment horizontal="center" vertical="center"/>
      <protection hidden="1"/>
    </xf>
    <xf numFmtId="0" fontId="4" fillId="3" borderId="19" xfId="0" applyFont="1" applyFill="1" applyBorder="1" applyAlignment="1">
      <alignment horizontal="center" vertical="center" wrapText="1"/>
    </xf>
    <xf numFmtId="49" fontId="8" fillId="3" borderId="18" xfId="0" applyNumberFormat="1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vertical="center" wrapText="1"/>
    </xf>
    <xf numFmtId="0" fontId="17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1" fillId="0" borderId="41" xfId="0" applyFont="1" applyFill="1" applyBorder="1" applyAlignment="1">
      <alignment vertical="center" wrapText="1"/>
    </xf>
    <xf numFmtId="0" fontId="1" fillId="0" borderId="42" xfId="0" applyFont="1" applyFill="1" applyBorder="1" applyAlignment="1">
      <alignment vertical="center" wrapText="1"/>
    </xf>
    <xf numFmtId="0" fontId="12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23" fillId="0" borderId="0" xfId="0" applyFont="1" applyAlignment="1">
      <alignment horizontal="left" vertical="top"/>
    </xf>
  </cellXfs>
  <cellStyles count="6">
    <cellStyle name="Hyperlink" xfId="1" builtinId="8"/>
    <cellStyle name="Normal" xfId="0" builtinId="0"/>
    <cellStyle name="Normal 2" xfId="2"/>
    <cellStyle name="Normal_TFI-POD" xfId="3"/>
    <cellStyle name="Obično_Knjiga2" xfId="4"/>
    <cellStyle name="Style 1" xfId="5"/>
  </cellStyles>
  <dxfs count="5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Iva.Brajevic@podravka.hr" TargetMode="External"/><Relationship Id="rId2" Type="http://schemas.openxmlformats.org/officeDocument/2006/relationships/hyperlink" Target="http://www.podravka.com/" TargetMode="External"/><Relationship Id="rId1" Type="http://schemas.openxmlformats.org/officeDocument/2006/relationships/hyperlink" Target="mailto:podravka@podravka.hr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AG392"/>
  <sheetViews>
    <sheetView showGridLines="0" showRowColHeaders="0" topLeftCell="XFD1" workbookViewId="0"/>
  </sheetViews>
  <sheetFormatPr defaultColWidth="0" defaultRowHeight="12.75" x14ac:dyDescent="0.2"/>
  <cols>
    <col min="1" max="1" width="16.5703125" hidden="1" customWidth="1"/>
    <col min="2" max="2" width="15.42578125" style="8" hidden="1" customWidth="1"/>
    <col min="3" max="3" width="5.42578125" hidden="1" customWidth="1"/>
    <col min="4" max="4" width="9.85546875" hidden="1" customWidth="1"/>
    <col min="5" max="5" width="6.42578125" hidden="1" customWidth="1"/>
    <col min="6" max="6" width="5" hidden="1" customWidth="1"/>
    <col min="7" max="7" width="9.42578125" hidden="1" customWidth="1"/>
    <col min="8" max="8" width="12.5703125" style="19" hidden="1" customWidth="1"/>
    <col min="9" max="9" width="10.42578125" hidden="1" customWidth="1"/>
    <col min="10" max="11" width="10.140625" style="15" hidden="1" customWidth="1"/>
    <col min="12" max="20" width="8.42578125" style="15" hidden="1" customWidth="1"/>
    <col min="21" max="24" width="9.140625" style="15" hidden="1" customWidth="1"/>
    <col min="25" max="25" width="9.85546875" hidden="1" customWidth="1"/>
    <col min="26" max="27" width="10.5703125" hidden="1" customWidth="1"/>
    <col min="28" max="28" width="12.7109375" hidden="1" customWidth="1"/>
    <col min="29" max="29" width="12.85546875" hidden="1" customWidth="1"/>
    <col min="30" max="16384" width="9.140625" hidden="1"/>
  </cols>
  <sheetData>
    <row r="1" spans="1:33" x14ac:dyDescent="0.2">
      <c r="A1" s="16" t="s">
        <v>33</v>
      </c>
      <c r="B1" s="17" t="s">
        <v>34</v>
      </c>
      <c r="C1" s="16"/>
      <c r="D1" s="16" t="s">
        <v>127</v>
      </c>
      <c r="E1" s="16" t="s">
        <v>128</v>
      </c>
      <c r="F1" s="16" t="s">
        <v>73</v>
      </c>
      <c r="G1" s="16" t="s">
        <v>129</v>
      </c>
      <c r="H1" s="21" t="s">
        <v>11</v>
      </c>
      <c r="I1" s="16" t="s">
        <v>163</v>
      </c>
      <c r="J1" s="27" t="s">
        <v>12</v>
      </c>
      <c r="K1" s="27" t="s">
        <v>13</v>
      </c>
      <c r="L1" s="27" t="s">
        <v>14</v>
      </c>
      <c r="M1" s="27" t="s">
        <v>15</v>
      </c>
      <c r="N1" s="27" t="s">
        <v>16</v>
      </c>
      <c r="O1" s="27" t="s">
        <v>17</v>
      </c>
      <c r="P1" s="27" t="s">
        <v>18</v>
      </c>
      <c r="Q1" s="27" t="s">
        <v>19</v>
      </c>
      <c r="R1" s="27" t="s">
        <v>20</v>
      </c>
      <c r="S1" s="27" t="s">
        <v>21</v>
      </c>
      <c r="T1" s="27" t="s">
        <v>22</v>
      </c>
      <c r="U1" s="27" t="s">
        <v>166</v>
      </c>
      <c r="V1" s="27" t="s">
        <v>167</v>
      </c>
      <c r="W1" s="27" t="s">
        <v>168</v>
      </c>
      <c r="X1" s="27" t="s">
        <v>169</v>
      </c>
      <c r="Y1" s="16" t="s">
        <v>170</v>
      </c>
      <c r="Z1" s="16" t="s">
        <v>171</v>
      </c>
      <c r="AA1" s="16" t="s">
        <v>172</v>
      </c>
      <c r="AB1" s="16" t="s">
        <v>173</v>
      </c>
      <c r="AC1" s="18" t="s">
        <v>36</v>
      </c>
    </row>
    <row r="2" spans="1:33" x14ac:dyDescent="0.2">
      <c r="A2" s="10" t="s">
        <v>84</v>
      </c>
      <c r="B2" s="20" t="e">
        <f>#REF!</f>
        <v>#REF!</v>
      </c>
      <c r="D2" t="s">
        <v>159</v>
      </c>
      <c r="E2">
        <v>1</v>
      </c>
      <c r="F2" t="e">
        <f>#REF!</f>
        <v>#REF!</v>
      </c>
      <c r="G2" t="e">
        <f>IF(#REF!=0,"",#REF!)</f>
        <v>#REF!</v>
      </c>
      <c r="H2" s="19" t="e">
        <f>J2/100*F2+2*K2/100*F2</f>
        <v>#REF!</v>
      </c>
      <c r="I2" s="15" t="e">
        <f>ABS(ROUND(J2,0)-J2)+ABS(ROUND(K2,0)-K2)</f>
        <v>#REF!</v>
      </c>
      <c r="J2" s="28" t="e">
        <f>#REF!</f>
        <v>#REF!</v>
      </c>
      <c r="K2" s="29" t="e">
        <f>#REF!</f>
        <v>#REF!</v>
      </c>
      <c r="L2" s="28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29"/>
      <c r="Y2" s="10" t="e">
        <f>IF(#REF!&lt;&gt;"", TEXT(#REF!, "00000000"), "")</f>
        <v>#REF!</v>
      </c>
      <c r="Z2" s="10" t="e">
        <f>IF(#REF!&lt;&gt;"",#REF!, "")</f>
        <v>#REF!</v>
      </c>
      <c r="AA2" s="10" t="e">
        <f>IF(#REF!&lt;&gt;"",#REF!, "")</f>
        <v>#REF!</v>
      </c>
      <c r="AB2" s="11" t="e">
        <f>IF(#REF!&lt;&gt;"",#REF!, 0)</f>
        <v>#REF!</v>
      </c>
      <c r="AC2" t="e">
        <f>LEN(Y2)+LEN(Z2)+LEN(AA2)+INT(VALUE(AB2))</f>
        <v>#REF!</v>
      </c>
      <c r="AD2" t="e">
        <f>IF(#REF!&lt;&gt;"",#REF!, "")</f>
        <v>#REF!</v>
      </c>
      <c r="AE2" t="e">
        <f>IF(#REF!&lt;&gt;"",#REF!, "")</f>
        <v>#REF!</v>
      </c>
      <c r="AF2" t="e">
        <f>IF(#REF!&lt;&gt;"",#REF!, "")</f>
        <v>#REF!</v>
      </c>
      <c r="AG2" t="e">
        <f>IF(#REF!&lt;&gt;"",#REF!, "")</f>
        <v>#REF!</v>
      </c>
    </row>
    <row r="3" spans="1:33" x14ac:dyDescent="0.2">
      <c r="A3" s="10" t="s">
        <v>96</v>
      </c>
      <c r="B3" s="20" t="s">
        <v>97</v>
      </c>
      <c r="D3" t="s">
        <v>159</v>
      </c>
      <c r="E3">
        <v>1</v>
      </c>
      <c r="F3" t="e">
        <f>#REF!</f>
        <v>#REF!</v>
      </c>
      <c r="G3" t="e">
        <f>IF(#REF!=0,"",#REF!)</f>
        <v>#REF!</v>
      </c>
      <c r="H3" s="19" t="e">
        <f>J3/100*F3+2*K3/100*F3</f>
        <v>#REF!</v>
      </c>
      <c r="I3" t="e">
        <f>ABS(ROUND(J3,0)-J3)+ABS(ROUND(K3,0)-K3)</f>
        <v>#REF!</v>
      </c>
      <c r="J3" s="28" t="e">
        <f>#REF!</f>
        <v>#REF!</v>
      </c>
      <c r="K3" s="29" t="e">
        <f>#REF!</f>
        <v>#REF!</v>
      </c>
      <c r="L3" s="28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29"/>
      <c r="Y3" s="10" t="e">
        <f>IF(#REF!&lt;&gt;"", TEXT(#REF!, "00000000"), "")</f>
        <v>#REF!</v>
      </c>
      <c r="Z3" s="10" t="e">
        <f>IF(#REF!&lt;&gt;"",#REF!, "")</f>
        <v>#REF!</v>
      </c>
      <c r="AA3" s="10" t="e">
        <f>IF(#REF!&lt;&gt;"",#REF!, "")</f>
        <v>#REF!</v>
      </c>
      <c r="AB3" s="11" t="e">
        <f>IF(#REF!&lt;&gt;"",#REF!, 0)</f>
        <v>#REF!</v>
      </c>
      <c r="AC3" t="e">
        <f t="shared" ref="AC3:AC66" si="0">LEN(Y3)+LEN(Z3)+LEN(AA3)+INT(VALUE(AB3))</f>
        <v>#REF!</v>
      </c>
    </row>
    <row r="4" spans="1:33" x14ac:dyDescent="0.2">
      <c r="A4" s="10" t="s">
        <v>98</v>
      </c>
      <c r="B4" s="20">
        <v>2000</v>
      </c>
      <c r="D4" t="s">
        <v>159</v>
      </c>
      <c r="E4">
        <v>1</v>
      </c>
      <c r="F4" t="e">
        <f>#REF!</f>
        <v>#REF!</v>
      </c>
      <c r="G4" t="e">
        <f>IF(#REF!=0,"",#REF!)</f>
        <v>#REF!</v>
      </c>
      <c r="H4" s="19" t="e">
        <f t="shared" ref="H4:H44" si="1">J4/100*F4+2*K4/100*F4</f>
        <v>#REF!</v>
      </c>
      <c r="I4" s="15" t="e">
        <f>ABS(ROUND(J4,0)-J4)+ABS(ROUND(K4,0)-K4)</f>
        <v>#REF!</v>
      </c>
      <c r="J4" s="28" t="e">
        <f>#REF!</f>
        <v>#REF!</v>
      </c>
      <c r="K4" s="29" t="e">
        <f>#REF!</f>
        <v>#REF!</v>
      </c>
      <c r="L4" s="28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29"/>
      <c r="Y4" s="10" t="e">
        <f>IF(#REF!&lt;&gt;"", TEXT(#REF!, "00000000"), "")</f>
        <v>#REF!</v>
      </c>
      <c r="Z4" s="10" t="e">
        <f>IF(#REF!&lt;&gt;"",#REF!, "")</f>
        <v>#REF!</v>
      </c>
      <c r="AA4" s="10" t="e">
        <f>IF(#REF!&lt;&gt;"",#REF!, "")</f>
        <v>#REF!</v>
      </c>
      <c r="AB4" s="11" t="e">
        <f>IF(#REF!&lt;&gt;"",#REF!, 0)</f>
        <v>#REF!</v>
      </c>
      <c r="AC4" t="e">
        <f t="shared" si="0"/>
        <v>#REF!</v>
      </c>
    </row>
    <row r="5" spans="1:33" x14ac:dyDescent="0.2">
      <c r="A5" t="s">
        <v>32</v>
      </c>
      <c r="B5" s="8">
        <f>IF(ISNUMBER(#REF!),#REF!, 0)</f>
        <v>0</v>
      </c>
      <c r="D5" t="s">
        <v>159</v>
      </c>
      <c r="E5">
        <v>1</v>
      </c>
      <c r="F5" t="e">
        <f>#REF!</f>
        <v>#REF!</v>
      </c>
      <c r="G5" t="e">
        <f>IF(#REF!=0,"",#REF!)</f>
        <v>#REF!</v>
      </c>
      <c r="H5" s="19" t="e">
        <f t="shared" si="1"/>
        <v>#REF!</v>
      </c>
      <c r="I5" t="e">
        <f t="shared" ref="I5:I44" si="2">ABS(ROUND(J5,0)-J5)+ABS(ROUND(K5,0)-K5)</f>
        <v>#REF!</v>
      </c>
      <c r="J5" s="28" t="e">
        <f>#REF!</f>
        <v>#REF!</v>
      </c>
      <c r="K5" s="29" t="e">
        <f>#REF!</f>
        <v>#REF!</v>
      </c>
      <c r="L5" s="28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10" t="e">
        <f>IF(#REF!&lt;&gt;"", TEXT(#REF!, "00000000"), "")</f>
        <v>#REF!</v>
      </c>
      <c r="Z5" s="10" t="e">
        <f>IF(#REF!&lt;&gt;"",#REF!, "")</f>
        <v>#REF!</v>
      </c>
      <c r="AA5" s="10" t="e">
        <f>IF(#REF!&lt;&gt;"",#REF!, "")</f>
        <v>#REF!</v>
      </c>
      <c r="AB5" s="11" t="e">
        <f>IF(#REF!&lt;&gt;"",#REF!, 0)</f>
        <v>#REF!</v>
      </c>
      <c r="AC5" t="e">
        <f t="shared" si="0"/>
        <v>#REF!</v>
      </c>
    </row>
    <row r="6" spans="1:33" x14ac:dyDescent="0.2">
      <c r="A6" t="s">
        <v>23</v>
      </c>
      <c r="B6" s="8" t="e">
        <f>#REF!</f>
        <v>#REF!</v>
      </c>
      <c r="D6" t="s">
        <v>159</v>
      </c>
      <c r="E6">
        <v>1</v>
      </c>
      <c r="F6" t="e">
        <f>#REF!</f>
        <v>#REF!</v>
      </c>
      <c r="G6" t="e">
        <f>IF(#REF!=0,"",#REF!)</f>
        <v>#REF!</v>
      </c>
      <c r="H6" s="19" t="e">
        <f t="shared" si="1"/>
        <v>#REF!</v>
      </c>
      <c r="I6" s="15" t="e">
        <f t="shared" si="2"/>
        <v>#REF!</v>
      </c>
      <c r="J6" s="28" t="e">
        <f>#REF!</f>
        <v>#REF!</v>
      </c>
      <c r="K6" s="29" t="e">
        <f>#REF!</f>
        <v>#REF!</v>
      </c>
      <c r="L6" s="28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9"/>
      <c r="Y6" s="10" t="e">
        <f>IF(#REF!&lt;&gt;"", TEXT(#REF!, "00000000"), "")</f>
        <v>#REF!</v>
      </c>
      <c r="Z6" s="10" t="e">
        <f>IF(#REF!&lt;&gt;"",#REF!, "")</f>
        <v>#REF!</v>
      </c>
      <c r="AA6" s="10" t="e">
        <f>IF(#REF!&lt;&gt;"",#REF!, "")</f>
        <v>#REF!</v>
      </c>
      <c r="AB6" s="11" t="e">
        <f>IF(#REF!&lt;&gt;"",#REF!, 0)</f>
        <v>#REF!</v>
      </c>
      <c r="AC6" t="e">
        <f t="shared" si="0"/>
        <v>#REF!</v>
      </c>
    </row>
    <row r="7" spans="1:33" x14ac:dyDescent="0.2">
      <c r="A7" t="s">
        <v>24</v>
      </c>
      <c r="B7" s="8" t="e">
        <f>#REF!</f>
        <v>#REF!</v>
      </c>
      <c r="D7" t="s">
        <v>159</v>
      </c>
      <c r="E7">
        <v>1</v>
      </c>
      <c r="F7" t="e">
        <f>#REF!</f>
        <v>#REF!</v>
      </c>
      <c r="G7" t="e">
        <f>IF(#REF!=0,"",#REF!)</f>
        <v>#REF!</v>
      </c>
      <c r="H7" s="19" t="e">
        <f t="shared" si="1"/>
        <v>#REF!</v>
      </c>
      <c r="I7" t="e">
        <f t="shared" si="2"/>
        <v>#REF!</v>
      </c>
      <c r="J7" s="28" t="e">
        <f>#REF!</f>
        <v>#REF!</v>
      </c>
      <c r="K7" s="29" t="e">
        <f>#REF!</f>
        <v>#REF!</v>
      </c>
      <c r="L7" s="28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29"/>
      <c r="Y7" s="10" t="e">
        <f>IF(#REF!&lt;&gt;"", TEXT(#REF!, "00000000"), "")</f>
        <v>#REF!</v>
      </c>
      <c r="Z7" s="10" t="e">
        <f>IF(#REF!&lt;&gt;"",#REF!, "")</f>
        <v>#REF!</v>
      </c>
      <c r="AA7" s="10" t="e">
        <f>IF(#REF!&lt;&gt;"",#REF!, "")</f>
        <v>#REF!</v>
      </c>
      <c r="AB7" s="11" t="e">
        <f>IF(#REF!&lt;&gt;"",#REF!, 0)</f>
        <v>#REF!</v>
      </c>
      <c r="AC7" t="e">
        <f t="shared" si="0"/>
        <v>#REF!</v>
      </c>
    </row>
    <row r="8" spans="1:33" x14ac:dyDescent="0.2">
      <c r="A8" t="s">
        <v>60</v>
      </c>
      <c r="B8" s="8" t="e">
        <f>#REF!</f>
        <v>#REF!</v>
      </c>
      <c r="D8" t="s">
        <v>159</v>
      </c>
      <c r="E8">
        <v>1</v>
      </c>
      <c r="F8" t="e">
        <f>#REF!</f>
        <v>#REF!</v>
      </c>
      <c r="G8" t="e">
        <f>IF(#REF!=0,"",#REF!)</f>
        <v>#REF!</v>
      </c>
      <c r="H8" s="19" t="e">
        <f t="shared" si="1"/>
        <v>#REF!</v>
      </c>
      <c r="I8" s="15" t="e">
        <f t="shared" si="2"/>
        <v>#REF!</v>
      </c>
      <c r="J8" s="28" t="e">
        <f>#REF!</f>
        <v>#REF!</v>
      </c>
      <c r="K8" s="29" t="e">
        <f>#REF!</f>
        <v>#REF!</v>
      </c>
      <c r="L8" s="2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29"/>
      <c r="Y8" s="10" t="e">
        <f>IF(#REF!&lt;&gt;"", TEXT(#REF!, "00000000"), "")</f>
        <v>#REF!</v>
      </c>
      <c r="Z8" s="10" t="e">
        <f>IF(#REF!&lt;&gt;"",#REF!, "")</f>
        <v>#REF!</v>
      </c>
      <c r="AA8" s="10" t="e">
        <f>IF(#REF!&lt;&gt;"",#REF!, "")</f>
        <v>#REF!</v>
      </c>
      <c r="AB8" s="11" t="e">
        <f>IF(#REF!&lt;&gt;"",#REF!, 0)</f>
        <v>#REF!</v>
      </c>
      <c r="AC8" t="e">
        <f t="shared" si="0"/>
        <v>#REF!</v>
      </c>
    </row>
    <row r="9" spans="1:33" x14ac:dyDescent="0.2">
      <c r="A9" t="s">
        <v>25</v>
      </c>
      <c r="B9" s="8" t="e">
        <f>TRIM(#REF!)</f>
        <v>#REF!</v>
      </c>
      <c r="D9" t="s">
        <v>159</v>
      </c>
      <c r="E9">
        <v>1</v>
      </c>
      <c r="F9" t="e">
        <f>#REF!</f>
        <v>#REF!</v>
      </c>
      <c r="G9" t="e">
        <f>IF(#REF!=0,"",#REF!)</f>
        <v>#REF!</v>
      </c>
      <c r="H9" s="19" t="e">
        <f t="shared" si="1"/>
        <v>#REF!</v>
      </c>
      <c r="I9" t="e">
        <f t="shared" si="2"/>
        <v>#REF!</v>
      </c>
      <c r="J9" s="28" t="e">
        <f>#REF!</f>
        <v>#REF!</v>
      </c>
      <c r="K9" s="29" t="e">
        <f>#REF!</f>
        <v>#REF!</v>
      </c>
      <c r="L9" s="28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29"/>
      <c r="Y9" s="10" t="e">
        <f>IF(#REF!&lt;&gt;"", TEXT(#REF!, "00000000"), "")</f>
        <v>#REF!</v>
      </c>
      <c r="Z9" s="10" t="e">
        <f>IF(#REF!&lt;&gt;"",#REF!, "")</f>
        <v>#REF!</v>
      </c>
      <c r="AA9" s="10" t="e">
        <f>IF(#REF!&lt;&gt;"",#REF!, "")</f>
        <v>#REF!</v>
      </c>
      <c r="AB9" s="11" t="e">
        <f>IF(#REF!&lt;&gt;"",#REF!, 0)</f>
        <v>#REF!</v>
      </c>
      <c r="AC9" t="e">
        <f t="shared" si="0"/>
        <v>#REF!</v>
      </c>
    </row>
    <row r="10" spans="1:33" x14ac:dyDescent="0.2">
      <c r="A10" t="s">
        <v>26</v>
      </c>
      <c r="B10" s="8" t="e">
        <f>TEXT(#REF!, "00000")</f>
        <v>#REF!</v>
      </c>
      <c r="D10" t="s">
        <v>159</v>
      </c>
      <c r="E10">
        <v>1</v>
      </c>
      <c r="F10" t="e">
        <f>#REF!</f>
        <v>#REF!</v>
      </c>
      <c r="G10" t="e">
        <f>IF(#REF!=0,"",#REF!)</f>
        <v>#REF!</v>
      </c>
      <c r="H10" s="19" t="e">
        <f t="shared" si="1"/>
        <v>#REF!</v>
      </c>
      <c r="I10" s="15" t="e">
        <f t="shared" si="2"/>
        <v>#REF!</v>
      </c>
      <c r="J10" s="28" t="e">
        <f>#REF!</f>
        <v>#REF!</v>
      </c>
      <c r="K10" s="29" t="e">
        <f>#REF!</f>
        <v>#REF!</v>
      </c>
      <c r="L10" s="28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29"/>
      <c r="Y10" s="10" t="e">
        <f>IF(#REF!&lt;&gt;"", TEXT(#REF!, "00000000"), "")</f>
        <v>#REF!</v>
      </c>
      <c r="Z10" s="10" t="e">
        <f>IF(#REF!&lt;&gt;"",#REF!, "")</f>
        <v>#REF!</v>
      </c>
      <c r="AA10" s="10" t="e">
        <f>IF(#REF!&lt;&gt;"",#REF!, "")</f>
        <v>#REF!</v>
      </c>
      <c r="AB10" s="11" t="e">
        <f>IF(#REF!&lt;&gt;"",#REF!, 0)</f>
        <v>#REF!</v>
      </c>
      <c r="AC10" t="e">
        <f t="shared" si="0"/>
        <v>#REF!</v>
      </c>
    </row>
    <row r="11" spans="1:33" x14ac:dyDescent="0.2">
      <c r="A11" t="s">
        <v>27</v>
      </c>
      <c r="B11" s="8" t="e">
        <f>TRIM(#REF!)</f>
        <v>#REF!</v>
      </c>
      <c r="D11" t="s">
        <v>159</v>
      </c>
      <c r="E11">
        <v>1</v>
      </c>
      <c r="F11" t="e">
        <f>#REF!</f>
        <v>#REF!</v>
      </c>
      <c r="G11" t="e">
        <f>IF(#REF!=0,"",#REF!)</f>
        <v>#REF!</v>
      </c>
      <c r="H11" s="19" t="e">
        <f t="shared" si="1"/>
        <v>#REF!</v>
      </c>
      <c r="I11" t="e">
        <f t="shared" si="2"/>
        <v>#REF!</v>
      </c>
      <c r="J11" s="28" t="e">
        <f>#REF!</f>
        <v>#REF!</v>
      </c>
      <c r="K11" s="29" t="e">
        <f>#REF!</f>
        <v>#REF!</v>
      </c>
      <c r="L11" s="28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29"/>
      <c r="Y11" s="10" t="e">
        <f>IF(#REF!&lt;&gt;"", TEXT(#REF!, "00000000"), "")</f>
        <v>#REF!</v>
      </c>
      <c r="Z11" s="10" t="e">
        <f>IF(#REF!&lt;&gt;"",#REF!, "")</f>
        <v>#REF!</v>
      </c>
      <c r="AA11" s="10" t="e">
        <f>IF(#REF!&lt;&gt;"",#REF!, "")</f>
        <v>#REF!</v>
      </c>
      <c r="AB11" s="11" t="e">
        <f>IF(#REF!&lt;&gt;"",#REF!, 0)</f>
        <v>#REF!</v>
      </c>
      <c r="AC11" t="e">
        <f t="shared" si="0"/>
        <v>#REF!</v>
      </c>
    </row>
    <row r="12" spans="1:33" x14ac:dyDescent="0.2">
      <c r="A12" t="s">
        <v>28</v>
      </c>
      <c r="B12" s="8" t="e">
        <f>TRIM(#REF!)</f>
        <v>#REF!</v>
      </c>
      <c r="D12" t="s">
        <v>159</v>
      </c>
      <c r="E12">
        <v>1</v>
      </c>
      <c r="F12" t="e">
        <f>#REF!</f>
        <v>#REF!</v>
      </c>
      <c r="G12" t="e">
        <f>IF(#REF!=0,"",#REF!)</f>
        <v>#REF!</v>
      </c>
      <c r="H12" s="19" t="e">
        <f t="shared" si="1"/>
        <v>#REF!</v>
      </c>
      <c r="I12" s="15" t="e">
        <f t="shared" si="2"/>
        <v>#REF!</v>
      </c>
      <c r="J12" s="28" t="e">
        <f>#REF!</f>
        <v>#REF!</v>
      </c>
      <c r="K12" s="29" t="e">
        <f>#REF!</f>
        <v>#REF!</v>
      </c>
      <c r="L12" s="28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29"/>
      <c r="Y12" s="10" t="e">
        <f>IF(#REF!&lt;&gt;"", TEXT(#REF!, "00000000"), "")</f>
        <v>#REF!</v>
      </c>
      <c r="Z12" s="10" t="e">
        <f>IF(#REF!&lt;&gt;"",#REF!, "")</f>
        <v>#REF!</v>
      </c>
      <c r="AA12" s="10" t="e">
        <f>IF(#REF!&lt;&gt;"",#REF!, "")</f>
        <v>#REF!</v>
      </c>
      <c r="AB12" s="11" t="e">
        <f>IF(#REF!&lt;&gt;"",#REF!, 0)</f>
        <v>#REF!</v>
      </c>
      <c r="AC12" t="e">
        <f t="shared" si="0"/>
        <v>#REF!</v>
      </c>
    </row>
    <row r="13" spans="1:33" x14ac:dyDescent="0.2">
      <c r="A13" t="s">
        <v>200</v>
      </c>
      <c r="B13" s="8" t="e">
        <f>TRIM(#REF!)</f>
        <v>#REF!</v>
      </c>
      <c r="D13" t="s">
        <v>159</v>
      </c>
      <c r="E13">
        <v>1</v>
      </c>
      <c r="F13" t="e">
        <f>#REF!</f>
        <v>#REF!</v>
      </c>
      <c r="G13" t="e">
        <f>IF(#REF!=0,"",#REF!)</f>
        <v>#REF!</v>
      </c>
      <c r="H13" s="19" t="e">
        <f t="shared" si="1"/>
        <v>#REF!</v>
      </c>
      <c r="I13" t="e">
        <f t="shared" si="2"/>
        <v>#REF!</v>
      </c>
      <c r="J13" s="28" t="e">
        <f>#REF!</f>
        <v>#REF!</v>
      </c>
      <c r="K13" s="29" t="e">
        <f>#REF!</f>
        <v>#REF!</v>
      </c>
      <c r="L13" s="28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29"/>
      <c r="Y13" s="10" t="e">
        <f>IF(#REF!&lt;&gt;"", TEXT(#REF!, "00000000"), "")</f>
        <v>#REF!</v>
      </c>
      <c r="Z13" s="10" t="e">
        <f>IF(#REF!&lt;&gt;"",#REF!, "")</f>
        <v>#REF!</v>
      </c>
      <c r="AA13" s="10" t="e">
        <f>IF(#REF!&lt;&gt;"",#REF!, "")</f>
        <v>#REF!</v>
      </c>
      <c r="AB13" s="11" t="e">
        <f>IF(#REF!&lt;&gt;"",#REF!, 0)</f>
        <v>#REF!</v>
      </c>
      <c r="AC13" t="e">
        <f t="shared" si="0"/>
        <v>#REF!</v>
      </c>
    </row>
    <row r="14" spans="1:33" x14ac:dyDescent="0.2">
      <c r="A14" t="s">
        <v>201</v>
      </c>
      <c r="B14" s="8" t="e">
        <f>TRIM(#REF!)</f>
        <v>#REF!</v>
      </c>
      <c r="D14" t="s">
        <v>159</v>
      </c>
      <c r="E14">
        <v>1</v>
      </c>
      <c r="F14" t="e">
        <f>#REF!</f>
        <v>#REF!</v>
      </c>
      <c r="G14" t="e">
        <f>IF(#REF!=0,"",#REF!)</f>
        <v>#REF!</v>
      </c>
      <c r="H14" s="19" t="e">
        <f t="shared" si="1"/>
        <v>#REF!</v>
      </c>
      <c r="I14" s="15" t="e">
        <f t="shared" si="2"/>
        <v>#REF!</v>
      </c>
      <c r="J14" s="28" t="e">
        <f>#REF!</f>
        <v>#REF!</v>
      </c>
      <c r="K14" s="29" t="e">
        <f>#REF!</f>
        <v>#REF!</v>
      </c>
      <c r="L14" s="28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29"/>
      <c r="Y14" s="10" t="e">
        <f>IF(#REF!&lt;&gt;"", TEXT(#REF!, "00000000"), "")</f>
        <v>#REF!</v>
      </c>
      <c r="Z14" s="10" t="e">
        <f>IF(#REF!&lt;&gt;"",#REF!, "")</f>
        <v>#REF!</v>
      </c>
      <c r="AA14" s="10" t="e">
        <f>IF(#REF!&lt;&gt;"",#REF!, "")</f>
        <v>#REF!</v>
      </c>
      <c r="AB14" s="11" t="e">
        <f>IF(#REF!&lt;&gt;"",#REF!, 0)</f>
        <v>#REF!</v>
      </c>
      <c r="AC14" t="e">
        <f t="shared" si="0"/>
        <v>#REF!</v>
      </c>
    </row>
    <row r="15" spans="1:33" x14ac:dyDescent="0.2">
      <c r="A15" t="s">
        <v>31</v>
      </c>
      <c r="B15" s="8" t="e">
        <f>TEXT(#REF!,"00")</f>
        <v>#REF!</v>
      </c>
      <c r="D15" t="s">
        <v>159</v>
      </c>
      <c r="E15">
        <v>1</v>
      </c>
      <c r="F15" t="e">
        <f>#REF!</f>
        <v>#REF!</v>
      </c>
      <c r="G15" t="e">
        <f>IF(#REF!=0,"",#REF!)</f>
        <v>#REF!</v>
      </c>
      <c r="H15" s="19" t="e">
        <f t="shared" si="1"/>
        <v>#REF!</v>
      </c>
      <c r="I15" t="e">
        <f t="shared" si="2"/>
        <v>#REF!</v>
      </c>
      <c r="J15" s="28" t="e">
        <f>#REF!</f>
        <v>#REF!</v>
      </c>
      <c r="K15" s="29" t="e">
        <f>#REF!</f>
        <v>#REF!</v>
      </c>
      <c r="L15" s="28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29"/>
      <c r="Y15" s="10" t="e">
        <f>IF(#REF!&lt;&gt;"", TEXT(#REF!, "00000000"), "")</f>
        <v>#REF!</v>
      </c>
      <c r="Z15" s="10" t="e">
        <f>IF(#REF!&lt;&gt;"",#REF!, "")</f>
        <v>#REF!</v>
      </c>
      <c r="AA15" s="10" t="e">
        <f>IF(#REF!&lt;&gt;"",#REF!, "")</f>
        <v>#REF!</v>
      </c>
      <c r="AB15" s="11" t="e">
        <f>IF(#REF!&lt;&gt;"",#REF!, 0)</f>
        <v>#REF!</v>
      </c>
      <c r="AC15" t="e">
        <f t="shared" si="0"/>
        <v>#REF!</v>
      </c>
    </row>
    <row r="16" spans="1:33" x14ac:dyDescent="0.2">
      <c r="A16" t="s">
        <v>30</v>
      </c>
      <c r="B16" s="8" t="e">
        <f>TEXT(#REF!, "000")</f>
        <v>#REF!</v>
      </c>
      <c r="D16" t="s">
        <v>159</v>
      </c>
      <c r="E16">
        <v>1</v>
      </c>
      <c r="F16" t="e">
        <f>#REF!</f>
        <v>#REF!</v>
      </c>
      <c r="G16" t="e">
        <f>IF(#REF!=0,"",#REF!)</f>
        <v>#REF!</v>
      </c>
      <c r="H16" s="19" t="e">
        <f t="shared" si="1"/>
        <v>#REF!</v>
      </c>
      <c r="I16" s="15" t="e">
        <f t="shared" si="2"/>
        <v>#REF!</v>
      </c>
      <c r="J16" s="28" t="e">
        <f>#REF!</f>
        <v>#REF!</v>
      </c>
      <c r="K16" s="29" t="e">
        <f>#REF!</f>
        <v>#REF!</v>
      </c>
      <c r="L16" s="28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29"/>
      <c r="Y16" s="10" t="e">
        <f>IF(#REF!&lt;&gt;"", TEXT(#REF!, "00000000"), "")</f>
        <v>#REF!</v>
      </c>
      <c r="Z16" s="10" t="e">
        <f>IF(#REF!&lt;&gt;"",#REF!, "")</f>
        <v>#REF!</v>
      </c>
      <c r="AA16" s="10" t="e">
        <f>IF(#REF!&lt;&gt;"",#REF!, "")</f>
        <v>#REF!</v>
      </c>
      <c r="AB16" s="11" t="e">
        <f>IF(#REF!&lt;&gt;"",#REF!, 0)</f>
        <v>#REF!</v>
      </c>
      <c r="AC16" t="e">
        <f t="shared" si="0"/>
        <v>#REF!</v>
      </c>
    </row>
    <row r="17" spans="1:29" x14ac:dyDescent="0.2">
      <c r="A17" t="s">
        <v>29</v>
      </c>
      <c r="B17" s="8" t="e">
        <f>#REF!</f>
        <v>#REF!</v>
      </c>
      <c r="D17" t="s">
        <v>159</v>
      </c>
      <c r="E17">
        <v>1</v>
      </c>
      <c r="F17" t="e">
        <f>#REF!</f>
        <v>#REF!</v>
      </c>
      <c r="G17" t="e">
        <f>IF(#REF!=0,"",#REF!)</f>
        <v>#REF!</v>
      </c>
      <c r="H17" s="19" t="e">
        <f t="shared" si="1"/>
        <v>#REF!</v>
      </c>
      <c r="I17" t="e">
        <f t="shared" si="2"/>
        <v>#REF!</v>
      </c>
      <c r="J17" s="28" t="e">
        <f>#REF!</f>
        <v>#REF!</v>
      </c>
      <c r="K17" s="29" t="e">
        <f>#REF!</f>
        <v>#REF!</v>
      </c>
      <c r="L17" s="28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29"/>
      <c r="Y17" s="10" t="e">
        <f>IF(#REF!&lt;&gt;"", TEXT(#REF!, "00000000"), "")</f>
        <v>#REF!</v>
      </c>
      <c r="Z17" s="10" t="e">
        <f>IF(#REF!&lt;&gt;"",#REF!, "")</f>
        <v>#REF!</v>
      </c>
      <c r="AA17" s="10" t="e">
        <f>IF(#REF!&lt;&gt;"",#REF!, "")</f>
        <v>#REF!</v>
      </c>
      <c r="AB17" s="11" t="e">
        <f>IF(#REF!&lt;&gt;"",#REF!, 0)</f>
        <v>#REF!</v>
      </c>
      <c r="AC17" t="e">
        <f t="shared" si="0"/>
        <v>#REF!</v>
      </c>
    </row>
    <row r="18" spans="1:29" x14ac:dyDescent="0.2">
      <c r="A18" t="s">
        <v>202</v>
      </c>
      <c r="B18" s="8" t="e">
        <f>IF(#REF!&lt;&gt;"",#REF!,"")</f>
        <v>#REF!</v>
      </c>
      <c r="D18" t="s">
        <v>159</v>
      </c>
      <c r="E18">
        <v>1</v>
      </c>
      <c r="F18" t="e">
        <f>#REF!</f>
        <v>#REF!</v>
      </c>
      <c r="G18" t="e">
        <f>IF(#REF!=0,"",#REF!)</f>
        <v>#REF!</v>
      </c>
      <c r="H18" s="19" t="e">
        <f t="shared" si="1"/>
        <v>#REF!</v>
      </c>
      <c r="I18" s="15" t="e">
        <f t="shared" si="2"/>
        <v>#REF!</v>
      </c>
      <c r="J18" s="28" t="e">
        <f>#REF!</f>
        <v>#REF!</v>
      </c>
      <c r="K18" s="29" t="e">
        <f>#REF!</f>
        <v>#REF!</v>
      </c>
      <c r="L18" s="28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29"/>
      <c r="Y18" s="10" t="e">
        <f>IF(#REF!&lt;&gt;"", TEXT(#REF!, "00000000"), "")</f>
        <v>#REF!</v>
      </c>
      <c r="Z18" s="10" t="e">
        <f>IF(#REF!&lt;&gt;"",#REF!, "")</f>
        <v>#REF!</v>
      </c>
      <c r="AA18" s="10" t="e">
        <f>IF(#REF!&lt;&gt;"",#REF!, "")</f>
        <v>#REF!</v>
      </c>
      <c r="AB18" s="11" t="e">
        <f>IF(#REF!&lt;&gt;"",#REF!, 0)</f>
        <v>#REF!</v>
      </c>
      <c r="AC18" t="e">
        <f t="shared" si="0"/>
        <v>#REF!</v>
      </c>
    </row>
    <row r="19" spans="1:29" x14ac:dyDescent="0.2">
      <c r="A19" t="s">
        <v>203</v>
      </c>
      <c r="B19" s="8" t="e">
        <f>IF(#REF!&lt;&gt;"",#REF!,"")</f>
        <v>#REF!</v>
      </c>
      <c r="D19" t="s">
        <v>159</v>
      </c>
      <c r="E19">
        <v>1</v>
      </c>
      <c r="F19" t="e">
        <f>#REF!</f>
        <v>#REF!</v>
      </c>
      <c r="G19" t="e">
        <f>IF(#REF!=0,"",#REF!)</f>
        <v>#REF!</v>
      </c>
      <c r="H19" s="19" t="e">
        <f t="shared" si="1"/>
        <v>#REF!</v>
      </c>
      <c r="I19" t="e">
        <f t="shared" si="2"/>
        <v>#REF!</v>
      </c>
      <c r="J19" s="28" t="e">
        <f>#REF!</f>
        <v>#REF!</v>
      </c>
      <c r="K19" s="29" t="e">
        <f>#REF!</f>
        <v>#REF!</v>
      </c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29"/>
      <c r="Y19" s="10" t="e">
        <f>IF(#REF!&lt;&gt;"", TEXT(#REF!, "00000000"), "")</f>
        <v>#REF!</v>
      </c>
      <c r="Z19" s="10" t="e">
        <f>IF(#REF!&lt;&gt;"",#REF!, "")</f>
        <v>#REF!</v>
      </c>
      <c r="AA19" s="10" t="e">
        <f>IF(#REF!&lt;&gt;"",#REF!, "")</f>
        <v>#REF!</v>
      </c>
      <c r="AB19" s="11" t="e">
        <f>IF(#REF!&lt;&gt;"",#REF!, 0)</f>
        <v>#REF!</v>
      </c>
      <c r="AC19" t="e">
        <f t="shared" si="0"/>
        <v>#REF!</v>
      </c>
    </row>
    <row r="20" spans="1:29" x14ac:dyDescent="0.2">
      <c r="A20" t="s">
        <v>204</v>
      </c>
      <c r="B20" s="8" t="e">
        <f>#REF!</f>
        <v>#REF!</v>
      </c>
      <c r="D20" t="s">
        <v>159</v>
      </c>
      <c r="E20">
        <v>1</v>
      </c>
      <c r="F20" t="e">
        <f>#REF!</f>
        <v>#REF!</v>
      </c>
      <c r="G20" t="e">
        <f>IF(#REF!=0,"",#REF!)</f>
        <v>#REF!</v>
      </c>
      <c r="H20" s="19" t="e">
        <f t="shared" si="1"/>
        <v>#REF!</v>
      </c>
      <c r="I20" s="15" t="e">
        <f t="shared" si="2"/>
        <v>#REF!</v>
      </c>
      <c r="J20" s="28" t="e">
        <f>#REF!</f>
        <v>#REF!</v>
      </c>
      <c r="K20" s="29" t="e">
        <f>#REF!</f>
        <v>#REF!</v>
      </c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29"/>
      <c r="Y20" s="10" t="e">
        <f>IF(#REF!&lt;&gt;"", TEXT(#REF!, "00000000"), "")</f>
        <v>#REF!</v>
      </c>
      <c r="Z20" s="10" t="e">
        <f>IF(#REF!&lt;&gt;"",#REF!, "")</f>
        <v>#REF!</v>
      </c>
      <c r="AA20" s="10" t="e">
        <f>IF(#REF!&lt;&gt;"",#REF!, "")</f>
        <v>#REF!</v>
      </c>
      <c r="AB20" s="11" t="e">
        <f>IF(#REF!&lt;&gt;"",#REF!, 0)</f>
        <v>#REF!</v>
      </c>
      <c r="AC20" t="e">
        <f t="shared" si="0"/>
        <v>#REF!</v>
      </c>
    </row>
    <row r="21" spans="1:29" x14ac:dyDescent="0.2">
      <c r="A21" t="s">
        <v>205</v>
      </c>
      <c r="B21" s="8" t="e">
        <f>#REF!</f>
        <v>#REF!</v>
      </c>
      <c r="D21" t="s">
        <v>159</v>
      </c>
      <c r="E21">
        <v>1</v>
      </c>
      <c r="F21" t="e">
        <f>#REF!</f>
        <v>#REF!</v>
      </c>
      <c r="G21" t="e">
        <f>IF(#REF!=0,"",#REF!)</f>
        <v>#REF!</v>
      </c>
      <c r="H21" s="19" t="e">
        <f t="shared" si="1"/>
        <v>#REF!</v>
      </c>
      <c r="I21" t="e">
        <f t="shared" si="2"/>
        <v>#REF!</v>
      </c>
      <c r="J21" s="28" t="e">
        <f>#REF!</f>
        <v>#REF!</v>
      </c>
      <c r="K21" s="29" t="e">
        <f>#REF!</f>
        <v>#REF!</v>
      </c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29"/>
      <c r="Y21" s="10" t="e">
        <f>IF(#REF!&lt;&gt;"", TEXT(#REF!, "00000000"), "")</f>
        <v>#REF!</v>
      </c>
      <c r="Z21" s="10" t="e">
        <f>IF(#REF!&lt;&gt;"",#REF!, "")</f>
        <v>#REF!</v>
      </c>
      <c r="AA21" s="10" t="e">
        <f>IF(#REF!&lt;&gt;"",#REF!, "")</f>
        <v>#REF!</v>
      </c>
      <c r="AB21" s="11" t="e">
        <f>IF(#REF!&lt;&gt;"",#REF!, 0)</f>
        <v>#REF!</v>
      </c>
      <c r="AC21" t="e">
        <f t="shared" si="0"/>
        <v>#REF!</v>
      </c>
    </row>
    <row r="22" spans="1:29" x14ac:dyDescent="0.2">
      <c r="A22" t="s">
        <v>206</v>
      </c>
      <c r="B22" s="8" t="e">
        <f>#REF!</f>
        <v>#REF!</v>
      </c>
      <c r="D22" t="s">
        <v>159</v>
      </c>
      <c r="E22">
        <v>1</v>
      </c>
      <c r="F22" t="e">
        <f>#REF!</f>
        <v>#REF!</v>
      </c>
      <c r="G22" t="e">
        <f>IF(#REF!=0,"",#REF!)</f>
        <v>#REF!</v>
      </c>
      <c r="H22" s="19" t="e">
        <f t="shared" si="1"/>
        <v>#REF!</v>
      </c>
      <c r="I22" s="15" t="e">
        <f t="shared" si="2"/>
        <v>#REF!</v>
      </c>
      <c r="J22" s="28" t="e">
        <f>#REF!</f>
        <v>#REF!</v>
      </c>
      <c r="K22" s="29" t="e">
        <f>#REF!</f>
        <v>#REF!</v>
      </c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29"/>
      <c r="Y22" s="10" t="e">
        <f>IF(#REF!&lt;&gt;"", TEXT(#REF!, "00000000"), "")</f>
        <v>#REF!</v>
      </c>
      <c r="Z22" s="10" t="e">
        <f>IF(#REF!&lt;&gt;"",#REF!, "")</f>
        <v>#REF!</v>
      </c>
      <c r="AA22" s="10" t="e">
        <f>IF(#REF!&lt;&gt;"",#REF!, "")</f>
        <v>#REF!</v>
      </c>
      <c r="AB22" s="11" t="e">
        <f>IF(#REF!&lt;&gt;"",#REF!, 0)</f>
        <v>#REF!</v>
      </c>
      <c r="AC22" t="e">
        <f t="shared" si="0"/>
        <v>#REF!</v>
      </c>
    </row>
    <row r="23" spans="1:29" x14ac:dyDescent="0.2">
      <c r="A23" t="s">
        <v>207</v>
      </c>
      <c r="B23" s="8" t="e">
        <f>#REF!</f>
        <v>#REF!</v>
      </c>
      <c r="D23" t="s">
        <v>159</v>
      </c>
      <c r="E23">
        <v>1</v>
      </c>
      <c r="F23" t="e">
        <f>#REF!</f>
        <v>#REF!</v>
      </c>
      <c r="G23" t="e">
        <f>IF(#REF!=0,"",#REF!)</f>
        <v>#REF!</v>
      </c>
      <c r="H23" s="19" t="e">
        <f t="shared" si="1"/>
        <v>#REF!</v>
      </c>
      <c r="I23" t="e">
        <f t="shared" si="2"/>
        <v>#REF!</v>
      </c>
      <c r="J23" s="28" t="e">
        <f>#REF!</f>
        <v>#REF!</v>
      </c>
      <c r="K23" s="29" t="e">
        <f>#REF!</f>
        <v>#REF!</v>
      </c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29"/>
      <c r="Y23" s="10" t="e">
        <f>IF(#REF!&lt;&gt;"", TEXT(#REF!, "00000000"), "")</f>
        <v>#REF!</v>
      </c>
      <c r="Z23" s="10" t="e">
        <f>IF(#REF!&lt;&gt;"",#REF!, "")</f>
        <v>#REF!</v>
      </c>
      <c r="AA23" s="10" t="e">
        <f>IF(#REF!&lt;&gt;"",#REF!, "")</f>
        <v>#REF!</v>
      </c>
      <c r="AB23" s="11" t="e">
        <f>IF(#REF!&lt;&gt;"",#REF!, 0)</f>
        <v>#REF!</v>
      </c>
      <c r="AC23" t="e">
        <f t="shared" si="0"/>
        <v>#REF!</v>
      </c>
    </row>
    <row r="24" spans="1:29" x14ac:dyDescent="0.2">
      <c r="A24" t="s">
        <v>208</v>
      </c>
      <c r="B24" s="8" t="e">
        <f>#REF!</f>
        <v>#REF!</v>
      </c>
      <c r="D24" t="s">
        <v>159</v>
      </c>
      <c r="E24">
        <v>1</v>
      </c>
      <c r="F24" t="e">
        <f>#REF!</f>
        <v>#REF!</v>
      </c>
      <c r="G24" t="e">
        <f>IF(#REF!=0,"",#REF!)</f>
        <v>#REF!</v>
      </c>
      <c r="H24" s="19" t="e">
        <f t="shared" si="1"/>
        <v>#REF!</v>
      </c>
      <c r="I24" s="15" t="e">
        <f t="shared" si="2"/>
        <v>#REF!</v>
      </c>
      <c r="J24" s="28" t="e">
        <f>#REF!</f>
        <v>#REF!</v>
      </c>
      <c r="K24" s="29" t="e">
        <f>#REF!</f>
        <v>#REF!</v>
      </c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29"/>
      <c r="Y24" s="10" t="e">
        <f>IF(#REF!&lt;&gt;"", TEXT(#REF!, "00000000"), "")</f>
        <v>#REF!</v>
      </c>
      <c r="Z24" s="10" t="e">
        <f>IF(#REF!&lt;&gt;"",#REF!, "")</f>
        <v>#REF!</v>
      </c>
      <c r="AA24" s="10" t="e">
        <f>IF(#REF!&lt;&gt;"",#REF!, "")</f>
        <v>#REF!</v>
      </c>
      <c r="AB24" s="11" t="e">
        <f>IF(#REF!&lt;&gt;"",#REF!, 0)</f>
        <v>#REF!</v>
      </c>
      <c r="AC24" t="e">
        <f t="shared" si="0"/>
        <v>#REF!</v>
      </c>
    </row>
    <row r="25" spans="1:29" x14ac:dyDescent="0.2">
      <c r="A25" t="s">
        <v>209</v>
      </c>
      <c r="B25" s="8" t="e">
        <f>#REF!</f>
        <v>#REF!</v>
      </c>
      <c r="D25" t="s">
        <v>159</v>
      </c>
      <c r="E25">
        <v>1</v>
      </c>
      <c r="F25" t="e">
        <f>#REF!</f>
        <v>#REF!</v>
      </c>
      <c r="G25" t="e">
        <f>IF(#REF!=0,"",#REF!)</f>
        <v>#REF!</v>
      </c>
      <c r="H25" s="19" t="e">
        <f t="shared" si="1"/>
        <v>#REF!</v>
      </c>
      <c r="I25" t="e">
        <f t="shared" si="2"/>
        <v>#REF!</v>
      </c>
      <c r="J25" s="28" t="e">
        <f>#REF!</f>
        <v>#REF!</v>
      </c>
      <c r="K25" s="29" t="e">
        <f>#REF!</f>
        <v>#REF!</v>
      </c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29"/>
      <c r="Y25" s="10" t="e">
        <f>IF(#REF!&lt;&gt;"", TEXT(#REF!, "00000000"), "")</f>
        <v>#REF!</v>
      </c>
      <c r="Z25" s="10" t="e">
        <f>IF(#REF!&lt;&gt;"",#REF!, "")</f>
        <v>#REF!</v>
      </c>
      <c r="AA25" s="10" t="e">
        <f>IF(#REF!&lt;&gt;"",#REF!, "")</f>
        <v>#REF!</v>
      </c>
      <c r="AB25" s="11" t="e">
        <f>IF(#REF!&lt;&gt;"",#REF!, 0)</f>
        <v>#REF!</v>
      </c>
      <c r="AC25" t="e">
        <f t="shared" si="0"/>
        <v>#REF!</v>
      </c>
    </row>
    <row r="26" spans="1:29" x14ac:dyDescent="0.2">
      <c r="A26" t="s">
        <v>210</v>
      </c>
      <c r="B26" s="8" t="e">
        <f>#REF!</f>
        <v>#REF!</v>
      </c>
      <c r="D26" t="s">
        <v>159</v>
      </c>
      <c r="E26">
        <v>1</v>
      </c>
      <c r="F26" t="e">
        <f>#REF!</f>
        <v>#REF!</v>
      </c>
      <c r="G26" t="e">
        <f>IF(#REF!=0,"",#REF!)</f>
        <v>#REF!</v>
      </c>
      <c r="H26" s="19" t="e">
        <f t="shared" si="1"/>
        <v>#REF!</v>
      </c>
      <c r="I26" s="15" t="e">
        <f t="shared" si="2"/>
        <v>#REF!</v>
      </c>
      <c r="J26" s="28" t="e">
        <f>#REF!</f>
        <v>#REF!</v>
      </c>
      <c r="K26" s="29" t="e">
        <f>#REF!</f>
        <v>#REF!</v>
      </c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29"/>
      <c r="Y26" s="10" t="e">
        <f>IF(#REF!&lt;&gt;"", TEXT(#REF!, "00000000"), "")</f>
        <v>#REF!</v>
      </c>
      <c r="Z26" s="10" t="e">
        <f>IF(#REF!&lt;&gt;"",#REF!, "")</f>
        <v>#REF!</v>
      </c>
      <c r="AA26" s="10" t="e">
        <f>IF(#REF!&lt;&gt;"",#REF!, "")</f>
        <v>#REF!</v>
      </c>
      <c r="AB26" s="11" t="e">
        <f>IF(#REF!&lt;&gt;"",#REF!, 0)</f>
        <v>#REF!</v>
      </c>
      <c r="AC26" t="e">
        <f t="shared" si="0"/>
        <v>#REF!</v>
      </c>
    </row>
    <row r="27" spans="1:29" x14ac:dyDescent="0.2">
      <c r="A27" t="s">
        <v>211</v>
      </c>
      <c r="B27" s="8" t="e">
        <f>#REF!</f>
        <v>#REF!</v>
      </c>
      <c r="D27" t="s">
        <v>159</v>
      </c>
      <c r="E27">
        <v>1</v>
      </c>
      <c r="F27" t="e">
        <f>#REF!</f>
        <v>#REF!</v>
      </c>
      <c r="G27" t="e">
        <f>IF(#REF!=0,"",#REF!)</f>
        <v>#REF!</v>
      </c>
      <c r="H27" s="19" t="e">
        <f t="shared" si="1"/>
        <v>#REF!</v>
      </c>
      <c r="I27" t="e">
        <f t="shared" si="2"/>
        <v>#REF!</v>
      </c>
      <c r="J27" s="28" t="e">
        <f>#REF!</f>
        <v>#REF!</v>
      </c>
      <c r="K27" s="29" t="e">
        <f>#REF!</f>
        <v>#REF!</v>
      </c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29"/>
      <c r="Y27" s="10" t="e">
        <f>IF(#REF!&lt;&gt;"", TEXT(#REF!, "00000000"), "")</f>
        <v>#REF!</v>
      </c>
      <c r="Z27" s="10" t="e">
        <f>IF(#REF!&lt;&gt;"",#REF!, "")</f>
        <v>#REF!</v>
      </c>
      <c r="AA27" s="10" t="e">
        <f>IF(#REF!&lt;&gt;"",#REF!, "")</f>
        <v>#REF!</v>
      </c>
      <c r="AB27" s="11" t="e">
        <f>IF(#REF!&lt;&gt;"",#REF!, 0)</f>
        <v>#REF!</v>
      </c>
      <c r="AC27" t="e">
        <f t="shared" si="0"/>
        <v>#REF!</v>
      </c>
    </row>
    <row r="28" spans="1:29" x14ac:dyDescent="0.2">
      <c r="A28" t="s">
        <v>212</v>
      </c>
      <c r="B28" s="8" t="e">
        <f>#REF!</f>
        <v>#REF!</v>
      </c>
      <c r="D28" t="s">
        <v>159</v>
      </c>
      <c r="E28">
        <v>1</v>
      </c>
      <c r="F28" t="e">
        <f>#REF!</f>
        <v>#REF!</v>
      </c>
      <c r="G28" t="e">
        <f>IF(#REF!=0,"",#REF!)</f>
        <v>#REF!</v>
      </c>
      <c r="H28" s="19" t="e">
        <f t="shared" si="1"/>
        <v>#REF!</v>
      </c>
      <c r="I28" s="15" t="e">
        <f t="shared" si="2"/>
        <v>#REF!</v>
      </c>
      <c r="J28" s="28" t="e">
        <f>#REF!</f>
        <v>#REF!</v>
      </c>
      <c r="K28" s="29" t="e">
        <f>#REF!</f>
        <v>#REF!</v>
      </c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29"/>
      <c r="Y28" s="10" t="e">
        <f>IF(#REF!&lt;&gt;"", TEXT(#REF!, "00000000"), "")</f>
        <v>#REF!</v>
      </c>
      <c r="Z28" s="10" t="e">
        <f>IF(#REF!&lt;&gt;"",#REF!, "")</f>
        <v>#REF!</v>
      </c>
      <c r="AA28" s="10" t="e">
        <f>IF(#REF!&lt;&gt;"",#REF!, "")</f>
        <v>#REF!</v>
      </c>
      <c r="AB28" s="11" t="e">
        <f>IF(#REF!&lt;&gt;"",#REF!, 0)</f>
        <v>#REF!</v>
      </c>
      <c r="AC28" t="e">
        <f t="shared" si="0"/>
        <v>#REF!</v>
      </c>
    </row>
    <row r="29" spans="1:29" x14ac:dyDescent="0.2">
      <c r="A29" t="s">
        <v>213</v>
      </c>
      <c r="B29" s="8" t="e">
        <f>#REF!</f>
        <v>#REF!</v>
      </c>
      <c r="D29" t="s">
        <v>159</v>
      </c>
      <c r="E29">
        <v>1</v>
      </c>
      <c r="F29" t="e">
        <f>#REF!</f>
        <v>#REF!</v>
      </c>
      <c r="G29" t="e">
        <f>IF(#REF!=0,"",#REF!)</f>
        <v>#REF!</v>
      </c>
      <c r="H29" s="19" t="e">
        <f t="shared" si="1"/>
        <v>#REF!</v>
      </c>
      <c r="I29" t="e">
        <f t="shared" si="2"/>
        <v>#REF!</v>
      </c>
      <c r="J29" s="28" t="e">
        <f>#REF!</f>
        <v>#REF!</v>
      </c>
      <c r="K29" s="29" t="e">
        <f>#REF!</f>
        <v>#REF!</v>
      </c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29"/>
      <c r="Y29" s="10" t="e">
        <f>IF(#REF!&lt;&gt;"", TEXT(#REF!, "00000000"), "")</f>
        <v>#REF!</v>
      </c>
      <c r="Z29" s="10" t="e">
        <f>IF(#REF!&lt;&gt;"",#REF!, "")</f>
        <v>#REF!</v>
      </c>
      <c r="AA29" s="10" t="e">
        <f>IF(#REF!&lt;&gt;"",#REF!, "")</f>
        <v>#REF!</v>
      </c>
      <c r="AB29" s="11" t="e">
        <f>IF(#REF!&lt;&gt;"",#REF!, 0)</f>
        <v>#REF!</v>
      </c>
      <c r="AC29" t="e">
        <f t="shared" si="0"/>
        <v>#REF!</v>
      </c>
    </row>
    <row r="30" spans="1:29" x14ac:dyDescent="0.2">
      <c r="A30" t="s">
        <v>214</v>
      </c>
      <c r="B30" s="8" t="e">
        <f>#REF!</f>
        <v>#REF!</v>
      </c>
      <c r="D30" t="s">
        <v>159</v>
      </c>
      <c r="E30">
        <v>1</v>
      </c>
      <c r="F30" t="e">
        <f>#REF!</f>
        <v>#REF!</v>
      </c>
      <c r="G30" t="e">
        <f>IF(#REF!=0,"",#REF!)</f>
        <v>#REF!</v>
      </c>
      <c r="H30" s="19" t="e">
        <f t="shared" si="1"/>
        <v>#REF!</v>
      </c>
      <c r="I30" s="15" t="e">
        <f t="shared" si="2"/>
        <v>#REF!</v>
      </c>
      <c r="J30" s="28" t="e">
        <f>#REF!</f>
        <v>#REF!</v>
      </c>
      <c r="K30" s="29" t="e">
        <f>#REF!</f>
        <v>#REF!</v>
      </c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29"/>
      <c r="Y30" s="10" t="e">
        <f>IF(#REF!&lt;&gt;"", TEXT(#REF!, "00000000"), "")</f>
        <v>#REF!</v>
      </c>
      <c r="Z30" s="10" t="e">
        <f>IF(#REF!&lt;&gt;"",#REF!, "")</f>
        <v>#REF!</v>
      </c>
      <c r="AA30" s="10" t="e">
        <f>IF(#REF!&lt;&gt;"",#REF!, "")</f>
        <v>#REF!</v>
      </c>
      <c r="AB30" s="11" t="e">
        <f>IF(#REF!&lt;&gt;"",#REF!, 0)</f>
        <v>#REF!</v>
      </c>
      <c r="AC30" t="e">
        <f t="shared" si="0"/>
        <v>#REF!</v>
      </c>
    </row>
    <row r="31" spans="1:29" x14ac:dyDescent="0.2">
      <c r="A31" t="s">
        <v>215</v>
      </c>
      <c r="B31" s="8" t="e">
        <f>#REF!</f>
        <v>#REF!</v>
      </c>
      <c r="D31" t="s">
        <v>159</v>
      </c>
      <c r="E31">
        <v>1</v>
      </c>
      <c r="F31" t="e">
        <f>#REF!</f>
        <v>#REF!</v>
      </c>
      <c r="G31" t="e">
        <f>IF(#REF!=0,"",#REF!)</f>
        <v>#REF!</v>
      </c>
      <c r="H31" s="19" t="e">
        <f t="shared" si="1"/>
        <v>#REF!</v>
      </c>
      <c r="I31" t="e">
        <f t="shared" si="2"/>
        <v>#REF!</v>
      </c>
      <c r="J31" s="28" t="e">
        <f>#REF!</f>
        <v>#REF!</v>
      </c>
      <c r="K31" s="29" t="e">
        <f>#REF!</f>
        <v>#REF!</v>
      </c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29"/>
      <c r="Y31" s="10" t="e">
        <f>IF(#REF!&lt;&gt;"", TEXT(#REF!, "00000000"), "")</f>
        <v>#REF!</v>
      </c>
      <c r="Z31" s="10" t="e">
        <f>IF(#REF!&lt;&gt;"",#REF!, "")</f>
        <v>#REF!</v>
      </c>
      <c r="AA31" s="10" t="e">
        <f>IF(#REF!&lt;&gt;"",#REF!, "")</f>
        <v>#REF!</v>
      </c>
      <c r="AB31" s="11" t="e">
        <f>IF(#REF!&lt;&gt;"",#REF!, 0)</f>
        <v>#REF!</v>
      </c>
      <c r="AC31" t="e">
        <f t="shared" si="0"/>
        <v>#REF!</v>
      </c>
    </row>
    <row r="32" spans="1:29" x14ac:dyDescent="0.2">
      <c r="A32" t="s">
        <v>216</v>
      </c>
      <c r="B32" s="8" t="e">
        <f>#REF!</f>
        <v>#REF!</v>
      </c>
      <c r="D32" t="s">
        <v>159</v>
      </c>
      <c r="E32">
        <v>1</v>
      </c>
      <c r="F32" t="e">
        <f>#REF!</f>
        <v>#REF!</v>
      </c>
      <c r="G32" t="e">
        <f>IF(#REF!=0,"",#REF!)</f>
        <v>#REF!</v>
      </c>
      <c r="H32" s="19" t="e">
        <f t="shared" si="1"/>
        <v>#REF!</v>
      </c>
      <c r="I32" s="15" t="e">
        <f t="shared" si="2"/>
        <v>#REF!</v>
      </c>
      <c r="J32" s="28" t="e">
        <f>#REF!</f>
        <v>#REF!</v>
      </c>
      <c r="K32" s="29" t="e">
        <f>#REF!</f>
        <v>#REF!</v>
      </c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29"/>
      <c r="Y32" s="10" t="e">
        <f>IF(#REF!&lt;&gt;"", TEXT(#REF!, "00000000"), "")</f>
        <v>#REF!</v>
      </c>
      <c r="Z32" s="10" t="e">
        <f>IF(#REF!&lt;&gt;"",#REF!, "")</f>
        <v>#REF!</v>
      </c>
      <c r="AA32" s="10" t="e">
        <f>IF(#REF!&lt;&gt;"",#REF!, "")</f>
        <v>#REF!</v>
      </c>
      <c r="AB32" s="11" t="e">
        <f>IF(#REF!&lt;&gt;"",#REF!, 0)</f>
        <v>#REF!</v>
      </c>
      <c r="AC32" t="e">
        <f t="shared" si="0"/>
        <v>#REF!</v>
      </c>
    </row>
    <row r="33" spans="1:29" x14ac:dyDescent="0.2">
      <c r="A33" t="s">
        <v>217</v>
      </c>
      <c r="B33" s="8" t="e">
        <f>#REF!</f>
        <v>#REF!</v>
      </c>
      <c r="D33" t="s">
        <v>159</v>
      </c>
      <c r="E33">
        <v>1</v>
      </c>
      <c r="F33" t="e">
        <f>#REF!</f>
        <v>#REF!</v>
      </c>
      <c r="G33" t="e">
        <f>IF(#REF!=0,"",#REF!)</f>
        <v>#REF!</v>
      </c>
      <c r="H33" s="19" t="e">
        <f t="shared" si="1"/>
        <v>#REF!</v>
      </c>
      <c r="I33" t="e">
        <f t="shared" si="2"/>
        <v>#REF!</v>
      </c>
      <c r="J33" s="28" t="e">
        <f>#REF!</f>
        <v>#REF!</v>
      </c>
      <c r="K33" s="29" t="e">
        <f>#REF!</f>
        <v>#REF!</v>
      </c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29"/>
      <c r="Y33" s="10" t="e">
        <f>IF(#REF!&lt;&gt;"", TEXT(#REF!, "00000000"), "")</f>
        <v>#REF!</v>
      </c>
      <c r="Z33" s="10" t="e">
        <f>IF(#REF!&lt;&gt;"",#REF!, "")</f>
        <v>#REF!</v>
      </c>
      <c r="AA33" s="10" t="e">
        <f>IF(#REF!&lt;&gt;"",#REF!, "")</f>
        <v>#REF!</v>
      </c>
      <c r="AB33" s="11" t="e">
        <f>IF(#REF!&lt;&gt;"",#REF!, 0)</f>
        <v>#REF!</v>
      </c>
      <c r="AC33" t="e">
        <f t="shared" si="0"/>
        <v>#REF!</v>
      </c>
    </row>
    <row r="34" spans="1:29" x14ac:dyDescent="0.2">
      <c r="A34" t="s">
        <v>218</v>
      </c>
      <c r="B34" s="8" t="e">
        <f>#REF!</f>
        <v>#REF!</v>
      </c>
      <c r="D34" t="s">
        <v>159</v>
      </c>
      <c r="E34">
        <v>1</v>
      </c>
      <c r="F34" t="e">
        <f>#REF!</f>
        <v>#REF!</v>
      </c>
      <c r="G34" t="e">
        <f>IF(#REF!=0,"",#REF!)</f>
        <v>#REF!</v>
      </c>
      <c r="H34" s="19" t="e">
        <f t="shared" si="1"/>
        <v>#REF!</v>
      </c>
      <c r="I34" s="15" t="e">
        <f t="shared" si="2"/>
        <v>#REF!</v>
      </c>
      <c r="J34" s="28" t="e">
        <f>#REF!</f>
        <v>#REF!</v>
      </c>
      <c r="K34" s="29" t="e">
        <f>#REF!</f>
        <v>#REF!</v>
      </c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29"/>
      <c r="Y34" s="10" t="e">
        <f>IF(#REF!&lt;&gt;"", TEXT(#REF!, "00000000"), "")</f>
        <v>#REF!</v>
      </c>
      <c r="Z34" s="10" t="e">
        <f>IF(#REF!&lt;&gt;"",#REF!, "")</f>
        <v>#REF!</v>
      </c>
      <c r="AA34" s="10" t="e">
        <f>IF(#REF!&lt;&gt;"",#REF!, "")</f>
        <v>#REF!</v>
      </c>
      <c r="AB34" s="11" t="e">
        <f>IF(#REF!&lt;&gt;"",#REF!, 0)</f>
        <v>#REF!</v>
      </c>
      <c r="AC34" t="e">
        <f t="shared" si="0"/>
        <v>#REF!</v>
      </c>
    </row>
    <row r="35" spans="1:29" x14ac:dyDescent="0.2">
      <c r="A35" t="s">
        <v>219</v>
      </c>
      <c r="B35" s="8" t="e">
        <f>#REF!</f>
        <v>#REF!</v>
      </c>
      <c r="D35" t="s">
        <v>159</v>
      </c>
      <c r="E35">
        <v>1</v>
      </c>
      <c r="F35" t="e">
        <f>#REF!</f>
        <v>#REF!</v>
      </c>
      <c r="G35" t="e">
        <f>IF(#REF!=0,"",#REF!)</f>
        <v>#REF!</v>
      </c>
      <c r="H35" s="19" t="e">
        <f t="shared" si="1"/>
        <v>#REF!</v>
      </c>
      <c r="I35" t="e">
        <f t="shared" si="2"/>
        <v>#REF!</v>
      </c>
      <c r="J35" s="28" t="e">
        <f>#REF!</f>
        <v>#REF!</v>
      </c>
      <c r="K35" s="29" t="e">
        <f>#REF!</f>
        <v>#REF!</v>
      </c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29"/>
      <c r="Y35" s="10" t="e">
        <f>IF(#REF!&lt;&gt;"", TEXT(#REF!, "00000000"), "")</f>
        <v>#REF!</v>
      </c>
      <c r="Z35" s="10" t="e">
        <f>IF(#REF!&lt;&gt;"",#REF!, "")</f>
        <v>#REF!</v>
      </c>
      <c r="AA35" s="10" t="e">
        <f>IF(#REF!&lt;&gt;"",#REF!, "")</f>
        <v>#REF!</v>
      </c>
      <c r="AB35" s="11" t="e">
        <f>IF(#REF!&lt;&gt;"",#REF!, 0)</f>
        <v>#REF!</v>
      </c>
      <c r="AC35" t="e">
        <f t="shared" si="0"/>
        <v>#REF!</v>
      </c>
    </row>
    <row r="36" spans="1:29" x14ac:dyDescent="0.2">
      <c r="A36" t="s">
        <v>220</v>
      </c>
      <c r="B36" s="8" t="e">
        <f>#REF!</f>
        <v>#REF!</v>
      </c>
      <c r="D36" t="s">
        <v>159</v>
      </c>
      <c r="E36">
        <v>1</v>
      </c>
      <c r="F36" t="e">
        <f>#REF!</f>
        <v>#REF!</v>
      </c>
      <c r="G36" t="e">
        <f>IF(#REF!=0,"",#REF!)</f>
        <v>#REF!</v>
      </c>
      <c r="H36" s="19" t="e">
        <f t="shared" si="1"/>
        <v>#REF!</v>
      </c>
      <c r="I36" s="15" t="e">
        <f t="shared" si="2"/>
        <v>#REF!</v>
      </c>
      <c r="J36" s="28" t="e">
        <f>#REF!</f>
        <v>#REF!</v>
      </c>
      <c r="K36" s="29" t="e">
        <f>#REF!</f>
        <v>#REF!</v>
      </c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29"/>
      <c r="Y36" s="10" t="e">
        <f>IF(#REF!&lt;&gt;"", TEXT(#REF!, "00000000"), "")</f>
        <v>#REF!</v>
      </c>
      <c r="Z36" s="10" t="e">
        <f>IF(#REF!&lt;&gt;"",#REF!, "")</f>
        <v>#REF!</v>
      </c>
      <c r="AA36" s="10" t="e">
        <f>IF(#REF!&lt;&gt;"",#REF!, "")</f>
        <v>#REF!</v>
      </c>
      <c r="AB36" s="11" t="e">
        <f>IF(#REF!&lt;&gt;"",#REF!, 0)</f>
        <v>#REF!</v>
      </c>
      <c r="AC36" t="e">
        <f t="shared" si="0"/>
        <v>#REF!</v>
      </c>
    </row>
    <row r="37" spans="1:29" x14ac:dyDescent="0.2">
      <c r="A37" t="s">
        <v>221</v>
      </c>
      <c r="B37" s="8" t="e">
        <f>#REF!</f>
        <v>#REF!</v>
      </c>
      <c r="D37" t="s">
        <v>159</v>
      </c>
      <c r="E37">
        <v>1</v>
      </c>
      <c r="F37" t="e">
        <f>#REF!</f>
        <v>#REF!</v>
      </c>
      <c r="G37" t="e">
        <f>IF(#REF!=0,"",#REF!)</f>
        <v>#REF!</v>
      </c>
      <c r="H37" s="19" t="e">
        <f t="shared" si="1"/>
        <v>#REF!</v>
      </c>
      <c r="I37" t="e">
        <f t="shared" si="2"/>
        <v>#REF!</v>
      </c>
      <c r="J37" s="28" t="e">
        <f>#REF!</f>
        <v>#REF!</v>
      </c>
      <c r="K37" s="29" t="e">
        <f>#REF!</f>
        <v>#REF!</v>
      </c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29"/>
      <c r="Y37" s="10" t="e">
        <f>IF(#REF!&lt;&gt;"", TEXT(#REF!, "00000000"), "")</f>
        <v>#REF!</v>
      </c>
      <c r="Z37" s="10" t="e">
        <f>IF(#REF!&lt;&gt;"",#REF!, "")</f>
        <v>#REF!</v>
      </c>
      <c r="AA37" s="10" t="e">
        <f>IF(#REF!&lt;&gt;"",#REF!, "")</f>
        <v>#REF!</v>
      </c>
      <c r="AB37" s="11" t="e">
        <f>IF(#REF!&lt;&gt;"",#REF!, 0)</f>
        <v>#REF!</v>
      </c>
      <c r="AC37" t="e">
        <f t="shared" si="0"/>
        <v>#REF!</v>
      </c>
    </row>
    <row r="38" spans="1:29" x14ac:dyDescent="0.2">
      <c r="A38" t="s">
        <v>222</v>
      </c>
      <c r="B38" s="8" t="e">
        <f>TRIM(#REF!)</f>
        <v>#REF!</v>
      </c>
      <c r="D38" t="s">
        <v>159</v>
      </c>
      <c r="E38">
        <v>1</v>
      </c>
      <c r="F38" t="e">
        <f>#REF!</f>
        <v>#REF!</v>
      </c>
      <c r="G38" t="e">
        <f>IF(#REF!=0,"",#REF!)</f>
        <v>#REF!</v>
      </c>
      <c r="H38" s="19" t="e">
        <f t="shared" si="1"/>
        <v>#REF!</v>
      </c>
      <c r="I38" s="15" t="e">
        <f t="shared" si="2"/>
        <v>#REF!</v>
      </c>
      <c r="J38" s="28" t="e">
        <f>#REF!</f>
        <v>#REF!</v>
      </c>
      <c r="K38" s="29" t="e">
        <f>#REF!</f>
        <v>#REF!</v>
      </c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29"/>
      <c r="Y38" s="10" t="e">
        <f>IF(#REF!&lt;&gt;"", TEXT(#REF!, "00000000"), "")</f>
        <v>#REF!</v>
      </c>
      <c r="Z38" s="10" t="e">
        <f>IF(#REF!&lt;&gt;"",#REF!, "")</f>
        <v>#REF!</v>
      </c>
      <c r="AA38" s="10" t="e">
        <f>IF(#REF!&lt;&gt;"",#REF!, "")</f>
        <v>#REF!</v>
      </c>
      <c r="AB38" s="11" t="e">
        <f>IF(#REF!&lt;&gt;"",#REF!, 0)</f>
        <v>#REF!</v>
      </c>
      <c r="AC38" t="e">
        <f t="shared" si="0"/>
        <v>#REF!</v>
      </c>
    </row>
    <row r="39" spans="1:29" x14ac:dyDescent="0.2">
      <c r="A39" t="s">
        <v>223</v>
      </c>
      <c r="B39" s="8" t="e">
        <f>TRIM(#REF!)</f>
        <v>#REF!</v>
      </c>
      <c r="D39" t="s">
        <v>159</v>
      </c>
      <c r="E39">
        <v>1</v>
      </c>
      <c r="F39" t="e">
        <f>#REF!</f>
        <v>#REF!</v>
      </c>
      <c r="G39" t="e">
        <f>IF(#REF!=0,"",#REF!)</f>
        <v>#REF!</v>
      </c>
      <c r="H39" s="19" t="e">
        <f t="shared" si="1"/>
        <v>#REF!</v>
      </c>
      <c r="I39" t="e">
        <f t="shared" si="2"/>
        <v>#REF!</v>
      </c>
      <c r="J39" s="28" t="e">
        <f>#REF!</f>
        <v>#REF!</v>
      </c>
      <c r="K39" s="29" t="e">
        <f>#REF!</f>
        <v>#REF!</v>
      </c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29"/>
      <c r="Y39" s="10" t="e">
        <f>IF(#REF!&lt;&gt;"", TEXT(#REF!, "00000000"), "")</f>
        <v>#REF!</v>
      </c>
      <c r="Z39" s="10" t="e">
        <f>IF(#REF!&lt;&gt;"",#REF!, "")</f>
        <v>#REF!</v>
      </c>
      <c r="AA39" s="10" t="e">
        <f>IF(#REF!&lt;&gt;"",#REF!, "")</f>
        <v>#REF!</v>
      </c>
      <c r="AB39" s="11" t="e">
        <f>IF(#REF!&lt;&gt;"",#REF!, 0)</f>
        <v>#REF!</v>
      </c>
      <c r="AC39" t="e">
        <f t="shared" si="0"/>
        <v>#REF!</v>
      </c>
    </row>
    <row r="40" spans="1:29" x14ac:dyDescent="0.2">
      <c r="A40" t="s">
        <v>224</v>
      </c>
      <c r="B40" s="8" t="e">
        <f>TRIM(#REF!)</f>
        <v>#REF!</v>
      </c>
      <c r="D40" t="s">
        <v>159</v>
      </c>
      <c r="E40">
        <v>1</v>
      </c>
      <c r="F40" t="e">
        <f>#REF!</f>
        <v>#REF!</v>
      </c>
      <c r="G40" t="e">
        <f>IF(#REF!=0,"",#REF!)</f>
        <v>#REF!</v>
      </c>
      <c r="H40" s="19" t="e">
        <f t="shared" si="1"/>
        <v>#REF!</v>
      </c>
      <c r="I40" s="15" t="e">
        <f t="shared" si="2"/>
        <v>#REF!</v>
      </c>
      <c r="J40" s="28" t="e">
        <f>#REF!</f>
        <v>#REF!</v>
      </c>
      <c r="K40" s="29" t="e">
        <f>#REF!</f>
        <v>#REF!</v>
      </c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29"/>
      <c r="Y40" s="10" t="e">
        <f>IF(#REF!&lt;&gt;"", TEXT(#REF!, "00000000"), "")</f>
        <v>#REF!</v>
      </c>
      <c r="Z40" s="10" t="e">
        <f>IF(#REF!&lt;&gt;"",#REF!, "")</f>
        <v>#REF!</v>
      </c>
      <c r="AA40" s="10" t="e">
        <f>IF(#REF!&lt;&gt;"",#REF!, "")</f>
        <v>#REF!</v>
      </c>
      <c r="AB40" s="11" t="e">
        <f>IF(#REF!&lt;&gt;"",#REF!, 0)</f>
        <v>#REF!</v>
      </c>
      <c r="AC40" t="e">
        <f t="shared" si="0"/>
        <v>#REF!</v>
      </c>
    </row>
    <row r="41" spans="1:29" x14ac:dyDescent="0.2">
      <c r="A41" t="s">
        <v>225</v>
      </c>
      <c r="B41" s="8" t="e">
        <f>TRIM(#REF!)</f>
        <v>#REF!</v>
      </c>
      <c r="D41" t="s">
        <v>159</v>
      </c>
      <c r="E41">
        <v>1</v>
      </c>
      <c r="F41" t="e">
        <f>#REF!</f>
        <v>#REF!</v>
      </c>
      <c r="G41" t="e">
        <f>IF(#REF!=0,"",#REF!)</f>
        <v>#REF!</v>
      </c>
      <c r="H41" s="19" t="e">
        <f t="shared" si="1"/>
        <v>#REF!</v>
      </c>
      <c r="I41" t="e">
        <f t="shared" si="2"/>
        <v>#REF!</v>
      </c>
      <c r="J41" s="28" t="e">
        <f>#REF!</f>
        <v>#REF!</v>
      </c>
      <c r="K41" s="29" t="e">
        <f>#REF!</f>
        <v>#REF!</v>
      </c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29"/>
      <c r="Y41" s="10" t="e">
        <f>IF(#REF!&lt;&gt;"", TEXT(#REF!, "00000000"), "")</f>
        <v>#REF!</v>
      </c>
      <c r="Z41" s="10" t="e">
        <f>IF(#REF!&lt;&gt;"",#REF!, "")</f>
        <v>#REF!</v>
      </c>
      <c r="AA41" s="10" t="e">
        <f>IF(#REF!&lt;&gt;"",#REF!, "")</f>
        <v>#REF!</v>
      </c>
      <c r="AB41" s="11" t="e">
        <f>IF(#REF!&lt;&gt;"",#REF!, 0)</f>
        <v>#REF!</v>
      </c>
      <c r="AC41" t="e">
        <f t="shared" si="0"/>
        <v>#REF!</v>
      </c>
    </row>
    <row r="42" spans="1:29" x14ac:dyDescent="0.2">
      <c r="A42" t="s">
        <v>175</v>
      </c>
      <c r="B42" s="8" t="e">
        <f>TRIM(#REF!)</f>
        <v>#REF!</v>
      </c>
      <c r="D42" t="s">
        <v>159</v>
      </c>
      <c r="E42">
        <v>1</v>
      </c>
      <c r="F42" t="e">
        <f>#REF!</f>
        <v>#REF!</v>
      </c>
      <c r="G42" t="e">
        <f>IF(#REF!=0,"",#REF!)</f>
        <v>#REF!</v>
      </c>
      <c r="H42" s="19" t="e">
        <f t="shared" si="1"/>
        <v>#REF!</v>
      </c>
      <c r="I42" s="15" t="e">
        <f t="shared" si="2"/>
        <v>#REF!</v>
      </c>
      <c r="J42" s="28" t="e">
        <f>#REF!</f>
        <v>#REF!</v>
      </c>
      <c r="K42" s="29" t="e">
        <f>#REF!</f>
        <v>#REF!</v>
      </c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29"/>
      <c r="Y42" s="10" t="e">
        <f>IF(#REF!&lt;&gt;"", TEXT(#REF!, "00000000"), "")</f>
        <v>#REF!</v>
      </c>
      <c r="Z42" s="10" t="e">
        <f>IF(#REF!&lt;&gt;"",#REF!, "")</f>
        <v>#REF!</v>
      </c>
      <c r="AA42" s="10" t="e">
        <f>IF(#REF!&lt;&gt;"",#REF!, "")</f>
        <v>#REF!</v>
      </c>
      <c r="AB42" s="11" t="e">
        <f>IF(#REF!&lt;&gt;"",#REF!, 0)</f>
        <v>#REF!</v>
      </c>
      <c r="AC42" t="e">
        <f t="shared" si="0"/>
        <v>#REF!</v>
      </c>
    </row>
    <row r="43" spans="1:29" x14ac:dyDescent="0.2">
      <c r="A43" t="s">
        <v>174</v>
      </c>
      <c r="B43" s="8" t="e">
        <f>TRIM(#REF!)</f>
        <v>#REF!</v>
      </c>
      <c r="D43" t="s">
        <v>159</v>
      </c>
      <c r="E43">
        <v>1</v>
      </c>
      <c r="F43" t="e">
        <f>#REF!</f>
        <v>#REF!</v>
      </c>
      <c r="G43" t="e">
        <f>IF(#REF!=0,"",#REF!)</f>
        <v>#REF!</v>
      </c>
      <c r="H43" s="19" t="e">
        <f t="shared" si="1"/>
        <v>#REF!</v>
      </c>
      <c r="I43" t="e">
        <f t="shared" si="2"/>
        <v>#REF!</v>
      </c>
      <c r="J43" s="28" t="e">
        <f>#REF!</f>
        <v>#REF!</v>
      </c>
      <c r="K43" s="29" t="e">
        <f>#REF!</f>
        <v>#REF!</v>
      </c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29"/>
      <c r="Y43" s="10" t="e">
        <f>IF(#REF!&lt;&gt;"", TEXT(#REF!, "00000000"), "")</f>
        <v>#REF!</v>
      </c>
      <c r="Z43" s="10" t="e">
        <f>IF(#REF!&lt;&gt;"",#REF!, "")</f>
        <v>#REF!</v>
      </c>
      <c r="AA43" s="10" t="e">
        <f>IF(#REF!&lt;&gt;"",#REF!, "")</f>
        <v>#REF!</v>
      </c>
      <c r="AB43" s="11" t="e">
        <f>IF(#REF!&lt;&gt;"",#REF!, 0)</f>
        <v>#REF!</v>
      </c>
      <c r="AC43" t="e">
        <f t="shared" si="0"/>
        <v>#REF!</v>
      </c>
    </row>
    <row r="44" spans="1:29" x14ac:dyDescent="0.2">
      <c r="A44" t="s">
        <v>136</v>
      </c>
      <c r="B44" s="8" t="e">
        <f>IF(#REF!&lt;&gt;"",TEXT(#REF!,"YYYYMMDD"),"")</f>
        <v>#REF!</v>
      </c>
      <c r="D44" t="s">
        <v>159</v>
      </c>
      <c r="E44">
        <v>1</v>
      </c>
      <c r="F44" t="e">
        <f>#REF!</f>
        <v>#REF!</v>
      </c>
      <c r="G44" t="e">
        <f>IF(#REF!=0,"",#REF!)</f>
        <v>#REF!</v>
      </c>
      <c r="H44" s="19" t="e">
        <f t="shared" si="1"/>
        <v>#REF!</v>
      </c>
      <c r="I44" s="15" t="e">
        <f t="shared" si="2"/>
        <v>#REF!</v>
      </c>
      <c r="J44" s="28" t="e">
        <f>#REF!</f>
        <v>#REF!</v>
      </c>
      <c r="K44" s="29" t="e">
        <f>#REF!</f>
        <v>#REF!</v>
      </c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29"/>
      <c r="Y44" s="10" t="e">
        <f>IF(#REF!&lt;&gt;"", TEXT(#REF!, "00000000"), "")</f>
        <v>#REF!</v>
      </c>
      <c r="Z44" s="10" t="e">
        <f>IF(#REF!&lt;&gt;"",#REF!, "")</f>
        <v>#REF!</v>
      </c>
      <c r="AA44" s="10" t="e">
        <f>IF(#REF!&lt;&gt;"",#REF!, "")</f>
        <v>#REF!</v>
      </c>
      <c r="AB44" s="11" t="e">
        <f>IF(#REF!&lt;&gt;"",#REF!, 0)</f>
        <v>#REF!</v>
      </c>
      <c r="AC44" t="e">
        <f t="shared" si="0"/>
        <v>#REF!</v>
      </c>
    </row>
    <row r="45" spans="1:29" x14ac:dyDescent="0.2">
      <c r="A45" t="s">
        <v>137</v>
      </c>
      <c r="B45" s="8" t="e">
        <f>IF(#REF!&lt;&gt;"",TEXT(#REF!,"YYYYMMDD"),"")</f>
        <v>#REF!</v>
      </c>
      <c r="D45" t="s">
        <v>159</v>
      </c>
      <c r="E45">
        <v>1</v>
      </c>
      <c r="F45" t="e">
        <f>#REF!</f>
        <v>#REF!</v>
      </c>
      <c r="G45" t="e">
        <f>IF(#REF!=0,"",#REF!)</f>
        <v>#REF!</v>
      </c>
      <c r="H45" s="19" t="e">
        <f t="shared" ref="H45:H60" si="3">J45/100*F45+2*K45/100*F45</f>
        <v>#REF!</v>
      </c>
      <c r="I45" t="e">
        <f t="shared" ref="I45:I60" si="4">ABS(ROUND(J45,0)-J45)+ABS(ROUND(K45,0)-K45)</f>
        <v>#REF!</v>
      </c>
      <c r="J45" s="28" t="e">
        <f>#REF!</f>
        <v>#REF!</v>
      </c>
      <c r="K45" s="29" t="e">
        <f>#REF!</f>
        <v>#REF!</v>
      </c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29"/>
      <c r="Y45" s="10" t="e">
        <f>IF(#REF!&lt;&gt;"", TEXT(#REF!, "00000000"), "")</f>
        <v>#REF!</v>
      </c>
      <c r="Z45" s="10" t="e">
        <f>IF(#REF!&lt;&gt;"",#REF!, "")</f>
        <v>#REF!</v>
      </c>
      <c r="AA45" s="10" t="e">
        <f>IF(#REF!&lt;&gt;"",#REF!, "")</f>
        <v>#REF!</v>
      </c>
      <c r="AB45" s="11" t="e">
        <f>IF(#REF!&lt;&gt;"",#REF!, 0)</f>
        <v>#REF!</v>
      </c>
      <c r="AC45" t="e">
        <f t="shared" si="0"/>
        <v>#REF!</v>
      </c>
    </row>
    <row r="46" spans="1:29" x14ac:dyDescent="0.2">
      <c r="A46" t="s">
        <v>131</v>
      </c>
      <c r="B46" s="8" t="e">
        <f>IF(#REF!&lt;&gt;0,"DA", "NE")</f>
        <v>#REF!</v>
      </c>
      <c r="D46" t="s">
        <v>159</v>
      </c>
      <c r="E46">
        <v>1</v>
      </c>
      <c r="F46" t="e">
        <f>#REF!</f>
        <v>#REF!</v>
      </c>
      <c r="G46" t="e">
        <f>IF(#REF!=0,"",#REF!)</f>
        <v>#REF!</v>
      </c>
      <c r="H46" s="19" t="e">
        <f t="shared" si="3"/>
        <v>#REF!</v>
      </c>
      <c r="I46" s="15" t="e">
        <f t="shared" si="4"/>
        <v>#REF!</v>
      </c>
      <c r="J46" s="28" t="e">
        <f>#REF!</f>
        <v>#REF!</v>
      </c>
      <c r="K46" s="29" t="e">
        <f>#REF!</f>
        <v>#REF!</v>
      </c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29"/>
      <c r="Y46" s="10" t="e">
        <f>IF(#REF!&lt;&gt;"", TEXT(#REF!, "00000000"), "")</f>
        <v>#REF!</v>
      </c>
      <c r="Z46" s="10" t="e">
        <f>IF(#REF!&lt;&gt;"",#REF!, "")</f>
        <v>#REF!</v>
      </c>
      <c r="AA46" s="10" t="e">
        <f>IF(#REF!&lt;&gt;"",#REF!, "")</f>
        <v>#REF!</v>
      </c>
      <c r="AB46" s="11" t="e">
        <f>IF(#REF!&lt;&gt;"",#REF!, 0)</f>
        <v>#REF!</v>
      </c>
      <c r="AC46" t="e">
        <f t="shared" si="0"/>
        <v>#REF!</v>
      </c>
    </row>
    <row r="47" spans="1:29" x14ac:dyDescent="0.2">
      <c r="A47" t="s">
        <v>130</v>
      </c>
      <c r="B47" s="8" t="e">
        <f>IF(#REF!&lt;&gt;0, "DA","NE")</f>
        <v>#REF!</v>
      </c>
      <c r="D47" t="s">
        <v>159</v>
      </c>
      <c r="E47">
        <v>1</v>
      </c>
      <c r="F47" t="e">
        <f>#REF!</f>
        <v>#REF!</v>
      </c>
      <c r="G47" t="e">
        <f>IF(#REF!=0,"",#REF!)</f>
        <v>#REF!</v>
      </c>
      <c r="H47" s="19" t="e">
        <f t="shared" si="3"/>
        <v>#REF!</v>
      </c>
      <c r="I47" t="e">
        <f t="shared" si="4"/>
        <v>#REF!</v>
      </c>
      <c r="J47" s="28" t="e">
        <f>#REF!</f>
        <v>#REF!</v>
      </c>
      <c r="K47" s="29" t="e">
        <f>#REF!</f>
        <v>#REF!</v>
      </c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29"/>
      <c r="Y47" s="10" t="e">
        <f>IF(#REF!&lt;&gt;"", TEXT(#REF!, "00000000"), "")</f>
        <v>#REF!</v>
      </c>
      <c r="Z47" s="10" t="e">
        <f>IF(#REF!&lt;&gt;"",#REF!, "")</f>
        <v>#REF!</v>
      </c>
      <c r="AA47" s="10" t="e">
        <f>IF(#REF!&lt;&gt;"",#REF!, "")</f>
        <v>#REF!</v>
      </c>
      <c r="AB47" s="11" t="e">
        <f>IF(#REF!&lt;&gt;"",#REF!, 0)</f>
        <v>#REF!</v>
      </c>
      <c r="AC47" t="e">
        <f t="shared" si="0"/>
        <v>#REF!</v>
      </c>
    </row>
    <row r="48" spans="1:29" x14ac:dyDescent="0.2">
      <c r="A48" t="s">
        <v>132</v>
      </c>
      <c r="B48" s="8" t="e">
        <f>#REF!</f>
        <v>#REF!</v>
      </c>
      <c r="D48" t="s">
        <v>159</v>
      </c>
      <c r="E48">
        <v>1</v>
      </c>
      <c r="F48" t="e">
        <f>#REF!</f>
        <v>#REF!</v>
      </c>
      <c r="G48" t="e">
        <f>IF(#REF!=0,"",#REF!)</f>
        <v>#REF!</v>
      </c>
      <c r="H48" s="19" t="e">
        <f t="shared" si="3"/>
        <v>#REF!</v>
      </c>
      <c r="I48" s="15" t="e">
        <f t="shared" si="4"/>
        <v>#REF!</v>
      </c>
      <c r="J48" s="28" t="e">
        <f>#REF!</f>
        <v>#REF!</v>
      </c>
      <c r="K48" s="29" t="e">
        <f>#REF!</f>
        <v>#REF!</v>
      </c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29"/>
      <c r="Y48" s="10" t="e">
        <f>IF(#REF!&lt;&gt;"", TEXT(#REF!, "00000000"), "")</f>
        <v>#REF!</v>
      </c>
      <c r="Z48" s="10" t="e">
        <f>IF(#REF!&lt;&gt;"",#REF!, "")</f>
        <v>#REF!</v>
      </c>
      <c r="AA48" s="10" t="e">
        <f>IF(#REF!&lt;&gt;"",#REF!, "")</f>
        <v>#REF!</v>
      </c>
      <c r="AB48" s="11" t="e">
        <f>IF(#REF!&lt;&gt;"",#REF!, 0)</f>
        <v>#REF!</v>
      </c>
      <c r="AC48" t="e">
        <f t="shared" si="0"/>
        <v>#REF!</v>
      </c>
    </row>
    <row r="49" spans="1:29" x14ac:dyDescent="0.2">
      <c r="A49" t="s">
        <v>134</v>
      </c>
      <c r="B49" s="8" t="e">
        <f>IF(#REF!&lt;&gt;0,"DA","NE")</f>
        <v>#REF!</v>
      </c>
      <c r="D49" t="s">
        <v>159</v>
      </c>
      <c r="E49">
        <v>1</v>
      </c>
      <c r="F49" t="e">
        <f>#REF!</f>
        <v>#REF!</v>
      </c>
      <c r="G49" t="e">
        <f>IF(#REF!=0,"",#REF!)</f>
        <v>#REF!</v>
      </c>
      <c r="H49" s="19" t="e">
        <f t="shared" si="3"/>
        <v>#REF!</v>
      </c>
      <c r="I49" t="e">
        <f t="shared" si="4"/>
        <v>#REF!</v>
      </c>
      <c r="J49" s="28" t="e">
        <f>#REF!</f>
        <v>#REF!</v>
      </c>
      <c r="K49" s="29" t="e">
        <f>#REF!</f>
        <v>#REF!</v>
      </c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29"/>
      <c r="Y49" s="10" t="e">
        <f>IF(#REF!&lt;&gt;"", TEXT(#REF!, "00000000"), "")</f>
        <v>#REF!</v>
      </c>
      <c r="Z49" s="10" t="e">
        <f>IF(#REF!&lt;&gt;"",#REF!, "")</f>
        <v>#REF!</v>
      </c>
      <c r="AA49" s="10" t="e">
        <f>IF(#REF!&lt;&gt;"",#REF!, "")</f>
        <v>#REF!</v>
      </c>
      <c r="AB49" s="11" t="e">
        <f>IF(#REF!&lt;&gt;"",#REF!, 0)</f>
        <v>#REF!</v>
      </c>
      <c r="AC49" t="e">
        <f t="shared" si="0"/>
        <v>#REF!</v>
      </c>
    </row>
    <row r="50" spans="1:29" x14ac:dyDescent="0.2">
      <c r="A50" t="s">
        <v>133</v>
      </c>
      <c r="B50" s="8" t="e">
        <f>IF(#REF!&lt;&gt;0, "DA", "NE")</f>
        <v>#REF!</v>
      </c>
      <c r="D50" t="s">
        <v>159</v>
      </c>
      <c r="E50">
        <v>1</v>
      </c>
      <c r="F50" t="e">
        <f>#REF!</f>
        <v>#REF!</v>
      </c>
      <c r="G50" t="e">
        <f>IF(#REF!=0,"",#REF!)</f>
        <v>#REF!</v>
      </c>
      <c r="H50" s="19" t="e">
        <f t="shared" si="3"/>
        <v>#REF!</v>
      </c>
      <c r="I50" s="15" t="e">
        <f t="shared" si="4"/>
        <v>#REF!</v>
      </c>
      <c r="J50" s="28" t="e">
        <f>#REF!</f>
        <v>#REF!</v>
      </c>
      <c r="K50" s="29" t="e">
        <f>#REF!</f>
        <v>#REF!</v>
      </c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29"/>
      <c r="Y50" s="10" t="e">
        <f>IF(#REF!&lt;&gt;"", TEXT(#REF!, "00000000"), "")</f>
        <v>#REF!</v>
      </c>
      <c r="Z50" s="10" t="e">
        <f>IF(#REF!&lt;&gt;"",#REF!, "")</f>
        <v>#REF!</v>
      </c>
      <c r="AA50" s="10" t="e">
        <f>IF(#REF!&lt;&gt;"",#REF!, "")</f>
        <v>#REF!</v>
      </c>
      <c r="AB50" s="11" t="e">
        <f>IF(#REF!&lt;&gt;"",#REF!, 0)</f>
        <v>#REF!</v>
      </c>
      <c r="AC50" t="e">
        <f t="shared" si="0"/>
        <v>#REF!</v>
      </c>
    </row>
    <row r="51" spans="1:29" x14ac:dyDescent="0.2">
      <c r="A51" t="s">
        <v>135</v>
      </c>
      <c r="B51" s="8" t="e">
        <f>#REF!</f>
        <v>#REF!</v>
      </c>
      <c r="D51" t="s">
        <v>159</v>
      </c>
      <c r="E51">
        <v>1</v>
      </c>
      <c r="F51" t="e">
        <f>#REF!</f>
        <v>#REF!</v>
      </c>
      <c r="G51" t="e">
        <f>IF(#REF!=0,"",#REF!)</f>
        <v>#REF!</v>
      </c>
      <c r="H51" s="19" t="e">
        <f t="shared" si="3"/>
        <v>#REF!</v>
      </c>
      <c r="I51" t="e">
        <f t="shared" si="4"/>
        <v>#REF!</v>
      </c>
      <c r="J51" s="28" t="e">
        <f>#REF!</f>
        <v>#REF!</v>
      </c>
      <c r="K51" s="29" t="e">
        <f>#REF!</f>
        <v>#REF!</v>
      </c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29"/>
      <c r="Y51" s="10" t="e">
        <f>IF(#REF!&lt;&gt;"", TEXT(#REF!, "00000000"), "")</f>
        <v>#REF!</v>
      </c>
      <c r="Z51" s="10" t="e">
        <f>IF(#REF!&lt;&gt;"",#REF!, "")</f>
        <v>#REF!</v>
      </c>
      <c r="AA51" s="10" t="e">
        <f>IF(#REF!&lt;&gt;"",#REF!, "")</f>
        <v>#REF!</v>
      </c>
      <c r="AB51" s="11" t="e">
        <f>IF(#REF!&lt;&gt;"",#REF!, 0)</f>
        <v>#REF!</v>
      </c>
      <c r="AC51" t="e">
        <f t="shared" si="0"/>
        <v>#REF!</v>
      </c>
    </row>
    <row r="52" spans="1:29" x14ac:dyDescent="0.2">
      <c r="A52" t="s">
        <v>226</v>
      </c>
      <c r="B52" s="8" t="e">
        <f>IF(#REF!&gt;0,"DA", "NE")</f>
        <v>#REF!</v>
      </c>
      <c r="D52" t="s">
        <v>159</v>
      </c>
      <c r="E52">
        <v>1</v>
      </c>
      <c r="F52" t="e">
        <f>#REF!</f>
        <v>#REF!</v>
      </c>
      <c r="G52" t="e">
        <f>IF(#REF!=0,"",#REF!)</f>
        <v>#REF!</v>
      </c>
      <c r="H52" s="19" t="e">
        <f t="shared" si="3"/>
        <v>#REF!</v>
      </c>
      <c r="I52" s="15" t="e">
        <f t="shared" si="4"/>
        <v>#REF!</v>
      </c>
      <c r="J52" s="28" t="e">
        <f>#REF!</f>
        <v>#REF!</v>
      </c>
      <c r="K52" s="29" t="e">
        <f>#REF!</f>
        <v>#REF!</v>
      </c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29"/>
      <c r="Y52" s="10" t="e">
        <f>IF(#REF!&lt;&gt;"", TEXT(#REF!, "00000000"), "")</f>
        <v>#REF!</v>
      </c>
      <c r="Z52" s="10" t="e">
        <f>IF(#REF!&lt;&gt;"",#REF!, "")</f>
        <v>#REF!</v>
      </c>
      <c r="AA52" s="10" t="e">
        <f>IF(#REF!&lt;&gt;"",#REF!, "")</f>
        <v>#REF!</v>
      </c>
      <c r="AB52" s="11" t="e">
        <f>IF(#REF!&lt;&gt;"",#REF!, 0)</f>
        <v>#REF!</v>
      </c>
      <c r="AC52" t="e">
        <f t="shared" si="0"/>
        <v>#REF!</v>
      </c>
    </row>
    <row r="53" spans="1:29" x14ac:dyDescent="0.2">
      <c r="A53" t="s">
        <v>176</v>
      </c>
      <c r="B53" s="8" t="e">
        <f>#REF!</f>
        <v>#REF!</v>
      </c>
      <c r="D53" t="s">
        <v>159</v>
      </c>
      <c r="E53">
        <v>1</v>
      </c>
      <c r="F53" t="e">
        <f>#REF!</f>
        <v>#REF!</v>
      </c>
      <c r="G53" t="e">
        <f>IF(#REF!=0,"",#REF!)</f>
        <v>#REF!</v>
      </c>
      <c r="H53" s="19" t="e">
        <f t="shared" si="3"/>
        <v>#REF!</v>
      </c>
      <c r="I53" t="e">
        <f t="shared" si="4"/>
        <v>#REF!</v>
      </c>
      <c r="J53" s="28" t="e">
        <f>#REF!</f>
        <v>#REF!</v>
      </c>
      <c r="K53" s="29" t="e">
        <f>#REF!</f>
        <v>#REF!</v>
      </c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29"/>
      <c r="Y53" s="10" t="e">
        <f>IF(#REF!&lt;&gt;"", TEXT(#REF!, "00000000"), "")</f>
        <v>#REF!</v>
      </c>
      <c r="Z53" s="10" t="e">
        <f>IF(#REF!&lt;&gt;"",#REF!, "")</f>
        <v>#REF!</v>
      </c>
      <c r="AA53" s="10" t="e">
        <f>IF(#REF!&lt;&gt;"",#REF!, "")</f>
        <v>#REF!</v>
      </c>
      <c r="AB53" s="11" t="e">
        <f>IF(#REF!&lt;&gt;"",#REF!, 0)</f>
        <v>#REF!</v>
      </c>
      <c r="AC53" t="e">
        <f t="shared" si="0"/>
        <v>#REF!</v>
      </c>
    </row>
    <row r="54" spans="1:29" x14ac:dyDescent="0.2">
      <c r="A54" t="s">
        <v>177</v>
      </c>
      <c r="B54" s="8" t="e">
        <f>#REF!</f>
        <v>#REF!</v>
      </c>
      <c r="D54" t="s">
        <v>159</v>
      </c>
      <c r="E54">
        <v>1</v>
      </c>
      <c r="F54" t="e">
        <f>#REF!</f>
        <v>#REF!</v>
      </c>
      <c r="G54" t="e">
        <f>IF(#REF!=0,"",#REF!)</f>
        <v>#REF!</v>
      </c>
      <c r="H54" s="19" t="e">
        <f t="shared" si="3"/>
        <v>#REF!</v>
      </c>
      <c r="I54" s="15" t="e">
        <f t="shared" si="4"/>
        <v>#REF!</v>
      </c>
      <c r="J54" s="28" t="e">
        <f>#REF!</f>
        <v>#REF!</v>
      </c>
      <c r="K54" s="29" t="e">
        <f>#REF!</f>
        <v>#REF!</v>
      </c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29"/>
      <c r="Y54" s="10" t="e">
        <f>IF(#REF!&lt;&gt;"", TEXT(#REF!, "00000000"), "")</f>
        <v>#REF!</v>
      </c>
      <c r="Z54" s="10" t="e">
        <f>IF(#REF!&lt;&gt;"",#REF!, "")</f>
        <v>#REF!</v>
      </c>
      <c r="AA54" s="10" t="e">
        <f>IF(#REF!&lt;&gt;"",#REF!, "")</f>
        <v>#REF!</v>
      </c>
      <c r="AB54" s="11" t="e">
        <f>IF(#REF!&lt;&gt;"",#REF!, 0)</f>
        <v>#REF!</v>
      </c>
      <c r="AC54" t="e">
        <f t="shared" si="0"/>
        <v>#REF!</v>
      </c>
    </row>
    <row r="55" spans="1:29" x14ac:dyDescent="0.2">
      <c r="A55" t="s">
        <v>178</v>
      </c>
      <c r="B55" s="8" t="e">
        <f>#REF!</f>
        <v>#REF!</v>
      </c>
      <c r="D55" t="s">
        <v>159</v>
      </c>
      <c r="E55">
        <v>1</v>
      </c>
      <c r="F55" t="e">
        <f>#REF!</f>
        <v>#REF!</v>
      </c>
      <c r="G55" t="e">
        <f>IF(#REF!=0,"",#REF!)</f>
        <v>#REF!</v>
      </c>
      <c r="H55" s="19" t="e">
        <f t="shared" si="3"/>
        <v>#REF!</v>
      </c>
      <c r="I55" t="e">
        <f t="shared" si="4"/>
        <v>#REF!</v>
      </c>
      <c r="J55" s="28" t="e">
        <f>#REF!</f>
        <v>#REF!</v>
      </c>
      <c r="K55" s="29" t="e">
        <f>#REF!</f>
        <v>#REF!</v>
      </c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29"/>
      <c r="Y55" s="10" t="e">
        <f>IF(#REF!&lt;&gt;"", TEXT(#REF!, "00000000"), "")</f>
        <v>#REF!</v>
      </c>
      <c r="Z55" s="10" t="e">
        <f>IF(#REF!&lt;&gt;"",#REF!, "")</f>
        <v>#REF!</v>
      </c>
      <c r="AA55" s="10" t="e">
        <f>IF(#REF!&lt;&gt;"",#REF!, "")</f>
        <v>#REF!</v>
      </c>
      <c r="AB55" s="11" t="e">
        <f>IF(#REF!&lt;&gt;"",#REF!, 0)</f>
        <v>#REF!</v>
      </c>
      <c r="AC55" t="e">
        <f t="shared" si="0"/>
        <v>#REF!</v>
      </c>
    </row>
    <row r="56" spans="1:29" x14ac:dyDescent="0.2">
      <c r="A56" t="s">
        <v>179</v>
      </c>
      <c r="B56" s="8" t="e">
        <f>#REF!</f>
        <v>#REF!</v>
      </c>
      <c r="D56" t="s">
        <v>159</v>
      </c>
      <c r="E56">
        <v>1</v>
      </c>
      <c r="F56" t="e">
        <f>#REF!</f>
        <v>#REF!</v>
      </c>
      <c r="G56" t="e">
        <f>IF(#REF!=0,"",#REF!)</f>
        <v>#REF!</v>
      </c>
      <c r="H56" s="19" t="e">
        <f t="shared" si="3"/>
        <v>#REF!</v>
      </c>
      <c r="I56" s="15" t="e">
        <f t="shared" si="4"/>
        <v>#REF!</v>
      </c>
      <c r="J56" s="28" t="e">
        <f>#REF!</f>
        <v>#REF!</v>
      </c>
      <c r="K56" s="29" t="e">
        <f>#REF!</f>
        <v>#REF!</v>
      </c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29"/>
      <c r="Y56" s="10" t="e">
        <f>IF(#REF!&lt;&gt;"", TEXT(#REF!, "00000000"), "")</f>
        <v>#REF!</v>
      </c>
      <c r="Z56" s="10" t="e">
        <f>IF(#REF!&lt;&gt;"",#REF!, "")</f>
        <v>#REF!</v>
      </c>
      <c r="AA56" s="10" t="e">
        <f>IF(#REF!&lt;&gt;"",#REF!, "")</f>
        <v>#REF!</v>
      </c>
      <c r="AB56" s="11" t="e">
        <f>IF(#REF!&lt;&gt;"",#REF!, 0)</f>
        <v>#REF!</v>
      </c>
      <c r="AC56" t="e">
        <f t="shared" si="0"/>
        <v>#REF!</v>
      </c>
    </row>
    <row r="57" spans="1:29" x14ac:dyDescent="0.2">
      <c r="A57" t="s">
        <v>180</v>
      </c>
      <c r="B57" s="8" t="e">
        <f>#REF!</f>
        <v>#REF!</v>
      </c>
      <c r="D57" t="s">
        <v>159</v>
      </c>
      <c r="E57">
        <v>1</v>
      </c>
      <c r="F57" t="e">
        <f>#REF!</f>
        <v>#REF!</v>
      </c>
      <c r="G57" t="e">
        <f>IF(#REF!=0,"",#REF!)</f>
        <v>#REF!</v>
      </c>
      <c r="H57" s="19" t="e">
        <f t="shared" si="3"/>
        <v>#REF!</v>
      </c>
      <c r="I57" t="e">
        <f t="shared" si="4"/>
        <v>#REF!</v>
      </c>
      <c r="J57" s="28" t="e">
        <f>#REF!</f>
        <v>#REF!</v>
      </c>
      <c r="K57" s="29" t="e">
        <f>#REF!</f>
        <v>#REF!</v>
      </c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29"/>
      <c r="Y57" s="10" t="e">
        <f>IF(#REF!&lt;&gt;"", TEXT(#REF!, "00000000"), "")</f>
        <v>#REF!</v>
      </c>
      <c r="Z57" s="10" t="e">
        <f>IF(#REF!&lt;&gt;"",#REF!, "")</f>
        <v>#REF!</v>
      </c>
      <c r="AA57" s="10" t="e">
        <f>IF(#REF!&lt;&gt;"",#REF!, "")</f>
        <v>#REF!</v>
      </c>
      <c r="AB57" s="11" t="e">
        <f>IF(#REF!&lt;&gt;"",#REF!, 0)</f>
        <v>#REF!</v>
      </c>
      <c r="AC57" t="e">
        <f t="shared" si="0"/>
        <v>#REF!</v>
      </c>
    </row>
    <row r="58" spans="1:29" x14ac:dyDescent="0.2">
      <c r="A58" t="s">
        <v>9</v>
      </c>
      <c r="B58" s="8" t="e">
        <f>IF(#REF!&gt;0,"NE", "DA")</f>
        <v>#REF!</v>
      </c>
      <c r="D58" t="s">
        <v>159</v>
      </c>
      <c r="E58">
        <v>1</v>
      </c>
      <c r="F58" t="e">
        <f>#REF!</f>
        <v>#REF!</v>
      </c>
      <c r="G58" t="e">
        <f>IF(#REF!=0,"",#REF!)</f>
        <v>#REF!</v>
      </c>
      <c r="H58" s="19" t="e">
        <f t="shared" si="3"/>
        <v>#REF!</v>
      </c>
      <c r="I58" s="15" t="e">
        <f t="shared" si="4"/>
        <v>#REF!</v>
      </c>
      <c r="J58" s="28" t="e">
        <f>#REF!</f>
        <v>#REF!</v>
      </c>
      <c r="K58" s="29" t="e">
        <f>#REF!</f>
        <v>#REF!</v>
      </c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29"/>
      <c r="Y58" s="10" t="e">
        <f>IF(#REF!&lt;&gt;"", TEXT(#REF!, "00000000"), "")</f>
        <v>#REF!</v>
      </c>
      <c r="Z58" s="10" t="e">
        <f>IF(#REF!&lt;&gt;"",#REF!, "")</f>
        <v>#REF!</v>
      </c>
      <c r="AA58" s="10" t="e">
        <f>IF(#REF!&lt;&gt;"",#REF!, "")</f>
        <v>#REF!</v>
      </c>
      <c r="AB58" s="11" t="e">
        <f>IF(#REF!&lt;&gt;"",#REF!, 0)</f>
        <v>#REF!</v>
      </c>
      <c r="AC58" t="e">
        <f t="shared" si="0"/>
        <v>#REF!</v>
      </c>
    </row>
    <row r="59" spans="1:29" x14ac:dyDescent="0.2">
      <c r="A59" t="s">
        <v>37</v>
      </c>
      <c r="B59" s="19" t="e">
        <f>SUM(H2:H392)+SUM(#REF!)+SUM(AC2:AC101)</f>
        <v>#REF!</v>
      </c>
      <c r="D59" t="s">
        <v>159</v>
      </c>
      <c r="E59">
        <v>1</v>
      </c>
      <c r="F59" t="e">
        <f>#REF!</f>
        <v>#REF!</v>
      </c>
      <c r="G59" t="e">
        <f>IF(#REF!=0,"",#REF!)</f>
        <v>#REF!</v>
      </c>
      <c r="H59" s="19" t="e">
        <f t="shared" si="3"/>
        <v>#REF!</v>
      </c>
      <c r="I59" t="e">
        <f t="shared" si="4"/>
        <v>#REF!</v>
      </c>
      <c r="J59" s="28" t="e">
        <f>#REF!</f>
        <v>#REF!</v>
      </c>
      <c r="K59" s="29" t="e">
        <f>#REF!</f>
        <v>#REF!</v>
      </c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29"/>
      <c r="Y59" s="10" t="e">
        <f>IF(#REF!&lt;&gt;"", TEXT(#REF!, "00000000"), "")</f>
        <v>#REF!</v>
      </c>
      <c r="Z59" s="10" t="e">
        <f>IF(#REF!&lt;&gt;"",#REF!, "")</f>
        <v>#REF!</v>
      </c>
      <c r="AA59" s="10" t="e">
        <f>IF(#REF!&lt;&gt;"",#REF!, "")</f>
        <v>#REF!</v>
      </c>
      <c r="AB59" s="11" t="e">
        <f>IF(#REF!&lt;&gt;"",#REF!, 0)</f>
        <v>#REF!</v>
      </c>
      <c r="AC59" t="e">
        <f t="shared" si="0"/>
        <v>#REF!</v>
      </c>
    </row>
    <row r="60" spans="1:29" x14ac:dyDescent="0.2">
      <c r="A60" t="s">
        <v>99</v>
      </c>
      <c r="B60" s="8" t="e">
        <f>IF(#REF!&lt;&gt;"",LOOKUP(#REF!,#REF!,#REF!),"")</f>
        <v>#REF!</v>
      </c>
      <c r="D60" t="s">
        <v>159</v>
      </c>
      <c r="E60">
        <v>1</v>
      </c>
      <c r="F60" t="e">
        <f>#REF!</f>
        <v>#REF!</v>
      </c>
      <c r="G60" t="e">
        <f>IF(#REF!=0,"",#REF!)</f>
        <v>#REF!</v>
      </c>
      <c r="H60" s="19" t="e">
        <f t="shared" si="3"/>
        <v>#REF!</v>
      </c>
      <c r="I60" s="15" t="e">
        <f t="shared" si="4"/>
        <v>#REF!</v>
      </c>
      <c r="J60" s="28" t="e">
        <f>#REF!</f>
        <v>#REF!</v>
      </c>
      <c r="K60" s="29" t="e">
        <f>#REF!</f>
        <v>#REF!</v>
      </c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29"/>
      <c r="Y60" s="10" t="e">
        <f>IF(#REF!&lt;&gt;"", TEXT(#REF!, "00000000"), "")</f>
        <v>#REF!</v>
      </c>
      <c r="Z60" s="10" t="e">
        <f>IF(#REF!&lt;&gt;"",#REF!, "")</f>
        <v>#REF!</v>
      </c>
      <c r="AA60" s="10" t="e">
        <f>IF(#REF!&lt;&gt;"",#REF!, "")</f>
        <v>#REF!</v>
      </c>
      <c r="AB60" s="11" t="e">
        <f>IF(#REF!&lt;&gt;"",#REF!, 0)</f>
        <v>#REF!</v>
      </c>
      <c r="AC60" t="e">
        <f t="shared" si="0"/>
        <v>#REF!</v>
      </c>
    </row>
    <row r="61" spans="1:29" x14ac:dyDescent="0.2">
      <c r="A61" t="s">
        <v>249</v>
      </c>
      <c r="B61" s="19" t="e">
        <f>SUM(AC2:AC101)</f>
        <v>#REF!</v>
      </c>
      <c r="D61" t="s">
        <v>159</v>
      </c>
      <c r="E61">
        <v>1</v>
      </c>
      <c r="F61" t="e">
        <f>#REF!</f>
        <v>#REF!</v>
      </c>
      <c r="G61" t="e">
        <f>IF(#REF!=0,"",#REF!)</f>
        <v>#REF!</v>
      </c>
      <c r="H61" s="19" t="e">
        <f>J61/100*F61+2*K61/100*F61</f>
        <v>#REF!</v>
      </c>
      <c r="I61" t="e">
        <f>ABS(ROUND(J61,0)-J61)+ABS(ROUND(K61,0)-K61)</f>
        <v>#REF!</v>
      </c>
      <c r="J61" s="28" t="e">
        <f>#REF!</f>
        <v>#REF!</v>
      </c>
      <c r="K61" s="29" t="e">
        <f>#REF!</f>
        <v>#REF!</v>
      </c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29"/>
      <c r="Y61" s="10" t="e">
        <f>IF(#REF!&lt;&gt;"", TEXT(#REF!, "00000000"), "")</f>
        <v>#REF!</v>
      </c>
      <c r="Z61" s="10" t="e">
        <f>IF(#REF!&lt;&gt;"",#REF!, "")</f>
        <v>#REF!</v>
      </c>
      <c r="AA61" s="10" t="e">
        <f>IF(#REF!&lt;&gt;"",#REF!, "")</f>
        <v>#REF!</v>
      </c>
      <c r="AB61" s="11" t="e">
        <f>IF(#REF!&lt;&gt;"",#REF!, 0)</f>
        <v>#REF!</v>
      </c>
      <c r="AC61" t="e">
        <f t="shared" si="0"/>
        <v>#REF!</v>
      </c>
    </row>
    <row r="62" spans="1:29" x14ac:dyDescent="0.2">
      <c r="A62" t="s">
        <v>258</v>
      </c>
      <c r="B62" s="8" t="e">
        <f>#REF!</f>
        <v>#REF!</v>
      </c>
      <c r="D62" t="s">
        <v>159</v>
      </c>
      <c r="E62">
        <v>1</v>
      </c>
      <c r="F62" t="e">
        <f>#REF!</f>
        <v>#REF!</v>
      </c>
      <c r="G62" t="e">
        <f>IF(#REF!=0,"",#REF!)</f>
        <v>#REF!</v>
      </c>
      <c r="H62" s="19" t="e">
        <f>J62/100*F62+2*K62/100*F62</f>
        <v>#REF!</v>
      </c>
      <c r="I62" s="15" t="e">
        <f>ABS(ROUND(J62,0)-J62)+ABS(ROUND(K62,0)-K62)</f>
        <v>#REF!</v>
      </c>
      <c r="J62" s="28" t="e">
        <f>#REF!</f>
        <v>#REF!</v>
      </c>
      <c r="K62" s="29" t="e">
        <f>#REF!</f>
        <v>#REF!</v>
      </c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29"/>
      <c r="Y62" s="10" t="e">
        <f>IF(#REF!&lt;&gt;"", TEXT(#REF!, "00000000"), "")</f>
        <v>#REF!</v>
      </c>
      <c r="Z62" s="10" t="e">
        <f>IF(#REF!&lt;&gt;"",#REF!, "")</f>
        <v>#REF!</v>
      </c>
      <c r="AA62" s="10" t="e">
        <f>IF(#REF!&lt;&gt;"",#REF!, "")</f>
        <v>#REF!</v>
      </c>
      <c r="AB62" s="11" t="e">
        <f>IF(#REF!&lt;&gt;"",#REF!, 0)</f>
        <v>#REF!</v>
      </c>
      <c r="AC62" t="e">
        <f t="shared" si="0"/>
        <v>#REF!</v>
      </c>
    </row>
    <row r="63" spans="1:29" x14ac:dyDescent="0.2">
      <c r="D63" t="s">
        <v>159</v>
      </c>
      <c r="E63">
        <v>1</v>
      </c>
      <c r="F63" t="e">
        <f>#REF!</f>
        <v>#REF!</v>
      </c>
      <c r="G63" t="e">
        <f>IF(#REF!=0,"",#REF!)</f>
        <v>#REF!</v>
      </c>
      <c r="H63" s="19" t="e">
        <f>J63/100*F63+2*K63/100*F63</f>
        <v>#REF!</v>
      </c>
      <c r="I63" t="e">
        <f>ABS(ROUND(J63,0)-J63)+ABS(ROUND(K63,0)-K63)</f>
        <v>#REF!</v>
      </c>
      <c r="J63" s="28" t="e">
        <f>#REF!</f>
        <v>#REF!</v>
      </c>
      <c r="K63" s="29" t="e">
        <f>#REF!</f>
        <v>#REF!</v>
      </c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29"/>
      <c r="Y63" s="10" t="e">
        <f>IF(#REF!&lt;&gt;"", TEXT(#REF!, "00000000"), "")</f>
        <v>#REF!</v>
      </c>
      <c r="Z63" s="10" t="e">
        <f>IF(#REF!&lt;&gt;"",#REF!, "")</f>
        <v>#REF!</v>
      </c>
      <c r="AA63" s="10" t="e">
        <f>IF(#REF!&lt;&gt;"",#REF!, "")</f>
        <v>#REF!</v>
      </c>
      <c r="AB63" s="11" t="e">
        <f>IF(#REF!&lt;&gt;"",#REF!, 0)</f>
        <v>#REF!</v>
      </c>
      <c r="AC63" t="e">
        <f t="shared" si="0"/>
        <v>#REF!</v>
      </c>
    </row>
    <row r="64" spans="1:29" x14ac:dyDescent="0.2">
      <c r="D64" t="s">
        <v>159</v>
      </c>
      <c r="E64">
        <v>1</v>
      </c>
      <c r="F64" t="e">
        <f>#REF!</f>
        <v>#REF!</v>
      </c>
      <c r="G64" t="e">
        <f>IF(#REF!=0,"",#REF!)</f>
        <v>#REF!</v>
      </c>
      <c r="H64" s="19" t="e">
        <f>J64/100*F64+2*K64/100*F64</f>
        <v>#REF!</v>
      </c>
      <c r="I64" t="e">
        <f>ABS(ROUND(J64,0)-J64)+ABS(ROUND(K64,0)-K64)</f>
        <v>#REF!</v>
      </c>
      <c r="J64" s="28" t="e">
        <f>#REF!</f>
        <v>#REF!</v>
      </c>
      <c r="K64" s="29" t="e">
        <f>#REF!</f>
        <v>#REF!</v>
      </c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29"/>
      <c r="Y64" s="10" t="e">
        <f>IF(#REF!&lt;&gt;"", TEXT(#REF!, "00000000"), "")</f>
        <v>#REF!</v>
      </c>
      <c r="Z64" s="10" t="e">
        <f>IF(#REF!&lt;&gt;"",#REF!, "")</f>
        <v>#REF!</v>
      </c>
      <c r="AA64" s="10" t="e">
        <f>IF(#REF!&lt;&gt;"",#REF!, "")</f>
        <v>#REF!</v>
      </c>
      <c r="AB64" s="11" t="e">
        <f>IF(#REF!&lt;&gt;"",#REF!, 0)</f>
        <v>#REF!</v>
      </c>
      <c r="AC64" t="e">
        <f t="shared" si="0"/>
        <v>#REF!</v>
      </c>
    </row>
    <row r="65" spans="4:29" x14ac:dyDescent="0.2">
      <c r="D65" t="s">
        <v>159</v>
      </c>
      <c r="E65">
        <v>1</v>
      </c>
      <c r="F65" t="e">
        <f>#REF!</f>
        <v>#REF!</v>
      </c>
      <c r="G65" t="e">
        <f>IF(#REF!=0,"",#REF!)</f>
        <v>#REF!</v>
      </c>
      <c r="H65" s="19" t="e">
        <f t="shared" ref="H65:H98" si="5">J65/100*F65+2*K65/100*F65</f>
        <v>#REF!</v>
      </c>
      <c r="I65" t="e">
        <f t="shared" ref="I65:I98" si="6">ABS(ROUND(J65,0)-J65)+ABS(ROUND(K65,0)-K65)</f>
        <v>#REF!</v>
      </c>
      <c r="J65" s="28" t="e">
        <f>#REF!</f>
        <v>#REF!</v>
      </c>
      <c r="K65" s="29" t="e">
        <f>#REF!</f>
        <v>#REF!</v>
      </c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29"/>
      <c r="Y65" s="10" t="e">
        <f>IF(#REF!&lt;&gt;"", TEXT(#REF!, "00000000"), "")</f>
        <v>#REF!</v>
      </c>
      <c r="Z65" s="10" t="e">
        <f>IF(#REF!&lt;&gt;"",#REF!, "")</f>
        <v>#REF!</v>
      </c>
      <c r="AA65" s="10" t="e">
        <f>IF(#REF!&lt;&gt;"",#REF!, "")</f>
        <v>#REF!</v>
      </c>
      <c r="AB65" s="11" t="e">
        <f>IF(#REF!&lt;&gt;"",#REF!, 0)</f>
        <v>#REF!</v>
      </c>
      <c r="AC65" t="e">
        <f t="shared" si="0"/>
        <v>#REF!</v>
      </c>
    </row>
    <row r="66" spans="4:29" x14ac:dyDescent="0.2">
      <c r="D66" t="s">
        <v>159</v>
      </c>
      <c r="E66">
        <v>1</v>
      </c>
      <c r="F66" t="e">
        <f>#REF!</f>
        <v>#REF!</v>
      </c>
      <c r="G66" t="e">
        <f>IF(#REF!=0,"",#REF!)</f>
        <v>#REF!</v>
      </c>
      <c r="H66" s="19" t="e">
        <f t="shared" si="5"/>
        <v>#REF!</v>
      </c>
      <c r="I66" t="e">
        <f t="shared" si="6"/>
        <v>#REF!</v>
      </c>
      <c r="J66" s="28" t="e">
        <f>#REF!</f>
        <v>#REF!</v>
      </c>
      <c r="K66" s="29" t="e">
        <f>#REF!</f>
        <v>#REF!</v>
      </c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29"/>
      <c r="Y66" s="10" t="e">
        <f>IF(#REF!&lt;&gt;"", TEXT(#REF!, "00000000"), "")</f>
        <v>#REF!</v>
      </c>
      <c r="Z66" s="10" t="e">
        <f>IF(#REF!&lt;&gt;"",#REF!, "")</f>
        <v>#REF!</v>
      </c>
      <c r="AA66" s="10" t="e">
        <f>IF(#REF!&lt;&gt;"",#REF!, "")</f>
        <v>#REF!</v>
      </c>
      <c r="AB66" s="11" t="e">
        <f>IF(#REF!&lt;&gt;"",#REF!, 0)</f>
        <v>#REF!</v>
      </c>
      <c r="AC66" t="e">
        <f t="shared" si="0"/>
        <v>#REF!</v>
      </c>
    </row>
    <row r="67" spans="4:29" x14ac:dyDescent="0.2">
      <c r="D67" t="s">
        <v>159</v>
      </c>
      <c r="E67">
        <v>1</v>
      </c>
      <c r="F67" t="e">
        <f>#REF!</f>
        <v>#REF!</v>
      </c>
      <c r="G67" t="e">
        <f>IF(#REF!=0,"",#REF!)</f>
        <v>#REF!</v>
      </c>
      <c r="H67" s="19" t="e">
        <f t="shared" si="5"/>
        <v>#REF!</v>
      </c>
      <c r="I67" t="e">
        <f t="shared" si="6"/>
        <v>#REF!</v>
      </c>
      <c r="J67" s="28" t="e">
        <f>#REF!</f>
        <v>#REF!</v>
      </c>
      <c r="K67" s="29" t="e">
        <f>#REF!</f>
        <v>#REF!</v>
      </c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29"/>
      <c r="Y67" s="10" t="e">
        <f>IF(#REF!&lt;&gt;"", TEXT(#REF!, "00000000"), "")</f>
        <v>#REF!</v>
      </c>
      <c r="Z67" s="10" t="e">
        <f>IF(#REF!&lt;&gt;"",#REF!, "")</f>
        <v>#REF!</v>
      </c>
      <c r="AA67" s="10" t="e">
        <f>IF(#REF!&lt;&gt;"",#REF!, "")</f>
        <v>#REF!</v>
      </c>
      <c r="AB67" s="11" t="e">
        <f>IF(#REF!&lt;&gt;"",#REF!, 0)</f>
        <v>#REF!</v>
      </c>
      <c r="AC67" t="e">
        <f t="shared" ref="AC67:AC101" si="7">LEN(Y67)+LEN(Z67)+LEN(AA67)+INT(VALUE(AB67))</f>
        <v>#REF!</v>
      </c>
    </row>
    <row r="68" spans="4:29" x14ac:dyDescent="0.2">
      <c r="D68" t="s">
        <v>159</v>
      </c>
      <c r="E68">
        <v>1</v>
      </c>
      <c r="F68" t="e">
        <f>#REF!</f>
        <v>#REF!</v>
      </c>
      <c r="G68" t="e">
        <f>IF(#REF!=0,"",#REF!)</f>
        <v>#REF!</v>
      </c>
      <c r="H68" s="19" t="e">
        <f t="shared" si="5"/>
        <v>#REF!</v>
      </c>
      <c r="I68" t="e">
        <f t="shared" si="6"/>
        <v>#REF!</v>
      </c>
      <c r="J68" s="28" t="e">
        <f>#REF!</f>
        <v>#REF!</v>
      </c>
      <c r="K68" s="29" t="e">
        <f>#REF!</f>
        <v>#REF!</v>
      </c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29"/>
      <c r="Y68" s="10" t="e">
        <f>IF(#REF!&lt;&gt;"", TEXT(#REF!, "00000000"), "")</f>
        <v>#REF!</v>
      </c>
      <c r="Z68" s="10" t="e">
        <f>IF(#REF!&lt;&gt;"",#REF!, "")</f>
        <v>#REF!</v>
      </c>
      <c r="AA68" s="10" t="e">
        <f>IF(#REF!&lt;&gt;"",#REF!, "")</f>
        <v>#REF!</v>
      </c>
      <c r="AB68" s="11" t="e">
        <f>IF(#REF!&lt;&gt;"",#REF!, 0)</f>
        <v>#REF!</v>
      </c>
      <c r="AC68" t="e">
        <f t="shared" si="7"/>
        <v>#REF!</v>
      </c>
    </row>
    <row r="69" spans="4:29" x14ac:dyDescent="0.2">
      <c r="D69" t="s">
        <v>159</v>
      </c>
      <c r="E69">
        <v>1</v>
      </c>
      <c r="F69" t="e">
        <f>#REF!</f>
        <v>#REF!</v>
      </c>
      <c r="G69" t="e">
        <f>IF(#REF!=0,"",#REF!)</f>
        <v>#REF!</v>
      </c>
      <c r="H69" s="19" t="e">
        <f t="shared" si="5"/>
        <v>#REF!</v>
      </c>
      <c r="I69" t="e">
        <f t="shared" si="6"/>
        <v>#REF!</v>
      </c>
      <c r="J69" s="28" t="e">
        <f>#REF!</f>
        <v>#REF!</v>
      </c>
      <c r="K69" s="29" t="e">
        <f>#REF!</f>
        <v>#REF!</v>
      </c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29"/>
      <c r="Y69" s="10" t="e">
        <f>IF(#REF!&lt;&gt;"", TEXT(#REF!, "00000000"), "")</f>
        <v>#REF!</v>
      </c>
      <c r="Z69" s="10" t="e">
        <f>IF(#REF!&lt;&gt;"",#REF!, "")</f>
        <v>#REF!</v>
      </c>
      <c r="AA69" s="10" t="e">
        <f>IF(#REF!&lt;&gt;"",#REF!, "")</f>
        <v>#REF!</v>
      </c>
      <c r="AB69" s="11" t="e">
        <f>IF(#REF!&lt;&gt;"",#REF!, 0)</f>
        <v>#REF!</v>
      </c>
      <c r="AC69" t="e">
        <f t="shared" si="7"/>
        <v>#REF!</v>
      </c>
    </row>
    <row r="70" spans="4:29" x14ac:dyDescent="0.2">
      <c r="D70" t="s">
        <v>159</v>
      </c>
      <c r="E70">
        <v>1</v>
      </c>
      <c r="F70" t="e">
        <f>#REF!</f>
        <v>#REF!</v>
      </c>
      <c r="G70" t="e">
        <f>IF(#REF!=0,"",#REF!)</f>
        <v>#REF!</v>
      </c>
      <c r="H70" s="19" t="e">
        <f t="shared" si="5"/>
        <v>#REF!</v>
      </c>
      <c r="I70" t="e">
        <f t="shared" si="6"/>
        <v>#REF!</v>
      </c>
      <c r="J70" s="28" t="e">
        <f>#REF!</f>
        <v>#REF!</v>
      </c>
      <c r="K70" s="29" t="e">
        <f>#REF!</f>
        <v>#REF!</v>
      </c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29"/>
      <c r="Y70" s="10" t="e">
        <f>IF(#REF!&lt;&gt;"", TEXT(#REF!, "00000000"), "")</f>
        <v>#REF!</v>
      </c>
      <c r="Z70" s="10" t="e">
        <f>IF(#REF!&lt;&gt;"",#REF!, "")</f>
        <v>#REF!</v>
      </c>
      <c r="AA70" s="10" t="e">
        <f>IF(#REF!&lt;&gt;"",#REF!, "")</f>
        <v>#REF!</v>
      </c>
      <c r="AB70" s="11" t="e">
        <f>IF(#REF!&lt;&gt;"",#REF!, 0)</f>
        <v>#REF!</v>
      </c>
      <c r="AC70" t="e">
        <f t="shared" si="7"/>
        <v>#REF!</v>
      </c>
    </row>
    <row r="71" spans="4:29" x14ac:dyDescent="0.2">
      <c r="D71" t="s">
        <v>159</v>
      </c>
      <c r="E71">
        <v>1</v>
      </c>
      <c r="F71" t="e">
        <f>#REF!</f>
        <v>#REF!</v>
      </c>
      <c r="G71" t="e">
        <f>IF(#REF!=0,"",#REF!)</f>
        <v>#REF!</v>
      </c>
      <c r="H71" s="19" t="e">
        <f t="shared" si="5"/>
        <v>#REF!</v>
      </c>
      <c r="I71" t="e">
        <f t="shared" si="6"/>
        <v>#REF!</v>
      </c>
      <c r="J71" s="28" t="e">
        <f>#REF!</f>
        <v>#REF!</v>
      </c>
      <c r="K71" s="29" t="e">
        <f>#REF!</f>
        <v>#REF!</v>
      </c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29"/>
      <c r="Y71" s="10" t="e">
        <f>IF(#REF!&lt;&gt;"", TEXT(#REF!, "00000000"), "")</f>
        <v>#REF!</v>
      </c>
      <c r="Z71" s="10" t="e">
        <f>IF(#REF!&lt;&gt;"",#REF!, "")</f>
        <v>#REF!</v>
      </c>
      <c r="AA71" s="10" t="e">
        <f>IF(#REF!&lt;&gt;"",#REF!, "")</f>
        <v>#REF!</v>
      </c>
      <c r="AB71" s="11" t="e">
        <f>IF(#REF!&lt;&gt;"",#REF!, 0)</f>
        <v>#REF!</v>
      </c>
      <c r="AC71" t="e">
        <f t="shared" si="7"/>
        <v>#REF!</v>
      </c>
    </row>
    <row r="72" spans="4:29" x14ac:dyDescent="0.2">
      <c r="D72" t="s">
        <v>159</v>
      </c>
      <c r="E72">
        <v>1</v>
      </c>
      <c r="F72" t="e">
        <f>#REF!</f>
        <v>#REF!</v>
      </c>
      <c r="G72" t="e">
        <f>IF(#REF!=0,"",#REF!)</f>
        <v>#REF!</v>
      </c>
      <c r="H72" s="19" t="e">
        <f t="shared" si="5"/>
        <v>#REF!</v>
      </c>
      <c r="I72" t="e">
        <f t="shared" si="6"/>
        <v>#REF!</v>
      </c>
      <c r="J72" s="28" t="e">
        <f>#REF!</f>
        <v>#REF!</v>
      </c>
      <c r="K72" s="29" t="e">
        <f>#REF!</f>
        <v>#REF!</v>
      </c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29"/>
      <c r="Y72" s="10" t="e">
        <f>IF(#REF!&lt;&gt;"", TEXT(#REF!, "00000000"), "")</f>
        <v>#REF!</v>
      </c>
      <c r="Z72" s="10" t="e">
        <f>IF(#REF!&lt;&gt;"",#REF!, "")</f>
        <v>#REF!</v>
      </c>
      <c r="AA72" s="10" t="e">
        <f>IF(#REF!&lt;&gt;"",#REF!, "")</f>
        <v>#REF!</v>
      </c>
      <c r="AB72" s="11" t="e">
        <f>IF(#REF!&lt;&gt;"",#REF!, 0)</f>
        <v>#REF!</v>
      </c>
      <c r="AC72" t="e">
        <f t="shared" si="7"/>
        <v>#REF!</v>
      </c>
    </row>
    <row r="73" spans="4:29" x14ac:dyDescent="0.2">
      <c r="D73" t="s">
        <v>159</v>
      </c>
      <c r="E73">
        <v>1</v>
      </c>
      <c r="F73" t="e">
        <f>#REF!</f>
        <v>#REF!</v>
      </c>
      <c r="G73" t="e">
        <f>IF(#REF!=0,"",#REF!)</f>
        <v>#REF!</v>
      </c>
      <c r="H73" s="19" t="e">
        <f t="shared" si="5"/>
        <v>#REF!</v>
      </c>
      <c r="I73" t="e">
        <f t="shared" si="6"/>
        <v>#REF!</v>
      </c>
      <c r="J73" s="28" t="e">
        <f>#REF!</f>
        <v>#REF!</v>
      </c>
      <c r="K73" s="29" t="e">
        <f>#REF!</f>
        <v>#REF!</v>
      </c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29"/>
      <c r="Y73" s="10" t="e">
        <f>IF(#REF!&lt;&gt;"", TEXT(#REF!, "00000000"), "")</f>
        <v>#REF!</v>
      </c>
      <c r="Z73" s="10" t="e">
        <f>IF(#REF!&lt;&gt;"",#REF!, "")</f>
        <v>#REF!</v>
      </c>
      <c r="AA73" s="10" t="e">
        <f>IF(#REF!&lt;&gt;"",#REF!, "")</f>
        <v>#REF!</v>
      </c>
      <c r="AB73" s="11" t="e">
        <f>IF(#REF!&lt;&gt;"",#REF!, 0)</f>
        <v>#REF!</v>
      </c>
      <c r="AC73" t="e">
        <f t="shared" si="7"/>
        <v>#REF!</v>
      </c>
    </row>
    <row r="74" spans="4:29" x14ac:dyDescent="0.2">
      <c r="D74" t="s">
        <v>159</v>
      </c>
      <c r="E74">
        <v>1</v>
      </c>
      <c r="F74" t="e">
        <f>#REF!</f>
        <v>#REF!</v>
      </c>
      <c r="G74" t="e">
        <f>IF(#REF!=0,"",#REF!)</f>
        <v>#REF!</v>
      </c>
      <c r="H74" s="19" t="e">
        <f t="shared" si="5"/>
        <v>#REF!</v>
      </c>
      <c r="I74" t="e">
        <f t="shared" si="6"/>
        <v>#REF!</v>
      </c>
      <c r="J74" s="28" t="e">
        <f>#REF!</f>
        <v>#REF!</v>
      </c>
      <c r="K74" s="29" t="e">
        <f>#REF!</f>
        <v>#REF!</v>
      </c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29"/>
      <c r="Y74" s="10" t="e">
        <f>IF(#REF!&lt;&gt;"", TEXT(#REF!, "00000000"), "")</f>
        <v>#REF!</v>
      </c>
      <c r="Z74" s="10" t="e">
        <f>IF(#REF!&lt;&gt;"",#REF!, "")</f>
        <v>#REF!</v>
      </c>
      <c r="AA74" s="10" t="e">
        <f>IF(#REF!&lt;&gt;"",#REF!, "")</f>
        <v>#REF!</v>
      </c>
      <c r="AB74" s="11" t="e">
        <f>IF(#REF!&lt;&gt;"",#REF!, 0)</f>
        <v>#REF!</v>
      </c>
      <c r="AC74" t="e">
        <f t="shared" si="7"/>
        <v>#REF!</v>
      </c>
    </row>
    <row r="75" spans="4:29" x14ac:dyDescent="0.2">
      <c r="D75" t="s">
        <v>159</v>
      </c>
      <c r="E75">
        <v>1</v>
      </c>
      <c r="F75" t="e">
        <f>#REF!</f>
        <v>#REF!</v>
      </c>
      <c r="G75" t="e">
        <f>IF(#REF!=0,"",#REF!)</f>
        <v>#REF!</v>
      </c>
      <c r="H75" s="19" t="e">
        <f t="shared" si="5"/>
        <v>#REF!</v>
      </c>
      <c r="I75" t="e">
        <f t="shared" si="6"/>
        <v>#REF!</v>
      </c>
      <c r="J75" s="28" t="e">
        <f>#REF!</f>
        <v>#REF!</v>
      </c>
      <c r="K75" s="29" t="e">
        <f>#REF!</f>
        <v>#REF!</v>
      </c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29"/>
      <c r="Y75" s="10" t="e">
        <f>IF(#REF!&lt;&gt;"", TEXT(#REF!, "00000000"), "")</f>
        <v>#REF!</v>
      </c>
      <c r="Z75" s="10" t="e">
        <f>IF(#REF!&lt;&gt;"",#REF!, "")</f>
        <v>#REF!</v>
      </c>
      <c r="AA75" s="10" t="e">
        <f>IF(#REF!&lt;&gt;"",#REF!, "")</f>
        <v>#REF!</v>
      </c>
      <c r="AB75" s="11" t="e">
        <f>IF(#REF!&lt;&gt;"",#REF!, 0)</f>
        <v>#REF!</v>
      </c>
      <c r="AC75" t="e">
        <f t="shared" si="7"/>
        <v>#REF!</v>
      </c>
    </row>
    <row r="76" spans="4:29" x14ac:dyDescent="0.2">
      <c r="D76" t="s">
        <v>159</v>
      </c>
      <c r="E76">
        <v>1</v>
      </c>
      <c r="F76" t="e">
        <f>#REF!</f>
        <v>#REF!</v>
      </c>
      <c r="G76" t="e">
        <f>IF(#REF!=0,"",#REF!)</f>
        <v>#REF!</v>
      </c>
      <c r="H76" s="19" t="e">
        <f t="shared" si="5"/>
        <v>#REF!</v>
      </c>
      <c r="I76" t="e">
        <f t="shared" si="6"/>
        <v>#REF!</v>
      </c>
      <c r="J76" s="28" t="e">
        <f>#REF!</f>
        <v>#REF!</v>
      </c>
      <c r="K76" s="29" t="e">
        <f>#REF!</f>
        <v>#REF!</v>
      </c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29"/>
      <c r="Y76" s="10" t="e">
        <f>IF(#REF!&lt;&gt;"", TEXT(#REF!, "00000000"), "")</f>
        <v>#REF!</v>
      </c>
      <c r="Z76" s="10" t="e">
        <f>IF(#REF!&lt;&gt;"",#REF!, "")</f>
        <v>#REF!</v>
      </c>
      <c r="AA76" s="10" t="e">
        <f>IF(#REF!&lt;&gt;"",#REF!, "")</f>
        <v>#REF!</v>
      </c>
      <c r="AB76" s="11" t="e">
        <f>IF(#REF!&lt;&gt;"",#REF!, 0)</f>
        <v>#REF!</v>
      </c>
      <c r="AC76" t="e">
        <f t="shared" si="7"/>
        <v>#REF!</v>
      </c>
    </row>
    <row r="77" spans="4:29" x14ac:dyDescent="0.2">
      <c r="D77" t="s">
        <v>159</v>
      </c>
      <c r="E77">
        <v>1</v>
      </c>
      <c r="F77" t="e">
        <f>#REF!</f>
        <v>#REF!</v>
      </c>
      <c r="G77" t="e">
        <f>IF(#REF!=0,"",#REF!)</f>
        <v>#REF!</v>
      </c>
      <c r="H77" s="19" t="e">
        <f t="shared" si="5"/>
        <v>#REF!</v>
      </c>
      <c r="I77" t="e">
        <f t="shared" si="6"/>
        <v>#REF!</v>
      </c>
      <c r="J77" s="28" t="e">
        <f>#REF!</f>
        <v>#REF!</v>
      </c>
      <c r="K77" s="29" t="e">
        <f>#REF!</f>
        <v>#REF!</v>
      </c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29"/>
      <c r="Y77" s="10" t="e">
        <f>IF(#REF!&lt;&gt;"", TEXT(#REF!, "00000000"), "")</f>
        <v>#REF!</v>
      </c>
      <c r="Z77" s="10" t="e">
        <f>IF(#REF!&lt;&gt;"",#REF!, "")</f>
        <v>#REF!</v>
      </c>
      <c r="AA77" s="10" t="e">
        <f>IF(#REF!&lt;&gt;"",#REF!, "")</f>
        <v>#REF!</v>
      </c>
      <c r="AB77" s="11" t="e">
        <f>IF(#REF!&lt;&gt;"",#REF!, 0)</f>
        <v>#REF!</v>
      </c>
      <c r="AC77" t="e">
        <f t="shared" si="7"/>
        <v>#REF!</v>
      </c>
    </row>
    <row r="78" spans="4:29" x14ac:dyDescent="0.2">
      <c r="D78" t="s">
        <v>159</v>
      </c>
      <c r="E78">
        <v>1</v>
      </c>
      <c r="F78" t="e">
        <f>#REF!</f>
        <v>#REF!</v>
      </c>
      <c r="G78" t="e">
        <f>IF(#REF!=0,"",#REF!)</f>
        <v>#REF!</v>
      </c>
      <c r="H78" s="19" t="e">
        <f t="shared" si="5"/>
        <v>#REF!</v>
      </c>
      <c r="I78" t="e">
        <f t="shared" si="6"/>
        <v>#REF!</v>
      </c>
      <c r="J78" s="28" t="e">
        <f>#REF!</f>
        <v>#REF!</v>
      </c>
      <c r="K78" s="29" t="e">
        <f>#REF!</f>
        <v>#REF!</v>
      </c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29"/>
      <c r="Y78" s="10" t="e">
        <f>IF(#REF!&lt;&gt;"", TEXT(#REF!, "00000000"), "")</f>
        <v>#REF!</v>
      </c>
      <c r="Z78" s="10" t="e">
        <f>IF(#REF!&lt;&gt;"",#REF!, "")</f>
        <v>#REF!</v>
      </c>
      <c r="AA78" s="10" t="e">
        <f>IF(#REF!&lt;&gt;"",#REF!, "")</f>
        <v>#REF!</v>
      </c>
      <c r="AB78" s="11" t="e">
        <f>IF(#REF!&lt;&gt;"",#REF!, 0)</f>
        <v>#REF!</v>
      </c>
      <c r="AC78" t="e">
        <f t="shared" si="7"/>
        <v>#REF!</v>
      </c>
    </row>
    <row r="79" spans="4:29" x14ac:dyDescent="0.2">
      <c r="D79" t="s">
        <v>159</v>
      </c>
      <c r="E79">
        <v>1</v>
      </c>
      <c r="F79" t="e">
        <f>#REF!</f>
        <v>#REF!</v>
      </c>
      <c r="G79" t="e">
        <f>IF(#REF!=0,"",#REF!)</f>
        <v>#REF!</v>
      </c>
      <c r="H79" s="19" t="e">
        <f t="shared" si="5"/>
        <v>#REF!</v>
      </c>
      <c r="I79" t="e">
        <f t="shared" si="6"/>
        <v>#REF!</v>
      </c>
      <c r="J79" s="28" t="e">
        <f>#REF!</f>
        <v>#REF!</v>
      </c>
      <c r="K79" s="29" t="e">
        <f>#REF!</f>
        <v>#REF!</v>
      </c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29"/>
      <c r="Y79" s="10" t="e">
        <f>IF(#REF!&lt;&gt;"", TEXT(#REF!, "00000000"), "")</f>
        <v>#REF!</v>
      </c>
      <c r="Z79" s="10" t="e">
        <f>IF(#REF!&lt;&gt;"",#REF!, "")</f>
        <v>#REF!</v>
      </c>
      <c r="AA79" s="10" t="e">
        <f>IF(#REF!&lt;&gt;"",#REF!, "")</f>
        <v>#REF!</v>
      </c>
      <c r="AB79" s="11" t="e">
        <f>IF(#REF!&lt;&gt;"",#REF!, 0)</f>
        <v>#REF!</v>
      </c>
      <c r="AC79" t="e">
        <f t="shared" si="7"/>
        <v>#REF!</v>
      </c>
    </row>
    <row r="80" spans="4:29" x14ac:dyDescent="0.2">
      <c r="D80" t="s">
        <v>159</v>
      </c>
      <c r="E80">
        <v>1</v>
      </c>
      <c r="F80" t="e">
        <f>#REF!</f>
        <v>#REF!</v>
      </c>
      <c r="G80" t="e">
        <f>IF(#REF!=0,"",#REF!)</f>
        <v>#REF!</v>
      </c>
      <c r="H80" s="19" t="e">
        <f t="shared" si="5"/>
        <v>#REF!</v>
      </c>
      <c r="I80" t="e">
        <f t="shared" si="6"/>
        <v>#REF!</v>
      </c>
      <c r="J80" s="28" t="e">
        <f>#REF!</f>
        <v>#REF!</v>
      </c>
      <c r="K80" s="29" t="e">
        <f>#REF!</f>
        <v>#REF!</v>
      </c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29"/>
      <c r="Y80" s="10" t="e">
        <f>IF(#REF!&lt;&gt;"", TEXT(#REF!, "00000000"), "")</f>
        <v>#REF!</v>
      </c>
      <c r="Z80" s="10" t="e">
        <f>IF(#REF!&lt;&gt;"",#REF!, "")</f>
        <v>#REF!</v>
      </c>
      <c r="AA80" s="10" t="e">
        <f>IF(#REF!&lt;&gt;"",#REF!, "")</f>
        <v>#REF!</v>
      </c>
      <c r="AB80" s="11" t="e">
        <f>IF(#REF!&lt;&gt;"",#REF!, 0)</f>
        <v>#REF!</v>
      </c>
      <c r="AC80" t="e">
        <f t="shared" si="7"/>
        <v>#REF!</v>
      </c>
    </row>
    <row r="81" spans="4:29" x14ac:dyDescent="0.2">
      <c r="D81" t="s">
        <v>159</v>
      </c>
      <c r="E81">
        <v>1</v>
      </c>
      <c r="F81" t="e">
        <f>#REF!</f>
        <v>#REF!</v>
      </c>
      <c r="G81" t="e">
        <f>IF(#REF!=0,"",#REF!)</f>
        <v>#REF!</v>
      </c>
      <c r="H81" s="19" t="e">
        <f t="shared" si="5"/>
        <v>#REF!</v>
      </c>
      <c r="I81" t="e">
        <f t="shared" si="6"/>
        <v>#REF!</v>
      </c>
      <c r="J81" s="28" t="e">
        <f>#REF!</f>
        <v>#REF!</v>
      </c>
      <c r="K81" s="29" t="e">
        <f>#REF!</f>
        <v>#REF!</v>
      </c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29"/>
      <c r="Y81" s="10" t="e">
        <f>IF(#REF!&lt;&gt;"", TEXT(#REF!, "00000000"), "")</f>
        <v>#REF!</v>
      </c>
      <c r="Z81" s="10" t="e">
        <f>IF(#REF!&lt;&gt;"",#REF!, "")</f>
        <v>#REF!</v>
      </c>
      <c r="AA81" s="10" t="e">
        <f>IF(#REF!&lt;&gt;"",#REF!, "")</f>
        <v>#REF!</v>
      </c>
      <c r="AB81" s="11" t="e">
        <f>IF(#REF!&lt;&gt;"",#REF!, 0)</f>
        <v>#REF!</v>
      </c>
      <c r="AC81" t="e">
        <f t="shared" si="7"/>
        <v>#REF!</v>
      </c>
    </row>
    <row r="82" spans="4:29" x14ac:dyDescent="0.2">
      <c r="D82" t="s">
        <v>159</v>
      </c>
      <c r="E82">
        <v>1</v>
      </c>
      <c r="F82" t="e">
        <f>#REF!</f>
        <v>#REF!</v>
      </c>
      <c r="G82" t="e">
        <f>IF(#REF!=0,"",#REF!)</f>
        <v>#REF!</v>
      </c>
      <c r="H82" s="19" t="e">
        <f t="shared" si="5"/>
        <v>#REF!</v>
      </c>
      <c r="I82" t="e">
        <f t="shared" si="6"/>
        <v>#REF!</v>
      </c>
      <c r="J82" s="28" t="e">
        <f>#REF!</f>
        <v>#REF!</v>
      </c>
      <c r="K82" s="29" t="e">
        <f>#REF!</f>
        <v>#REF!</v>
      </c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29"/>
      <c r="Y82" s="10" t="e">
        <f>IF(#REF!&lt;&gt;"", TEXT(#REF!, "00000000"), "")</f>
        <v>#REF!</v>
      </c>
      <c r="Z82" s="10" t="e">
        <f>IF(#REF!&lt;&gt;"",#REF!, "")</f>
        <v>#REF!</v>
      </c>
      <c r="AA82" s="10" t="e">
        <f>IF(#REF!&lt;&gt;"",#REF!, "")</f>
        <v>#REF!</v>
      </c>
      <c r="AB82" s="11" t="e">
        <f>IF(#REF!&lt;&gt;"",#REF!, 0)</f>
        <v>#REF!</v>
      </c>
      <c r="AC82" t="e">
        <f t="shared" si="7"/>
        <v>#REF!</v>
      </c>
    </row>
    <row r="83" spans="4:29" x14ac:dyDescent="0.2">
      <c r="D83" t="s">
        <v>159</v>
      </c>
      <c r="E83">
        <v>1</v>
      </c>
      <c r="F83" t="e">
        <f>#REF!</f>
        <v>#REF!</v>
      </c>
      <c r="G83" t="e">
        <f>IF(#REF!=0,"",#REF!)</f>
        <v>#REF!</v>
      </c>
      <c r="H83" s="19" t="e">
        <f t="shared" si="5"/>
        <v>#REF!</v>
      </c>
      <c r="I83" t="e">
        <f t="shared" si="6"/>
        <v>#REF!</v>
      </c>
      <c r="J83" s="28" t="e">
        <f>#REF!</f>
        <v>#REF!</v>
      </c>
      <c r="K83" s="29" t="e">
        <f>#REF!</f>
        <v>#REF!</v>
      </c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29"/>
      <c r="Y83" s="10" t="e">
        <f>IF(#REF!&lt;&gt;"", TEXT(#REF!, "00000000"), "")</f>
        <v>#REF!</v>
      </c>
      <c r="Z83" s="10" t="e">
        <f>IF(#REF!&lt;&gt;"",#REF!, "")</f>
        <v>#REF!</v>
      </c>
      <c r="AA83" s="10" t="e">
        <f>IF(#REF!&lt;&gt;"",#REF!, "")</f>
        <v>#REF!</v>
      </c>
      <c r="AB83" s="11" t="e">
        <f>IF(#REF!&lt;&gt;"",#REF!, 0)</f>
        <v>#REF!</v>
      </c>
      <c r="AC83" t="e">
        <f t="shared" si="7"/>
        <v>#REF!</v>
      </c>
    </row>
    <row r="84" spans="4:29" x14ac:dyDescent="0.2">
      <c r="D84" t="s">
        <v>159</v>
      </c>
      <c r="E84">
        <v>1</v>
      </c>
      <c r="F84" t="e">
        <f>#REF!</f>
        <v>#REF!</v>
      </c>
      <c r="G84" t="e">
        <f>IF(#REF!=0,"",#REF!)</f>
        <v>#REF!</v>
      </c>
      <c r="H84" s="19" t="e">
        <f t="shared" si="5"/>
        <v>#REF!</v>
      </c>
      <c r="I84" t="e">
        <f t="shared" si="6"/>
        <v>#REF!</v>
      </c>
      <c r="J84" s="28" t="e">
        <f>#REF!</f>
        <v>#REF!</v>
      </c>
      <c r="K84" s="29" t="e">
        <f>#REF!</f>
        <v>#REF!</v>
      </c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29"/>
      <c r="Y84" s="10" t="e">
        <f>IF(#REF!&lt;&gt;"", TEXT(#REF!, "00000000"), "")</f>
        <v>#REF!</v>
      </c>
      <c r="Z84" s="10" t="e">
        <f>IF(#REF!&lt;&gt;"",#REF!, "")</f>
        <v>#REF!</v>
      </c>
      <c r="AA84" s="10" t="e">
        <f>IF(#REF!&lt;&gt;"",#REF!, "")</f>
        <v>#REF!</v>
      </c>
      <c r="AB84" s="11" t="e">
        <f>IF(#REF!&lt;&gt;"",#REF!, 0)</f>
        <v>#REF!</v>
      </c>
      <c r="AC84" t="e">
        <f t="shared" si="7"/>
        <v>#REF!</v>
      </c>
    </row>
    <row r="85" spans="4:29" x14ac:dyDescent="0.2">
      <c r="D85" t="s">
        <v>159</v>
      </c>
      <c r="E85">
        <v>1</v>
      </c>
      <c r="F85" t="e">
        <f>#REF!</f>
        <v>#REF!</v>
      </c>
      <c r="G85" t="e">
        <f>IF(#REF!=0,"",#REF!)</f>
        <v>#REF!</v>
      </c>
      <c r="H85" s="19" t="e">
        <f t="shared" si="5"/>
        <v>#REF!</v>
      </c>
      <c r="I85" t="e">
        <f t="shared" si="6"/>
        <v>#REF!</v>
      </c>
      <c r="J85" s="28" t="e">
        <f>#REF!</f>
        <v>#REF!</v>
      </c>
      <c r="K85" s="29" t="e">
        <f>#REF!</f>
        <v>#REF!</v>
      </c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29"/>
      <c r="Y85" s="10" t="e">
        <f>IF(#REF!&lt;&gt;"", TEXT(#REF!, "00000000"), "")</f>
        <v>#REF!</v>
      </c>
      <c r="Z85" s="10" t="e">
        <f>IF(#REF!&lt;&gt;"",#REF!, "")</f>
        <v>#REF!</v>
      </c>
      <c r="AA85" s="10" t="e">
        <f>IF(#REF!&lt;&gt;"",#REF!, "")</f>
        <v>#REF!</v>
      </c>
      <c r="AB85" s="11" t="e">
        <f>IF(#REF!&lt;&gt;"",#REF!, 0)</f>
        <v>#REF!</v>
      </c>
      <c r="AC85" t="e">
        <f t="shared" si="7"/>
        <v>#REF!</v>
      </c>
    </row>
    <row r="86" spans="4:29" x14ac:dyDescent="0.2">
      <c r="D86" t="s">
        <v>159</v>
      </c>
      <c r="E86">
        <v>1</v>
      </c>
      <c r="F86" t="e">
        <f>#REF!</f>
        <v>#REF!</v>
      </c>
      <c r="G86" t="e">
        <f>IF(#REF!=0,"",#REF!)</f>
        <v>#REF!</v>
      </c>
      <c r="H86" s="19" t="e">
        <f t="shared" si="5"/>
        <v>#REF!</v>
      </c>
      <c r="I86" t="e">
        <f t="shared" si="6"/>
        <v>#REF!</v>
      </c>
      <c r="J86" s="28" t="e">
        <f>#REF!</f>
        <v>#REF!</v>
      </c>
      <c r="K86" s="29" t="e">
        <f>#REF!</f>
        <v>#REF!</v>
      </c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29"/>
      <c r="Y86" s="10" t="e">
        <f>IF(#REF!&lt;&gt;"", TEXT(#REF!, "00000000"), "")</f>
        <v>#REF!</v>
      </c>
      <c r="Z86" s="10" t="e">
        <f>IF(#REF!&lt;&gt;"",#REF!, "")</f>
        <v>#REF!</v>
      </c>
      <c r="AA86" s="10" t="e">
        <f>IF(#REF!&lt;&gt;"",#REF!, "")</f>
        <v>#REF!</v>
      </c>
      <c r="AB86" s="11" t="e">
        <f>IF(#REF!&lt;&gt;"",#REF!, 0)</f>
        <v>#REF!</v>
      </c>
      <c r="AC86" t="e">
        <f t="shared" si="7"/>
        <v>#REF!</v>
      </c>
    </row>
    <row r="87" spans="4:29" x14ac:dyDescent="0.2">
      <c r="D87" t="s">
        <v>159</v>
      </c>
      <c r="E87">
        <v>1</v>
      </c>
      <c r="F87" t="e">
        <f>#REF!</f>
        <v>#REF!</v>
      </c>
      <c r="G87" t="e">
        <f>IF(#REF!=0,"",#REF!)</f>
        <v>#REF!</v>
      </c>
      <c r="H87" s="19" t="e">
        <f t="shared" si="5"/>
        <v>#REF!</v>
      </c>
      <c r="I87" t="e">
        <f t="shared" si="6"/>
        <v>#REF!</v>
      </c>
      <c r="J87" s="28" t="e">
        <f>#REF!</f>
        <v>#REF!</v>
      </c>
      <c r="K87" s="29" t="e">
        <f>#REF!</f>
        <v>#REF!</v>
      </c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29"/>
      <c r="Y87" s="10" t="e">
        <f>IF(#REF!&lt;&gt;"", TEXT(#REF!, "00000000"), "")</f>
        <v>#REF!</v>
      </c>
      <c r="Z87" s="10" t="e">
        <f>IF(#REF!&lt;&gt;"",#REF!, "")</f>
        <v>#REF!</v>
      </c>
      <c r="AA87" s="10" t="e">
        <f>IF(#REF!&lt;&gt;"",#REF!, "")</f>
        <v>#REF!</v>
      </c>
      <c r="AB87" s="11" t="e">
        <f>IF(#REF!&lt;&gt;"",#REF!, 0)</f>
        <v>#REF!</v>
      </c>
      <c r="AC87" t="e">
        <f t="shared" si="7"/>
        <v>#REF!</v>
      </c>
    </row>
    <row r="88" spans="4:29" x14ac:dyDescent="0.2">
      <c r="D88" t="s">
        <v>159</v>
      </c>
      <c r="E88">
        <v>1</v>
      </c>
      <c r="F88" t="e">
        <f>#REF!</f>
        <v>#REF!</v>
      </c>
      <c r="G88" t="e">
        <f>IF(#REF!=0,"",#REF!)</f>
        <v>#REF!</v>
      </c>
      <c r="H88" s="19" t="e">
        <f t="shared" si="5"/>
        <v>#REF!</v>
      </c>
      <c r="I88" t="e">
        <f t="shared" si="6"/>
        <v>#REF!</v>
      </c>
      <c r="J88" s="28" t="e">
        <f>#REF!</f>
        <v>#REF!</v>
      </c>
      <c r="K88" s="29" t="e">
        <f>#REF!</f>
        <v>#REF!</v>
      </c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29"/>
      <c r="Y88" s="10" t="e">
        <f>IF(#REF!&lt;&gt;"", TEXT(#REF!, "00000000"), "")</f>
        <v>#REF!</v>
      </c>
      <c r="Z88" s="10" t="e">
        <f>IF(#REF!&lt;&gt;"",#REF!, "")</f>
        <v>#REF!</v>
      </c>
      <c r="AA88" s="10" t="e">
        <f>IF(#REF!&lt;&gt;"",#REF!, "")</f>
        <v>#REF!</v>
      </c>
      <c r="AB88" s="11" t="e">
        <f>IF(#REF!&lt;&gt;"",#REF!, 0)</f>
        <v>#REF!</v>
      </c>
      <c r="AC88" t="e">
        <f t="shared" si="7"/>
        <v>#REF!</v>
      </c>
    </row>
    <row r="89" spans="4:29" x14ac:dyDescent="0.2">
      <c r="D89" t="s">
        <v>159</v>
      </c>
      <c r="E89">
        <v>1</v>
      </c>
      <c r="F89" t="e">
        <f>#REF!</f>
        <v>#REF!</v>
      </c>
      <c r="G89" t="e">
        <f>IF(#REF!=0,"",#REF!)</f>
        <v>#REF!</v>
      </c>
      <c r="H89" s="19" t="e">
        <f t="shared" si="5"/>
        <v>#REF!</v>
      </c>
      <c r="I89" t="e">
        <f t="shared" si="6"/>
        <v>#REF!</v>
      </c>
      <c r="J89" s="28" t="e">
        <f>#REF!</f>
        <v>#REF!</v>
      </c>
      <c r="K89" s="29" t="e">
        <f>#REF!</f>
        <v>#REF!</v>
      </c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29"/>
      <c r="Y89" s="10" t="e">
        <f>IF(#REF!&lt;&gt;"", TEXT(#REF!, "00000000"), "")</f>
        <v>#REF!</v>
      </c>
      <c r="Z89" s="10" t="e">
        <f>IF(#REF!&lt;&gt;"",#REF!, "")</f>
        <v>#REF!</v>
      </c>
      <c r="AA89" s="10" t="e">
        <f>IF(#REF!&lt;&gt;"",#REF!, "")</f>
        <v>#REF!</v>
      </c>
      <c r="AB89" s="11" t="e">
        <f>IF(#REF!&lt;&gt;"",#REF!, 0)</f>
        <v>#REF!</v>
      </c>
      <c r="AC89" t="e">
        <f t="shared" si="7"/>
        <v>#REF!</v>
      </c>
    </row>
    <row r="90" spans="4:29" x14ac:dyDescent="0.2">
      <c r="D90" t="s">
        <v>159</v>
      </c>
      <c r="E90">
        <v>1</v>
      </c>
      <c r="F90" t="e">
        <f>#REF!</f>
        <v>#REF!</v>
      </c>
      <c r="G90" t="e">
        <f>IF(#REF!=0,"",#REF!)</f>
        <v>#REF!</v>
      </c>
      <c r="H90" s="19" t="e">
        <f t="shared" si="5"/>
        <v>#REF!</v>
      </c>
      <c r="I90" t="e">
        <f t="shared" si="6"/>
        <v>#REF!</v>
      </c>
      <c r="J90" s="28" t="e">
        <f>#REF!</f>
        <v>#REF!</v>
      </c>
      <c r="K90" s="29" t="e">
        <f>#REF!</f>
        <v>#REF!</v>
      </c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29"/>
      <c r="Y90" s="10" t="e">
        <f>IF(#REF!&lt;&gt;"", TEXT(#REF!, "00000000"), "")</f>
        <v>#REF!</v>
      </c>
      <c r="Z90" s="10" t="e">
        <f>IF(#REF!&lt;&gt;"",#REF!, "")</f>
        <v>#REF!</v>
      </c>
      <c r="AA90" s="10" t="e">
        <f>IF(#REF!&lt;&gt;"",#REF!, "")</f>
        <v>#REF!</v>
      </c>
      <c r="AB90" s="11" t="e">
        <f>IF(#REF!&lt;&gt;"",#REF!, 0)</f>
        <v>#REF!</v>
      </c>
      <c r="AC90" t="e">
        <f t="shared" si="7"/>
        <v>#REF!</v>
      </c>
    </row>
    <row r="91" spans="4:29" x14ac:dyDescent="0.2">
      <c r="D91" t="s">
        <v>159</v>
      </c>
      <c r="E91">
        <v>1</v>
      </c>
      <c r="F91" t="e">
        <f>#REF!</f>
        <v>#REF!</v>
      </c>
      <c r="G91" t="e">
        <f>IF(#REF!=0,"",#REF!)</f>
        <v>#REF!</v>
      </c>
      <c r="H91" s="19" t="e">
        <f t="shared" si="5"/>
        <v>#REF!</v>
      </c>
      <c r="I91" t="e">
        <f t="shared" si="6"/>
        <v>#REF!</v>
      </c>
      <c r="J91" s="28" t="e">
        <f>#REF!</f>
        <v>#REF!</v>
      </c>
      <c r="K91" s="29" t="e">
        <f>#REF!</f>
        <v>#REF!</v>
      </c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29"/>
      <c r="Y91" s="10" t="e">
        <f>IF(#REF!&lt;&gt;"", TEXT(#REF!, "00000000"), "")</f>
        <v>#REF!</v>
      </c>
      <c r="Z91" s="10" t="e">
        <f>IF(#REF!&lt;&gt;"",#REF!, "")</f>
        <v>#REF!</v>
      </c>
      <c r="AA91" s="10" t="e">
        <f>IF(#REF!&lt;&gt;"",#REF!, "")</f>
        <v>#REF!</v>
      </c>
      <c r="AB91" s="11" t="e">
        <f>IF(#REF!&lt;&gt;"",#REF!, 0)</f>
        <v>#REF!</v>
      </c>
      <c r="AC91" t="e">
        <f t="shared" si="7"/>
        <v>#REF!</v>
      </c>
    </row>
    <row r="92" spans="4:29" x14ac:dyDescent="0.2">
      <c r="D92" t="s">
        <v>159</v>
      </c>
      <c r="E92">
        <v>1</v>
      </c>
      <c r="F92" t="e">
        <f>#REF!</f>
        <v>#REF!</v>
      </c>
      <c r="G92" t="e">
        <f>IF(#REF!=0,"",#REF!)</f>
        <v>#REF!</v>
      </c>
      <c r="H92" s="19" t="e">
        <f t="shared" si="5"/>
        <v>#REF!</v>
      </c>
      <c r="I92" t="e">
        <f t="shared" si="6"/>
        <v>#REF!</v>
      </c>
      <c r="J92" s="28" t="e">
        <f>#REF!</f>
        <v>#REF!</v>
      </c>
      <c r="K92" s="29" t="e">
        <f>#REF!</f>
        <v>#REF!</v>
      </c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29"/>
      <c r="Y92" s="10" t="e">
        <f>IF(#REF!&lt;&gt;"", TEXT(#REF!, "00000000"), "")</f>
        <v>#REF!</v>
      </c>
      <c r="Z92" s="10" t="e">
        <f>IF(#REF!&lt;&gt;"",#REF!, "")</f>
        <v>#REF!</v>
      </c>
      <c r="AA92" s="10" t="e">
        <f>IF(#REF!&lt;&gt;"",#REF!, "")</f>
        <v>#REF!</v>
      </c>
      <c r="AB92" s="11" t="e">
        <f>IF(#REF!&lt;&gt;"",#REF!, 0)</f>
        <v>#REF!</v>
      </c>
      <c r="AC92" t="e">
        <f t="shared" si="7"/>
        <v>#REF!</v>
      </c>
    </row>
    <row r="93" spans="4:29" x14ac:dyDescent="0.2">
      <c r="D93" t="s">
        <v>159</v>
      </c>
      <c r="E93">
        <v>1</v>
      </c>
      <c r="F93" t="e">
        <f>#REF!</f>
        <v>#REF!</v>
      </c>
      <c r="G93" t="e">
        <f>IF(#REF!=0,"",#REF!)</f>
        <v>#REF!</v>
      </c>
      <c r="H93" s="19" t="e">
        <f t="shared" si="5"/>
        <v>#REF!</v>
      </c>
      <c r="I93" t="e">
        <f t="shared" si="6"/>
        <v>#REF!</v>
      </c>
      <c r="J93" s="28" t="e">
        <f>#REF!</f>
        <v>#REF!</v>
      </c>
      <c r="K93" s="29" t="e">
        <f>#REF!</f>
        <v>#REF!</v>
      </c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29"/>
      <c r="Y93" s="10" t="e">
        <f>IF(#REF!&lt;&gt;"", TEXT(#REF!, "00000000"), "")</f>
        <v>#REF!</v>
      </c>
      <c r="Z93" s="10" t="e">
        <f>IF(#REF!&lt;&gt;"",#REF!, "")</f>
        <v>#REF!</v>
      </c>
      <c r="AA93" s="10" t="e">
        <f>IF(#REF!&lt;&gt;"",#REF!, "")</f>
        <v>#REF!</v>
      </c>
      <c r="AB93" s="11" t="e">
        <f>IF(#REF!&lt;&gt;"",#REF!, 0)</f>
        <v>#REF!</v>
      </c>
      <c r="AC93" t="e">
        <f t="shared" si="7"/>
        <v>#REF!</v>
      </c>
    </row>
    <row r="94" spans="4:29" x14ac:dyDescent="0.2">
      <c r="D94" t="s">
        <v>159</v>
      </c>
      <c r="E94">
        <v>1</v>
      </c>
      <c r="F94" t="e">
        <f>#REF!</f>
        <v>#REF!</v>
      </c>
      <c r="G94" t="e">
        <f>IF(#REF!=0,"",#REF!)</f>
        <v>#REF!</v>
      </c>
      <c r="H94" s="19" t="e">
        <f t="shared" si="5"/>
        <v>#REF!</v>
      </c>
      <c r="I94" t="e">
        <f t="shared" si="6"/>
        <v>#REF!</v>
      </c>
      <c r="J94" s="28" t="e">
        <f>#REF!</f>
        <v>#REF!</v>
      </c>
      <c r="K94" s="29" t="e">
        <f>#REF!</f>
        <v>#REF!</v>
      </c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29"/>
      <c r="Y94" s="10" t="e">
        <f>IF(#REF!&lt;&gt;"", TEXT(#REF!, "00000000"), "")</f>
        <v>#REF!</v>
      </c>
      <c r="Z94" s="10" t="e">
        <f>IF(#REF!&lt;&gt;"",#REF!, "")</f>
        <v>#REF!</v>
      </c>
      <c r="AA94" s="10" t="e">
        <f>IF(#REF!&lt;&gt;"",#REF!, "")</f>
        <v>#REF!</v>
      </c>
      <c r="AB94" s="11" t="e">
        <f>IF(#REF!&lt;&gt;"",#REF!, 0)</f>
        <v>#REF!</v>
      </c>
      <c r="AC94" t="e">
        <f t="shared" si="7"/>
        <v>#REF!</v>
      </c>
    </row>
    <row r="95" spans="4:29" x14ac:dyDescent="0.2">
      <c r="D95" t="s">
        <v>159</v>
      </c>
      <c r="E95">
        <v>1</v>
      </c>
      <c r="F95" t="e">
        <f>#REF!</f>
        <v>#REF!</v>
      </c>
      <c r="G95" t="e">
        <f>IF(#REF!=0,"",#REF!)</f>
        <v>#REF!</v>
      </c>
      <c r="H95" s="19" t="e">
        <f t="shared" si="5"/>
        <v>#REF!</v>
      </c>
      <c r="I95" t="e">
        <f t="shared" si="6"/>
        <v>#REF!</v>
      </c>
      <c r="J95" s="28" t="e">
        <f>#REF!</f>
        <v>#REF!</v>
      </c>
      <c r="K95" s="29" t="e">
        <f>#REF!</f>
        <v>#REF!</v>
      </c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29"/>
      <c r="Y95" s="10" t="e">
        <f>IF(#REF!&lt;&gt;"", TEXT(#REF!, "00000000"), "")</f>
        <v>#REF!</v>
      </c>
      <c r="Z95" s="10" t="e">
        <f>IF(#REF!&lt;&gt;"",#REF!, "")</f>
        <v>#REF!</v>
      </c>
      <c r="AA95" s="10" t="e">
        <f>IF(#REF!&lt;&gt;"",#REF!, "")</f>
        <v>#REF!</v>
      </c>
      <c r="AB95" s="11" t="e">
        <f>IF(#REF!&lt;&gt;"",#REF!, 0)</f>
        <v>#REF!</v>
      </c>
      <c r="AC95" t="e">
        <f t="shared" si="7"/>
        <v>#REF!</v>
      </c>
    </row>
    <row r="96" spans="4:29" x14ac:dyDescent="0.2">
      <c r="D96" t="s">
        <v>159</v>
      </c>
      <c r="E96">
        <v>1</v>
      </c>
      <c r="F96" t="e">
        <f>#REF!</f>
        <v>#REF!</v>
      </c>
      <c r="G96" t="e">
        <f>IF(#REF!=0,"",#REF!)</f>
        <v>#REF!</v>
      </c>
      <c r="H96" s="19" t="e">
        <f t="shared" si="5"/>
        <v>#REF!</v>
      </c>
      <c r="I96" t="e">
        <f t="shared" si="6"/>
        <v>#REF!</v>
      </c>
      <c r="J96" s="28" t="e">
        <f>#REF!</f>
        <v>#REF!</v>
      </c>
      <c r="K96" s="29" t="e">
        <f>#REF!</f>
        <v>#REF!</v>
      </c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29"/>
      <c r="Y96" s="10" t="e">
        <f>IF(#REF!&lt;&gt;"", TEXT(#REF!, "00000000"), "")</f>
        <v>#REF!</v>
      </c>
      <c r="Z96" s="10" t="e">
        <f>IF(#REF!&lt;&gt;"",#REF!, "")</f>
        <v>#REF!</v>
      </c>
      <c r="AA96" s="10" t="e">
        <f>IF(#REF!&lt;&gt;"",#REF!, "")</f>
        <v>#REF!</v>
      </c>
      <c r="AB96" s="11" t="e">
        <f>IF(#REF!&lt;&gt;"",#REF!, 0)</f>
        <v>#REF!</v>
      </c>
      <c r="AC96" t="e">
        <f t="shared" si="7"/>
        <v>#REF!</v>
      </c>
    </row>
    <row r="97" spans="4:29" x14ac:dyDescent="0.2">
      <c r="D97" t="s">
        <v>159</v>
      </c>
      <c r="E97">
        <v>1</v>
      </c>
      <c r="F97" t="e">
        <f>#REF!</f>
        <v>#REF!</v>
      </c>
      <c r="G97" t="e">
        <f>IF(#REF!=0,"",#REF!)</f>
        <v>#REF!</v>
      </c>
      <c r="H97" s="19" t="e">
        <f t="shared" si="5"/>
        <v>#REF!</v>
      </c>
      <c r="I97" t="e">
        <f t="shared" si="6"/>
        <v>#REF!</v>
      </c>
      <c r="J97" s="28" t="e">
        <f>#REF!</f>
        <v>#REF!</v>
      </c>
      <c r="K97" s="29" t="e">
        <f>#REF!</f>
        <v>#REF!</v>
      </c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29"/>
      <c r="Y97" s="10" t="e">
        <f>IF(#REF!&lt;&gt;"", TEXT(#REF!, "00000000"), "")</f>
        <v>#REF!</v>
      </c>
      <c r="Z97" s="10" t="e">
        <f>IF(#REF!&lt;&gt;"",#REF!, "")</f>
        <v>#REF!</v>
      </c>
      <c r="AA97" s="10" t="e">
        <f>IF(#REF!&lt;&gt;"",#REF!, "")</f>
        <v>#REF!</v>
      </c>
      <c r="AB97" s="11" t="e">
        <f>IF(#REF!&lt;&gt;"",#REF!, 0)</f>
        <v>#REF!</v>
      </c>
      <c r="AC97" t="e">
        <f t="shared" si="7"/>
        <v>#REF!</v>
      </c>
    </row>
    <row r="98" spans="4:29" x14ac:dyDescent="0.2">
      <c r="D98" t="s">
        <v>159</v>
      </c>
      <c r="E98">
        <v>1</v>
      </c>
      <c r="F98" t="e">
        <f>#REF!</f>
        <v>#REF!</v>
      </c>
      <c r="G98" t="e">
        <f>IF(#REF!=0,"",#REF!)</f>
        <v>#REF!</v>
      </c>
      <c r="H98" s="19" t="e">
        <f t="shared" si="5"/>
        <v>#REF!</v>
      </c>
      <c r="I98" t="e">
        <f t="shared" si="6"/>
        <v>#REF!</v>
      </c>
      <c r="J98" s="28" t="e">
        <f>#REF!</f>
        <v>#REF!</v>
      </c>
      <c r="K98" s="29" t="e">
        <f>#REF!</f>
        <v>#REF!</v>
      </c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29"/>
      <c r="Y98" s="10" t="e">
        <f>IF(#REF!&lt;&gt;"", TEXT(#REF!, "00000000"), "")</f>
        <v>#REF!</v>
      </c>
      <c r="Z98" s="10" t="e">
        <f>IF(#REF!&lt;&gt;"",#REF!, "")</f>
        <v>#REF!</v>
      </c>
      <c r="AA98" s="10" t="e">
        <f>IF(#REF!&lt;&gt;"",#REF!, "")</f>
        <v>#REF!</v>
      </c>
      <c r="AB98" s="11" t="e">
        <f>IF(#REF!&lt;&gt;"",#REF!, 0)</f>
        <v>#REF!</v>
      </c>
      <c r="AC98" t="e">
        <f t="shared" si="7"/>
        <v>#REF!</v>
      </c>
    </row>
    <row r="99" spans="4:29" x14ac:dyDescent="0.2">
      <c r="D99" t="s">
        <v>159</v>
      </c>
      <c r="E99">
        <v>1</v>
      </c>
      <c r="F99" t="e">
        <f>#REF!</f>
        <v>#REF!</v>
      </c>
      <c r="G99" t="e">
        <f>IF(#REF!=0,"",#REF!)</f>
        <v>#REF!</v>
      </c>
      <c r="H99" s="19" t="e">
        <f t="shared" ref="H99:H107" si="8">J99/100*F99+2*K99/100*F99</f>
        <v>#REF!</v>
      </c>
      <c r="I99" t="e">
        <f t="shared" ref="I99:I107" si="9">ABS(ROUND(J99,0)-J99)+ABS(ROUND(K99,0)-K99)</f>
        <v>#REF!</v>
      </c>
      <c r="J99" s="28" t="e">
        <f>#REF!</f>
        <v>#REF!</v>
      </c>
      <c r="K99" s="29" t="e">
        <f>#REF!</f>
        <v>#REF!</v>
      </c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29"/>
      <c r="Y99" s="10" t="e">
        <f>IF(#REF!&lt;&gt;"", TEXT(#REF!, "00000000"), "")</f>
        <v>#REF!</v>
      </c>
      <c r="Z99" s="10" t="e">
        <f>IF(#REF!&lt;&gt;"",#REF!, "")</f>
        <v>#REF!</v>
      </c>
      <c r="AA99" s="10" t="e">
        <f>IF(#REF!&lt;&gt;"",#REF!, "")</f>
        <v>#REF!</v>
      </c>
      <c r="AB99" s="11" t="e">
        <f>IF(#REF!&lt;&gt;"",#REF!, 0)</f>
        <v>#REF!</v>
      </c>
      <c r="AC99" t="e">
        <f t="shared" si="7"/>
        <v>#REF!</v>
      </c>
    </row>
    <row r="100" spans="4:29" x14ac:dyDescent="0.2">
      <c r="D100" t="s">
        <v>159</v>
      </c>
      <c r="E100">
        <v>1</v>
      </c>
      <c r="F100" t="e">
        <f>#REF!</f>
        <v>#REF!</v>
      </c>
      <c r="G100" t="e">
        <f>IF(#REF!=0,"",#REF!)</f>
        <v>#REF!</v>
      </c>
      <c r="H100" s="19" t="e">
        <f t="shared" si="8"/>
        <v>#REF!</v>
      </c>
      <c r="I100" t="e">
        <f t="shared" si="9"/>
        <v>#REF!</v>
      </c>
      <c r="J100" s="28" t="e">
        <f>#REF!</f>
        <v>#REF!</v>
      </c>
      <c r="K100" s="29" t="e">
        <f>#REF!</f>
        <v>#REF!</v>
      </c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29"/>
      <c r="Y100" s="10" t="e">
        <f>IF(#REF!&lt;&gt;"", TEXT(#REF!, "00000000"), "")</f>
        <v>#REF!</v>
      </c>
      <c r="Z100" s="10" t="e">
        <f>IF(#REF!&lt;&gt;"",#REF!, "")</f>
        <v>#REF!</v>
      </c>
      <c r="AA100" s="10" t="e">
        <f>IF(#REF!&lt;&gt;"",#REF!, "")</f>
        <v>#REF!</v>
      </c>
      <c r="AB100" s="11" t="e">
        <f>IF(#REF!&lt;&gt;"",#REF!, 0)</f>
        <v>#REF!</v>
      </c>
      <c r="AC100" t="e">
        <f t="shared" si="7"/>
        <v>#REF!</v>
      </c>
    </row>
    <row r="101" spans="4:29" x14ac:dyDescent="0.2">
      <c r="D101" t="s">
        <v>159</v>
      </c>
      <c r="E101">
        <v>1</v>
      </c>
      <c r="F101" t="e">
        <f>#REF!</f>
        <v>#REF!</v>
      </c>
      <c r="G101" t="e">
        <f>IF(#REF!=0,"",#REF!)</f>
        <v>#REF!</v>
      </c>
      <c r="H101" s="19" t="e">
        <f t="shared" si="8"/>
        <v>#REF!</v>
      </c>
      <c r="I101" t="e">
        <f t="shared" si="9"/>
        <v>#REF!</v>
      </c>
      <c r="J101" s="28" t="e">
        <f>#REF!</f>
        <v>#REF!</v>
      </c>
      <c r="K101" s="29" t="e">
        <f>#REF!</f>
        <v>#REF!</v>
      </c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29"/>
      <c r="Y101" s="12" t="e">
        <f>IF(#REF!&lt;&gt;"", TEXT(#REF!, "00000000"), "")</f>
        <v>#REF!</v>
      </c>
      <c r="Z101" s="13" t="e">
        <f>IF(#REF!&lt;&gt;"",#REF!, "")</f>
        <v>#REF!</v>
      </c>
      <c r="AA101" s="13" t="e">
        <f>IF(#REF!&lt;&gt;"",#REF!, "")</f>
        <v>#REF!</v>
      </c>
      <c r="AB101" s="14" t="e">
        <f>IF(#REF!&lt;&gt;"",#REF!, 0)</f>
        <v>#REF!</v>
      </c>
      <c r="AC101" t="e">
        <f t="shared" si="7"/>
        <v>#REF!</v>
      </c>
    </row>
    <row r="102" spans="4:29" x14ac:dyDescent="0.2">
      <c r="D102" t="s">
        <v>159</v>
      </c>
      <c r="E102">
        <v>1</v>
      </c>
      <c r="F102" t="e">
        <f>#REF!</f>
        <v>#REF!</v>
      </c>
      <c r="G102" t="e">
        <f>IF(#REF!=0,"",#REF!)</f>
        <v>#REF!</v>
      </c>
      <c r="H102" s="19" t="e">
        <f t="shared" si="8"/>
        <v>#REF!</v>
      </c>
      <c r="I102" t="e">
        <f t="shared" si="9"/>
        <v>#REF!</v>
      </c>
      <c r="J102" s="28" t="e">
        <f>#REF!</f>
        <v>#REF!</v>
      </c>
      <c r="K102" s="29" t="e">
        <f>#REF!</f>
        <v>#REF!</v>
      </c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29"/>
    </row>
    <row r="103" spans="4:29" x14ac:dyDescent="0.2">
      <c r="D103" t="s">
        <v>159</v>
      </c>
      <c r="E103">
        <v>1</v>
      </c>
      <c r="F103" t="e">
        <f>#REF!</f>
        <v>#REF!</v>
      </c>
      <c r="G103" t="e">
        <f>IF(#REF!=0,"",#REF!)</f>
        <v>#REF!</v>
      </c>
      <c r="H103" s="19" t="e">
        <f t="shared" si="8"/>
        <v>#REF!</v>
      </c>
      <c r="I103" t="e">
        <f t="shared" si="9"/>
        <v>#REF!</v>
      </c>
      <c r="J103" s="28" t="e">
        <f>#REF!</f>
        <v>#REF!</v>
      </c>
      <c r="K103" s="29" t="e">
        <f>#REF!</f>
        <v>#REF!</v>
      </c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29"/>
    </row>
    <row r="104" spans="4:29" x14ac:dyDescent="0.2">
      <c r="D104" t="s">
        <v>159</v>
      </c>
      <c r="E104">
        <v>1</v>
      </c>
      <c r="F104" t="e">
        <f>#REF!</f>
        <v>#REF!</v>
      </c>
      <c r="G104" t="e">
        <f>IF(#REF!=0,"",#REF!)</f>
        <v>#REF!</v>
      </c>
      <c r="H104" s="19" t="e">
        <f t="shared" si="8"/>
        <v>#REF!</v>
      </c>
      <c r="I104" t="e">
        <f t="shared" si="9"/>
        <v>#REF!</v>
      </c>
      <c r="J104" s="28" t="e">
        <f>#REF!</f>
        <v>#REF!</v>
      </c>
      <c r="K104" s="29" t="e">
        <f>#REF!</f>
        <v>#REF!</v>
      </c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29"/>
    </row>
    <row r="105" spans="4:29" x14ac:dyDescent="0.2">
      <c r="D105" t="s">
        <v>159</v>
      </c>
      <c r="E105">
        <v>1</v>
      </c>
      <c r="F105" t="e">
        <f>#REF!</f>
        <v>#REF!</v>
      </c>
      <c r="G105" t="e">
        <f>IF(#REF!=0,"",#REF!)</f>
        <v>#REF!</v>
      </c>
      <c r="H105" s="19" t="e">
        <f t="shared" si="8"/>
        <v>#REF!</v>
      </c>
      <c r="I105" t="e">
        <f t="shared" si="9"/>
        <v>#REF!</v>
      </c>
      <c r="J105" s="28" t="e">
        <f>#REF!</f>
        <v>#REF!</v>
      </c>
      <c r="K105" s="29" t="e">
        <f>#REF!</f>
        <v>#REF!</v>
      </c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29"/>
    </row>
    <row r="106" spans="4:29" x14ac:dyDescent="0.2">
      <c r="D106" t="s">
        <v>159</v>
      </c>
      <c r="E106">
        <v>1</v>
      </c>
      <c r="F106" t="e">
        <f>#REF!</f>
        <v>#REF!</v>
      </c>
      <c r="G106" t="e">
        <f>IF(#REF!=0,"",#REF!)</f>
        <v>#REF!</v>
      </c>
      <c r="H106" s="19" t="e">
        <f t="shared" si="8"/>
        <v>#REF!</v>
      </c>
      <c r="I106" t="e">
        <f t="shared" si="9"/>
        <v>#REF!</v>
      </c>
      <c r="J106" s="28" t="e">
        <f>#REF!</f>
        <v>#REF!</v>
      </c>
      <c r="K106" s="29" t="e">
        <f>#REF!</f>
        <v>#REF!</v>
      </c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29"/>
    </row>
    <row r="107" spans="4:29" x14ac:dyDescent="0.2">
      <c r="D107" t="s">
        <v>159</v>
      </c>
      <c r="E107">
        <v>1</v>
      </c>
      <c r="F107" t="e">
        <f>#REF!</f>
        <v>#REF!</v>
      </c>
      <c r="G107" t="e">
        <f>IF(#REF!=0,"",#REF!)</f>
        <v>#REF!</v>
      </c>
      <c r="H107" s="19" t="e">
        <f t="shared" si="8"/>
        <v>#REF!</v>
      </c>
      <c r="I107" t="e">
        <f t="shared" si="9"/>
        <v>#REF!</v>
      </c>
      <c r="J107" s="28" t="e">
        <f>#REF!</f>
        <v>#REF!</v>
      </c>
      <c r="K107" s="29" t="e">
        <f>#REF!</f>
        <v>#REF!</v>
      </c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29"/>
    </row>
    <row r="108" spans="4:29" x14ac:dyDescent="0.2">
      <c r="D108" t="s">
        <v>159</v>
      </c>
      <c r="E108">
        <v>1</v>
      </c>
      <c r="F108" t="e">
        <f>#REF!</f>
        <v>#REF!</v>
      </c>
      <c r="G108" t="e">
        <f>IF(#REF!=0,"",#REF!)</f>
        <v>#REF!</v>
      </c>
      <c r="H108" s="19" t="e">
        <f t="shared" ref="H108:H113" si="10">J108/100*F108+2*K108/100*F108</f>
        <v>#REF!</v>
      </c>
      <c r="I108" t="e">
        <f t="shared" ref="I108:I113" si="11">ABS(ROUND(J108,0)-J108)+ABS(ROUND(K108,0)-K108)</f>
        <v>#REF!</v>
      </c>
      <c r="J108" s="28" t="e">
        <f>#REF!</f>
        <v>#REF!</v>
      </c>
      <c r="K108" s="29" t="e">
        <f>#REF!</f>
        <v>#REF!</v>
      </c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29"/>
    </row>
    <row r="109" spans="4:29" x14ac:dyDescent="0.2">
      <c r="D109" t="s">
        <v>159</v>
      </c>
      <c r="E109">
        <v>1</v>
      </c>
      <c r="F109" t="e">
        <f>#REF!</f>
        <v>#REF!</v>
      </c>
      <c r="G109" t="e">
        <f>IF(#REF!=0,"",#REF!)</f>
        <v>#REF!</v>
      </c>
      <c r="H109" s="19" t="e">
        <f t="shared" si="10"/>
        <v>#REF!</v>
      </c>
      <c r="I109" t="e">
        <f t="shared" si="11"/>
        <v>#REF!</v>
      </c>
      <c r="J109" s="28" t="e">
        <f>#REF!</f>
        <v>#REF!</v>
      </c>
      <c r="K109" s="29" t="e">
        <f>#REF!</f>
        <v>#REF!</v>
      </c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29"/>
    </row>
    <row r="110" spans="4:29" x14ac:dyDescent="0.2">
      <c r="D110" t="s">
        <v>159</v>
      </c>
      <c r="E110">
        <v>1</v>
      </c>
      <c r="F110" t="e">
        <f>#REF!</f>
        <v>#REF!</v>
      </c>
      <c r="G110" t="e">
        <f>IF(#REF!=0,"",#REF!)</f>
        <v>#REF!</v>
      </c>
      <c r="H110" s="19" t="e">
        <f t="shared" si="10"/>
        <v>#REF!</v>
      </c>
      <c r="I110" t="e">
        <f t="shared" si="11"/>
        <v>#REF!</v>
      </c>
      <c r="J110" s="28" t="e">
        <f>#REF!</f>
        <v>#REF!</v>
      </c>
      <c r="K110" s="29" t="e">
        <f>#REF!</f>
        <v>#REF!</v>
      </c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29"/>
    </row>
    <row r="111" spans="4:29" x14ac:dyDescent="0.2">
      <c r="D111" t="s">
        <v>159</v>
      </c>
      <c r="E111">
        <v>1</v>
      </c>
      <c r="F111" t="e">
        <f>#REF!</f>
        <v>#REF!</v>
      </c>
      <c r="G111" t="e">
        <f>IF(#REF!=0,"",#REF!)</f>
        <v>#REF!</v>
      </c>
      <c r="H111" s="19" t="e">
        <f t="shared" si="10"/>
        <v>#REF!</v>
      </c>
      <c r="I111" t="e">
        <f t="shared" si="11"/>
        <v>#REF!</v>
      </c>
      <c r="J111" s="28" t="e">
        <f>#REF!</f>
        <v>#REF!</v>
      </c>
      <c r="K111" s="29" t="e">
        <f>#REF!</f>
        <v>#REF!</v>
      </c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29"/>
    </row>
    <row r="112" spans="4:29" x14ac:dyDescent="0.2">
      <c r="D112" t="s">
        <v>297</v>
      </c>
      <c r="E112">
        <v>2</v>
      </c>
      <c r="F112" t="e">
        <f>#REF!</f>
        <v>#REF!</v>
      </c>
      <c r="G112" t="e">
        <f>IF(#REF!=0,"",#REF!)</f>
        <v>#REF!</v>
      </c>
      <c r="H112" s="19" t="e">
        <f t="shared" si="10"/>
        <v>#REF!</v>
      </c>
      <c r="I112" t="e">
        <f t="shared" si="11"/>
        <v>#REF!</v>
      </c>
      <c r="J112" s="28" t="e">
        <f>#REF!</f>
        <v>#REF!</v>
      </c>
      <c r="K112" s="29" t="e">
        <f>#REF!</f>
        <v>#REF!</v>
      </c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29"/>
    </row>
    <row r="113" spans="4:24" x14ac:dyDescent="0.2">
      <c r="D113" t="s">
        <v>297</v>
      </c>
      <c r="E113">
        <v>2</v>
      </c>
      <c r="F113" t="e">
        <f>#REF!</f>
        <v>#REF!</v>
      </c>
      <c r="G113" t="e">
        <f>IF(#REF!=0,"",#REF!)</f>
        <v>#REF!</v>
      </c>
      <c r="H113" s="19" t="e">
        <f t="shared" si="10"/>
        <v>#REF!</v>
      </c>
      <c r="I113" t="e">
        <f t="shared" si="11"/>
        <v>#REF!</v>
      </c>
      <c r="J113" s="28" t="e">
        <f>#REF!</f>
        <v>#REF!</v>
      </c>
      <c r="K113" s="29" t="e">
        <f>#REF!</f>
        <v>#REF!</v>
      </c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29"/>
    </row>
    <row r="114" spans="4:24" x14ac:dyDescent="0.2">
      <c r="D114" t="s">
        <v>297</v>
      </c>
      <c r="E114">
        <v>2</v>
      </c>
      <c r="F114" t="e">
        <f>#REF!</f>
        <v>#REF!</v>
      </c>
      <c r="G114" t="e">
        <f>IF(#REF!=0,"",#REF!)</f>
        <v>#REF!</v>
      </c>
      <c r="H114" s="19" t="e">
        <f t="shared" ref="H114:H158" si="12">J114/100*F114+2*K114/100*F114</f>
        <v>#REF!</v>
      </c>
      <c r="I114" t="e">
        <f t="shared" ref="I114:I158" si="13">ABS(ROUND(J114,0)-J114)+ABS(ROUND(K114,0)-K114)</f>
        <v>#REF!</v>
      </c>
      <c r="J114" s="28" t="e">
        <f>#REF!</f>
        <v>#REF!</v>
      </c>
      <c r="K114" s="29" t="e">
        <f>#REF!</f>
        <v>#REF!</v>
      </c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29"/>
    </row>
    <row r="115" spans="4:24" x14ac:dyDescent="0.2">
      <c r="D115" t="s">
        <v>297</v>
      </c>
      <c r="E115">
        <v>2</v>
      </c>
      <c r="F115" t="e">
        <f>#REF!</f>
        <v>#REF!</v>
      </c>
      <c r="G115" t="e">
        <f>IF(#REF!=0,"",#REF!)</f>
        <v>#REF!</v>
      </c>
      <c r="H115" s="19" t="e">
        <f t="shared" si="12"/>
        <v>#REF!</v>
      </c>
      <c r="I115" t="e">
        <f t="shared" si="13"/>
        <v>#REF!</v>
      </c>
      <c r="J115" s="28" t="e">
        <f>#REF!</f>
        <v>#REF!</v>
      </c>
      <c r="K115" s="29" t="e">
        <f>#REF!</f>
        <v>#REF!</v>
      </c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29"/>
    </row>
    <row r="116" spans="4:24" x14ac:dyDescent="0.2">
      <c r="D116" t="s">
        <v>297</v>
      </c>
      <c r="E116">
        <v>2</v>
      </c>
      <c r="F116" t="e">
        <f>#REF!</f>
        <v>#REF!</v>
      </c>
      <c r="G116" t="e">
        <f>IF(#REF!=0,"",#REF!)</f>
        <v>#REF!</v>
      </c>
      <c r="H116" s="19" t="e">
        <f t="shared" si="12"/>
        <v>#REF!</v>
      </c>
      <c r="I116" t="e">
        <f t="shared" si="13"/>
        <v>#REF!</v>
      </c>
      <c r="J116" s="28" t="e">
        <f>#REF!</f>
        <v>#REF!</v>
      </c>
      <c r="K116" s="29" t="e">
        <f>#REF!</f>
        <v>#REF!</v>
      </c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29"/>
    </row>
    <row r="117" spans="4:24" x14ac:dyDescent="0.2">
      <c r="D117" t="s">
        <v>297</v>
      </c>
      <c r="E117">
        <v>2</v>
      </c>
      <c r="F117" t="e">
        <f>#REF!</f>
        <v>#REF!</v>
      </c>
      <c r="G117" t="e">
        <f>IF(#REF!=0,"",#REF!)</f>
        <v>#REF!</v>
      </c>
      <c r="H117" s="19" t="e">
        <f t="shared" si="12"/>
        <v>#REF!</v>
      </c>
      <c r="I117" t="e">
        <f t="shared" si="13"/>
        <v>#REF!</v>
      </c>
      <c r="J117" s="28" t="e">
        <f>#REF!</f>
        <v>#REF!</v>
      </c>
      <c r="K117" s="29" t="e">
        <f>#REF!</f>
        <v>#REF!</v>
      </c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29"/>
    </row>
    <row r="118" spans="4:24" x14ac:dyDescent="0.2">
      <c r="D118" t="s">
        <v>297</v>
      </c>
      <c r="E118">
        <v>2</v>
      </c>
      <c r="F118" t="e">
        <f>#REF!</f>
        <v>#REF!</v>
      </c>
      <c r="G118" t="e">
        <f>IF(#REF!=0,"",#REF!)</f>
        <v>#REF!</v>
      </c>
      <c r="H118" s="19" t="e">
        <f t="shared" si="12"/>
        <v>#REF!</v>
      </c>
      <c r="I118" t="e">
        <f t="shared" si="13"/>
        <v>#REF!</v>
      </c>
      <c r="J118" s="28" t="e">
        <f>#REF!</f>
        <v>#REF!</v>
      </c>
      <c r="K118" s="29" t="e">
        <f>#REF!</f>
        <v>#REF!</v>
      </c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29"/>
    </row>
    <row r="119" spans="4:24" x14ac:dyDescent="0.2">
      <c r="D119" t="s">
        <v>297</v>
      </c>
      <c r="E119">
        <v>2</v>
      </c>
      <c r="F119" t="e">
        <f>#REF!</f>
        <v>#REF!</v>
      </c>
      <c r="G119" t="e">
        <f>IF(#REF!=0,"",#REF!)</f>
        <v>#REF!</v>
      </c>
      <c r="H119" s="19" t="e">
        <f t="shared" si="12"/>
        <v>#REF!</v>
      </c>
      <c r="I119" t="e">
        <f t="shared" si="13"/>
        <v>#REF!</v>
      </c>
      <c r="J119" s="28" t="e">
        <f>#REF!</f>
        <v>#REF!</v>
      </c>
      <c r="K119" s="29" t="e">
        <f>#REF!</f>
        <v>#REF!</v>
      </c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29"/>
    </row>
    <row r="120" spans="4:24" x14ac:dyDescent="0.2">
      <c r="D120" t="s">
        <v>297</v>
      </c>
      <c r="E120">
        <v>2</v>
      </c>
      <c r="F120" t="e">
        <f>#REF!</f>
        <v>#REF!</v>
      </c>
      <c r="G120" t="e">
        <f>IF(#REF!=0,"",#REF!)</f>
        <v>#REF!</v>
      </c>
      <c r="H120" s="19" t="e">
        <f t="shared" si="12"/>
        <v>#REF!</v>
      </c>
      <c r="I120" t="e">
        <f t="shared" si="13"/>
        <v>#REF!</v>
      </c>
      <c r="J120" s="28" t="e">
        <f>#REF!</f>
        <v>#REF!</v>
      </c>
      <c r="K120" s="29" t="e">
        <f>#REF!</f>
        <v>#REF!</v>
      </c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29"/>
    </row>
    <row r="121" spans="4:24" x14ac:dyDescent="0.2">
      <c r="D121" t="s">
        <v>297</v>
      </c>
      <c r="E121">
        <v>2</v>
      </c>
      <c r="F121" t="e">
        <f>#REF!</f>
        <v>#REF!</v>
      </c>
      <c r="G121" t="e">
        <f>IF(#REF!=0,"",#REF!)</f>
        <v>#REF!</v>
      </c>
      <c r="H121" s="19" t="e">
        <f t="shared" si="12"/>
        <v>#REF!</v>
      </c>
      <c r="I121" t="e">
        <f t="shared" si="13"/>
        <v>#REF!</v>
      </c>
      <c r="J121" s="28" t="e">
        <f>#REF!</f>
        <v>#REF!</v>
      </c>
      <c r="K121" s="29" t="e">
        <f>#REF!</f>
        <v>#REF!</v>
      </c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29"/>
    </row>
    <row r="122" spans="4:24" x14ac:dyDescent="0.2">
      <c r="D122" t="s">
        <v>297</v>
      </c>
      <c r="E122">
        <v>2</v>
      </c>
      <c r="F122" t="e">
        <f>#REF!</f>
        <v>#REF!</v>
      </c>
      <c r="G122" t="e">
        <f>IF(#REF!=0,"",#REF!)</f>
        <v>#REF!</v>
      </c>
      <c r="H122" s="19" t="e">
        <f t="shared" si="12"/>
        <v>#REF!</v>
      </c>
      <c r="I122" t="e">
        <f t="shared" si="13"/>
        <v>#REF!</v>
      </c>
      <c r="J122" s="28" t="e">
        <f>#REF!</f>
        <v>#REF!</v>
      </c>
      <c r="K122" s="29" t="e">
        <f>#REF!</f>
        <v>#REF!</v>
      </c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29"/>
    </row>
    <row r="123" spans="4:24" x14ac:dyDescent="0.2">
      <c r="D123" t="s">
        <v>297</v>
      </c>
      <c r="E123">
        <v>2</v>
      </c>
      <c r="F123" t="e">
        <f>#REF!</f>
        <v>#REF!</v>
      </c>
      <c r="G123" t="e">
        <f>IF(#REF!=0,"",#REF!)</f>
        <v>#REF!</v>
      </c>
      <c r="H123" s="19" t="e">
        <f t="shared" si="12"/>
        <v>#REF!</v>
      </c>
      <c r="I123" t="e">
        <f t="shared" si="13"/>
        <v>#REF!</v>
      </c>
      <c r="J123" s="28" t="e">
        <f>#REF!</f>
        <v>#REF!</v>
      </c>
      <c r="K123" s="29" t="e">
        <f>#REF!</f>
        <v>#REF!</v>
      </c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29"/>
    </row>
    <row r="124" spans="4:24" x14ac:dyDescent="0.2">
      <c r="D124" t="s">
        <v>297</v>
      </c>
      <c r="E124">
        <v>2</v>
      </c>
      <c r="F124" t="e">
        <f>#REF!</f>
        <v>#REF!</v>
      </c>
      <c r="G124" t="e">
        <f>IF(#REF!=0,"",#REF!)</f>
        <v>#REF!</v>
      </c>
      <c r="H124" s="19" t="e">
        <f t="shared" si="12"/>
        <v>#REF!</v>
      </c>
      <c r="I124" t="e">
        <f t="shared" si="13"/>
        <v>#REF!</v>
      </c>
      <c r="J124" s="28" t="e">
        <f>#REF!</f>
        <v>#REF!</v>
      </c>
      <c r="K124" s="29" t="e">
        <f>#REF!</f>
        <v>#REF!</v>
      </c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29"/>
    </row>
    <row r="125" spans="4:24" x14ac:dyDescent="0.2">
      <c r="D125" t="s">
        <v>297</v>
      </c>
      <c r="E125">
        <v>2</v>
      </c>
      <c r="F125" t="e">
        <f>#REF!</f>
        <v>#REF!</v>
      </c>
      <c r="G125" t="e">
        <f>IF(#REF!=0,"",#REF!)</f>
        <v>#REF!</v>
      </c>
      <c r="H125" s="19" t="e">
        <f t="shared" si="12"/>
        <v>#REF!</v>
      </c>
      <c r="I125" t="e">
        <f t="shared" si="13"/>
        <v>#REF!</v>
      </c>
      <c r="J125" s="28" t="e">
        <f>#REF!</f>
        <v>#REF!</v>
      </c>
      <c r="K125" s="29" t="e">
        <f>#REF!</f>
        <v>#REF!</v>
      </c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29"/>
    </row>
    <row r="126" spans="4:24" x14ac:dyDescent="0.2">
      <c r="D126" t="s">
        <v>297</v>
      </c>
      <c r="E126">
        <v>2</v>
      </c>
      <c r="F126" t="e">
        <f>#REF!</f>
        <v>#REF!</v>
      </c>
      <c r="G126" t="e">
        <f>IF(#REF!=0,"",#REF!)</f>
        <v>#REF!</v>
      </c>
      <c r="H126" s="19" t="e">
        <f t="shared" si="12"/>
        <v>#REF!</v>
      </c>
      <c r="I126" t="e">
        <f t="shared" si="13"/>
        <v>#REF!</v>
      </c>
      <c r="J126" s="28" t="e">
        <f>#REF!</f>
        <v>#REF!</v>
      </c>
      <c r="K126" s="29" t="e">
        <f>#REF!</f>
        <v>#REF!</v>
      </c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29"/>
    </row>
    <row r="127" spans="4:24" x14ac:dyDescent="0.2">
      <c r="D127" t="s">
        <v>297</v>
      </c>
      <c r="E127">
        <v>2</v>
      </c>
      <c r="F127" t="e">
        <f>#REF!</f>
        <v>#REF!</v>
      </c>
      <c r="G127" t="e">
        <f>IF(#REF!=0,"",#REF!)</f>
        <v>#REF!</v>
      </c>
      <c r="H127" s="19" t="e">
        <f t="shared" si="12"/>
        <v>#REF!</v>
      </c>
      <c r="I127" t="e">
        <f t="shared" si="13"/>
        <v>#REF!</v>
      </c>
      <c r="J127" s="28" t="e">
        <f>#REF!</f>
        <v>#REF!</v>
      </c>
      <c r="K127" s="29" t="e">
        <f>#REF!</f>
        <v>#REF!</v>
      </c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29"/>
    </row>
    <row r="128" spans="4:24" x14ac:dyDescent="0.2">
      <c r="D128" t="s">
        <v>297</v>
      </c>
      <c r="E128">
        <v>2</v>
      </c>
      <c r="F128" t="e">
        <f>#REF!</f>
        <v>#REF!</v>
      </c>
      <c r="G128" t="e">
        <f>IF(#REF!=0,"",#REF!)</f>
        <v>#REF!</v>
      </c>
      <c r="H128" s="19" t="e">
        <f t="shared" si="12"/>
        <v>#REF!</v>
      </c>
      <c r="I128" t="e">
        <f t="shared" si="13"/>
        <v>#REF!</v>
      </c>
      <c r="J128" s="28" t="e">
        <f>#REF!</f>
        <v>#REF!</v>
      </c>
      <c r="K128" s="29" t="e">
        <f>#REF!</f>
        <v>#REF!</v>
      </c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29"/>
    </row>
    <row r="129" spans="4:24" x14ac:dyDescent="0.2">
      <c r="D129" t="s">
        <v>297</v>
      </c>
      <c r="E129">
        <v>2</v>
      </c>
      <c r="F129" t="e">
        <f>#REF!</f>
        <v>#REF!</v>
      </c>
      <c r="G129" t="e">
        <f>IF(#REF!=0,"",#REF!)</f>
        <v>#REF!</v>
      </c>
      <c r="H129" s="19" t="e">
        <f t="shared" si="12"/>
        <v>#REF!</v>
      </c>
      <c r="I129" t="e">
        <f t="shared" si="13"/>
        <v>#REF!</v>
      </c>
      <c r="J129" s="28" t="e">
        <f>#REF!</f>
        <v>#REF!</v>
      </c>
      <c r="K129" s="29" t="e">
        <f>#REF!</f>
        <v>#REF!</v>
      </c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29"/>
    </row>
    <row r="130" spans="4:24" x14ac:dyDescent="0.2">
      <c r="D130" t="s">
        <v>297</v>
      </c>
      <c r="E130">
        <v>2</v>
      </c>
      <c r="F130" t="e">
        <f>#REF!</f>
        <v>#REF!</v>
      </c>
      <c r="G130" t="e">
        <f>IF(#REF!=0,"",#REF!)</f>
        <v>#REF!</v>
      </c>
      <c r="H130" s="19" t="e">
        <f t="shared" si="12"/>
        <v>#REF!</v>
      </c>
      <c r="I130" t="e">
        <f t="shared" si="13"/>
        <v>#REF!</v>
      </c>
      <c r="J130" s="28" t="e">
        <f>#REF!</f>
        <v>#REF!</v>
      </c>
      <c r="K130" s="29" t="e">
        <f>#REF!</f>
        <v>#REF!</v>
      </c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29"/>
    </row>
    <row r="131" spans="4:24" x14ac:dyDescent="0.2">
      <c r="D131" t="s">
        <v>297</v>
      </c>
      <c r="E131">
        <v>2</v>
      </c>
      <c r="F131" t="e">
        <f>#REF!</f>
        <v>#REF!</v>
      </c>
      <c r="G131" t="e">
        <f>IF(#REF!=0,"",#REF!)</f>
        <v>#REF!</v>
      </c>
      <c r="H131" s="19" t="e">
        <f t="shared" si="12"/>
        <v>#REF!</v>
      </c>
      <c r="I131" t="e">
        <f t="shared" si="13"/>
        <v>#REF!</v>
      </c>
      <c r="J131" s="28" t="e">
        <f>#REF!</f>
        <v>#REF!</v>
      </c>
      <c r="K131" s="29" t="e">
        <f>#REF!</f>
        <v>#REF!</v>
      </c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29"/>
    </row>
    <row r="132" spans="4:24" x14ac:dyDescent="0.2">
      <c r="D132" t="s">
        <v>297</v>
      </c>
      <c r="E132">
        <v>2</v>
      </c>
      <c r="F132" t="e">
        <f>#REF!</f>
        <v>#REF!</v>
      </c>
      <c r="G132" t="e">
        <f>IF(#REF!=0,"",#REF!)</f>
        <v>#REF!</v>
      </c>
      <c r="H132" s="19" t="e">
        <f t="shared" si="12"/>
        <v>#REF!</v>
      </c>
      <c r="I132" t="e">
        <f t="shared" si="13"/>
        <v>#REF!</v>
      </c>
      <c r="J132" s="28" t="e">
        <f>#REF!</f>
        <v>#REF!</v>
      </c>
      <c r="K132" s="29" t="e">
        <f>#REF!</f>
        <v>#REF!</v>
      </c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29"/>
    </row>
    <row r="133" spans="4:24" x14ac:dyDescent="0.2">
      <c r="D133" t="s">
        <v>297</v>
      </c>
      <c r="E133">
        <v>2</v>
      </c>
      <c r="F133" t="e">
        <f>#REF!</f>
        <v>#REF!</v>
      </c>
      <c r="G133" t="e">
        <f>IF(#REF!=0,"",#REF!)</f>
        <v>#REF!</v>
      </c>
      <c r="H133" s="19" t="e">
        <f t="shared" si="12"/>
        <v>#REF!</v>
      </c>
      <c r="I133" t="e">
        <f t="shared" si="13"/>
        <v>#REF!</v>
      </c>
      <c r="J133" s="28" t="e">
        <f>#REF!</f>
        <v>#REF!</v>
      </c>
      <c r="K133" s="29" t="e">
        <f>#REF!</f>
        <v>#REF!</v>
      </c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29"/>
    </row>
    <row r="134" spans="4:24" x14ac:dyDescent="0.2">
      <c r="D134" t="s">
        <v>297</v>
      </c>
      <c r="E134">
        <v>2</v>
      </c>
      <c r="F134" t="e">
        <f>#REF!</f>
        <v>#REF!</v>
      </c>
      <c r="G134" t="e">
        <f>IF(#REF!=0,"",#REF!)</f>
        <v>#REF!</v>
      </c>
      <c r="H134" s="19" t="e">
        <f t="shared" si="12"/>
        <v>#REF!</v>
      </c>
      <c r="I134" t="e">
        <f t="shared" si="13"/>
        <v>#REF!</v>
      </c>
      <c r="J134" s="28" t="e">
        <f>#REF!</f>
        <v>#REF!</v>
      </c>
      <c r="K134" s="29" t="e">
        <f>#REF!</f>
        <v>#REF!</v>
      </c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29"/>
    </row>
    <row r="135" spans="4:24" x14ac:dyDescent="0.2">
      <c r="D135" t="s">
        <v>297</v>
      </c>
      <c r="E135">
        <v>2</v>
      </c>
      <c r="F135" t="e">
        <f>#REF!</f>
        <v>#REF!</v>
      </c>
      <c r="G135" t="e">
        <f>IF(#REF!=0,"",#REF!)</f>
        <v>#REF!</v>
      </c>
      <c r="H135" s="19" t="e">
        <f t="shared" si="12"/>
        <v>#REF!</v>
      </c>
      <c r="I135" t="e">
        <f t="shared" si="13"/>
        <v>#REF!</v>
      </c>
      <c r="J135" s="28" t="e">
        <f>#REF!</f>
        <v>#REF!</v>
      </c>
      <c r="K135" s="29" t="e">
        <f>#REF!</f>
        <v>#REF!</v>
      </c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29"/>
    </row>
    <row r="136" spans="4:24" x14ac:dyDescent="0.2">
      <c r="D136" t="s">
        <v>297</v>
      </c>
      <c r="E136">
        <v>2</v>
      </c>
      <c r="F136" t="e">
        <f>#REF!</f>
        <v>#REF!</v>
      </c>
      <c r="G136" t="e">
        <f>IF(#REF!=0,"",#REF!)</f>
        <v>#REF!</v>
      </c>
      <c r="H136" s="19" t="e">
        <f t="shared" si="12"/>
        <v>#REF!</v>
      </c>
      <c r="I136" t="e">
        <f t="shared" si="13"/>
        <v>#REF!</v>
      </c>
      <c r="J136" s="28" t="e">
        <f>#REF!</f>
        <v>#REF!</v>
      </c>
      <c r="K136" s="29" t="e">
        <f>#REF!</f>
        <v>#REF!</v>
      </c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29"/>
    </row>
    <row r="137" spans="4:24" x14ac:dyDescent="0.2">
      <c r="D137" t="s">
        <v>297</v>
      </c>
      <c r="E137">
        <v>2</v>
      </c>
      <c r="F137" t="e">
        <f>#REF!</f>
        <v>#REF!</v>
      </c>
      <c r="G137" t="e">
        <f>IF(#REF!=0,"",#REF!)</f>
        <v>#REF!</v>
      </c>
      <c r="H137" s="19" t="e">
        <f t="shared" si="12"/>
        <v>#REF!</v>
      </c>
      <c r="I137" t="e">
        <f t="shared" si="13"/>
        <v>#REF!</v>
      </c>
      <c r="J137" s="28" t="e">
        <f>#REF!</f>
        <v>#REF!</v>
      </c>
      <c r="K137" s="29" t="e">
        <f>#REF!</f>
        <v>#REF!</v>
      </c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29"/>
    </row>
    <row r="138" spans="4:24" x14ac:dyDescent="0.2">
      <c r="D138" t="s">
        <v>297</v>
      </c>
      <c r="E138">
        <v>2</v>
      </c>
      <c r="F138" t="e">
        <f>#REF!</f>
        <v>#REF!</v>
      </c>
      <c r="G138" t="e">
        <f>IF(#REF!=0,"",#REF!)</f>
        <v>#REF!</v>
      </c>
      <c r="H138" s="19" t="e">
        <f t="shared" si="12"/>
        <v>#REF!</v>
      </c>
      <c r="I138" t="e">
        <f t="shared" si="13"/>
        <v>#REF!</v>
      </c>
      <c r="J138" s="28" t="e">
        <f>#REF!</f>
        <v>#REF!</v>
      </c>
      <c r="K138" s="29" t="e">
        <f>#REF!</f>
        <v>#REF!</v>
      </c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29"/>
    </row>
    <row r="139" spans="4:24" x14ac:dyDescent="0.2">
      <c r="D139" t="s">
        <v>297</v>
      </c>
      <c r="E139">
        <v>2</v>
      </c>
      <c r="F139" t="e">
        <f>#REF!</f>
        <v>#REF!</v>
      </c>
      <c r="G139" t="e">
        <f>IF(#REF!=0,"",#REF!)</f>
        <v>#REF!</v>
      </c>
      <c r="H139" s="19" t="e">
        <f t="shared" si="12"/>
        <v>#REF!</v>
      </c>
      <c r="I139" t="e">
        <f t="shared" si="13"/>
        <v>#REF!</v>
      </c>
      <c r="J139" s="28" t="e">
        <f>#REF!</f>
        <v>#REF!</v>
      </c>
      <c r="K139" s="29" t="e">
        <f>#REF!</f>
        <v>#REF!</v>
      </c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29"/>
    </row>
    <row r="140" spans="4:24" x14ac:dyDescent="0.2">
      <c r="D140" t="s">
        <v>297</v>
      </c>
      <c r="E140">
        <v>2</v>
      </c>
      <c r="F140" t="e">
        <f>#REF!</f>
        <v>#REF!</v>
      </c>
      <c r="G140" t="e">
        <f>IF(#REF!=0,"",#REF!)</f>
        <v>#REF!</v>
      </c>
      <c r="H140" s="19" t="e">
        <f t="shared" si="12"/>
        <v>#REF!</v>
      </c>
      <c r="I140" t="e">
        <f t="shared" si="13"/>
        <v>#REF!</v>
      </c>
      <c r="J140" s="28" t="e">
        <f>#REF!</f>
        <v>#REF!</v>
      </c>
      <c r="K140" s="29" t="e">
        <f>#REF!</f>
        <v>#REF!</v>
      </c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29"/>
    </row>
    <row r="141" spans="4:24" x14ac:dyDescent="0.2">
      <c r="D141" t="s">
        <v>297</v>
      </c>
      <c r="E141">
        <v>2</v>
      </c>
      <c r="F141" t="e">
        <f>#REF!</f>
        <v>#REF!</v>
      </c>
      <c r="G141" t="e">
        <f>IF(#REF!=0,"",#REF!)</f>
        <v>#REF!</v>
      </c>
      <c r="H141" s="19" t="e">
        <f t="shared" si="12"/>
        <v>#REF!</v>
      </c>
      <c r="I141" t="e">
        <f t="shared" si="13"/>
        <v>#REF!</v>
      </c>
      <c r="J141" s="28" t="e">
        <f>#REF!</f>
        <v>#REF!</v>
      </c>
      <c r="K141" s="29" t="e">
        <f>#REF!</f>
        <v>#REF!</v>
      </c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29"/>
    </row>
    <row r="142" spans="4:24" x14ac:dyDescent="0.2">
      <c r="D142" t="s">
        <v>297</v>
      </c>
      <c r="E142">
        <v>2</v>
      </c>
      <c r="F142" t="e">
        <f>#REF!</f>
        <v>#REF!</v>
      </c>
      <c r="G142" t="e">
        <f>IF(#REF!=0,"",#REF!)</f>
        <v>#REF!</v>
      </c>
      <c r="H142" s="19" t="e">
        <f t="shared" si="12"/>
        <v>#REF!</v>
      </c>
      <c r="I142" t="e">
        <f t="shared" si="13"/>
        <v>#REF!</v>
      </c>
      <c r="J142" s="28" t="e">
        <f>#REF!</f>
        <v>#REF!</v>
      </c>
      <c r="K142" s="29" t="e">
        <f>#REF!</f>
        <v>#REF!</v>
      </c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29"/>
    </row>
    <row r="143" spans="4:24" x14ac:dyDescent="0.2">
      <c r="D143" t="s">
        <v>297</v>
      </c>
      <c r="E143">
        <v>2</v>
      </c>
      <c r="F143" t="e">
        <f>#REF!</f>
        <v>#REF!</v>
      </c>
      <c r="G143" t="e">
        <f>IF(#REF!=0,"",#REF!)</f>
        <v>#REF!</v>
      </c>
      <c r="H143" s="19" t="e">
        <f t="shared" si="12"/>
        <v>#REF!</v>
      </c>
      <c r="I143" t="e">
        <f t="shared" si="13"/>
        <v>#REF!</v>
      </c>
      <c r="J143" s="28" t="e">
        <f>#REF!</f>
        <v>#REF!</v>
      </c>
      <c r="K143" s="29" t="e">
        <f>#REF!</f>
        <v>#REF!</v>
      </c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29"/>
    </row>
    <row r="144" spans="4:24" x14ac:dyDescent="0.2">
      <c r="D144" t="s">
        <v>297</v>
      </c>
      <c r="E144">
        <v>2</v>
      </c>
      <c r="F144" t="e">
        <f>#REF!</f>
        <v>#REF!</v>
      </c>
      <c r="G144" t="e">
        <f>IF(#REF!=0,"",#REF!)</f>
        <v>#REF!</v>
      </c>
      <c r="H144" s="19" t="e">
        <f t="shared" si="12"/>
        <v>#REF!</v>
      </c>
      <c r="I144" t="e">
        <f t="shared" si="13"/>
        <v>#REF!</v>
      </c>
      <c r="J144" s="28" t="e">
        <f>#REF!</f>
        <v>#REF!</v>
      </c>
      <c r="K144" s="29" t="e">
        <f>#REF!</f>
        <v>#REF!</v>
      </c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29"/>
    </row>
    <row r="145" spans="4:24" x14ac:dyDescent="0.2">
      <c r="D145" t="s">
        <v>297</v>
      </c>
      <c r="E145">
        <v>2</v>
      </c>
      <c r="F145" t="e">
        <f>#REF!</f>
        <v>#REF!</v>
      </c>
      <c r="G145" t="e">
        <f>IF(#REF!=0,"",#REF!)</f>
        <v>#REF!</v>
      </c>
      <c r="H145" s="19" t="e">
        <f t="shared" si="12"/>
        <v>#REF!</v>
      </c>
      <c r="I145" t="e">
        <f t="shared" si="13"/>
        <v>#REF!</v>
      </c>
      <c r="J145" s="28" t="e">
        <f>#REF!</f>
        <v>#REF!</v>
      </c>
      <c r="K145" s="29" t="e">
        <f>#REF!</f>
        <v>#REF!</v>
      </c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29"/>
    </row>
    <row r="146" spans="4:24" x14ac:dyDescent="0.2">
      <c r="D146" t="s">
        <v>297</v>
      </c>
      <c r="E146">
        <v>2</v>
      </c>
      <c r="F146" t="e">
        <f>#REF!</f>
        <v>#REF!</v>
      </c>
      <c r="G146" t="e">
        <f>IF(#REF!=0,"",#REF!)</f>
        <v>#REF!</v>
      </c>
      <c r="H146" s="19" t="e">
        <f t="shared" si="12"/>
        <v>#REF!</v>
      </c>
      <c r="I146" t="e">
        <f t="shared" si="13"/>
        <v>#REF!</v>
      </c>
      <c r="J146" s="28" t="e">
        <f>#REF!</f>
        <v>#REF!</v>
      </c>
      <c r="K146" s="29" t="e">
        <f>#REF!</f>
        <v>#REF!</v>
      </c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29"/>
    </row>
    <row r="147" spans="4:24" x14ac:dyDescent="0.2">
      <c r="D147" t="s">
        <v>297</v>
      </c>
      <c r="E147">
        <v>2</v>
      </c>
      <c r="F147" t="e">
        <f>#REF!</f>
        <v>#REF!</v>
      </c>
      <c r="G147" t="e">
        <f>IF(#REF!=0,"",#REF!)</f>
        <v>#REF!</v>
      </c>
      <c r="H147" s="19" t="e">
        <f t="shared" si="12"/>
        <v>#REF!</v>
      </c>
      <c r="I147" t="e">
        <f t="shared" si="13"/>
        <v>#REF!</v>
      </c>
      <c r="J147" s="28" t="e">
        <f>#REF!</f>
        <v>#REF!</v>
      </c>
      <c r="K147" s="29" t="e">
        <f>#REF!</f>
        <v>#REF!</v>
      </c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29"/>
    </row>
    <row r="148" spans="4:24" x14ac:dyDescent="0.2">
      <c r="D148" t="s">
        <v>297</v>
      </c>
      <c r="E148">
        <v>2</v>
      </c>
      <c r="F148" t="e">
        <f>#REF!</f>
        <v>#REF!</v>
      </c>
      <c r="G148" t="e">
        <f>IF(#REF!=0,"",#REF!)</f>
        <v>#REF!</v>
      </c>
      <c r="H148" s="19" t="e">
        <f t="shared" si="12"/>
        <v>#REF!</v>
      </c>
      <c r="I148" t="e">
        <f t="shared" si="13"/>
        <v>#REF!</v>
      </c>
      <c r="J148" s="28" t="e">
        <f>#REF!</f>
        <v>#REF!</v>
      </c>
      <c r="K148" s="29" t="e">
        <f>#REF!</f>
        <v>#REF!</v>
      </c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29"/>
    </row>
    <row r="149" spans="4:24" x14ac:dyDescent="0.2">
      <c r="D149" t="s">
        <v>297</v>
      </c>
      <c r="E149">
        <v>2</v>
      </c>
      <c r="F149" t="e">
        <f>#REF!</f>
        <v>#REF!</v>
      </c>
      <c r="G149" t="e">
        <f>IF(#REF!=0,"",#REF!)</f>
        <v>#REF!</v>
      </c>
      <c r="H149" s="19" t="e">
        <f t="shared" si="12"/>
        <v>#REF!</v>
      </c>
      <c r="I149" t="e">
        <f t="shared" si="13"/>
        <v>#REF!</v>
      </c>
      <c r="J149" s="28" t="e">
        <f>#REF!</f>
        <v>#REF!</v>
      </c>
      <c r="K149" s="29" t="e">
        <f>#REF!</f>
        <v>#REF!</v>
      </c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29"/>
    </row>
    <row r="150" spans="4:24" x14ac:dyDescent="0.2">
      <c r="D150" t="s">
        <v>297</v>
      </c>
      <c r="E150">
        <v>2</v>
      </c>
      <c r="F150" t="e">
        <f>#REF!</f>
        <v>#REF!</v>
      </c>
      <c r="G150" t="e">
        <f>IF(#REF!=0,"",#REF!)</f>
        <v>#REF!</v>
      </c>
      <c r="H150" s="19" t="e">
        <f t="shared" si="12"/>
        <v>#REF!</v>
      </c>
      <c r="I150" t="e">
        <f t="shared" si="13"/>
        <v>#REF!</v>
      </c>
      <c r="J150" s="28" t="e">
        <f>#REF!</f>
        <v>#REF!</v>
      </c>
      <c r="K150" s="29" t="e">
        <f>#REF!</f>
        <v>#REF!</v>
      </c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29"/>
    </row>
    <row r="151" spans="4:24" x14ac:dyDescent="0.2">
      <c r="D151" t="s">
        <v>297</v>
      </c>
      <c r="E151">
        <v>2</v>
      </c>
      <c r="F151" t="e">
        <f>#REF!</f>
        <v>#REF!</v>
      </c>
      <c r="G151" t="e">
        <f>IF(#REF!=0,"",#REF!)</f>
        <v>#REF!</v>
      </c>
      <c r="H151" s="19" t="e">
        <f t="shared" si="12"/>
        <v>#REF!</v>
      </c>
      <c r="I151" t="e">
        <f t="shared" si="13"/>
        <v>#REF!</v>
      </c>
      <c r="J151" s="28" t="e">
        <f>#REF!</f>
        <v>#REF!</v>
      </c>
      <c r="K151" s="29" t="e">
        <f>#REF!</f>
        <v>#REF!</v>
      </c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29"/>
    </row>
    <row r="152" spans="4:24" x14ac:dyDescent="0.2">
      <c r="D152" t="s">
        <v>297</v>
      </c>
      <c r="E152">
        <v>2</v>
      </c>
      <c r="F152" t="e">
        <f>#REF!</f>
        <v>#REF!</v>
      </c>
      <c r="G152" t="e">
        <f>IF(#REF!=0,"",#REF!)</f>
        <v>#REF!</v>
      </c>
      <c r="H152" s="19" t="e">
        <f t="shared" si="12"/>
        <v>#REF!</v>
      </c>
      <c r="I152" t="e">
        <f t="shared" si="13"/>
        <v>#REF!</v>
      </c>
      <c r="J152" s="28" t="e">
        <f>#REF!</f>
        <v>#REF!</v>
      </c>
      <c r="K152" s="29" t="e">
        <f>#REF!</f>
        <v>#REF!</v>
      </c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29"/>
    </row>
    <row r="153" spans="4:24" x14ac:dyDescent="0.2">
      <c r="D153" t="s">
        <v>297</v>
      </c>
      <c r="E153">
        <v>2</v>
      </c>
      <c r="F153" t="e">
        <f>#REF!</f>
        <v>#REF!</v>
      </c>
      <c r="G153" t="e">
        <f>IF(#REF!=0,"",#REF!)</f>
        <v>#REF!</v>
      </c>
      <c r="H153" s="19" t="e">
        <f t="shared" si="12"/>
        <v>#REF!</v>
      </c>
      <c r="I153" t="e">
        <f t="shared" si="13"/>
        <v>#REF!</v>
      </c>
      <c r="J153" s="28" t="e">
        <f>#REF!</f>
        <v>#REF!</v>
      </c>
      <c r="K153" s="29" t="e">
        <f>#REF!</f>
        <v>#REF!</v>
      </c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29"/>
    </row>
    <row r="154" spans="4:24" x14ac:dyDescent="0.2">
      <c r="D154" t="s">
        <v>297</v>
      </c>
      <c r="E154">
        <v>2</v>
      </c>
      <c r="F154" t="e">
        <f>#REF!</f>
        <v>#REF!</v>
      </c>
      <c r="G154" t="e">
        <f>IF(#REF!=0,"",#REF!)</f>
        <v>#REF!</v>
      </c>
      <c r="H154" s="19" t="e">
        <f t="shared" si="12"/>
        <v>#REF!</v>
      </c>
      <c r="I154" t="e">
        <f t="shared" si="13"/>
        <v>#REF!</v>
      </c>
      <c r="J154" s="28" t="e">
        <f>#REF!</f>
        <v>#REF!</v>
      </c>
      <c r="K154" s="29" t="e">
        <f>#REF!</f>
        <v>#REF!</v>
      </c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29"/>
    </row>
    <row r="155" spans="4:24" x14ac:dyDescent="0.2">
      <c r="D155" t="s">
        <v>297</v>
      </c>
      <c r="E155">
        <v>2</v>
      </c>
      <c r="F155" t="e">
        <f>#REF!</f>
        <v>#REF!</v>
      </c>
      <c r="G155" t="e">
        <f>IF(#REF!=0,"",#REF!)</f>
        <v>#REF!</v>
      </c>
      <c r="H155" s="19" t="e">
        <f t="shared" si="12"/>
        <v>#REF!</v>
      </c>
      <c r="I155" t="e">
        <f t="shared" si="13"/>
        <v>#REF!</v>
      </c>
      <c r="J155" s="28" t="e">
        <f>#REF!</f>
        <v>#REF!</v>
      </c>
      <c r="K155" s="29" t="e">
        <f>#REF!</f>
        <v>#REF!</v>
      </c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29"/>
    </row>
    <row r="156" spans="4:24" x14ac:dyDescent="0.2">
      <c r="D156" t="s">
        <v>297</v>
      </c>
      <c r="E156">
        <v>2</v>
      </c>
      <c r="F156" t="e">
        <f>#REF!</f>
        <v>#REF!</v>
      </c>
      <c r="G156" t="e">
        <f>IF(#REF!=0,"",#REF!)</f>
        <v>#REF!</v>
      </c>
      <c r="H156" s="19" t="e">
        <f t="shared" si="12"/>
        <v>#REF!</v>
      </c>
      <c r="I156" t="e">
        <f t="shared" si="13"/>
        <v>#REF!</v>
      </c>
      <c r="J156" s="28" t="e">
        <f>#REF!</f>
        <v>#REF!</v>
      </c>
      <c r="K156" s="29" t="e">
        <f>#REF!</f>
        <v>#REF!</v>
      </c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29"/>
    </row>
    <row r="157" spans="4:24" x14ac:dyDescent="0.2">
      <c r="D157" t="s">
        <v>297</v>
      </c>
      <c r="E157">
        <v>2</v>
      </c>
      <c r="F157" t="e">
        <f>#REF!</f>
        <v>#REF!</v>
      </c>
      <c r="G157" t="e">
        <f>IF(#REF!=0,"",#REF!)</f>
        <v>#REF!</v>
      </c>
      <c r="H157" s="19" t="e">
        <f t="shared" si="12"/>
        <v>#REF!</v>
      </c>
      <c r="I157" t="e">
        <f t="shared" si="13"/>
        <v>#REF!</v>
      </c>
      <c r="J157" s="28" t="e">
        <f>#REF!</f>
        <v>#REF!</v>
      </c>
      <c r="K157" s="29" t="e">
        <f>#REF!</f>
        <v>#REF!</v>
      </c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29"/>
    </row>
    <row r="158" spans="4:24" x14ac:dyDescent="0.2">
      <c r="D158" t="s">
        <v>297</v>
      </c>
      <c r="E158">
        <v>2</v>
      </c>
      <c r="F158" t="e">
        <f>#REF!</f>
        <v>#REF!</v>
      </c>
      <c r="G158" t="e">
        <f>IF(#REF!=0,"",#REF!)</f>
        <v>#REF!</v>
      </c>
      <c r="H158" s="19" t="e">
        <f t="shared" si="12"/>
        <v>#REF!</v>
      </c>
      <c r="I158" t="e">
        <f t="shared" si="13"/>
        <v>#REF!</v>
      </c>
      <c r="J158" s="28" t="e">
        <f>#REF!</f>
        <v>#REF!</v>
      </c>
      <c r="K158" s="29" t="e">
        <f>#REF!</f>
        <v>#REF!</v>
      </c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29"/>
    </row>
    <row r="159" spans="4:24" x14ac:dyDescent="0.2">
      <c r="D159" t="s">
        <v>297</v>
      </c>
      <c r="E159">
        <v>2</v>
      </c>
      <c r="F159" t="e">
        <f>#REF!</f>
        <v>#REF!</v>
      </c>
      <c r="G159" t="e">
        <f>IF(#REF!=0,"",#REF!)</f>
        <v>#REF!</v>
      </c>
      <c r="H159" s="19" t="e">
        <f t="shared" ref="H159:H171" si="14">J159/100*F159+2*K159/100*F159</f>
        <v>#REF!</v>
      </c>
      <c r="I159" t="e">
        <f t="shared" ref="I159:I171" si="15">ABS(ROUND(J159,0)-J159)+ABS(ROUND(K159,0)-K159)</f>
        <v>#REF!</v>
      </c>
      <c r="J159" s="28" t="e">
        <f>#REF!</f>
        <v>#REF!</v>
      </c>
      <c r="K159" s="29" t="e">
        <f>#REF!</f>
        <v>#REF!</v>
      </c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29"/>
    </row>
    <row r="160" spans="4:24" x14ac:dyDescent="0.2">
      <c r="D160" t="s">
        <v>297</v>
      </c>
      <c r="E160">
        <v>2</v>
      </c>
      <c r="F160" t="e">
        <f>#REF!</f>
        <v>#REF!</v>
      </c>
      <c r="G160" t="e">
        <f>IF(#REF!=0,"",#REF!)</f>
        <v>#REF!</v>
      </c>
      <c r="H160" s="19" t="e">
        <f t="shared" si="14"/>
        <v>#REF!</v>
      </c>
      <c r="I160" t="e">
        <f t="shared" si="15"/>
        <v>#REF!</v>
      </c>
      <c r="J160" s="28" t="e">
        <f>#REF!</f>
        <v>#REF!</v>
      </c>
      <c r="K160" s="29" t="e">
        <f>#REF!</f>
        <v>#REF!</v>
      </c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29"/>
    </row>
    <row r="161" spans="4:24" x14ac:dyDescent="0.2">
      <c r="D161" t="s">
        <v>297</v>
      </c>
      <c r="E161">
        <v>2</v>
      </c>
      <c r="F161" t="e">
        <f>#REF!</f>
        <v>#REF!</v>
      </c>
      <c r="G161" t="e">
        <f>IF(#REF!=0,"",#REF!)</f>
        <v>#REF!</v>
      </c>
      <c r="H161" s="19" t="e">
        <f t="shared" si="14"/>
        <v>#REF!</v>
      </c>
      <c r="I161" t="e">
        <f t="shared" si="15"/>
        <v>#REF!</v>
      </c>
      <c r="J161" s="28" t="e">
        <f>#REF!</f>
        <v>#REF!</v>
      </c>
      <c r="K161" s="29" t="e">
        <f>#REF!</f>
        <v>#REF!</v>
      </c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29"/>
    </row>
    <row r="162" spans="4:24" x14ac:dyDescent="0.2">
      <c r="D162" t="s">
        <v>297</v>
      </c>
      <c r="E162">
        <v>2</v>
      </c>
      <c r="F162" t="e">
        <f>#REF!</f>
        <v>#REF!</v>
      </c>
      <c r="G162" t="e">
        <f>IF(#REF!=0,"",#REF!)</f>
        <v>#REF!</v>
      </c>
      <c r="H162" s="19" t="e">
        <f t="shared" si="14"/>
        <v>#REF!</v>
      </c>
      <c r="I162" t="e">
        <f t="shared" si="15"/>
        <v>#REF!</v>
      </c>
      <c r="J162" s="28" t="e">
        <f>#REF!</f>
        <v>#REF!</v>
      </c>
      <c r="K162" s="29" t="e">
        <f>#REF!</f>
        <v>#REF!</v>
      </c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29"/>
    </row>
    <row r="163" spans="4:24" x14ac:dyDescent="0.2">
      <c r="D163" t="s">
        <v>297</v>
      </c>
      <c r="E163">
        <v>2</v>
      </c>
      <c r="F163" t="e">
        <f>#REF!</f>
        <v>#REF!</v>
      </c>
      <c r="G163" t="e">
        <f>IF(#REF!=0,"",#REF!)</f>
        <v>#REF!</v>
      </c>
      <c r="H163" s="19" t="e">
        <f t="shared" si="14"/>
        <v>#REF!</v>
      </c>
      <c r="I163" t="e">
        <f t="shared" si="15"/>
        <v>#REF!</v>
      </c>
      <c r="J163" s="28" t="e">
        <f>#REF!</f>
        <v>#REF!</v>
      </c>
      <c r="K163" s="29" t="e">
        <f>#REF!</f>
        <v>#REF!</v>
      </c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29"/>
    </row>
    <row r="164" spans="4:24" x14ac:dyDescent="0.2">
      <c r="D164" t="s">
        <v>297</v>
      </c>
      <c r="E164">
        <v>2</v>
      </c>
      <c r="F164" t="e">
        <f>#REF!</f>
        <v>#REF!</v>
      </c>
      <c r="G164" t="e">
        <f>IF(#REF!=0,"",#REF!)</f>
        <v>#REF!</v>
      </c>
      <c r="H164" s="19" t="e">
        <f t="shared" si="14"/>
        <v>#REF!</v>
      </c>
      <c r="I164" t="e">
        <f t="shared" si="15"/>
        <v>#REF!</v>
      </c>
      <c r="J164" s="28" t="e">
        <f>#REF!</f>
        <v>#REF!</v>
      </c>
      <c r="K164" s="29" t="e">
        <f>#REF!</f>
        <v>#REF!</v>
      </c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29"/>
    </row>
    <row r="165" spans="4:24" x14ac:dyDescent="0.2">
      <c r="D165" t="s">
        <v>297</v>
      </c>
      <c r="E165">
        <v>2</v>
      </c>
      <c r="F165" t="e">
        <f>#REF!</f>
        <v>#REF!</v>
      </c>
      <c r="G165" t="e">
        <f>IF(#REF!=0,"",#REF!)</f>
        <v>#REF!</v>
      </c>
      <c r="H165" s="19" t="e">
        <f t="shared" si="14"/>
        <v>#REF!</v>
      </c>
      <c r="I165" t="e">
        <f t="shared" si="15"/>
        <v>#REF!</v>
      </c>
      <c r="J165" s="28" t="e">
        <f>#REF!</f>
        <v>#REF!</v>
      </c>
      <c r="K165" s="29" t="e">
        <f>#REF!</f>
        <v>#REF!</v>
      </c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29"/>
    </row>
    <row r="166" spans="4:24" x14ac:dyDescent="0.2">
      <c r="D166" t="s">
        <v>297</v>
      </c>
      <c r="E166">
        <v>2</v>
      </c>
      <c r="F166" t="e">
        <f>#REF!</f>
        <v>#REF!</v>
      </c>
      <c r="G166" t="e">
        <f>IF(#REF!=0,"",#REF!)</f>
        <v>#REF!</v>
      </c>
      <c r="H166" s="19" t="e">
        <f t="shared" si="14"/>
        <v>#REF!</v>
      </c>
      <c r="I166" t="e">
        <f t="shared" si="15"/>
        <v>#REF!</v>
      </c>
      <c r="J166" s="28" t="e">
        <f>#REF!</f>
        <v>#REF!</v>
      </c>
      <c r="K166" s="29" t="e">
        <f>#REF!</f>
        <v>#REF!</v>
      </c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29"/>
    </row>
    <row r="167" spans="4:24" x14ac:dyDescent="0.2">
      <c r="D167" t="s">
        <v>297</v>
      </c>
      <c r="E167">
        <v>2</v>
      </c>
      <c r="F167" t="e">
        <f>#REF!</f>
        <v>#REF!</v>
      </c>
      <c r="G167" t="e">
        <f>IF(#REF!=0,"",#REF!)</f>
        <v>#REF!</v>
      </c>
      <c r="H167" s="19" t="e">
        <f t="shared" si="14"/>
        <v>#REF!</v>
      </c>
      <c r="I167" t="e">
        <f t="shared" si="15"/>
        <v>#REF!</v>
      </c>
      <c r="J167" s="28" t="e">
        <f>#REF!</f>
        <v>#REF!</v>
      </c>
      <c r="K167" s="29" t="e">
        <f>#REF!</f>
        <v>#REF!</v>
      </c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29"/>
    </row>
    <row r="168" spans="4:24" x14ac:dyDescent="0.2">
      <c r="D168" t="s">
        <v>297</v>
      </c>
      <c r="E168">
        <v>2</v>
      </c>
      <c r="F168" t="e">
        <f>#REF!</f>
        <v>#REF!</v>
      </c>
      <c r="G168" t="e">
        <f>IF(#REF!=0,"",#REF!)</f>
        <v>#REF!</v>
      </c>
      <c r="H168" s="19" t="e">
        <f t="shared" si="14"/>
        <v>#REF!</v>
      </c>
      <c r="I168" t="e">
        <f t="shared" si="15"/>
        <v>#REF!</v>
      </c>
      <c r="J168" s="28" t="e">
        <f>#REF!</f>
        <v>#REF!</v>
      </c>
      <c r="K168" s="29" t="e">
        <f>#REF!</f>
        <v>#REF!</v>
      </c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29"/>
    </row>
    <row r="169" spans="4:24" x14ac:dyDescent="0.2">
      <c r="D169" t="s">
        <v>297</v>
      </c>
      <c r="E169">
        <v>2</v>
      </c>
      <c r="F169" t="e">
        <f>#REF!</f>
        <v>#REF!</v>
      </c>
      <c r="G169" t="e">
        <f>IF(#REF!=0,"",#REF!)</f>
        <v>#REF!</v>
      </c>
      <c r="H169" s="19" t="e">
        <f t="shared" si="14"/>
        <v>#REF!</v>
      </c>
      <c r="I169" t="e">
        <f t="shared" si="15"/>
        <v>#REF!</v>
      </c>
      <c r="J169" s="28" t="e">
        <f>#REF!</f>
        <v>#REF!</v>
      </c>
      <c r="K169" s="29" t="e">
        <f>#REF!</f>
        <v>#REF!</v>
      </c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29"/>
    </row>
    <row r="170" spans="4:24" x14ac:dyDescent="0.2">
      <c r="D170" t="s">
        <v>297</v>
      </c>
      <c r="E170">
        <v>2</v>
      </c>
      <c r="F170" t="e">
        <f>#REF!</f>
        <v>#REF!</v>
      </c>
      <c r="G170" t="e">
        <f>IF(#REF!=0,"",#REF!)</f>
        <v>#REF!</v>
      </c>
      <c r="H170" s="19" t="e">
        <f t="shared" si="14"/>
        <v>#REF!</v>
      </c>
      <c r="I170" t="e">
        <f t="shared" si="15"/>
        <v>#REF!</v>
      </c>
      <c r="J170" s="28" t="e">
        <f>#REF!</f>
        <v>#REF!</v>
      </c>
      <c r="K170" s="29" t="e">
        <f>#REF!</f>
        <v>#REF!</v>
      </c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29"/>
    </row>
    <row r="171" spans="4:24" x14ac:dyDescent="0.2">
      <c r="D171" t="s">
        <v>297</v>
      </c>
      <c r="E171">
        <v>2</v>
      </c>
      <c r="F171" t="e">
        <f>#REF!</f>
        <v>#REF!</v>
      </c>
      <c r="G171" t="e">
        <f>IF(#REF!=0,"",#REF!)</f>
        <v>#REF!</v>
      </c>
      <c r="H171" s="19" t="e">
        <f t="shared" si="14"/>
        <v>#REF!</v>
      </c>
      <c r="I171" t="e">
        <f t="shared" si="15"/>
        <v>#REF!</v>
      </c>
      <c r="J171" s="28" t="e">
        <f>#REF!</f>
        <v>#REF!</v>
      </c>
      <c r="K171" s="29" t="e">
        <f>#REF!</f>
        <v>#REF!</v>
      </c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29"/>
    </row>
    <row r="172" spans="4:24" x14ac:dyDescent="0.2">
      <c r="D172" t="s">
        <v>160</v>
      </c>
      <c r="E172">
        <v>3</v>
      </c>
      <c r="F172" t="e">
        <f>#REF!</f>
        <v>#REF!</v>
      </c>
      <c r="H172" s="19" t="e">
        <f>J172/100*F172+2*K172/100*F172</f>
        <v>#REF!</v>
      </c>
      <c r="I172" t="e">
        <f>ABS(ROUND(J172,0)-J172)+ABS(ROUND(K172,0)-K172)</f>
        <v>#REF!</v>
      </c>
      <c r="J172" s="28" t="e">
        <f>#REF!</f>
        <v>#REF!</v>
      </c>
      <c r="K172" s="29" t="e">
        <f>#REF!</f>
        <v>#REF!</v>
      </c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29"/>
    </row>
    <row r="173" spans="4:24" x14ac:dyDescent="0.2">
      <c r="D173" t="s">
        <v>160</v>
      </c>
      <c r="E173">
        <v>3</v>
      </c>
      <c r="F173" t="e">
        <f>#REF!</f>
        <v>#REF!</v>
      </c>
      <c r="H173" s="19" t="e">
        <f>J173/100*F173+2*K173/100*F173</f>
        <v>#REF!</v>
      </c>
      <c r="I173" t="e">
        <f>ABS(ROUND(J173,0)-J173)+ABS(ROUND(K173,0)-K173)</f>
        <v>#REF!</v>
      </c>
      <c r="J173" s="28" t="e">
        <f>#REF!</f>
        <v>#REF!</v>
      </c>
      <c r="K173" s="29" t="e">
        <f>#REF!</f>
        <v>#REF!</v>
      </c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29"/>
    </row>
    <row r="174" spans="4:24" x14ac:dyDescent="0.2">
      <c r="D174" t="s">
        <v>160</v>
      </c>
      <c r="E174">
        <v>3</v>
      </c>
      <c r="F174" t="e">
        <f>#REF!</f>
        <v>#REF!</v>
      </c>
      <c r="H174" s="19" t="e">
        <f t="shared" ref="H174:H236" si="16">J174/100*F174+2*K174/100*F174</f>
        <v>#REF!</v>
      </c>
      <c r="I174" t="e">
        <f t="shared" ref="I174:I236" si="17">ABS(ROUND(J174,0)-J174)+ABS(ROUND(K174,0)-K174)</f>
        <v>#REF!</v>
      </c>
      <c r="J174" s="28" t="e">
        <f>#REF!</f>
        <v>#REF!</v>
      </c>
      <c r="K174" s="29" t="e">
        <f>#REF!</f>
        <v>#REF!</v>
      </c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29"/>
    </row>
    <row r="175" spans="4:24" x14ac:dyDescent="0.2">
      <c r="D175" t="s">
        <v>160</v>
      </c>
      <c r="E175">
        <v>3</v>
      </c>
      <c r="F175" t="e">
        <f>#REF!</f>
        <v>#REF!</v>
      </c>
      <c r="H175" s="19" t="e">
        <f t="shared" si="16"/>
        <v>#REF!</v>
      </c>
      <c r="I175" t="e">
        <f t="shared" si="17"/>
        <v>#REF!</v>
      </c>
      <c r="J175" s="28" t="e">
        <f>#REF!</f>
        <v>#REF!</v>
      </c>
      <c r="K175" s="29" t="e">
        <f>#REF!</f>
        <v>#REF!</v>
      </c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29"/>
    </row>
    <row r="176" spans="4:24" x14ac:dyDescent="0.2">
      <c r="D176" t="s">
        <v>160</v>
      </c>
      <c r="E176">
        <v>3</v>
      </c>
      <c r="F176" t="e">
        <f>#REF!</f>
        <v>#REF!</v>
      </c>
      <c r="H176" s="19" t="e">
        <f t="shared" si="16"/>
        <v>#REF!</v>
      </c>
      <c r="I176" t="e">
        <f t="shared" si="17"/>
        <v>#REF!</v>
      </c>
      <c r="J176" s="28" t="e">
        <f>#REF!</f>
        <v>#REF!</v>
      </c>
      <c r="K176" s="29" t="e">
        <f>#REF!</f>
        <v>#REF!</v>
      </c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29"/>
    </row>
    <row r="177" spans="4:24" x14ac:dyDescent="0.2">
      <c r="D177" t="s">
        <v>160</v>
      </c>
      <c r="E177">
        <v>3</v>
      </c>
      <c r="F177" t="e">
        <f>#REF!</f>
        <v>#REF!</v>
      </c>
      <c r="H177" s="19" t="e">
        <f t="shared" si="16"/>
        <v>#REF!</v>
      </c>
      <c r="I177" t="e">
        <f t="shared" si="17"/>
        <v>#REF!</v>
      </c>
      <c r="J177" s="28" t="e">
        <f>#REF!</f>
        <v>#REF!</v>
      </c>
      <c r="K177" s="29" t="e">
        <f>#REF!</f>
        <v>#REF!</v>
      </c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29"/>
    </row>
    <row r="178" spans="4:24" x14ac:dyDescent="0.2">
      <c r="D178" t="s">
        <v>160</v>
      </c>
      <c r="E178">
        <v>3</v>
      </c>
      <c r="F178" t="e">
        <f>#REF!</f>
        <v>#REF!</v>
      </c>
      <c r="H178" s="19" t="e">
        <f t="shared" si="16"/>
        <v>#REF!</v>
      </c>
      <c r="I178" t="e">
        <f t="shared" si="17"/>
        <v>#REF!</v>
      </c>
      <c r="J178" s="28" t="e">
        <f>#REF!</f>
        <v>#REF!</v>
      </c>
      <c r="K178" s="29" t="e">
        <f>#REF!</f>
        <v>#REF!</v>
      </c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29"/>
    </row>
    <row r="179" spans="4:24" x14ac:dyDescent="0.2">
      <c r="D179" t="s">
        <v>160</v>
      </c>
      <c r="E179">
        <v>3</v>
      </c>
      <c r="F179" t="e">
        <f>#REF!</f>
        <v>#REF!</v>
      </c>
      <c r="H179" s="19" t="e">
        <f t="shared" si="16"/>
        <v>#REF!</v>
      </c>
      <c r="I179" t="e">
        <f t="shared" si="17"/>
        <v>#REF!</v>
      </c>
      <c r="J179" s="28" t="e">
        <f>#REF!</f>
        <v>#REF!</v>
      </c>
      <c r="K179" s="29" t="e">
        <f>#REF!</f>
        <v>#REF!</v>
      </c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29"/>
    </row>
    <row r="180" spans="4:24" x14ac:dyDescent="0.2">
      <c r="D180" t="s">
        <v>160</v>
      </c>
      <c r="E180">
        <v>3</v>
      </c>
      <c r="F180" t="e">
        <f>#REF!</f>
        <v>#REF!</v>
      </c>
      <c r="H180" s="19" t="e">
        <f t="shared" si="16"/>
        <v>#REF!</v>
      </c>
      <c r="I180" t="e">
        <f t="shared" si="17"/>
        <v>#REF!</v>
      </c>
      <c r="J180" s="28" t="e">
        <f>#REF!</f>
        <v>#REF!</v>
      </c>
      <c r="K180" s="29" t="e">
        <f>#REF!</f>
        <v>#REF!</v>
      </c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29"/>
    </row>
    <row r="181" spans="4:24" x14ac:dyDescent="0.2">
      <c r="D181" t="s">
        <v>160</v>
      </c>
      <c r="E181">
        <v>3</v>
      </c>
      <c r="F181" t="e">
        <f>#REF!</f>
        <v>#REF!</v>
      </c>
      <c r="H181" s="19" t="e">
        <f t="shared" si="16"/>
        <v>#REF!</v>
      </c>
      <c r="I181" t="e">
        <f t="shared" si="17"/>
        <v>#REF!</v>
      </c>
      <c r="J181" s="28" t="e">
        <f>#REF!</f>
        <v>#REF!</v>
      </c>
      <c r="K181" s="29" t="e">
        <f>#REF!</f>
        <v>#REF!</v>
      </c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29"/>
    </row>
    <row r="182" spans="4:24" x14ac:dyDescent="0.2">
      <c r="D182" t="s">
        <v>160</v>
      </c>
      <c r="E182">
        <v>3</v>
      </c>
      <c r="F182" t="e">
        <f>#REF!</f>
        <v>#REF!</v>
      </c>
      <c r="H182" s="19" t="e">
        <f t="shared" si="16"/>
        <v>#REF!</v>
      </c>
      <c r="I182" t="e">
        <f t="shared" si="17"/>
        <v>#REF!</v>
      </c>
      <c r="J182" s="28" t="e">
        <f>#REF!</f>
        <v>#REF!</v>
      </c>
      <c r="K182" s="29" t="e">
        <f>#REF!</f>
        <v>#REF!</v>
      </c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29"/>
    </row>
    <row r="183" spans="4:24" x14ac:dyDescent="0.2">
      <c r="D183" t="s">
        <v>160</v>
      </c>
      <c r="E183">
        <v>3</v>
      </c>
      <c r="F183" t="e">
        <f>#REF!</f>
        <v>#REF!</v>
      </c>
      <c r="H183" s="19" t="e">
        <f t="shared" si="16"/>
        <v>#REF!</v>
      </c>
      <c r="I183" t="e">
        <f t="shared" si="17"/>
        <v>#REF!</v>
      </c>
      <c r="J183" s="28" t="e">
        <f>#REF!</f>
        <v>#REF!</v>
      </c>
      <c r="K183" s="29" t="e">
        <f>#REF!</f>
        <v>#REF!</v>
      </c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29"/>
    </row>
    <row r="184" spans="4:24" x14ac:dyDescent="0.2">
      <c r="D184" t="s">
        <v>160</v>
      </c>
      <c r="E184">
        <v>3</v>
      </c>
      <c r="F184" t="e">
        <f>#REF!</f>
        <v>#REF!</v>
      </c>
      <c r="H184" s="19" t="e">
        <f t="shared" si="16"/>
        <v>#REF!</v>
      </c>
      <c r="I184" t="e">
        <f t="shared" si="17"/>
        <v>#REF!</v>
      </c>
      <c r="J184" s="28" t="e">
        <f>#REF!</f>
        <v>#REF!</v>
      </c>
      <c r="K184" s="29" t="e">
        <f>#REF!</f>
        <v>#REF!</v>
      </c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29"/>
    </row>
    <row r="185" spans="4:24" x14ac:dyDescent="0.2">
      <c r="D185" t="s">
        <v>160</v>
      </c>
      <c r="E185">
        <v>3</v>
      </c>
      <c r="F185" t="e">
        <f>#REF!</f>
        <v>#REF!</v>
      </c>
      <c r="H185" s="19" t="e">
        <f t="shared" si="16"/>
        <v>#REF!</v>
      </c>
      <c r="I185" t="e">
        <f t="shared" si="17"/>
        <v>#REF!</v>
      </c>
      <c r="J185" s="28" t="e">
        <f>#REF!</f>
        <v>#REF!</v>
      </c>
      <c r="K185" s="29" t="e">
        <f>#REF!</f>
        <v>#REF!</v>
      </c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29"/>
    </row>
    <row r="186" spans="4:24" x14ac:dyDescent="0.2">
      <c r="D186" t="s">
        <v>160</v>
      </c>
      <c r="E186">
        <v>3</v>
      </c>
      <c r="F186" t="e">
        <f>#REF!</f>
        <v>#REF!</v>
      </c>
      <c r="H186" s="19" t="e">
        <f t="shared" si="16"/>
        <v>#REF!</v>
      </c>
      <c r="I186" t="e">
        <f t="shared" si="17"/>
        <v>#REF!</v>
      </c>
      <c r="J186" s="28" t="e">
        <f>#REF!</f>
        <v>#REF!</v>
      </c>
      <c r="K186" s="29" t="e">
        <f>#REF!</f>
        <v>#REF!</v>
      </c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29"/>
    </row>
    <row r="187" spans="4:24" x14ac:dyDescent="0.2">
      <c r="D187" t="s">
        <v>160</v>
      </c>
      <c r="E187">
        <v>3</v>
      </c>
      <c r="F187" t="e">
        <f>#REF!</f>
        <v>#REF!</v>
      </c>
      <c r="H187" s="19" t="e">
        <f t="shared" si="16"/>
        <v>#REF!</v>
      </c>
      <c r="I187" t="e">
        <f t="shared" si="17"/>
        <v>#REF!</v>
      </c>
      <c r="J187" s="28" t="e">
        <f>#REF!</f>
        <v>#REF!</v>
      </c>
      <c r="K187" s="29" t="e">
        <f>#REF!</f>
        <v>#REF!</v>
      </c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29"/>
    </row>
    <row r="188" spans="4:24" x14ac:dyDescent="0.2">
      <c r="D188" t="s">
        <v>160</v>
      </c>
      <c r="E188">
        <v>3</v>
      </c>
      <c r="F188" t="e">
        <f>#REF!</f>
        <v>#REF!</v>
      </c>
      <c r="H188" s="19" t="e">
        <f t="shared" si="16"/>
        <v>#REF!</v>
      </c>
      <c r="I188" t="e">
        <f t="shared" si="17"/>
        <v>#REF!</v>
      </c>
      <c r="J188" s="28" t="e">
        <f>#REF!</f>
        <v>#REF!</v>
      </c>
      <c r="K188" s="29" t="e">
        <f>#REF!</f>
        <v>#REF!</v>
      </c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29"/>
    </row>
    <row r="189" spans="4:24" x14ac:dyDescent="0.2">
      <c r="D189" t="s">
        <v>160</v>
      </c>
      <c r="E189">
        <v>3</v>
      </c>
      <c r="F189" t="e">
        <f>#REF!</f>
        <v>#REF!</v>
      </c>
      <c r="H189" s="19" t="e">
        <f t="shared" si="16"/>
        <v>#REF!</v>
      </c>
      <c r="I189" t="e">
        <f t="shared" si="17"/>
        <v>#REF!</v>
      </c>
      <c r="J189" s="28" t="e">
        <f>#REF!</f>
        <v>#REF!</v>
      </c>
      <c r="K189" s="29" t="e">
        <f>#REF!</f>
        <v>#REF!</v>
      </c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29"/>
    </row>
    <row r="190" spans="4:24" x14ac:dyDescent="0.2">
      <c r="D190" t="s">
        <v>160</v>
      </c>
      <c r="E190">
        <v>3</v>
      </c>
      <c r="F190" t="e">
        <f>#REF!</f>
        <v>#REF!</v>
      </c>
      <c r="H190" s="19" t="e">
        <f t="shared" si="16"/>
        <v>#REF!</v>
      </c>
      <c r="I190" t="e">
        <f t="shared" si="17"/>
        <v>#REF!</v>
      </c>
      <c r="J190" s="28" t="e">
        <f>#REF!</f>
        <v>#REF!</v>
      </c>
      <c r="K190" s="29" t="e">
        <f>#REF!</f>
        <v>#REF!</v>
      </c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29"/>
    </row>
    <row r="191" spans="4:24" x14ac:dyDescent="0.2">
      <c r="D191" t="s">
        <v>160</v>
      </c>
      <c r="E191">
        <v>3</v>
      </c>
      <c r="F191" t="e">
        <f>#REF!</f>
        <v>#REF!</v>
      </c>
      <c r="H191" s="19" t="e">
        <f t="shared" si="16"/>
        <v>#REF!</v>
      </c>
      <c r="I191" t="e">
        <f t="shared" si="17"/>
        <v>#REF!</v>
      </c>
      <c r="J191" s="28" t="e">
        <f>#REF!</f>
        <v>#REF!</v>
      </c>
      <c r="K191" s="29" t="e">
        <f>#REF!</f>
        <v>#REF!</v>
      </c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29"/>
    </row>
    <row r="192" spans="4:24" x14ac:dyDescent="0.2">
      <c r="D192" t="s">
        <v>160</v>
      </c>
      <c r="E192">
        <v>3</v>
      </c>
      <c r="F192" t="e">
        <f>#REF!</f>
        <v>#REF!</v>
      </c>
      <c r="H192" s="19" t="e">
        <f t="shared" si="16"/>
        <v>#REF!</v>
      </c>
      <c r="I192" t="e">
        <f t="shared" si="17"/>
        <v>#REF!</v>
      </c>
      <c r="J192" s="28" t="e">
        <f>#REF!</f>
        <v>#REF!</v>
      </c>
      <c r="K192" s="29" t="e">
        <f>#REF!</f>
        <v>#REF!</v>
      </c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29"/>
    </row>
    <row r="193" spans="4:24" x14ac:dyDescent="0.2">
      <c r="D193" t="s">
        <v>160</v>
      </c>
      <c r="E193">
        <v>3</v>
      </c>
      <c r="F193" t="e">
        <f>#REF!</f>
        <v>#REF!</v>
      </c>
      <c r="H193" s="19" t="e">
        <f t="shared" si="16"/>
        <v>#REF!</v>
      </c>
      <c r="I193" t="e">
        <f t="shared" si="17"/>
        <v>#REF!</v>
      </c>
      <c r="J193" s="28" t="e">
        <f>#REF!</f>
        <v>#REF!</v>
      </c>
      <c r="K193" s="29" t="e">
        <f>#REF!</f>
        <v>#REF!</v>
      </c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29"/>
    </row>
    <row r="194" spans="4:24" x14ac:dyDescent="0.2">
      <c r="D194" t="s">
        <v>160</v>
      </c>
      <c r="E194">
        <v>3</v>
      </c>
      <c r="F194" t="e">
        <f>#REF!</f>
        <v>#REF!</v>
      </c>
      <c r="H194" s="19" t="e">
        <f t="shared" si="16"/>
        <v>#REF!</v>
      </c>
      <c r="I194" t="e">
        <f t="shared" si="17"/>
        <v>#REF!</v>
      </c>
      <c r="J194" s="28" t="e">
        <f>#REF!</f>
        <v>#REF!</v>
      </c>
      <c r="K194" s="29" t="e">
        <f>#REF!</f>
        <v>#REF!</v>
      </c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29"/>
    </row>
    <row r="195" spans="4:24" x14ac:dyDescent="0.2">
      <c r="D195" t="s">
        <v>160</v>
      </c>
      <c r="E195">
        <v>3</v>
      </c>
      <c r="F195" t="e">
        <f>#REF!</f>
        <v>#REF!</v>
      </c>
      <c r="H195" s="19" t="e">
        <f t="shared" si="16"/>
        <v>#REF!</v>
      </c>
      <c r="I195" t="e">
        <f t="shared" si="17"/>
        <v>#REF!</v>
      </c>
      <c r="J195" s="28" t="e">
        <f>#REF!</f>
        <v>#REF!</v>
      </c>
      <c r="K195" s="29" t="e">
        <f>#REF!</f>
        <v>#REF!</v>
      </c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29"/>
    </row>
    <row r="196" spans="4:24" x14ac:dyDescent="0.2">
      <c r="D196" t="s">
        <v>160</v>
      </c>
      <c r="E196">
        <v>3</v>
      </c>
      <c r="F196" t="e">
        <f>#REF!</f>
        <v>#REF!</v>
      </c>
      <c r="H196" s="19" t="e">
        <f t="shared" si="16"/>
        <v>#REF!</v>
      </c>
      <c r="I196" t="e">
        <f t="shared" si="17"/>
        <v>#REF!</v>
      </c>
      <c r="J196" s="28" t="e">
        <f>#REF!</f>
        <v>#REF!</v>
      </c>
      <c r="K196" s="29" t="e">
        <f>#REF!</f>
        <v>#REF!</v>
      </c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29"/>
    </row>
    <row r="197" spans="4:24" x14ac:dyDescent="0.2">
      <c r="D197" t="s">
        <v>160</v>
      </c>
      <c r="E197">
        <v>3</v>
      </c>
      <c r="F197" t="e">
        <f>#REF!</f>
        <v>#REF!</v>
      </c>
      <c r="H197" s="19" t="e">
        <f t="shared" si="16"/>
        <v>#REF!</v>
      </c>
      <c r="I197" t="e">
        <f t="shared" si="17"/>
        <v>#REF!</v>
      </c>
      <c r="J197" s="28" t="e">
        <f>#REF!</f>
        <v>#REF!</v>
      </c>
      <c r="K197" s="29" t="e">
        <f>#REF!</f>
        <v>#REF!</v>
      </c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29"/>
    </row>
    <row r="198" spans="4:24" x14ac:dyDescent="0.2">
      <c r="D198" t="s">
        <v>160</v>
      </c>
      <c r="E198">
        <v>3</v>
      </c>
      <c r="F198" t="e">
        <f>#REF!</f>
        <v>#REF!</v>
      </c>
      <c r="H198" s="19" t="e">
        <f t="shared" si="16"/>
        <v>#REF!</v>
      </c>
      <c r="I198" t="e">
        <f t="shared" si="17"/>
        <v>#REF!</v>
      </c>
      <c r="J198" s="28" t="e">
        <f>#REF!</f>
        <v>#REF!</v>
      </c>
      <c r="K198" s="29" t="e">
        <f>#REF!</f>
        <v>#REF!</v>
      </c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29"/>
    </row>
    <row r="199" spans="4:24" x14ac:dyDescent="0.2">
      <c r="D199" t="s">
        <v>160</v>
      </c>
      <c r="E199">
        <v>3</v>
      </c>
      <c r="F199" t="e">
        <f>#REF!</f>
        <v>#REF!</v>
      </c>
      <c r="H199" s="19" t="e">
        <f t="shared" si="16"/>
        <v>#REF!</v>
      </c>
      <c r="I199" t="e">
        <f t="shared" si="17"/>
        <v>#REF!</v>
      </c>
      <c r="J199" s="28" t="e">
        <f>#REF!</f>
        <v>#REF!</v>
      </c>
      <c r="K199" s="29" t="e">
        <f>#REF!</f>
        <v>#REF!</v>
      </c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29"/>
    </row>
    <row r="200" spans="4:24" x14ac:dyDescent="0.2">
      <c r="D200" t="s">
        <v>160</v>
      </c>
      <c r="E200">
        <v>3</v>
      </c>
      <c r="F200" t="e">
        <f>#REF!</f>
        <v>#REF!</v>
      </c>
      <c r="H200" s="19" t="e">
        <f t="shared" si="16"/>
        <v>#REF!</v>
      </c>
      <c r="I200" t="e">
        <f t="shared" si="17"/>
        <v>#REF!</v>
      </c>
      <c r="J200" s="28" t="e">
        <f>#REF!</f>
        <v>#REF!</v>
      </c>
      <c r="K200" s="29" t="e">
        <f>#REF!</f>
        <v>#REF!</v>
      </c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29"/>
    </row>
    <row r="201" spans="4:24" x14ac:dyDescent="0.2">
      <c r="D201" t="s">
        <v>160</v>
      </c>
      <c r="E201">
        <v>3</v>
      </c>
      <c r="F201" t="e">
        <f>#REF!</f>
        <v>#REF!</v>
      </c>
      <c r="H201" s="19" t="e">
        <f t="shared" si="16"/>
        <v>#REF!</v>
      </c>
      <c r="I201" t="e">
        <f t="shared" si="17"/>
        <v>#REF!</v>
      </c>
      <c r="J201" s="28" t="e">
        <f>#REF!</f>
        <v>#REF!</v>
      </c>
      <c r="K201" s="29" t="e">
        <f>#REF!</f>
        <v>#REF!</v>
      </c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29"/>
    </row>
    <row r="202" spans="4:24" x14ac:dyDescent="0.2">
      <c r="D202" t="s">
        <v>160</v>
      </c>
      <c r="E202">
        <v>3</v>
      </c>
      <c r="F202" t="e">
        <f>#REF!</f>
        <v>#REF!</v>
      </c>
      <c r="H202" s="19" t="e">
        <f t="shared" si="16"/>
        <v>#REF!</v>
      </c>
      <c r="I202" t="e">
        <f t="shared" si="17"/>
        <v>#REF!</v>
      </c>
      <c r="J202" s="28" t="e">
        <f>#REF!</f>
        <v>#REF!</v>
      </c>
      <c r="K202" s="29" t="e">
        <f>#REF!</f>
        <v>#REF!</v>
      </c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29"/>
    </row>
    <row r="203" spans="4:24" x14ac:dyDescent="0.2">
      <c r="D203" t="s">
        <v>160</v>
      </c>
      <c r="E203">
        <v>3</v>
      </c>
      <c r="F203" t="e">
        <f>#REF!</f>
        <v>#REF!</v>
      </c>
      <c r="H203" s="19" t="e">
        <f t="shared" si="16"/>
        <v>#REF!</v>
      </c>
      <c r="I203" t="e">
        <f t="shared" si="17"/>
        <v>#REF!</v>
      </c>
      <c r="J203" s="28" t="e">
        <f>#REF!</f>
        <v>#REF!</v>
      </c>
      <c r="K203" s="29" t="e">
        <f>#REF!</f>
        <v>#REF!</v>
      </c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29"/>
    </row>
    <row r="204" spans="4:24" x14ac:dyDescent="0.2">
      <c r="D204" t="s">
        <v>160</v>
      </c>
      <c r="E204">
        <v>3</v>
      </c>
      <c r="F204" t="e">
        <f>#REF!</f>
        <v>#REF!</v>
      </c>
      <c r="H204" s="19" t="e">
        <f t="shared" si="16"/>
        <v>#REF!</v>
      </c>
      <c r="I204" t="e">
        <f t="shared" si="17"/>
        <v>#REF!</v>
      </c>
      <c r="J204" s="28" t="e">
        <f>#REF!</f>
        <v>#REF!</v>
      </c>
      <c r="K204" s="29" t="e">
        <f>#REF!</f>
        <v>#REF!</v>
      </c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29"/>
    </row>
    <row r="205" spans="4:24" x14ac:dyDescent="0.2">
      <c r="D205" t="s">
        <v>160</v>
      </c>
      <c r="E205">
        <v>3</v>
      </c>
      <c r="F205" t="e">
        <f>#REF!</f>
        <v>#REF!</v>
      </c>
      <c r="H205" s="19" t="e">
        <f t="shared" si="16"/>
        <v>#REF!</v>
      </c>
      <c r="I205" t="e">
        <f t="shared" si="17"/>
        <v>#REF!</v>
      </c>
      <c r="J205" s="28" t="e">
        <f>#REF!</f>
        <v>#REF!</v>
      </c>
      <c r="K205" s="29" t="e">
        <f>#REF!</f>
        <v>#REF!</v>
      </c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29"/>
    </row>
    <row r="206" spans="4:24" x14ac:dyDescent="0.2">
      <c r="D206" t="s">
        <v>160</v>
      </c>
      <c r="E206">
        <v>3</v>
      </c>
      <c r="F206" t="e">
        <f>#REF!</f>
        <v>#REF!</v>
      </c>
      <c r="H206" s="19" t="e">
        <f t="shared" si="16"/>
        <v>#REF!</v>
      </c>
      <c r="I206" t="e">
        <f t="shared" si="17"/>
        <v>#REF!</v>
      </c>
      <c r="J206" s="28" t="e">
        <f>#REF!</f>
        <v>#REF!</v>
      </c>
      <c r="K206" s="29" t="e">
        <f>#REF!</f>
        <v>#REF!</v>
      </c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29"/>
    </row>
    <row r="207" spans="4:24" x14ac:dyDescent="0.2">
      <c r="D207" t="s">
        <v>160</v>
      </c>
      <c r="E207">
        <v>3</v>
      </c>
      <c r="F207" t="e">
        <f>#REF!</f>
        <v>#REF!</v>
      </c>
      <c r="H207" s="19" t="e">
        <f t="shared" si="16"/>
        <v>#REF!</v>
      </c>
      <c r="I207" t="e">
        <f t="shared" si="17"/>
        <v>#REF!</v>
      </c>
      <c r="J207" s="28" t="e">
        <f>#REF!</f>
        <v>#REF!</v>
      </c>
      <c r="K207" s="29" t="e">
        <f>#REF!</f>
        <v>#REF!</v>
      </c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29"/>
    </row>
    <row r="208" spans="4:24" x14ac:dyDescent="0.2">
      <c r="D208" t="s">
        <v>160</v>
      </c>
      <c r="E208">
        <v>3</v>
      </c>
      <c r="F208" t="e">
        <f>#REF!</f>
        <v>#REF!</v>
      </c>
      <c r="H208" s="19" t="e">
        <f t="shared" si="16"/>
        <v>#REF!</v>
      </c>
      <c r="I208" t="e">
        <f t="shared" si="17"/>
        <v>#REF!</v>
      </c>
      <c r="J208" s="28" t="e">
        <f>#REF!</f>
        <v>#REF!</v>
      </c>
      <c r="K208" s="29" t="e">
        <f>#REF!</f>
        <v>#REF!</v>
      </c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29"/>
    </row>
    <row r="209" spans="4:24" x14ac:dyDescent="0.2">
      <c r="D209" t="s">
        <v>160</v>
      </c>
      <c r="E209">
        <v>3</v>
      </c>
      <c r="F209" t="e">
        <f>#REF!</f>
        <v>#REF!</v>
      </c>
      <c r="H209" s="19" t="e">
        <f t="shared" si="16"/>
        <v>#REF!</v>
      </c>
      <c r="I209" t="e">
        <f t="shared" si="17"/>
        <v>#REF!</v>
      </c>
      <c r="J209" s="28" t="e">
        <f>#REF!</f>
        <v>#REF!</v>
      </c>
      <c r="K209" s="29" t="e">
        <f>#REF!</f>
        <v>#REF!</v>
      </c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29"/>
    </row>
    <row r="210" spans="4:24" x14ac:dyDescent="0.2">
      <c r="D210" t="s">
        <v>160</v>
      </c>
      <c r="E210">
        <v>3</v>
      </c>
      <c r="F210" t="e">
        <f>#REF!</f>
        <v>#REF!</v>
      </c>
      <c r="H210" s="19" t="e">
        <f t="shared" si="16"/>
        <v>#REF!</v>
      </c>
      <c r="I210" t="e">
        <f t="shared" si="17"/>
        <v>#REF!</v>
      </c>
      <c r="J210" s="28" t="e">
        <f>#REF!</f>
        <v>#REF!</v>
      </c>
      <c r="K210" s="29" t="e">
        <f>#REF!</f>
        <v>#REF!</v>
      </c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29"/>
    </row>
    <row r="211" spans="4:24" x14ac:dyDescent="0.2">
      <c r="D211" t="s">
        <v>160</v>
      </c>
      <c r="E211">
        <v>3</v>
      </c>
      <c r="F211" t="e">
        <f>#REF!</f>
        <v>#REF!</v>
      </c>
      <c r="H211" s="19" t="e">
        <f t="shared" si="16"/>
        <v>#REF!</v>
      </c>
      <c r="I211" t="e">
        <f t="shared" si="17"/>
        <v>#REF!</v>
      </c>
      <c r="J211" s="28" t="e">
        <f>#REF!</f>
        <v>#REF!</v>
      </c>
      <c r="K211" s="29" t="e">
        <f>#REF!</f>
        <v>#REF!</v>
      </c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29"/>
    </row>
    <row r="212" spans="4:24" x14ac:dyDescent="0.2">
      <c r="D212" t="s">
        <v>160</v>
      </c>
      <c r="E212">
        <v>3</v>
      </c>
      <c r="F212" t="e">
        <f>#REF!</f>
        <v>#REF!</v>
      </c>
      <c r="H212" s="19" t="e">
        <f t="shared" si="16"/>
        <v>#REF!</v>
      </c>
      <c r="I212" t="e">
        <f t="shared" si="17"/>
        <v>#REF!</v>
      </c>
      <c r="J212" s="28" t="e">
        <f>#REF!</f>
        <v>#REF!</v>
      </c>
      <c r="K212" s="29" t="e">
        <f>#REF!</f>
        <v>#REF!</v>
      </c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29"/>
    </row>
    <row r="213" spans="4:24" x14ac:dyDescent="0.2">
      <c r="D213" t="s">
        <v>160</v>
      </c>
      <c r="E213">
        <v>3</v>
      </c>
      <c r="F213" t="e">
        <f>#REF!</f>
        <v>#REF!</v>
      </c>
      <c r="H213" s="19" t="e">
        <f t="shared" si="16"/>
        <v>#REF!</v>
      </c>
      <c r="I213" t="e">
        <f t="shared" si="17"/>
        <v>#REF!</v>
      </c>
      <c r="J213" s="28" t="e">
        <f>#REF!</f>
        <v>#REF!</v>
      </c>
      <c r="K213" s="29" t="e">
        <f>#REF!</f>
        <v>#REF!</v>
      </c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29"/>
    </row>
    <row r="214" spans="4:24" x14ac:dyDescent="0.2">
      <c r="D214" t="s">
        <v>160</v>
      </c>
      <c r="E214">
        <v>3</v>
      </c>
      <c r="F214" t="e">
        <f>#REF!</f>
        <v>#REF!</v>
      </c>
      <c r="H214" s="19" t="e">
        <f t="shared" si="16"/>
        <v>#REF!</v>
      </c>
      <c r="I214" t="e">
        <f t="shared" si="17"/>
        <v>#REF!</v>
      </c>
      <c r="J214" s="28" t="e">
        <f>#REF!</f>
        <v>#REF!</v>
      </c>
      <c r="K214" s="29" t="e">
        <f>#REF!</f>
        <v>#REF!</v>
      </c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29"/>
    </row>
    <row r="215" spans="4:24" x14ac:dyDescent="0.2">
      <c r="D215" t="s">
        <v>160</v>
      </c>
      <c r="E215">
        <v>3</v>
      </c>
      <c r="F215" t="e">
        <f>#REF!</f>
        <v>#REF!</v>
      </c>
      <c r="H215" s="19" t="e">
        <f t="shared" si="16"/>
        <v>#REF!</v>
      </c>
      <c r="I215" t="e">
        <f t="shared" si="17"/>
        <v>#REF!</v>
      </c>
      <c r="J215" s="28" t="e">
        <f>#REF!</f>
        <v>#REF!</v>
      </c>
      <c r="K215" s="29" t="e">
        <f>#REF!</f>
        <v>#REF!</v>
      </c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29"/>
    </row>
    <row r="216" spans="4:24" x14ac:dyDescent="0.2">
      <c r="D216" t="s">
        <v>160</v>
      </c>
      <c r="E216">
        <v>3</v>
      </c>
      <c r="F216" t="e">
        <f>#REF!</f>
        <v>#REF!</v>
      </c>
      <c r="H216" s="19" t="e">
        <f t="shared" si="16"/>
        <v>#REF!</v>
      </c>
      <c r="I216" t="e">
        <f t="shared" si="17"/>
        <v>#REF!</v>
      </c>
      <c r="J216" s="28" t="e">
        <f>#REF!</f>
        <v>#REF!</v>
      </c>
      <c r="K216" s="29" t="e">
        <f>#REF!</f>
        <v>#REF!</v>
      </c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29"/>
    </row>
    <row r="217" spans="4:24" x14ac:dyDescent="0.2">
      <c r="D217" t="s">
        <v>160</v>
      </c>
      <c r="E217">
        <v>3</v>
      </c>
      <c r="F217" t="e">
        <f>#REF!</f>
        <v>#REF!</v>
      </c>
      <c r="H217" s="19" t="e">
        <f t="shared" si="16"/>
        <v>#REF!</v>
      </c>
      <c r="I217" t="e">
        <f t="shared" si="17"/>
        <v>#REF!</v>
      </c>
      <c r="J217" s="28" t="e">
        <f>#REF!</f>
        <v>#REF!</v>
      </c>
      <c r="K217" s="29" t="e">
        <f>#REF!</f>
        <v>#REF!</v>
      </c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29"/>
    </row>
    <row r="218" spans="4:24" x14ac:dyDescent="0.2">
      <c r="D218" t="s">
        <v>160</v>
      </c>
      <c r="E218">
        <v>3</v>
      </c>
      <c r="F218" t="e">
        <f>#REF!</f>
        <v>#REF!</v>
      </c>
      <c r="H218" s="19" t="e">
        <f t="shared" si="16"/>
        <v>#REF!</v>
      </c>
      <c r="I218" t="e">
        <f t="shared" si="17"/>
        <v>#REF!</v>
      </c>
      <c r="J218" s="28" t="e">
        <f>#REF!</f>
        <v>#REF!</v>
      </c>
      <c r="K218" s="29" t="e">
        <f>#REF!</f>
        <v>#REF!</v>
      </c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29"/>
    </row>
    <row r="219" spans="4:24" x14ac:dyDescent="0.2">
      <c r="D219" t="s">
        <v>160</v>
      </c>
      <c r="E219">
        <v>3</v>
      </c>
      <c r="F219" t="e">
        <f>#REF!</f>
        <v>#REF!</v>
      </c>
      <c r="H219" s="19" t="e">
        <f t="shared" si="16"/>
        <v>#REF!</v>
      </c>
      <c r="I219" t="e">
        <f t="shared" si="17"/>
        <v>#REF!</v>
      </c>
      <c r="J219" s="28" t="e">
        <f>#REF!</f>
        <v>#REF!</v>
      </c>
      <c r="K219" s="29" t="e">
        <f>#REF!</f>
        <v>#REF!</v>
      </c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29"/>
    </row>
    <row r="220" spans="4:24" x14ac:dyDescent="0.2">
      <c r="D220" t="s">
        <v>160</v>
      </c>
      <c r="E220">
        <v>3</v>
      </c>
      <c r="F220" t="e">
        <f>#REF!</f>
        <v>#REF!</v>
      </c>
      <c r="H220" s="19" t="e">
        <f t="shared" si="16"/>
        <v>#REF!</v>
      </c>
      <c r="I220" t="e">
        <f t="shared" si="17"/>
        <v>#REF!</v>
      </c>
      <c r="J220" s="28" t="e">
        <f>#REF!</f>
        <v>#REF!</v>
      </c>
      <c r="K220" s="29" t="e">
        <f>#REF!</f>
        <v>#REF!</v>
      </c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29"/>
    </row>
    <row r="221" spans="4:24" x14ac:dyDescent="0.2">
      <c r="D221" t="s">
        <v>160</v>
      </c>
      <c r="E221">
        <v>3</v>
      </c>
      <c r="F221" t="e">
        <f>#REF!</f>
        <v>#REF!</v>
      </c>
      <c r="H221" s="19" t="e">
        <f t="shared" si="16"/>
        <v>#REF!</v>
      </c>
      <c r="I221" t="e">
        <f t="shared" si="17"/>
        <v>#REF!</v>
      </c>
      <c r="J221" s="28" t="e">
        <f>#REF!</f>
        <v>#REF!</v>
      </c>
      <c r="K221" s="29" t="e">
        <f>#REF!</f>
        <v>#REF!</v>
      </c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29"/>
    </row>
    <row r="222" spans="4:24" x14ac:dyDescent="0.2">
      <c r="D222" t="s">
        <v>160</v>
      </c>
      <c r="E222">
        <v>3</v>
      </c>
      <c r="F222" t="e">
        <f>#REF!</f>
        <v>#REF!</v>
      </c>
      <c r="H222" s="19" t="e">
        <f t="shared" si="16"/>
        <v>#REF!</v>
      </c>
      <c r="I222" t="e">
        <f t="shared" si="17"/>
        <v>#REF!</v>
      </c>
      <c r="J222" s="28" t="e">
        <f>#REF!</f>
        <v>#REF!</v>
      </c>
      <c r="K222" s="29" t="e">
        <f>#REF!</f>
        <v>#REF!</v>
      </c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29"/>
    </row>
    <row r="223" spans="4:24" x14ac:dyDescent="0.2">
      <c r="D223" t="s">
        <v>160</v>
      </c>
      <c r="E223">
        <v>3</v>
      </c>
      <c r="F223" t="e">
        <f>#REF!</f>
        <v>#REF!</v>
      </c>
      <c r="H223" s="19" t="e">
        <f t="shared" si="16"/>
        <v>#REF!</v>
      </c>
      <c r="I223" t="e">
        <f t="shared" si="17"/>
        <v>#REF!</v>
      </c>
      <c r="J223" s="28" t="e">
        <f>#REF!</f>
        <v>#REF!</v>
      </c>
      <c r="K223" s="29" t="e">
        <f>#REF!</f>
        <v>#REF!</v>
      </c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29"/>
    </row>
    <row r="224" spans="4:24" x14ac:dyDescent="0.2">
      <c r="D224" t="s">
        <v>160</v>
      </c>
      <c r="E224">
        <v>3</v>
      </c>
      <c r="F224" t="e">
        <f>#REF!</f>
        <v>#REF!</v>
      </c>
      <c r="H224" s="19" t="e">
        <f t="shared" si="16"/>
        <v>#REF!</v>
      </c>
      <c r="I224" t="e">
        <f t="shared" si="17"/>
        <v>#REF!</v>
      </c>
      <c r="J224" s="28" t="e">
        <f>#REF!</f>
        <v>#REF!</v>
      </c>
      <c r="K224" s="29" t="e">
        <f>#REF!</f>
        <v>#REF!</v>
      </c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29"/>
    </row>
    <row r="225" spans="4:24" x14ac:dyDescent="0.2">
      <c r="D225" t="s">
        <v>160</v>
      </c>
      <c r="E225">
        <v>3</v>
      </c>
      <c r="F225" t="e">
        <f>#REF!</f>
        <v>#REF!</v>
      </c>
      <c r="H225" s="19" t="e">
        <f t="shared" si="16"/>
        <v>#REF!</v>
      </c>
      <c r="I225" t="e">
        <f t="shared" si="17"/>
        <v>#REF!</v>
      </c>
      <c r="J225" s="28" t="e">
        <f>#REF!</f>
        <v>#REF!</v>
      </c>
      <c r="K225" s="29" t="e">
        <f>#REF!</f>
        <v>#REF!</v>
      </c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29"/>
    </row>
    <row r="226" spans="4:24" x14ac:dyDescent="0.2">
      <c r="D226" t="s">
        <v>160</v>
      </c>
      <c r="E226">
        <v>3</v>
      </c>
      <c r="F226" t="e">
        <f>#REF!</f>
        <v>#REF!</v>
      </c>
      <c r="H226" s="19" t="e">
        <f t="shared" si="16"/>
        <v>#REF!</v>
      </c>
      <c r="I226" t="e">
        <f t="shared" si="17"/>
        <v>#REF!</v>
      </c>
      <c r="J226" s="28" t="e">
        <f>#REF!</f>
        <v>#REF!</v>
      </c>
      <c r="K226" s="29" t="e">
        <f>#REF!</f>
        <v>#REF!</v>
      </c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29"/>
    </row>
    <row r="227" spans="4:24" x14ac:dyDescent="0.2">
      <c r="D227" t="s">
        <v>160</v>
      </c>
      <c r="E227">
        <v>3</v>
      </c>
      <c r="F227" t="e">
        <f>#REF!</f>
        <v>#REF!</v>
      </c>
      <c r="H227" s="19" t="e">
        <f t="shared" si="16"/>
        <v>#REF!</v>
      </c>
      <c r="I227" t="e">
        <f t="shared" si="17"/>
        <v>#REF!</v>
      </c>
      <c r="J227" s="28" t="e">
        <f>#REF!</f>
        <v>#REF!</v>
      </c>
      <c r="K227" s="29" t="e">
        <f>#REF!</f>
        <v>#REF!</v>
      </c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29"/>
    </row>
    <row r="228" spans="4:24" x14ac:dyDescent="0.2">
      <c r="D228" t="s">
        <v>160</v>
      </c>
      <c r="E228">
        <v>3</v>
      </c>
      <c r="F228" t="e">
        <f>#REF!</f>
        <v>#REF!</v>
      </c>
      <c r="H228" s="19" t="e">
        <f t="shared" si="16"/>
        <v>#REF!</v>
      </c>
      <c r="I228" t="e">
        <f t="shared" si="17"/>
        <v>#REF!</v>
      </c>
      <c r="J228" s="28" t="e">
        <f>#REF!</f>
        <v>#REF!</v>
      </c>
      <c r="K228" s="29" t="e">
        <f>#REF!</f>
        <v>#REF!</v>
      </c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29"/>
    </row>
    <row r="229" spans="4:24" x14ac:dyDescent="0.2">
      <c r="D229" t="s">
        <v>160</v>
      </c>
      <c r="E229">
        <v>3</v>
      </c>
      <c r="F229" t="e">
        <f>#REF!</f>
        <v>#REF!</v>
      </c>
      <c r="H229" s="19" t="e">
        <f t="shared" si="16"/>
        <v>#REF!</v>
      </c>
      <c r="I229" t="e">
        <f t="shared" si="17"/>
        <v>#REF!</v>
      </c>
      <c r="J229" s="28" t="e">
        <f>#REF!</f>
        <v>#REF!</v>
      </c>
      <c r="K229" s="29" t="e">
        <f>#REF!</f>
        <v>#REF!</v>
      </c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29"/>
    </row>
    <row r="230" spans="4:24" x14ac:dyDescent="0.2">
      <c r="D230" t="s">
        <v>160</v>
      </c>
      <c r="E230">
        <v>3</v>
      </c>
      <c r="F230" t="e">
        <f>#REF!</f>
        <v>#REF!</v>
      </c>
      <c r="H230" s="19" t="e">
        <f t="shared" si="16"/>
        <v>#REF!</v>
      </c>
      <c r="I230" t="e">
        <f t="shared" si="17"/>
        <v>#REF!</v>
      </c>
      <c r="J230" s="28" t="e">
        <f>#REF!</f>
        <v>#REF!</v>
      </c>
      <c r="K230" s="29" t="e">
        <f>#REF!</f>
        <v>#REF!</v>
      </c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29"/>
    </row>
    <row r="231" spans="4:24" x14ac:dyDescent="0.2">
      <c r="D231" t="s">
        <v>160</v>
      </c>
      <c r="E231">
        <v>3</v>
      </c>
      <c r="F231" t="e">
        <f>#REF!</f>
        <v>#REF!</v>
      </c>
      <c r="H231" s="19" t="e">
        <f t="shared" si="16"/>
        <v>#REF!</v>
      </c>
      <c r="I231" t="e">
        <f t="shared" si="17"/>
        <v>#REF!</v>
      </c>
      <c r="J231" s="28" t="e">
        <f>#REF!</f>
        <v>#REF!</v>
      </c>
      <c r="K231" s="29" t="e">
        <f>#REF!</f>
        <v>#REF!</v>
      </c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29"/>
    </row>
    <row r="232" spans="4:24" x14ac:dyDescent="0.2">
      <c r="D232" t="s">
        <v>160</v>
      </c>
      <c r="E232">
        <v>3</v>
      </c>
      <c r="F232" t="e">
        <f>#REF!</f>
        <v>#REF!</v>
      </c>
      <c r="H232" s="19" t="e">
        <f t="shared" si="16"/>
        <v>#REF!</v>
      </c>
      <c r="I232" t="e">
        <f t="shared" si="17"/>
        <v>#REF!</v>
      </c>
      <c r="J232" s="28" t="e">
        <f>#REF!</f>
        <v>#REF!</v>
      </c>
      <c r="K232" s="29" t="e">
        <f>#REF!</f>
        <v>#REF!</v>
      </c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29"/>
    </row>
    <row r="233" spans="4:24" x14ac:dyDescent="0.2">
      <c r="D233" t="s">
        <v>160</v>
      </c>
      <c r="E233">
        <v>3</v>
      </c>
      <c r="F233" t="e">
        <f>#REF!</f>
        <v>#REF!</v>
      </c>
      <c r="H233" s="19" t="e">
        <f t="shared" si="16"/>
        <v>#REF!</v>
      </c>
      <c r="I233" t="e">
        <f t="shared" si="17"/>
        <v>#REF!</v>
      </c>
      <c r="J233" s="28" t="e">
        <f>#REF!</f>
        <v>#REF!</v>
      </c>
      <c r="K233" s="29" t="e">
        <f>#REF!</f>
        <v>#REF!</v>
      </c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29"/>
    </row>
    <row r="234" spans="4:24" x14ac:dyDescent="0.2">
      <c r="D234" t="s">
        <v>160</v>
      </c>
      <c r="E234">
        <v>3</v>
      </c>
      <c r="F234" t="e">
        <f>#REF!</f>
        <v>#REF!</v>
      </c>
      <c r="H234" s="19" t="e">
        <f t="shared" si="16"/>
        <v>#REF!</v>
      </c>
      <c r="I234" t="e">
        <f t="shared" si="17"/>
        <v>#REF!</v>
      </c>
      <c r="J234" s="28" t="e">
        <f>#REF!</f>
        <v>#REF!</v>
      </c>
      <c r="K234" s="29" t="e">
        <f>#REF!</f>
        <v>#REF!</v>
      </c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29"/>
    </row>
    <row r="235" spans="4:24" x14ac:dyDescent="0.2">
      <c r="D235" t="s">
        <v>160</v>
      </c>
      <c r="E235">
        <v>3</v>
      </c>
      <c r="F235" t="e">
        <f>#REF!</f>
        <v>#REF!</v>
      </c>
      <c r="H235" s="19" t="e">
        <f t="shared" si="16"/>
        <v>#REF!</v>
      </c>
      <c r="I235" t="e">
        <f t="shared" si="17"/>
        <v>#REF!</v>
      </c>
      <c r="J235" s="28" t="e">
        <f>#REF!</f>
        <v>#REF!</v>
      </c>
      <c r="K235" s="29" t="e">
        <f>#REF!</f>
        <v>#REF!</v>
      </c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29"/>
    </row>
    <row r="236" spans="4:24" x14ac:dyDescent="0.2">
      <c r="D236" t="s">
        <v>160</v>
      </c>
      <c r="E236">
        <v>3</v>
      </c>
      <c r="F236" t="e">
        <f>#REF!</f>
        <v>#REF!</v>
      </c>
      <c r="H236" s="19" t="e">
        <f t="shared" si="16"/>
        <v>#REF!</v>
      </c>
      <c r="I236" t="e">
        <f t="shared" si="17"/>
        <v>#REF!</v>
      </c>
      <c r="J236" s="28" t="e">
        <f>#REF!</f>
        <v>#REF!</v>
      </c>
      <c r="K236" s="29" t="e">
        <f>#REF!</f>
        <v>#REF!</v>
      </c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29"/>
    </row>
    <row r="237" spans="4:24" x14ac:dyDescent="0.2">
      <c r="D237" t="s">
        <v>160</v>
      </c>
      <c r="E237">
        <v>3</v>
      </c>
      <c r="F237" t="e">
        <f>#REF!</f>
        <v>#REF!</v>
      </c>
      <c r="H237" s="19" t="e">
        <f t="shared" ref="H237:H294" si="18">J237/100*F237+2*K237/100*F237</f>
        <v>#REF!</v>
      </c>
      <c r="I237" t="e">
        <f t="shared" ref="I237:I294" si="19">ABS(ROUND(J237,0)-J237)+ABS(ROUND(K237,0)-K237)</f>
        <v>#REF!</v>
      </c>
      <c r="J237" s="28" t="e">
        <f>#REF!</f>
        <v>#REF!</v>
      </c>
      <c r="K237" s="29" t="e">
        <f>#REF!</f>
        <v>#REF!</v>
      </c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29"/>
    </row>
    <row r="238" spans="4:24" x14ac:dyDescent="0.2">
      <c r="D238" t="s">
        <v>160</v>
      </c>
      <c r="E238">
        <v>3</v>
      </c>
      <c r="F238" t="e">
        <f>#REF!</f>
        <v>#REF!</v>
      </c>
      <c r="H238" s="19" t="e">
        <f t="shared" si="18"/>
        <v>#REF!</v>
      </c>
      <c r="I238" t="e">
        <f t="shared" si="19"/>
        <v>#REF!</v>
      </c>
      <c r="J238" s="28" t="e">
        <f>#REF!</f>
        <v>#REF!</v>
      </c>
      <c r="K238" s="29" t="e">
        <f>#REF!</f>
        <v>#REF!</v>
      </c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29"/>
    </row>
    <row r="239" spans="4:24" x14ac:dyDescent="0.2">
      <c r="D239" t="s">
        <v>160</v>
      </c>
      <c r="E239">
        <v>3</v>
      </c>
      <c r="F239" t="e">
        <f>#REF!</f>
        <v>#REF!</v>
      </c>
      <c r="H239" s="19" t="e">
        <f t="shared" si="18"/>
        <v>#REF!</v>
      </c>
      <c r="I239" t="e">
        <f t="shared" si="19"/>
        <v>#REF!</v>
      </c>
      <c r="J239" s="28" t="e">
        <f>#REF!</f>
        <v>#REF!</v>
      </c>
      <c r="K239" s="29" t="e">
        <f>#REF!</f>
        <v>#REF!</v>
      </c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29"/>
    </row>
    <row r="240" spans="4:24" x14ac:dyDescent="0.2">
      <c r="D240" t="s">
        <v>160</v>
      </c>
      <c r="E240">
        <v>3</v>
      </c>
      <c r="F240" t="e">
        <f>#REF!</f>
        <v>#REF!</v>
      </c>
      <c r="H240" s="19" t="e">
        <f t="shared" si="18"/>
        <v>#REF!</v>
      </c>
      <c r="I240" t="e">
        <f t="shared" si="19"/>
        <v>#REF!</v>
      </c>
      <c r="J240" s="28" t="e">
        <f>#REF!</f>
        <v>#REF!</v>
      </c>
      <c r="K240" s="29" t="e">
        <f>#REF!</f>
        <v>#REF!</v>
      </c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29"/>
    </row>
    <row r="241" spans="4:24" x14ac:dyDescent="0.2">
      <c r="D241" t="s">
        <v>160</v>
      </c>
      <c r="E241">
        <v>3</v>
      </c>
      <c r="F241" t="e">
        <f>#REF!</f>
        <v>#REF!</v>
      </c>
      <c r="H241" s="19" t="e">
        <f t="shared" si="18"/>
        <v>#REF!</v>
      </c>
      <c r="I241" t="e">
        <f t="shared" si="19"/>
        <v>#REF!</v>
      </c>
      <c r="J241" s="28" t="e">
        <f>#REF!</f>
        <v>#REF!</v>
      </c>
      <c r="K241" s="29" t="e">
        <f>#REF!</f>
        <v>#REF!</v>
      </c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29"/>
    </row>
    <row r="242" spans="4:24" x14ac:dyDescent="0.2">
      <c r="D242" t="s">
        <v>160</v>
      </c>
      <c r="E242">
        <v>3</v>
      </c>
      <c r="F242" t="e">
        <f>#REF!</f>
        <v>#REF!</v>
      </c>
      <c r="H242" s="19" t="e">
        <f t="shared" si="18"/>
        <v>#REF!</v>
      </c>
      <c r="I242" t="e">
        <f t="shared" si="19"/>
        <v>#REF!</v>
      </c>
      <c r="J242" s="28" t="e">
        <f>#REF!</f>
        <v>#REF!</v>
      </c>
      <c r="K242" s="29" t="e">
        <f>#REF!</f>
        <v>#REF!</v>
      </c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29"/>
    </row>
    <row r="243" spans="4:24" x14ac:dyDescent="0.2">
      <c r="D243" t="s">
        <v>160</v>
      </c>
      <c r="E243">
        <v>3</v>
      </c>
      <c r="F243" t="e">
        <f>#REF!</f>
        <v>#REF!</v>
      </c>
      <c r="H243" s="19" t="e">
        <f t="shared" si="18"/>
        <v>#REF!</v>
      </c>
      <c r="I243" t="e">
        <f t="shared" si="19"/>
        <v>#REF!</v>
      </c>
      <c r="J243" s="28" t="e">
        <f>#REF!</f>
        <v>#REF!</v>
      </c>
      <c r="K243" s="29" t="e">
        <f>#REF!</f>
        <v>#REF!</v>
      </c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29"/>
    </row>
    <row r="244" spans="4:24" x14ac:dyDescent="0.2">
      <c r="D244" t="s">
        <v>160</v>
      </c>
      <c r="E244">
        <v>3</v>
      </c>
      <c r="F244" t="e">
        <f>#REF!</f>
        <v>#REF!</v>
      </c>
      <c r="H244" s="19" t="e">
        <f t="shared" si="18"/>
        <v>#REF!</v>
      </c>
      <c r="I244" t="e">
        <f t="shared" si="19"/>
        <v>#REF!</v>
      </c>
      <c r="J244" s="28" t="e">
        <f>#REF!</f>
        <v>#REF!</v>
      </c>
      <c r="K244" s="29" t="e">
        <f>#REF!</f>
        <v>#REF!</v>
      </c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29"/>
    </row>
    <row r="245" spans="4:24" x14ac:dyDescent="0.2">
      <c r="D245" t="s">
        <v>160</v>
      </c>
      <c r="E245">
        <v>3</v>
      </c>
      <c r="F245" t="e">
        <f>#REF!</f>
        <v>#REF!</v>
      </c>
      <c r="H245" s="19" t="e">
        <f t="shared" si="18"/>
        <v>#REF!</v>
      </c>
      <c r="I245" t="e">
        <f t="shared" si="19"/>
        <v>#REF!</v>
      </c>
      <c r="J245" s="28" t="e">
        <f>#REF!</f>
        <v>#REF!</v>
      </c>
      <c r="K245" s="29" t="e">
        <f>#REF!</f>
        <v>#REF!</v>
      </c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29"/>
    </row>
    <row r="246" spans="4:24" x14ac:dyDescent="0.2">
      <c r="D246" t="s">
        <v>160</v>
      </c>
      <c r="E246">
        <v>3</v>
      </c>
      <c r="F246" t="e">
        <f>#REF!</f>
        <v>#REF!</v>
      </c>
      <c r="H246" s="19" t="e">
        <f t="shared" si="18"/>
        <v>#REF!</v>
      </c>
      <c r="I246" t="e">
        <f t="shared" si="19"/>
        <v>#REF!</v>
      </c>
      <c r="J246" s="28" t="e">
        <f>#REF!</f>
        <v>#REF!</v>
      </c>
      <c r="K246" s="29" t="e">
        <f>#REF!</f>
        <v>#REF!</v>
      </c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29"/>
    </row>
    <row r="247" spans="4:24" x14ac:dyDescent="0.2">
      <c r="D247" t="s">
        <v>160</v>
      </c>
      <c r="E247">
        <v>3</v>
      </c>
      <c r="F247" t="e">
        <f>#REF!</f>
        <v>#REF!</v>
      </c>
      <c r="H247" s="19" t="e">
        <f t="shared" si="18"/>
        <v>#REF!</v>
      </c>
      <c r="I247" t="e">
        <f t="shared" si="19"/>
        <v>#REF!</v>
      </c>
      <c r="J247" s="28" t="e">
        <f>#REF!</f>
        <v>#REF!</v>
      </c>
      <c r="K247" s="29" t="e">
        <f>#REF!</f>
        <v>#REF!</v>
      </c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29"/>
    </row>
    <row r="248" spans="4:24" x14ac:dyDescent="0.2">
      <c r="D248" t="s">
        <v>160</v>
      </c>
      <c r="E248">
        <v>3</v>
      </c>
      <c r="F248" t="e">
        <f>#REF!</f>
        <v>#REF!</v>
      </c>
      <c r="H248" s="19" t="e">
        <f t="shared" si="18"/>
        <v>#REF!</v>
      </c>
      <c r="I248" t="e">
        <f t="shared" si="19"/>
        <v>#REF!</v>
      </c>
      <c r="J248" s="28" t="e">
        <f>#REF!</f>
        <v>#REF!</v>
      </c>
      <c r="K248" s="29" t="e">
        <f>#REF!</f>
        <v>#REF!</v>
      </c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29"/>
    </row>
    <row r="249" spans="4:24" x14ac:dyDescent="0.2">
      <c r="D249" t="s">
        <v>160</v>
      </c>
      <c r="E249">
        <v>3</v>
      </c>
      <c r="F249" t="e">
        <f>#REF!</f>
        <v>#REF!</v>
      </c>
      <c r="H249" s="19" t="e">
        <f t="shared" si="18"/>
        <v>#REF!</v>
      </c>
      <c r="I249" t="e">
        <f t="shared" si="19"/>
        <v>#REF!</v>
      </c>
      <c r="J249" s="28" t="e">
        <f>#REF!</f>
        <v>#REF!</v>
      </c>
      <c r="K249" s="29" t="e">
        <f>#REF!</f>
        <v>#REF!</v>
      </c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29"/>
    </row>
    <row r="250" spans="4:24" x14ac:dyDescent="0.2">
      <c r="D250" t="s">
        <v>160</v>
      </c>
      <c r="E250">
        <v>3</v>
      </c>
      <c r="F250" t="e">
        <f>#REF!</f>
        <v>#REF!</v>
      </c>
      <c r="H250" s="19" t="e">
        <f t="shared" si="18"/>
        <v>#REF!</v>
      </c>
      <c r="I250" t="e">
        <f t="shared" si="19"/>
        <v>#REF!</v>
      </c>
      <c r="J250" s="28" t="e">
        <f>#REF!</f>
        <v>#REF!</v>
      </c>
      <c r="K250" s="29" t="e">
        <f>#REF!</f>
        <v>#REF!</v>
      </c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29"/>
    </row>
    <row r="251" spans="4:24" x14ac:dyDescent="0.2">
      <c r="D251" t="s">
        <v>160</v>
      </c>
      <c r="E251">
        <v>3</v>
      </c>
      <c r="F251" t="e">
        <f>#REF!</f>
        <v>#REF!</v>
      </c>
      <c r="H251" s="19" t="e">
        <f t="shared" si="18"/>
        <v>#REF!</v>
      </c>
      <c r="I251" t="e">
        <f t="shared" si="19"/>
        <v>#REF!</v>
      </c>
      <c r="J251" s="28" t="e">
        <f>#REF!</f>
        <v>#REF!</v>
      </c>
      <c r="K251" s="29" t="e">
        <f>#REF!</f>
        <v>#REF!</v>
      </c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29"/>
    </row>
    <row r="252" spans="4:24" x14ac:dyDescent="0.2">
      <c r="D252" t="s">
        <v>160</v>
      </c>
      <c r="E252">
        <v>3</v>
      </c>
      <c r="F252" t="e">
        <f>#REF!</f>
        <v>#REF!</v>
      </c>
      <c r="H252" s="19" t="e">
        <f t="shared" si="18"/>
        <v>#REF!</v>
      </c>
      <c r="I252" t="e">
        <f t="shared" si="19"/>
        <v>#REF!</v>
      </c>
      <c r="J252" s="28" t="e">
        <f>#REF!</f>
        <v>#REF!</v>
      </c>
      <c r="K252" s="29" t="e">
        <f>#REF!</f>
        <v>#REF!</v>
      </c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29"/>
    </row>
    <row r="253" spans="4:24" x14ac:dyDescent="0.2">
      <c r="D253" t="s">
        <v>160</v>
      </c>
      <c r="E253">
        <v>3</v>
      </c>
      <c r="F253" t="e">
        <f>#REF!</f>
        <v>#REF!</v>
      </c>
      <c r="H253" s="19" t="e">
        <f t="shared" si="18"/>
        <v>#REF!</v>
      </c>
      <c r="I253" t="e">
        <f t="shared" si="19"/>
        <v>#REF!</v>
      </c>
      <c r="J253" s="28" t="e">
        <f>#REF!</f>
        <v>#REF!</v>
      </c>
      <c r="K253" s="29" t="e">
        <f>#REF!</f>
        <v>#REF!</v>
      </c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29"/>
    </row>
    <row r="254" spans="4:24" x14ac:dyDescent="0.2">
      <c r="D254" t="s">
        <v>160</v>
      </c>
      <c r="E254">
        <v>3</v>
      </c>
      <c r="F254" t="e">
        <f>#REF!</f>
        <v>#REF!</v>
      </c>
      <c r="H254" s="19" t="e">
        <f t="shared" si="18"/>
        <v>#REF!</v>
      </c>
      <c r="I254" t="e">
        <f t="shared" si="19"/>
        <v>#REF!</v>
      </c>
      <c r="J254" s="28" t="e">
        <f>#REF!</f>
        <v>#REF!</v>
      </c>
      <c r="K254" s="29" t="e">
        <f>#REF!</f>
        <v>#REF!</v>
      </c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29"/>
    </row>
    <row r="255" spans="4:24" x14ac:dyDescent="0.2">
      <c r="D255" t="s">
        <v>160</v>
      </c>
      <c r="E255">
        <v>3</v>
      </c>
      <c r="F255" t="e">
        <f>#REF!</f>
        <v>#REF!</v>
      </c>
      <c r="H255" s="19" t="e">
        <f t="shared" si="18"/>
        <v>#REF!</v>
      </c>
      <c r="I255" t="e">
        <f t="shared" si="19"/>
        <v>#REF!</v>
      </c>
      <c r="J255" s="28" t="e">
        <f>#REF!</f>
        <v>#REF!</v>
      </c>
      <c r="K255" s="29" t="e">
        <f>#REF!</f>
        <v>#REF!</v>
      </c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29"/>
    </row>
    <row r="256" spans="4:24" x14ac:dyDescent="0.2">
      <c r="D256" t="s">
        <v>160</v>
      </c>
      <c r="E256">
        <v>3</v>
      </c>
      <c r="F256" t="e">
        <f>#REF!</f>
        <v>#REF!</v>
      </c>
      <c r="H256" s="19" t="e">
        <f t="shared" si="18"/>
        <v>#REF!</v>
      </c>
      <c r="I256" t="e">
        <f t="shared" si="19"/>
        <v>#REF!</v>
      </c>
      <c r="J256" s="28" t="e">
        <f>#REF!</f>
        <v>#REF!</v>
      </c>
      <c r="K256" s="29" t="e">
        <f>#REF!</f>
        <v>#REF!</v>
      </c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29"/>
    </row>
    <row r="257" spans="4:24" x14ac:dyDescent="0.2">
      <c r="D257" t="s">
        <v>160</v>
      </c>
      <c r="E257">
        <v>3</v>
      </c>
      <c r="F257" t="e">
        <f>#REF!</f>
        <v>#REF!</v>
      </c>
      <c r="H257" s="19" t="e">
        <f t="shared" si="18"/>
        <v>#REF!</v>
      </c>
      <c r="I257" t="e">
        <f t="shared" si="19"/>
        <v>#REF!</v>
      </c>
      <c r="J257" s="28" t="e">
        <f>#REF!</f>
        <v>#REF!</v>
      </c>
      <c r="K257" s="29" t="e">
        <f>#REF!</f>
        <v>#REF!</v>
      </c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29"/>
    </row>
    <row r="258" spans="4:24" x14ac:dyDescent="0.2">
      <c r="D258" t="s">
        <v>160</v>
      </c>
      <c r="E258">
        <v>3</v>
      </c>
      <c r="F258" t="e">
        <f>#REF!</f>
        <v>#REF!</v>
      </c>
      <c r="H258" s="19" t="e">
        <f t="shared" si="18"/>
        <v>#REF!</v>
      </c>
      <c r="I258" t="e">
        <f t="shared" si="19"/>
        <v>#REF!</v>
      </c>
      <c r="J258" s="28" t="e">
        <f>#REF!</f>
        <v>#REF!</v>
      </c>
      <c r="K258" s="29" t="e">
        <f>#REF!</f>
        <v>#REF!</v>
      </c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29"/>
    </row>
    <row r="259" spans="4:24" x14ac:dyDescent="0.2">
      <c r="D259" t="s">
        <v>160</v>
      </c>
      <c r="E259">
        <v>3</v>
      </c>
      <c r="F259" t="e">
        <f>#REF!</f>
        <v>#REF!</v>
      </c>
      <c r="H259" s="19" t="e">
        <f t="shared" si="18"/>
        <v>#REF!</v>
      </c>
      <c r="I259" t="e">
        <f t="shared" si="19"/>
        <v>#REF!</v>
      </c>
      <c r="J259" s="28" t="e">
        <f>#REF!</f>
        <v>#REF!</v>
      </c>
      <c r="K259" s="29" t="e">
        <f>#REF!</f>
        <v>#REF!</v>
      </c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29"/>
    </row>
    <row r="260" spans="4:24" x14ac:dyDescent="0.2">
      <c r="D260" t="s">
        <v>160</v>
      </c>
      <c r="E260">
        <v>3</v>
      </c>
      <c r="F260" t="e">
        <f>#REF!</f>
        <v>#REF!</v>
      </c>
      <c r="H260" s="19" t="e">
        <f t="shared" si="18"/>
        <v>#REF!</v>
      </c>
      <c r="I260" t="e">
        <f t="shared" si="19"/>
        <v>#REF!</v>
      </c>
      <c r="J260" s="28" t="e">
        <f>#REF!</f>
        <v>#REF!</v>
      </c>
      <c r="K260" s="29" t="e">
        <f>#REF!</f>
        <v>#REF!</v>
      </c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29"/>
    </row>
    <row r="261" spans="4:24" x14ac:dyDescent="0.2">
      <c r="D261" t="s">
        <v>160</v>
      </c>
      <c r="E261">
        <v>3</v>
      </c>
      <c r="F261" t="e">
        <f>#REF!</f>
        <v>#REF!</v>
      </c>
      <c r="H261" s="19" t="e">
        <f t="shared" si="18"/>
        <v>#REF!</v>
      </c>
      <c r="I261" t="e">
        <f t="shared" si="19"/>
        <v>#REF!</v>
      </c>
      <c r="J261" s="28" t="e">
        <f>#REF!</f>
        <v>#REF!</v>
      </c>
      <c r="K261" s="29" t="e">
        <f>#REF!</f>
        <v>#REF!</v>
      </c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29"/>
    </row>
    <row r="262" spans="4:24" x14ac:dyDescent="0.2">
      <c r="D262" t="s">
        <v>160</v>
      </c>
      <c r="E262">
        <v>3</v>
      </c>
      <c r="F262" t="e">
        <f>#REF!</f>
        <v>#REF!</v>
      </c>
      <c r="H262" s="19" t="e">
        <f t="shared" si="18"/>
        <v>#REF!</v>
      </c>
      <c r="I262" t="e">
        <f t="shared" si="19"/>
        <v>#REF!</v>
      </c>
      <c r="J262" s="28" t="e">
        <f>#REF!</f>
        <v>#REF!</v>
      </c>
      <c r="K262" s="29" t="e">
        <f>#REF!</f>
        <v>#REF!</v>
      </c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29"/>
    </row>
    <row r="263" spans="4:24" x14ac:dyDescent="0.2">
      <c r="D263" t="s">
        <v>160</v>
      </c>
      <c r="E263">
        <v>3</v>
      </c>
      <c r="F263" t="e">
        <f>#REF!</f>
        <v>#REF!</v>
      </c>
      <c r="H263" s="19" t="e">
        <f t="shared" si="18"/>
        <v>#REF!</v>
      </c>
      <c r="I263" t="e">
        <f t="shared" si="19"/>
        <v>#REF!</v>
      </c>
      <c r="J263" s="28" t="e">
        <f>#REF!</f>
        <v>#REF!</v>
      </c>
      <c r="K263" s="29" t="e">
        <f>#REF!</f>
        <v>#REF!</v>
      </c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29"/>
    </row>
    <row r="264" spans="4:24" x14ac:dyDescent="0.2">
      <c r="D264" t="s">
        <v>160</v>
      </c>
      <c r="E264">
        <v>3</v>
      </c>
      <c r="F264" t="e">
        <f>#REF!</f>
        <v>#REF!</v>
      </c>
      <c r="H264" s="19" t="e">
        <f t="shared" si="18"/>
        <v>#REF!</v>
      </c>
      <c r="I264" t="e">
        <f t="shared" si="19"/>
        <v>#REF!</v>
      </c>
      <c r="J264" s="28" t="e">
        <f>#REF!</f>
        <v>#REF!</v>
      </c>
      <c r="K264" s="29" t="e">
        <f>#REF!</f>
        <v>#REF!</v>
      </c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29"/>
    </row>
    <row r="265" spans="4:24" x14ac:dyDescent="0.2">
      <c r="D265" t="s">
        <v>160</v>
      </c>
      <c r="E265">
        <v>3</v>
      </c>
      <c r="F265" t="e">
        <f>#REF!</f>
        <v>#REF!</v>
      </c>
      <c r="H265" s="19" t="e">
        <f t="shared" si="18"/>
        <v>#REF!</v>
      </c>
      <c r="I265" t="e">
        <f t="shared" si="19"/>
        <v>#REF!</v>
      </c>
      <c r="J265" s="28" t="e">
        <f>#REF!</f>
        <v>#REF!</v>
      </c>
      <c r="K265" s="29" t="e">
        <f>#REF!</f>
        <v>#REF!</v>
      </c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29"/>
    </row>
    <row r="266" spans="4:24" x14ac:dyDescent="0.2">
      <c r="D266" t="s">
        <v>160</v>
      </c>
      <c r="E266">
        <v>3</v>
      </c>
      <c r="F266" t="e">
        <f>#REF!</f>
        <v>#REF!</v>
      </c>
      <c r="H266" s="19" t="e">
        <f t="shared" si="18"/>
        <v>#REF!</v>
      </c>
      <c r="I266" t="e">
        <f t="shared" si="19"/>
        <v>#REF!</v>
      </c>
      <c r="J266" s="28" t="e">
        <f>#REF!</f>
        <v>#REF!</v>
      </c>
      <c r="K266" s="29" t="e">
        <f>#REF!</f>
        <v>#REF!</v>
      </c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29"/>
    </row>
    <row r="267" spans="4:24" x14ac:dyDescent="0.2">
      <c r="D267" t="s">
        <v>160</v>
      </c>
      <c r="E267">
        <v>3</v>
      </c>
      <c r="F267" t="e">
        <f>#REF!</f>
        <v>#REF!</v>
      </c>
      <c r="H267" s="19" t="e">
        <f t="shared" si="18"/>
        <v>#REF!</v>
      </c>
      <c r="I267" t="e">
        <f t="shared" si="19"/>
        <v>#REF!</v>
      </c>
      <c r="J267" s="28" t="e">
        <f>#REF!</f>
        <v>#REF!</v>
      </c>
      <c r="K267" s="29" t="e">
        <f>#REF!</f>
        <v>#REF!</v>
      </c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29"/>
    </row>
    <row r="268" spans="4:24" x14ac:dyDescent="0.2">
      <c r="D268" t="s">
        <v>160</v>
      </c>
      <c r="E268">
        <v>3</v>
      </c>
      <c r="F268" t="e">
        <f>#REF!</f>
        <v>#REF!</v>
      </c>
      <c r="H268" s="19" t="e">
        <f t="shared" si="18"/>
        <v>#REF!</v>
      </c>
      <c r="I268" t="e">
        <f t="shared" si="19"/>
        <v>#REF!</v>
      </c>
      <c r="J268" s="28" t="e">
        <f>#REF!</f>
        <v>#REF!</v>
      </c>
      <c r="K268" s="29" t="e">
        <f>#REF!</f>
        <v>#REF!</v>
      </c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29"/>
    </row>
    <row r="269" spans="4:24" x14ac:dyDescent="0.2">
      <c r="D269" t="s">
        <v>160</v>
      </c>
      <c r="E269">
        <v>3</v>
      </c>
      <c r="F269" t="e">
        <f>#REF!</f>
        <v>#REF!</v>
      </c>
      <c r="H269" s="19" t="e">
        <f t="shared" si="18"/>
        <v>#REF!</v>
      </c>
      <c r="I269" t="e">
        <f t="shared" si="19"/>
        <v>#REF!</v>
      </c>
      <c r="J269" s="28" t="e">
        <f>#REF!</f>
        <v>#REF!</v>
      </c>
      <c r="K269" s="29" t="e">
        <f>#REF!</f>
        <v>#REF!</v>
      </c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29"/>
    </row>
    <row r="270" spans="4:24" x14ac:dyDescent="0.2">
      <c r="D270" t="s">
        <v>160</v>
      </c>
      <c r="E270">
        <v>3</v>
      </c>
      <c r="F270" t="e">
        <f>#REF!</f>
        <v>#REF!</v>
      </c>
      <c r="H270" s="19" t="e">
        <f t="shared" si="18"/>
        <v>#REF!</v>
      </c>
      <c r="I270" t="e">
        <f t="shared" si="19"/>
        <v>#REF!</v>
      </c>
      <c r="J270" s="28" t="e">
        <f>#REF!</f>
        <v>#REF!</v>
      </c>
      <c r="K270" s="29" t="e">
        <f>#REF!</f>
        <v>#REF!</v>
      </c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29"/>
    </row>
    <row r="271" spans="4:24" x14ac:dyDescent="0.2">
      <c r="D271" t="s">
        <v>160</v>
      </c>
      <c r="E271">
        <v>3</v>
      </c>
      <c r="F271" t="e">
        <f>#REF!</f>
        <v>#REF!</v>
      </c>
      <c r="H271" s="19" t="e">
        <f t="shared" si="18"/>
        <v>#REF!</v>
      </c>
      <c r="I271" t="e">
        <f t="shared" si="19"/>
        <v>#REF!</v>
      </c>
      <c r="J271" s="28" t="e">
        <f>#REF!</f>
        <v>#REF!</v>
      </c>
      <c r="K271" s="29" t="e">
        <f>#REF!</f>
        <v>#REF!</v>
      </c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29"/>
    </row>
    <row r="272" spans="4:24" x14ac:dyDescent="0.2">
      <c r="D272" t="s">
        <v>160</v>
      </c>
      <c r="E272">
        <v>3</v>
      </c>
      <c r="F272" t="e">
        <f>#REF!</f>
        <v>#REF!</v>
      </c>
      <c r="H272" s="19" t="e">
        <f t="shared" si="18"/>
        <v>#REF!</v>
      </c>
      <c r="I272" t="e">
        <f t="shared" si="19"/>
        <v>#REF!</v>
      </c>
      <c r="J272" s="28" t="e">
        <f>#REF!</f>
        <v>#REF!</v>
      </c>
      <c r="K272" s="29" t="e">
        <f>#REF!</f>
        <v>#REF!</v>
      </c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29"/>
    </row>
    <row r="273" spans="4:24" x14ac:dyDescent="0.2">
      <c r="D273" t="s">
        <v>160</v>
      </c>
      <c r="E273">
        <v>3</v>
      </c>
      <c r="F273" t="e">
        <f>#REF!</f>
        <v>#REF!</v>
      </c>
      <c r="H273" s="19" t="e">
        <f t="shared" si="18"/>
        <v>#REF!</v>
      </c>
      <c r="I273" t="e">
        <f t="shared" si="19"/>
        <v>#REF!</v>
      </c>
      <c r="J273" s="28" t="e">
        <f>#REF!</f>
        <v>#REF!</v>
      </c>
      <c r="K273" s="29" t="e">
        <f>#REF!</f>
        <v>#REF!</v>
      </c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29"/>
    </row>
    <row r="274" spans="4:24" x14ac:dyDescent="0.2">
      <c r="D274" t="s">
        <v>160</v>
      </c>
      <c r="E274">
        <v>3</v>
      </c>
      <c r="F274" t="e">
        <f>#REF!</f>
        <v>#REF!</v>
      </c>
      <c r="H274" s="19" t="e">
        <f t="shared" si="18"/>
        <v>#REF!</v>
      </c>
      <c r="I274" t="e">
        <f t="shared" si="19"/>
        <v>#REF!</v>
      </c>
      <c r="J274" s="28" t="e">
        <f>#REF!</f>
        <v>#REF!</v>
      </c>
      <c r="K274" s="29" t="e">
        <f>#REF!</f>
        <v>#REF!</v>
      </c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29"/>
    </row>
    <row r="275" spans="4:24" x14ac:dyDescent="0.2">
      <c r="D275" t="s">
        <v>160</v>
      </c>
      <c r="E275">
        <v>3</v>
      </c>
      <c r="F275" t="e">
        <f>#REF!</f>
        <v>#REF!</v>
      </c>
      <c r="H275" s="19" t="e">
        <f t="shared" si="18"/>
        <v>#REF!</v>
      </c>
      <c r="I275" t="e">
        <f t="shared" si="19"/>
        <v>#REF!</v>
      </c>
      <c r="J275" s="28" t="e">
        <f>#REF!</f>
        <v>#REF!</v>
      </c>
      <c r="K275" s="29" t="e">
        <f>#REF!</f>
        <v>#REF!</v>
      </c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29"/>
    </row>
    <row r="276" spans="4:24" x14ac:dyDescent="0.2">
      <c r="D276" t="s">
        <v>160</v>
      </c>
      <c r="E276">
        <v>3</v>
      </c>
      <c r="F276" t="e">
        <f>#REF!</f>
        <v>#REF!</v>
      </c>
      <c r="H276" s="19" t="e">
        <f t="shared" si="18"/>
        <v>#REF!</v>
      </c>
      <c r="I276" t="e">
        <f t="shared" si="19"/>
        <v>#REF!</v>
      </c>
      <c r="J276" s="28" t="e">
        <f>#REF!</f>
        <v>#REF!</v>
      </c>
      <c r="K276" s="29" t="e">
        <f>#REF!</f>
        <v>#REF!</v>
      </c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29"/>
    </row>
    <row r="277" spans="4:24" x14ac:dyDescent="0.2">
      <c r="D277" t="s">
        <v>160</v>
      </c>
      <c r="E277">
        <v>3</v>
      </c>
      <c r="F277" t="e">
        <f>#REF!</f>
        <v>#REF!</v>
      </c>
      <c r="H277" s="19" t="e">
        <f t="shared" si="18"/>
        <v>#REF!</v>
      </c>
      <c r="I277" t="e">
        <f t="shared" si="19"/>
        <v>#REF!</v>
      </c>
      <c r="J277" s="28" t="e">
        <f>#REF!</f>
        <v>#REF!</v>
      </c>
      <c r="K277" s="29" t="e">
        <f>#REF!</f>
        <v>#REF!</v>
      </c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29"/>
    </row>
    <row r="278" spans="4:24" x14ac:dyDescent="0.2">
      <c r="D278" t="s">
        <v>160</v>
      </c>
      <c r="E278">
        <v>3</v>
      </c>
      <c r="F278" t="e">
        <f>#REF!</f>
        <v>#REF!</v>
      </c>
      <c r="H278" s="19" t="e">
        <f t="shared" si="18"/>
        <v>#REF!</v>
      </c>
      <c r="I278" t="e">
        <f t="shared" si="19"/>
        <v>#REF!</v>
      </c>
      <c r="J278" s="28" t="e">
        <f>#REF!</f>
        <v>#REF!</v>
      </c>
      <c r="K278" s="29" t="e">
        <f>#REF!</f>
        <v>#REF!</v>
      </c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29"/>
    </row>
    <row r="279" spans="4:24" x14ac:dyDescent="0.2">
      <c r="D279" t="s">
        <v>160</v>
      </c>
      <c r="E279">
        <v>3</v>
      </c>
      <c r="F279" t="e">
        <f>#REF!</f>
        <v>#REF!</v>
      </c>
      <c r="H279" s="19" t="e">
        <f t="shared" si="18"/>
        <v>#REF!</v>
      </c>
      <c r="I279" t="e">
        <f t="shared" si="19"/>
        <v>#REF!</v>
      </c>
      <c r="J279" s="28" t="e">
        <f>#REF!</f>
        <v>#REF!</v>
      </c>
      <c r="K279" s="29" t="e">
        <f>#REF!</f>
        <v>#REF!</v>
      </c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29"/>
    </row>
    <row r="280" spans="4:24" x14ac:dyDescent="0.2">
      <c r="D280" t="s">
        <v>160</v>
      </c>
      <c r="E280">
        <v>3</v>
      </c>
      <c r="F280" t="e">
        <f>#REF!</f>
        <v>#REF!</v>
      </c>
      <c r="H280" s="19" t="e">
        <f t="shared" si="18"/>
        <v>#REF!</v>
      </c>
      <c r="I280" t="e">
        <f t="shared" si="19"/>
        <v>#REF!</v>
      </c>
      <c r="J280" s="28" t="e">
        <f>#REF!</f>
        <v>#REF!</v>
      </c>
      <c r="K280" s="29" t="e">
        <f>#REF!</f>
        <v>#REF!</v>
      </c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29"/>
    </row>
    <row r="281" spans="4:24" x14ac:dyDescent="0.2">
      <c r="D281" t="s">
        <v>160</v>
      </c>
      <c r="E281">
        <v>3</v>
      </c>
      <c r="F281" t="e">
        <f>#REF!</f>
        <v>#REF!</v>
      </c>
      <c r="H281" s="19" t="e">
        <f t="shared" si="18"/>
        <v>#REF!</v>
      </c>
      <c r="I281" t="e">
        <f t="shared" si="19"/>
        <v>#REF!</v>
      </c>
      <c r="J281" s="28" t="e">
        <f>#REF!</f>
        <v>#REF!</v>
      </c>
      <c r="K281" s="29" t="e">
        <f>#REF!</f>
        <v>#REF!</v>
      </c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29"/>
    </row>
    <row r="282" spans="4:24" x14ac:dyDescent="0.2">
      <c r="D282" t="s">
        <v>160</v>
      </c>
      <c r="E282">
        <v>3</v>
      </c>
      <c r="F282" t="e">
        <f>#REF!</f>
        <v>#REF!</v>
      </c>
      <c r="H282" s="19" t="e">
        <f t="shared" si="18"/>
        <v>#REF!</v>
      </c>
      <c r="I282" t="e">
        <f t="shared" si="19"/>
        <v>#REF!</v>
      </c>
      <c r="J282" s="28" t="e">
        <f>#REF!</f>
        <v>#REF!</v>
      </c>
      <c r="K282" s="29" t="e">
        <f>#REF!</f>
        <v>#REF!</v>
      </c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29"/>
    </row>
    <row r="283" spans="4:24" x14ac:dyDescent="0.2">
      <c r="D283" t="s">
        <v>160</v>
      </c>
      <c r="E283">
        <v>3</v>
      </c>
      <c r="F283" t="e">
        <f>#REF!</f>
        <v>#REF!</v>
      </c>
      <c r="H283" s="19" t="e">
        <f t="shared" si="18"/>
        <v>#REF!</v>
      </c>
      <c r="I283" t="e">
        <f t="shared" si="19"/>
        <v>#REF!</v>
      </c>
      <c r="J283" s="28" t="e">
        <f>#REF!</f>
        <v>#REF!</v>
      </c>
      <c r="K283" s="29" t="e">
        <f>#REF!</f>
        <v>#REF!</v>
      </c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29"/>
    </row>
    <row r="284" spans="4:24" x14ac:dyDescent="0.2">
      <c r="D284" t="s">
        <v>160</v>
      </c>
      <c r="E284">
        <v>3</v>
      </c>
      <c r="F284" t="e">
        <f>#REF!</f>
        <v>#REF!</v>
      </c>
      <c r="H284" s="19" t="e">
        <f t="shared" si="18"/>
        <v>#REF!</v>
      </c>
      <c r="I284" t="e">
        <f t="shared" si="19"/>
        <v>#REF!</v>
      </c>
      <c r="J284" s="28" t="e">
        <f>#REF!</f>
        <v>#REF!</v>
      </c>
      <c r="K284" s="29" t="e">
        <f>#REF!</f>
        <v>#REF!</v>
      </c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29"/>
    </row>
    <row r="285" spans="4:24" x14ac:dyDescent="0.2">
      <c r="D285" t="s">
        <v>160</v>
      </c>
      <c r="E285">
        <v>3</v>
      </c>
      <c r="F285" t="e">
        <f>#REF!</f>
        <v>#REF!</v>
      </c>
      <c r="H285" s="19" t="e">
        <f t="shared" si="18"/>
        <v>#REF!</v>
      </c>
      <c r="I285" t="e">
        <f t="shared" si="19"/>
        <v>#REF!</v>
      </c>
      <c r="J285" s="28" t="e">
        <f>#REF!</f>
        <v>#REF!</v>
      </c>
      <c r="K285" s="29" t="e">
        <f>#REF!</f>
        <v>#REF!</v>
      </c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29"/>
    </row>
    <row r="286" spans="4:24" x14ac:dyDescent="0.2">
      <c r="D286" t="s">
        <v>160</v>
      </c>
      <c r="E286">
        <v>3</v>
      </c>
      <c r="F286" t="e">
        <f>#REF!</f>
        <v>#REF!</v>
      </c>
      <c r="H286" s="19" t="e">
        <f t="shared" si="18"/>
        <v>#REF!</v>
      </c>
      <c r="I286" t="e">
        <f t="shared" si="19"/>
        <v>#REF!</v>
      </c>
      <c r="J286" s="28" t="e">
        <f>#REF!</f>
        <v>#REF!</v>
      </c>
      <c r="K286" s="29" t="e">
        <f>#REF!</f>
        <v>#REF!</v>
      </c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29"/>
    </row>
    <row r="287" spans="4:24" x14ac:dyDescent="0.2">
      <c r="D287" t="s">
        <v>160</v>
      </c>
      <c r="E287">
        <v>3</v>
      </c>
      <c r="F287" t="e">
        <f>#REF!</f>
        <v>#REF!</v>
      </c>
      <c r="H287" s="19" t="e">
        <f t="shared" si="18"/>
        <v>#REF!</v>
      </c>
      <c r="I287" t="e">
        <f t="shared" si="19"/>
        <v>#REF!</v>
      </c>
      <c r="J287" s="28" t="e">
        <f>#REF!</f>
        <v>#REF!</v>
      </c>
      <c r="K287" s="29" t="e">
        <f>#REF!</f>
        <v>#REF!</v>
      </c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29"/>
    </row>
    <row r="288" spans="4:24" x14ac:dyDescent="0.2">
      <c r="D288" t="s">
        <v>160</v>
      </c>
      <c r="E288">
        <v>3</v>
      </c>
      <c r="F288" t="e">
        <f>#REF!</f>
        <v>#REF!</v>
      </c>
      <c r="H288" s="19" t="e">
        <f t="shared" si="18"/>
        <v>#REF!</v>
      </c>
      <c r="I288" t="e">
        <f t="shared" si="19"/>
        <v>#REF!</v>
      </c>
      <c r="J288" s="28" t="e">
        <f>#REF!</f>
        <v>#REF!</v>
      </c>
      <c r="K288" s="29" t="e">
        <f>#REF!</f>
        <v>#REF!</v>
      </c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29"/>
    </row>
    <row r="289" spans="4:24" x14ac:dyDescent="0.2">
      <c r="D289" t="s">
        <v>160</v>
      </c>
      <c r="E289">
        <v>3</v>
      </c>
      <c r="F289" t="e">
        <f>#REF!</f>
        <v>#REF!</v>
      </c>
      <c r="H289" s="19" t="e">
        <f t="shared" si="18"/>
        <v>#REF!</v>
      </c>
      <c r="I289" t="e">
        <f t="shared" si="19"/>
        <v>#REF!</v>
      </c>
      <c r="J289" s="28" t="e">
        <f>#REF!</f>
        <v>#REF!</v>
      </c>
      <c r="K289" s="29" t="e">
        <f>#REF!</f>
        <v>#REF!</v>
      </c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29"/>
    </row>
    <row r="290" spans="4:24" x14ac:dyDescent="0.2">
      <c r="D290" t="s">
        <v>160</v>
      </c>
      <c r="E290">
        <v>3</v>
      </c>
      <c r="F290" t="e">
        <f>#REF!</f>
        <v>#REF!</v>
      </c>
      <c r="H290" s="19" t="e">
        <f t="shared" si="18"/>
        <v>#REF!</v>
      </c>
      <c r="I290" t="e">
        <f t="shared" si="19"/>
        <v>#REF!</v>
      </c>
      <c r="J290" s="28" t="e">
        <f>#REF!</f>
        <v>#REF!</v>
      </c>
      <c r="K290" s="29" t="e">
        <f>#REF!</f>
        <v>#REF!</v>
      </c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29"/>
    </row>
    <row r="291" spans="4:24" x14ac:dyDescent="0.2">
      <c r="D291" t="s">
        <v>160</v>
      </c>
      <c r="E291">
        <v>3</v>
      </c>
      <c r="F291" t="e">
        <f>#REF!</f>
        <v>#REF!</v>
      </c>
      <c r="H291" s="19" t="e">
        <f t="shared" si="18"/>
        <v>#REF!</v>
      </c>
      <c r="I291" t="e">
        <f t="shared" si="19"/>
        <v>#REF!</v>
      </c>
      <c r="J291" s="28" t="e">
        <f>#REF!</f>
        <v>#REF!</v>
      </c>
      <c r="K291" s="29" t="e">
        <f>#REF!</f>
        <v>#REF!</v>
      </c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29"/>
    </row>
    <row r="292" spans="4:24" x14ac:dyDescent="0.2">
      <c r="D292" t="s">
        <v>160</v>
      </c>
      <c r="E292">
        <v>3</v>
      </c>
      <c r="F292" t="e">
        <f>#REF!</f>
        <v>#REF!</v>
      </c>
      <c r="H292" s="19" t="e">
        <f t="shared" si="18"/>
        <v>#REF!</v>
      </c>
      <c r="I292" t="e">
        <f t="shared" si="19"/>
        <v>#REF!</v>
      </c>
      <c r="J292" s="28" t="e">
        <f>#REF!</f>
        <v>#REF!</v>
      </c>
      <c r="K292" s="29" t="e">
        <f>#REF!</f>
        <v>#REF!</v>
      </c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29"/>
    </row>
    <row r="293" spans="4:24" x14ac:dyDescent="0.2">
      <c r="D293" t="s">
        <v>160</v>
      </c>
      <c r="E293">
        <v>3</v>
      </c>
      <c r="F293" t="e">
        <f>#REF!</f>
        <v>#REF!</v>
      </c>
      <c r="H293" s="19" t="e">
        <f t="shared" si="18"/>
        <v>#REF!</v>
      </c>
      <c r="I293" t="e">
        <f t="shared" si="19"/>
        <v>#REF!</v>
      </c>
      <c r="J293" s="28" t="e">
        <f>#REF!</f>
        <v>#REF!</v>
      </c>
      <c r="K293" s="29" t="e">
        <f>#REF!</f>
        <v>#REF!</v>
      </c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29"/>
    </row>
    <row r="294" spans="4:24" x14ac:dyDescent="0.2">
      <c r="D294" t="s">
        <v>160</v>
      </c>
      <c r="E294">
        <v>3</v>
      </c>
      <c r="F294" t="e">
        <f>#REF!</f>
        <v>#REF!</v>
      </c>
      <c r="H294" s="19" t="e">
        <f t="shared" si="18"/>
        <v>#REF!</v>
      </c>
      <c r="I294" t="e">
        <f t="shared" si="19"/>
        <v>#REF!</v>
      </c>
      <c r="J294" s="28" t="e">
        <f>#REF!</f>
        <v>#REF!</v>
      </c>
      <c r="K294" s="29" t="e">
        <f>#REF!</f>
        <v>#REF!</v>
      </c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29"/>
    </row>
    <row r="295" spans="4:24" x14ac:dyDescent="0.2">
      <c r="D295" t="s">
        <v>160</v>
      </c>
      <c r="E295">
        <v>3</v>
      </c>
      <c r="F295" t="e">
        <f>#REF!</f>
        <v>#REF!</v>
      </c>
      <c r="H295" s="19" t="e">
        <f t="shared" ref="H295:H303" si="20">J295/100*F295+2*K295/100*F295</f>
        <v>#REF!</v>
      </c>
      <c r="I295" t="e">
        <f t="shared" ref="I295:I303" si="21">ABS(ROUND(J295,0)-J295)+ABS(ROUND(K295,0)-K295)</f>
        <v>#REF!</v>
      </c>
      <c r="J295" s="28" t="e">
        <f>#REF!</f>
        <v>#REF!</v>
      </c>
      <c r="K295" s="29" t="e">
        <f>#REF!</f>
        <v>#REF!</v>
      </c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29"/>
    </row>
    <row r="296" spans="4:24" x14ac:dyDescent="0.2">
      <c r="D296" t="s">
        <v>160</v>
      </c>
      <c r="E296">
        <v>3</v>
      </c>
      <c r="F296" t="e">
        <f>#REF!</f>
        <v>#REF!</v>
      </c>
      <c r="H296" s="19" t="e">
        <f t="shared" si="20"/>
        <v>#REF!</v>
      </c>
      <c r="I296" t="e">
        <f t="shared" si="21"/>
        <v>#REF!</v>
      </c>
      <c r="J296" s="28" t="e">
        <f>#REF!</f>
        <v>#REF!</v>
      </c>
      <c r="K296" s="29" t="e">
        <f>#REF!</f>
        <v>#REF!</v>
      </c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29"/>
    </row>
    <row r="297" spans="4:24" x14ac:dyDescent="0.2">
      <c r="D297" t="s">
        <v>160</v>
      </c>
      <c r="E297">
        <v>3</v>
      </c>
      <c r="F297" t="e">
        <f>#REF!</f>
        <v>#REF!</v>
      </c>
      <c r="H297" s="19" t="e">
        <f t="shared" si="20"/>
        <v>#REF!</v>
      </c>
      <c r="I297" t="e">
        <f t="shared" si="21"/>
        <v>#REF!</v>
      </c>
      <c r="J297" s="28" t="e">
        <f>#REF!</f>
        <v>#REF!</v>
      </c>
      <c r="K297" s="29" t="e">
        <f>#REF!</f>
        <v>#REF!</v>
      </c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29"/>
    </row>
    <row r="298" spans="4:24" x14ac:dyDescent="0.2">
      <c r="D298" t="s">
        <v>160</v>
      </c>
      <c r="E298">
        <v>3</v>
      </c>
      <c r="F298" t="e">
        <f>#REF!</f>
        <v>#REF!</v>
      </c>
      <c r="H298" s="19" t="e">
        <f t="shared" si="20"/>
        <v>#REF!</v>
      </c>
      <c r="I298" t="e">
        <f t="shared" si="21"/>
        <v>#REF!</v>
      </c>
      <c r="J298" s="28" t="e">
        <f>#REF!</f>
        <v>#REF!</v>
      </c>
      <c r="K298" s="29" t="e">
        <f>#REF!</f>
        <v>#REF!</v>
      </c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29"/>
    </row>
    <row r="299" spans="4:24" x14ac:dyDescent="0.2">
      <c r="D299" t="s">
        <v>160</v>
      </c>
      <c r="E299">
        <v>3</v>
      </c>
      <c r="F299" t="e">
        <f>#REF!</f>
        <v>#REF!</v>
      </c>
      <c r="H299" s="19" t="e">
        <f t="shared" si="20"/>
        <v>#REF!</v>
      </c>
      <c r="I299" t="e">
        <f t="shared" si="21"/>
        <v>#REF!</v>
      </c>
      <c r="J299" s="28" t="e">
        <f>#REF!</f>
        <v>#REF!</v>
      </c>
      <c r="K299" s="29" t="e">
        <f>#REF!</f>
        <v>#REF!</v>
      </c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29"/>
    </row>
    <row r="300" spans="4:24" x14ac:dyDescent="0.2">
      <c r="D300" t="s">
        <v>160</v>
      </c>
      <c r="E300">
        <v>3</v>
      </c>
      <c r="F300" t="e">
        <f>#REF!</f>
        <v>#REF!</v>
      </c>
      <c r="H300" s="19" t="e">
        <f t="shared" si="20"/>
        <v>#REF!</v>
      </c>
      <c r="I300" t="e">
        <f t="shared" si="21"/>
        <v>#REF!</v>
      </c>
      <c r="J300" s="28" t="e">
        <f>#REF!</f>
        <v>#REF!</v>
      </c>
      <c r="K300" s="29" t="e">
        <f>#REF!</f>
        <v>#REF!</v>
      </c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29"/>
    </row>
    <row r="301" spans="4:24" x14ac:dyDescent="0.2">
      <c r="D301" t="s">
        <v>160</v>
      </c>
      <c r="E301">
        <v>3</v>
      </c>
      <c r="F301" t="e">
        <f>#REF!</f>
        <v>#REF!</v>
      </c>
      <c r="H301" s="19" t="e">
        <f t="shared" si="20"/>
        <v>#REF!</v>
      </c>
      <c r="I301" t="e">
        <f t="shared" si="21"/>
        <v>#REF!</v>
      </c>
      <c r="J301" s="28" t="e">
        <f>#REF!</f>
        <v>#REF!</v>
      </c>
      <c r="K301" s="29" t="e">
        <f>#REF!</f>
        <v>#REF!</v>
      </c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29"/>
    </row>
    <row r="302" spans="4:24" x14ac:dyDescent="0.2">
      <c r="D302" t="s">
        <v>160</v>
      </c>
      <c r="E302">
        <v>3</v>
      </c>
      <c r="F302" t="e">
        <f>#REF!</f>
        <v>#REF!</v>
      </c>
      <c r="H302" s="19" t="e">
        <f t="shared" si="20"/>
        <v>#REF!</v>
      </c>
      <c r="I302" t="e">
        <f t="shared" si="21"/>
        <v>#REF!</v>
      </c>
      <c r="J302" s="28" t="e">
        <f>#REF!</f>
        <v>#REF!</v>
      </c>
      <c r="K302" s="29" t="e">
        <f>#REF!</f>
        <v>#REF!</v>
      </c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29"/>
    </row>
    <row r="303" spans="4:24" x14ac:dyDescent="0.2">
      <c r="D303" t="s">
        <v>160</v>
      </c>
      <c r="E303">
        <v>3</v>
      </c>
      <c r="F303" t="e">
        <f>#REF!</f>
        <v>#REF!</v>
      </c>
      <c r="H303" s="19" t="e">
        <f t="shared" si="20"/>
        <v>#REF!</v>
      </c>
      <c r="I303" t="e">
        <f t="shared" si="21"/>
        <v>#REF!</v>
      </c>
      <c r="J303" s="28" t="e">
        <f>#REF!</f>
        <v>#REF!</v>
      </c>
      <c r="K303" s="29" t="e">
        <f>#REF!</f>
        <v>#REF!</v>
      </c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29"/>
    </row>
    <row r="304" spans="4:24" x14ac:dyDescent="0.2">
      <c r="D304" t="s">
        <v>161</v>
      </c>
      <c r="E304">
        <v>4</v>
      </c>
      <c r="F304" t="e">
        <f>#REF!</f>
        <v>#REF!</v>
      </c>
      <c r="G304" t="e">
        <f>IF(#REF!&lt;&gt;"",#REF!,"")</f>
        <v>#REF!</v>
      </c>
      <c r="H304" s="19" t="e">
        <f t="shared" ref="H304:H346" si="22">J304/100*F304+2*K304/100*F304</f>
        <v>#REF!</v>
      </c>
      <c r="I304" t="e">
        <f t="shared" ref="I304:I347" si="23">ABS(ROUND(J304,0)-J304)+ABS(ROUND(K304,0)-K304)</f>
        <v>#REF!</v>
      </c>
      <c r="J304" s="28" t="e">
        <f>#REF!</f>
        <v>#REF!</v>
      </c>
      <c r="K304" s="29" t="e">
        <f>#REF!</f>
        <v>#REF!</v>
      </c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29"/>
    </row>
    <row r="305" spans="4:24" x14ac:dyDescent="0.2">
      <c r="D305" t="s">
        <v>161</v>
      </c>
      <c r="E305">
        <v>4</v>
      </c>
      <c r="F305" t="e">
        <f>#REF!</f>
        <v>#REF!</v>
      </c>
      <c r="G305" t="e">
        <f>IF(#REF!&lt;&gt;"",#REF!,"")</f>
        <v>#REF!</v>
      </c>
      <c r="H305" s="19" t="e">
        <f t="shared" si="22"/>
        <v>#REF!</v>
      </c>
      <c r="I305" t="e">
        <f t="shared" si="23"/>
        <v>#REF!</v>
      </c>
      <c r="J305" s="28" t="e">
        <f>#REF!</f>
        <v>#REF!</v>
      </c>
      <c r="K305" s="29" t="e">
        <f>#REF!</f>
        <v>#REF!</v>
      </c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29"/>
    </row>
    <row r="306" spans="4:24" x14ac:dyDescent="0.2">
      <c r="D306" t="s">
        <v>161</v>
      </c>
      <c r="E306">
        <v>4</v>
      </c>
      <c r="F306" t="e">
        <f>#REF!</f>
        <v>#REF!</v>
      </c>
      <c r="G306" t="e">
        <f>IF(#REF!&lt;&gt;"",#REF!,"")</f>
        <v>#REF!</v>
      </c>
      <c r="H306" s="19" t="e">
        <f t="shared" si="22"/>
        <v>#REF!</v>
      </c>
      <c r="I306" t="e">
        <f t="shared" si="23"/>
        <v>#REF!</v>
      </c>
      <c r="J306" s="28" t="e">
        <f>#REF!</f>
        <v>#REF!</v>
      </c>
      <c r="K306" s="29" t="e">
        <f>#REF!</f>
        <v>#REF!</v>
      </c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29"/>
    </row>
    <row r="307" spans="4:24" x14ac:dyDescent="0.2">
      <c r="D307" t="s">
        <v>161</v>
      </c>
      <c r="E307">
        <v>4</v>
      </c>
      <c r="F307" t="e">
        <f>#REF!</f>
        <v>#REF!</v>
      </c>
      <c r="G307" t="e">
        <f>IF(#REF!&lt;&gt;"",#REF!,"")</f>
        <v>#REF!</v>
      </c>
      <c r="H307" s="19" t="e">
        <f t="shared" si="22"/>
        <v>#REF!</v>
      </c>
      <c r="I307" t="e">
        <f t="shared" si="23"/>
        <v>#REF!</v>
      </c>
      <c r="J307" s="28" t="e">
        <f>#REF!</f>
        <v>#REF!</v>
      </c>
      <c r="K307" s="29" t="e">
        <f>#REF!</f>
        <v>#REF!</v>
      </c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29"/>
    </row>
    <row r="308" spans="4:24" x14ac:dyDescent="0.2">
      <c r="D308" t="s">
        <v>161</v>
      </c>
      <c r="E308">
        <v>4</v>
      </c>
      <c r="F308" t="e">
        <f>#REF!</f>
        <v>#REF!</v>
      </c>
      <c r="G308" t="e">
        <f>IF(#REF!&lt;&gt;"",#REF!,"")</f>
        <v>#REF!</v>
      </c>
      <c r="H308" s="19" t="e">
        <f t="shared" si="22"/>
        <v>#REF!</v>
      </c>
      <c r="I308" t="e">
        <f t="shared" si="23"/>
        <v>#REF!</v>
      </c>
      <c r="J308" s="28" t="e">
        <f>#REF!</f>
        <v>#REF!</v>
      </c>
      <c r="K308" s="29" t="e">
        <f>#REF!</f>
        <v>#REF!</v>
      </c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29"/>
    </row>
    <row r="309" spans="4:24" x14ac:dyDescent="0.2">
      <c r="D309" t="s">
        <v>161</v>
      </c>
      <c r="E309">
        <v>4</v>
      </c>
      <c r="F309" t="e">
        <f>#REF!</f>
        <v>#REF!</v>
      </c>
      <c r="G309" t="e">
        <f>IF(#REF!&lt;&gt;"",#REF!,"")</f>
        <v>#REF!</v>
      </c>
      <c r="H309" s="19" t="e">
        <f t="shared" si="22"/>
        <v>#REF!</v>
      </c>
      <c r="I309" t="e">
        <f t="shared" si="23"/>
        <v>#REF!</v>
      </c>
      <c r="J309" s="28" t="e">
        <f>#REF!</f>
        <v>#REF!</v>
      </c>
      <c r="K309" s="29" t="e">
        <f>#REF!</f>
        <v>#REF!</v>
      </c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29"/>
    </row>
    <row r="310" spans="4:24" x14ac:dyDescent="0.2">
      <c r="D310" t="s">
        <v>161</v>
      </c>
      <c r="E310">
        <v>4</v>
      </c>
      <c r="F310" t="e">
        <f>#REF!</f>
        <v>#REF!</v>
      </c>
      <c r="G310" t="e">
        <f>IF(#REF!&lt;&gt;"",#REF!,"")</f>
        <v>#REF!</v>
      </c>
      <c r="H310" s="19" t="e">
        <f t="shared" si="22"/>
        <v>#REF!</v>
      </c>
      <c r="I310" t="e">
        <f t="shared" si="23"/>
        <v>#REF!</v>
      </c>
      <c r="J310" s="28" t="e">
        <f>#REF!</f>
        <v>#REF!</v>
      </c>
      <c r="K310" s="29" t="e">
        <f>#REF!</f>
        <v>#REF!</v>
      </c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29"/>
    </row>
    <row r="311" spans="4:24" x14ac:dyDescent="0.2">
      <c r="D311" t="s">
        <v>161</v>
      </c>
      <c r="E311">
        <v>4</v>
      </c>
      <c r="F311" t="e">
        <f>#REF!</f>
        <v>#REF!</v>
      </c>
      <c r="G311" t="e">
        <f>IF(#REF!&lt;&gt;"",#REF!,"")</f>
        <v>#REF!</v>
      </c>
      <c r="H311" s="19" t="e">
        <f t="shared" si="22"/>
        <v>#REF!</v>
      </c>
      <c r="I311" t="e">
        <f t="shared" si="23"/>
        <v>#REF!</v>
      </c>
      <c r="J311" s="28" t="e">
        <f>#REF!</f>
        <v>#REF!</v>
      </c>
      <c r="K311" s="29" t="e">
        <f>#REF!</f>
        <v>#REF!</v>
      </c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29"/>
    </row>
    <row r="312" spans="4:24" x14ac:dyDescent="0.2">
      <c r="D312" t="s">
        <v>161</v>
      </c>
      <c r="E312">
        <v>4</v>
      </c>
      <c r="F312" t="e">
        <f>#REF!</f>
        <v>#REF!</v>
      </c>
      <c r="G312" t="e">
        <f>IF(#REF!&lt;&gt;"",#REF!,"")</f>
        <v>#REF!</v>
      </c>
      <c r="H312" s="19" t="e">
        <f t="shared" si="22"/>
        <v>#REF!</v>
      </c>
      <c r="I312" t="e">
        <f t="shared" si="23"/>
        <v>#REF!</v>
      </c>
      <c r="J312" s="28" t="e">
        <f>#REF!</f>
        <v>#REF!</v>
      </c>
      <c r="K312" s="29" t="e">
        <f>#REF!</f>
        <v>#REF!</v>
      </c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29"/>
    </row>
    <row r="313" spans="4:24" x14ac:dyDescent="0.2">
      <c r="D313" t="s">
        <v>161</v>
      </c>
      <c r="E313">
        <v>4</v>
      </c>
      <c r="F313" t="e">
        <f>#REF!</f>
        <v>#REF!</v>
      </c>
      <c r="G313" t="e">
        <f>IF(#REF!&lt;&gt;"",#REF!,"")</f>
        <v>#REF!</v>
      </c>
      <c r="H313" s="19" t="e">
        <f t="shared" si="22"/>
        <v>#REF!</v>
      </c>
      <c r="I313" t="e">
        <f t="shared" si="23"/>
        <v>#REF!</v>
      </c>
      <c r="J313" s="28" t="e">
        <f>#REF!</f>
        <v>#REF!</v>
      </c>
      <c r="K313" s="29" t="e">
        <f>#REF!</f>
        <v>#REF!</v>
      </c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29"/>
    </row>
    <row r="314" spans="4:24" x14ac:dyDescent="0.2">
      <c r="D314" t="s">
        <v>161</v>
      </c>
      <c r="E314">
        <v>4</v>
      </c>
      <c r="F314" t="e">
        <f>#REF!</f>
        <v>#REF!</v>
      </c>
      <c r="G314" t="e">
        <f>IF(#REF!&lt;&gt;"",#REF!,"")</f>
        <v>#REF!</v>
      </c>
      <c r="H314" s="19" t="e">
        <f t="shared" si="22"/>
        <v>#REF!</v>
      </c>
      <c r="I314" t="e">
        <f t="shared" si="23"/>
        <v>#REF!</v>
      </c>
      <c r="J314" s="28" t="e">
        <f>#REF!</f>
        <v>#REF!</v>
      </c>
      <c r="K314" s="29" t="e">
        <f>#REF!</f>
        <v>#REF!</v>
      </c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29"/>
    </row>
    <row r="315" spans="4:24" x14ac:dyDescent="0.2">
      <c r="D315" t="s">
        <v>161</v>
      </c>
      <c r="E315">
        <v>4</v>
      </c>
      <c r="F315" t="e">
        <f>#REF!</f>
        <v>#REF!</v>
      </c>
      <c r="G315" t="e">
        <f>IF(#REF!&lt;&gt;"",#REF!,"")</f>
        <v>#REF!</v>
      </c>
      <c r="H315" s="19" t="e">
        <f t="shared" si="22"/>
        <v>#REF!</v>
      </c>
      <c r="I315" t="e">
        <f t="shared" si="23"/>
        <v>#REF!</v>
      </c>
      <c r="J315" s="28" t="e">
        <f>#REF!</f>
        <v>#REF!</v>
      </c>
      <c r="K315" s="29" t="e">
        <f>#REF!</f>
        <v>#REF!</v>
      </c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29"/>
    </row>
    <row r="316" spans="4:24" x14ac:dyDescent="0.2">
      <c r="D316" t="s">
        <v>161</v>
      </c>
      <c r="E316">
        <v>4</v>
      </c>
      <c r="F316" t="e">
        <f>#REF!</f>
        <v>#REF!</v>
      </c>
      <c r="G316" t="e">
        <f>IF(#REF!&lt;&gt;"",#REF!,"")</f>
        <v>#REF!</v>
      </c>
      <c r="H316" s="19" t="e">
        <f t="shared" si="22"/>
        <v>#REF!</v>
      </c>
      <c r="I316" t="e">
        <f t="shared" si="23"/>
        <v>#REF!</v>
      </c>
      <c r="J316" s="28" t="e">
        <f>#REF!</f>
        <v>#REF!</v>
      </c>
      <c r="K316" s="29" t="e">
        <f>#REF!</f>
        <v>#REF!</v>
      </c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29"/>
    </row>
    <row r="317" spans="4:24" x14ac:dyDescent="0.2">
      <c r="D317" t="s">
        <v>161</v>
      </c>
      <c r="E317">
        <v>4</v>
      </c>
      <c r="F317" t="e">
        <f>#REF!</f>
        <v>#REF!</v>
      </c>
      <c r="G317" t="e">
        <f>IF(#REF!&lt;&gt;"",#REF!,"")</f>
        <v>#REF!</v>
      </c>
      <c r="H317" s="19" t="e">
        <f t="shared" si="22"/>
        <v>#REF!</v>
      </c>
      <c r="I317" t="e">
        <f t="shared" si="23"/>
        <v>#REF!</v>
      </c>
      <c r="J317" s="28" t="e">
        <f>#REF!</f>
        <v>#REF!</v>
      </c>
      <c r="K317" s="29" t="e">
        <f>#REF!</f>
        <v>#REF!</v>
      </c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29"/>
    </row>
    <row r="318" spans="4:24" x14ac:dyDescent="0.2">
      <c r="D318" t="s">
        <v>161</v>
      </c>
      <c r="E318">
        <v>4</v>
      </c>
      <c r="F318" t="e">
        <f>#REF!</f>
        <v>#REF!</v>
      </c>
      <c r="G318" t="e">
        <f>IF(#REF!&lt;&gt;"",#REF!,"")</f>
        <v>#REF!</v>
      </c>
      <c r="H318" s="19" t="e">
        <f t="shared" si="22"/>
        <v>#REF!</v>
      </c>
      <c r="I318" t="e">
        <f t="shared" si="23"/>
        <v>#REF!</v>
      </c>
      <c r="J318" s="28" t="e">
        <f>#REF!</f>
        <v>#REF!</v>
      </c>
      <c r="K318" s="29" t="e">
        <f>#REF!</f>
        <v>#REF!</v>
      </c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29"/>
    </row>
    <row r="319" spans="4:24" x14ac:dyDescent="0.2">
      <c r="D319" t="s">
        <v>161</v>
      </c>
      <c r="E319">
        <v>4</v>
      </c>
      <c r="F319" t="e">
        <f>#REF!</f>
        <v>#REF!</v>
      </c>
      <c r="G319" t="e">
        <f>IF(#REF!&lt;&gt;"",#REF!,"")</f>
        <v>#REF!</v>
      </c>
      <c r="H319" s="19" t="e">
        <f t="shared" si="22"/>
        <v>#REF!</v>
      </c>
      <c r="I319" t="e">
        <f t="shared" si="23"/>
        <v>#REF!</v>
      </c>
      <c r="J319" s="28" t="e">
        <f>#REF!</f>
        <v>#REF!</v>
      </c>
      <c r="K319" s="29" t="e">
        <f>#REF!</f>
        <v>#REF!</v>
      </c>
      <c r="L319" s="28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29"/>
    </row>
    <row r="320" spans="4:24" x14ac:dyDescent="0.2">
      <c r="D320" t="s">
        <v>161</v>
      </c>
      <c r="E320">
        <v>4</v>
      </c>
      <c r="F320" t="e">
        <f>#REF!</f>
        <v>#REF!</v>
      </c>
      <c r="G320" t="e">
        <f>IF(#REF!&lt;&gt;"",#REF!,"")</f>
        <v>#REF!</v>
      </c>
      <c r="H320" s="19" t="e">
        <f t="shared" si="22"/>
        <v>#REF!</v>
      </c>
      <c r="I320" t="e">
        <f t="shared" si="23"/>
        <v>#REF!</v>
      </c>
      <c r="J320" s="28" t="e">
        <f>#REF!</f>
        <v>#REF!</v>
      </c>
      <c r="K320" s="29" t="e">
        <f>#REF!</f>
        <v>#REF!</v>
      </c>
      <c r="L320" s="28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29"/>
    </row>
    <row r="321" spans="4:24" x14ac:dyDescent="0.2">
      <c r="D321" t="s">
        <v>161</v>
      </c>
      <c r="E321">
        <v>4</v>
      </c>
      <c r="F321" t="e">
        <f>#REF!</f>
        <v>#REF!</v>
      </c>
      <c r="G321" t="e">
        <f>IF(#REF!&lt;&gt;"",#REF!,"")</f>
        <v>#REF!</v>
      </c>
      <c r="H321" s="19" t="e">
        <f t="shared" si="22"/>
        <v>#REF!</v>
      </c>
      <c r="I321" t="e">
        <f t="shared" si="23"/>
        <v>#REF!</v>
      </c>
      <c r="J321" s="28" t="e">
        <f>#REF!</f>
        <v>#REF!</v>
      </c>
      <c r="K321" s="29" t="e">
        <f>#REF!</f>
        <v>#REF!</v>
      </c>
      <c r="L321" s="28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29"/>
    </row>
    <row r="322" spans="4:24" x14ac:dyDescent="0.2">
      <c r="D322" t="s">
        <v>161</v>
      </c>
      <c r="E322">
        <v>4</v>
      </c>
      <c r="F322" t="e">
        <f>#REF!</f>
        <v>#REF!</v>
      </c>
      <c r="G322" t="e">
        <f>IF(#REF!&lt;&gt;"",#REF!,"")</f>
        <v>#REF!</v>
      </c>
      <c r="H322" s="19" t="e">
        <f t="shared" si="22"/>
        <v>#REF!</v>
      </c>
      <c r="I322" t="e">
        <f t="shared" si="23"/>
        <v>#REF!</v>
      </c>
      <c r="J322" s="28" t="e">
        <f>#REF!</f>
        <v>#REF!</v>
      </c>
      <c r="K322" s="29" t="e">
        <f>#REF!</f>
        <v>#REF!</v>
      </c>
      <c r="L322" s="28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29"/>
    </row>
    <row r="323" spans="4:24" x14ac:dyDescent="0.2">
      <c r="D323" t="s">
        <v>161</v>
      </c>
      <c r="E323">
        <v>4</v>
      </c>
      <c r="F323" t="e">
        <f>#REF!</f>
        <v>#REF!</v>
      </c>
      <c r="G323" t="e">
        <f>IF(#REF!&lt;&gt;"",#REF!,"")</f>
        <v>#REF!</v>
      </c>
      <c r="H323" s="19" t="e">
        <f t="shared" si="22"/>
        <v>#REF!</v>
      </c>
      <c r="I323" t="e">
        <f t="shared" si="23"/>
        <v>#REF!</v>
      </c>
      <c r="J323" s="28" t="e">
        <f>#REF!</f>
        <v>#REF!</v>
      </c>
      <c r="K323" s="29" t="e">
        <f>#REF!</f>
        <v>#REF!</v>
      </c>
      <c r="L323" s="28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29"/>
    </row>
    <row r="324" spans="4:24" x14ac:dyDescent="0.2">
      <c r="D324" t="s">
        <v>161</v>
      </c>
      <c r="E324">
        <v>4</v>
      </c>
      <c r="F324" t="e">
        <f>#REF!</f>
        <v>#REF!</v>
      </c>
      <c r="G324" t="e">
        <f>IF(#REF!&lt;&gt;"",#REF!,"")</f>
        <v>#REF!</v>
      </c>
      <c r="H324" s="19" t="e">
        <f t="shared" si="22"/>
        <v>#REF!</v>
      </c>
      <c r="I324" t="e">
        <f t="shared" si="23"/>
        <v>#REF!</v>
      </c>
      <c r="J324" s="28" t="e">
        <f>#REF!</f>
        <v>#REF!</v>
      </c>
      <c r="K324" s="29" t="e">
        <f>#REF!</f>
        <v>#REF!</v>
      </c>
      <c r="L324" s="28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29"/>
    </row>
    <row r="325" spans="4:24" x14ac:dyDescent="0.2">
      <c r="D325" t="s">
        <v>161</v>
      </c>
      <c r="E325">
        <v>4</v>
      </c>
      <c r="F325" t="e">
        <f>#REF!</f>
        <v>#REF!</v>
      </c>
      <c r="G325" t="e">
        <f>IF(#REF!&lt;&gt;"",#REF!,"")</f>
        <v>#REF!</v>
      </c>
      <c r="H325" s="19" t="e">
        <f t="shared" si="22"/>
        <v>#REF!</v>
      </c>
      <c r="I325" t="e">
        <f t="shared" si="23"/>
        <v>#REF!</v>
      </c>
      <c r="J325" s="28" t="e">
        <f>#REF!</f>
        <v>#REF!</v>
      </c>
      <c r="K325" s="29" t="e">
        <f>#REF!</f>
        <v>#REF!</v>
      </c>
      <c r="L325" s="28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29"/>
    </row>
    <row r="326" spans="4:24" x14ac:dyDescent="0.2">
      <c r="D326" t="s">
        <v>161</v>
      </c>
      <c r="E326">
        <v>4</v>
      </c>
      <c r="F326" t="e">
        <f>#REF!</f>
        <v>#REF!</v>
      </c>
      <c r="G326" t="e">
        <f>IF(#REF!&lt;&gt;"",#REF!,"")</f>
        <v>#REF!</v>
      </c>
      <c r="H326" s="19" t="e">
        <f t="shared" si="22"/>
        <v>#REF!</v>
      </c>
      <c r="I326" t="e">
        <f t="shared" si="23"/>
        <v>#REF!</v>
      </c>
      <c r="J326" s="28" t="e">
        <f>#REF!</f>
        <v>#REF!</v>
      </c>
      <c r="K326" s="29" t="e">
        <f>#REF!</f>
        <v>#REF!</v>
      </c>
      <c r="L326" s="28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29"/>
    </row>
    <row r="327" spans="4:24" x14ac:dyDescent="0.2">
      <c r="D327" t="s">
        <v>161</v>
      </c>
      <c r="E327">
        <v>4</v>
      </c>
      <c r="F327" t="e">
        <f>#REF!</f>
        <v>#REF!</v>
      </c>
      <c r="G327" t="e">
        <f>IF(#REF!&lt;&gt;"",#REF!,"")</f>
        <v>#REF!</v>
      </c>
      <c r="H327" s="19" t="e">
        <f t="shared" si="22"/>
        <v>#REF!</v>
      </c>
      <c r="I327" t="e">
        <f t="shared" si="23"/>
        <v>#REF!</v>
      </c>
      <c r="J327" s="28" t="e">
        <f>#REF!</f>
        <v>#REF!</v>
      </c>
      <c r="K327" s="29" t="e">
        <f>#REF!</f>
        <v>#REF!</v>
      </c>
      <c r="L327" s="28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29"/>
    </row>
    <row r="328" spans="4:24" x14ac:dyDescent="0.2">
      <c r="D328" t="s">
        <v>161</v>
      </c>
      <c r="E328">
        <v>4</v>
      </c>
      <c r="F328" t="e">
        <f>#REF!</f>
        <v>#REF!</v>
      </c>
      <c r="G328" t="e">
        <f>IF(#REF!&lt;&gt;"",#REF!,"")</f>
        <v>#REF!</v>
      </c>
      <c r="H328" s="19" t="e">
        <f t="shared" si="22"/>
        <v>#REF!</v>
      </c>
      <c r="I328" t="e">
        <f t="shared" si="23"/>
        <v>#REF!</v>
      </c>
      <c r="J328" s="28" t="e">
        <f>#REF!</f>
        <v>#REF!</v>
      </c>
      <c r="K328" s="29" t="e">
        <f>#REF!</f>
        <v>#REF!</v>
      </c>
      <c r="L328" s="28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29"/>
    </row>
    <row r="329" spans="4:24" x14ac:dyDescent="0.2">
      <c r="D329" t="s">
        <v>161</v>
      </c>
      <c r="E329">
        <v>4</v>
      </c>
      <c r="F329" t="e">
        <f>#REF!</f>
        <v>#REF!</v>
      </c>
      <c r="G329" t="e">
        <f>IF(#REF!&lt;&gt;"",#REF!,"")</f>
        <v>#REF!</v>
      </c>
      <c r="H329" s="19" t="e">
        <f t="shared" si="22"/>
        <v>#REF!</v>
      </c>
      <c r="I329" t="e">
        <f t="shared" si="23"/>
        <v>#REF!</v>
      </c>
      <c r="J329" s="28" t="e">
        <f>#REF!</f>
        <v>#REF!</v>
      </c>
      <c r="K329" s="29" t="e">
        <f>#REF!</f>
        <v>#REF!</v>
      </c>
      <c r="L329" s="28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29"/>
    </row>
    <row r="330" spans="4:24" x14ac:dyDescent="0.2">
      <c r="D330" t="s">
        <v>161</v>
      </c>
      <c r="E330">
        <v>4</v>
      </c>
      <c r="F330" t="e">
        <f>#REF!</f>
        <v>#REF!</v>
      </c>
      <c r="G330" t="e">
        <f>IF(#REF!&lt;&gt;"",#REF!,"")</f>
        <v>#REF!</v>
      </c>
      <c r="H330" s="19" t="e">
        <f t="shared" si="22"/>
        <v>#REF!</v>
      </c>
      <c r="I330" t="e">
        <f t="shared" si="23"/>
        <v>#REF!</v>
      </c>
      <c r="J330" s="28" t="e">
        <f>#REF!</f>
        <v>#REF!</v>
      </c>
      <c r="K330" s="29" t="e">
        <f>#REF!</f>
        <v>#REF!</v>
      </c>
      <c r="L330" s="28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29"/>
    </row>
    <row r="331" spans="4:24" x14ac:dyDescent="0.2">
      <c r="D331" t="s">
        <v>161</v>
      </c>
      <c r="E331">
        <v>4</v>
      </c>
      <c r="F331" t="e">
        <f>#REF!</f>
        <v>#REF!</v>
      </c>
      <c r="G331" t="e">
        <f>IF(#REF!&lt;&gt;"",#REF!,"")</f>
        <v>#REF!</v>
      </c>
      <c r="H331" s="19" t="e">
        <f t="shared" si="22"/>
        <v>#REF!</v>
      </c>
      <c r="I331" t="e">
        <f t="shared" si="23"/>
        <v>#REF!</v>
      </c>
      <c r="J331" s="28" t="e">
        <f>#REF!</f>
        <v>#REF!</v>
      </c>
      <c r="K331" s="29" t="e">
        <f>#REF!</f>
        <v>#REF!</v>
      </c>
      <c r="L331" s="28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29"/>
    </row>
    <row r="332" spans="4:24" x14ac:dyDescent="0.2">
      <c r="D332" t="s">
        <v>161</v>
      </c>
      <c r="E332">
        <v>4</v>
      </c>
      <c r="F332" t="e">
        <f>#REF!</f>
        <v>#REF!</v>
      </c>
      <c r="G332" t="e">
        <f>IF(#REF!&lt;&gt;"",#REF!,"")</f>
        <v>#REF!</v>
      </c>
      <c r="H332" s="19" t="e">
        <f t="shared" si="22"/>
        <v>#REF!</v>
      </c>
      <c r="I332" t="e">
        <f t="shared" si="23"/>
        <v>#REF!</v>
      </c>
      <c r="J332" s="28" t="e">
        <f>#REF!</f>
        <v>#REF!</v>
      </c>
      <c r="K332" s="29" t="e">
        <f>#REF!</f>
        <v>#REF!</v>
      </c>
      <c r="L332" s="28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29"/>
    </row>
    <row r="333" spans="4:24" x14ac:dyDescent="0.2">
      <c r="D333" t="s">
        <v>161</v>
      </c>
      <c r="E333">
        <v>4</v>
      </c>
      <c r="F333" t="e">
        <f>#REF!</f>
        <v>#REF!</v>
      </c>
      <c r="G333" t="e">
        <f>IF(#REF!&lt;&gt;"",#REF!,"")</f>
        <v>#REF!</v>
      </c>
      <c r="H333" s="19" t="e">
        <f t="shared" si="22"/>
        <v>#REF!</v>
      </c>
      <c r="I333" t="e">
        <f t="shared" si="23"/>
        <v>#REF!</v>
      </c>
      <c r="J333" s="28" t="e">
        <f>#REF!</f>
        <v>#REF!</v>
      </c>
      <c r="K333" s="29" t="e">
        <f>#REF!</f>
        <v>#REF!</v>
      </c>
      <c r="L333" s="28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29"/>
    </row>
    <row r="334" spans="4:24" x14ac:dyDescent="0.2">
      <c r="D334" t="s">
        <v>161</v>
      </c>
      <c r="E334">
        <v>4</v>
      </c>
      <c r="F334" t="e">
        <f>#REF!</f>
        <v>#REF!</v>
      </c>
      <c r="G334" t="e">
        <f>IF(#REF!&lt;&gt;"",#REF!,"")</f>
        <v>#REF!</v>
      </c>
      <c r="H334" s="19" t="e">
        <f t="shared" si="22"/>
        <v>#REF!</v>
      </c>
      <c r="I334" t="e">
        <f t="shared" si="23"/>
        <v>#REF!</v>
      </c>
      <c r="J334" s="28" t="e">
        <f>#REF!</f>
        <v>#REF!</v>
      </c>
      <c r="K334" s="29" t="e">
        <f>#REF!</f>
        <v>#REF!</v>
      </c>
      <c r="L334" s="28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29"/>
    </row>
    <row r="335" spans="4:24" x14ac:dyDescent="0.2">
      <c r="D335" t="s">
        <v>161</v>
      </c>
      <c r="E335">
        <v>4</v>
      </c>
      <c r="F335" t="e">
        <f>#REF!</f>
        <v>#REF!</v>
      </c>
      <c r="G335" t="e">
        <f>IF(#REF!&lt;&gt;"",#REF!,"")</f>
        <v>#REF!</v>
      </c>
      <c r="H335" s="19" t="e">
        <f t="shared" si="22"/>
        <v>#REF!</v>
      </c>
      <c r="I335" t="e">
        <f t="shared" si="23"/>
        <v>#REF!</v>
      </c>
      <c r="J335" s="28" t="e">
        <f>#REF!</f>
        <v>#REF!</v>
      </c>
      <c r="K335" s="29" t="e">
        <f>#REF!</f>
        <v>#REF!</v>
      </c>
      <c r="L335" s="28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29"/>
    </row>
    <row r="336" spans="4:24" x14ac:dyDescent="0.2">
      <c r="D336" t="s">
        <v>161</v>
      </c>
      <c r="E336">
        <v>4</v>
      </c>
      <c r="F336" t="e">
        <f>#REF!</f>
        <v>#REF!</v>
      </c>
      <c r="G336" t="e">
        <f>IF(#REF!&lt;&gt;"",#REF!,"")</f>
        <v>#REF!</v>
      </c>
      <c r="H336" s="19" t="e">
        <f t="shared" si="22"/>
        <v>#REF!</v>
      </c>
      <c r="I336" t="e">
        <f t="shared" si="23"/>
        <v>#REF!</v>
      </c>
      <c r="J336" s="28" t="e">
        <f>#REF!</f>
        <v>#REF!</v>
      </c>
      <c r="K336" s="29" t="e">
        <f>#REF!</f>
        <v>#REF!</v>
      </c>
      <c r="L336" s="28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29"/>
    </row>
    <row r="337" spans="4:24" x14ac:dyDescent="0.2">
      <c r="D337" t="s">
        <v>161</v>
      </c>
      <c r="E337">
        <v>4</v>
      </c>
      <c r="F337" t="e">
        <f>#REF!</f>
        <v>#REF!</v>
      </c>
      <c r="G337" t="e">
        <f>IF(#REF!&lt;&gt;"",#REF!,"")</f>
        <v>#REF!</v>
      </c>
      <c r="H337" s="19" t="e">
        <f t="shared" si="22"/>
        <v>#REF!</v>
      </c>
      <c r="I337" t="e">
        <f t="shared" si="23"/>
        <v>#REF!</v>
      </c>
      <c r="J337" s="28" t="e">
        <f>#REF!</f>
        <v>#REF!</v>
      </c>
      <c r="K337" s="29" t="e">
        <f>#REF!</f>
        <v>#REF!</v>
      </c>
      <c r="L337" s="28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29"/>
    </row>
    <row r="338" spans="4:24" x14ac:dyDescent="0.2">
      <c r="D338" t="s">
        <v>161</v>
      </c>
      <c r="E338">
        <v>4</v>
      </c>
      <c r="F338" t="e">
        <f>#REF!</f>
        <v>#REF!</v>
      </c>
      <c r="G338" t="e">
        <f>IF(#REF!&lt;&gt;"",#REF!,"")</f>
        <v>#REF!</v>
      </c>
      <c r="H338" s="19" t="e">
        <f t="shared" si="22"/>
        <v>#REF!</v>
      </c>
      <c r="I338" t="e">
        <f t="shared" si="23"/>
        <v>#REF!</v>
      </c>
      <c r="J338" s="28" t="e">
        <f>#REF!</f>
        <v>#REF!</v>
      </c>
      <c r="K338" s="29" t="e">
        <f>#REF!</f>
        <v>#REF!</v>
      </c>
      <c r="L338" s="28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29"/>
    </row>
    <row r="339" spans="4:24" x14ac:dyDescent="0.2">
      <c r="D339" t="s">
        <v>161</v>
      </c>
      <c r="E339">
        <v>4</v>
      </c>
      <c r="F339" t="e">
        <f>#REF!</f>
        <v>#REF!</v>
      </c>
      <c r="G339" t="e">
        <f>IF(#REF!&lt;&gt;"",#REF!,"")</f>
        <v>#REF!</v>
      </c>
      <c r="H339" s="19" t="e">
        <f t="shared" si="22"/>
        <v>#REF!</v>
      </c>
      <c r="I339" t="e">
        <f t="shared" si="23"/>
        <v>#REF!</v>
      </c>
      <c r="J339" s="28" t="e">
        <f>#REF!</f>
        <v>#REF!</v>
      </c>
      <c r="K339" s="29" t="e">
        <f>#REF!</f>
        <v>#REF!</v>
      </c>
      <c r="L339" s="28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29"/>
    </row>
    <row r="340" spans="4:24" x14ac:dyDescent="0.2">
      <c r="D340" t="s">
        <v>161</v>
      </c>
      <c r="E340">
        <v>4</v>
      </c>
      <c r="F340" t="e">
        <f>#REF!</f>
        <v>#REF!</v>
      </c>
      <c r="G340" t="e">
        <f>IF(#REF!&lt;&gt;"",#REF!,"")</f>
        <v>#REF!</v>
      </c>
      <c r="H340" s="19" t="e">
        <f t="shared" si="22"/>
        <v>#REF!</v>
      </c>
      <c r="I340" t="e">
        <f t="shared" si="23"/>
        <v>#REF!</v>
      </c>
      <c r="J340" s="28" t="e">
        <f>#REF!</f>
        <v>#REF!</v>
      </c>
      <c r="K340" s="29" t="e">
        <f>#REF!</f>
        <v>#REF!</v>
      </c>
      <c r="L340" s="28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29"/>
    </row>
    <row r="341" spans="4:24" x14ac:dyDescent="0.2">
      <c r="D341" t="s">
        <v>161</v>
      </c>
      <c r="E341">
        <v>4</v>
      </c>
      <c r="F341" t="e">
        <f>#REF!</f>
        <v>#REF!</v>
      </c>
      <c r="G341" t="e">
        <f>IF(#REF!&lt;&gt;"",#REF!,"")</f>
        <v>#REF!</v>
      </c>
      <c r="H341" s="19" t="e">
        <f t="shared" si="22"/>
        <v>#REF!</v>
      </c>
      <c r="I341" t="e">
        <f t="shared" si="23"/>
        <v>#REF!</v>
      </c>
      <c r="J341" s="28" t="e">
        <f>#REF!</f>
        <v>#REF!</v>
      </c>
      <c r="K341" s="29" t="e">
        <f>#REF!</f>
        <v>#REF!</v>
      </c>
      <c r="L341" s="28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29"/>
    </row>
    <row r="342" spans="4:24" x14ac:dyDescent="0.2">
      <c r="D342" t="s">
        <v>161</v>
      </c>
      <c r="E342">
        <v>4</v>
      </c>
      <c r="F342" t="e">
        <f>#REF!</f>
        <v>#REF!</v>
      </c>
      <c r="G342" t="e">
        <f>IF(#REF!&lt;&gt;"",#REF!,"")</f>
        <v>#REF!</v>
      </c>
      <c r="H342" s="19" t="e">
        <f t="shared" si="22"/>
        <v>#REF!</v>
      </c>
      <c r="I342" t="e">
        <f t="shared" si="23"/>
        <v>#REF!</v>
      </c>
      <c r="J342" s="28" t="e">
        <f>#REF!</f>
        <v>#REF!</v>
      </c>
      <c r="K342" s="29" t="e">
        <f>#REF!</f>
        <v>#REF!</v>
      </c>
      <c r="L342" s="28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29"/>
    </row>
    <row r="343" spans="4:24" x14ac:dyDescent="0.2">
      <c r="D343" t="s">
        <v>161</v>
      </c>
      <c r="E343">
        <v>4</v>
      </c>
      <c r="F343" t="e">
        <f>#REF!</f>
        <v>#REF!</v>
      </c>
      <c r="G343" t="e">
        <f>IF(#REF!&lt;&gt;"",#REF!,"")</f>
        <v>#REF!</v>
      </c>
      <c r="H343" s="19" t="e">
        <f t="shared" si="22"/>
        <v>#REF!</v>
      </c>
      <c r="I343" t="e">
        <f t="shared" si="23"/>
        <v>#REF!</v>
      </c>
      <c r="J343" s="28" t="e">
        <f>#REF!</f>
        <v>#REF!</v>
      </c>
      <c r="K343" s="29" t="e">
        <f>#REF!</f>
        <v>#REF!</v>
      </c>
      <c r="L343" s="28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29"/>
    </row>
    <row r="344" spans="4:24" x14ac:dyDescent="0.2">
      <c r="D344" t="s">
        <v>161</v>
      </c>
      <c r="E344">
        <v>4</v>
      </c>
      <c r="F344" t="e">
        <f>#REF!</f>
        <v>#REF!</v>
      </c>
      <c r="G344" t="e">
        <f>IF(#REF!&lt;&gt;"",#REF!,"")</f>
        <v>#REF!</v>
      </c>
      <c r="H344" s="19" t="e">
        <f t="shared" si="22"/>
        <v>#REF!</v>
      </c>
      <c r="I344" t="e">
        <f t="shared" si="23"/>
        <v>#REF!</v>
      </c>
      <c r="J344" s="28" t="e">
        <f>#REF!</f>
        <v>#REF!</v>
      </c>
      <c r="K344" s="29" t="e">
        <f>#REF!</f>
        <v>#REF!</v>
      </c>
      <c r="L344" s="28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29"/>
    </row>
    <row r="345" spans="4:24" x14ac:dyDescent="0.2">
      <c r="D345" t="s">
        <v>161</v>
      </c>
      <c r="E345">
        <v>4</v>
      </c>
      <c r="F345" t="e">
        <f>#REF!</f>
        <v>#REF!</v>
      </c>
      <c r="G345" t="e">
        <f>IF(#REF!&lt;&gt;"",#REF!,"")</f>
        <v>#REF!</v>
      </c>
      <c r="H345" s="19" t="e">
        <f t="shared" si="22"/>
        <v>#REF!</v>
      </c>
      <c r="I345" t="e">
        <f t="shared" si="23"/>
        <v>#REF!</v>
      </c>
      <c r="J345" s="28" t="e">
        <f>#REF!</f>
        <v>#REF!</v>
      </c>
      <c r="K345" s="29" t="e">
        <f>#REF!</f>
        <v>#REF!</v>
      </c>
      <c r="L345" s="28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29"/>
    </row>
    <row r="346" spans="4:24" x14ac:dyDescent="0.2">
      <c r="D346" t="s">
        <v>161</v>
      </c>
      <c r="E346">
        <v>4</v>
      </c>
      <c r="F346" t="e">
        <f>#REF!</f>
        <v>#REF!</v>
      </c>
      <c r="G346" t="e">
        <f>IF(#REF!&lt;&gt;"",#REF!,"")</f>
        <v>#REF!</v>
      </c>
      <c r="H346" s="19" t="e">
        <f t="shared" si="22"/>
        <v>#REF!</v>
      </c>
      <c r="I346" t="e">
        <f t="shared" si="23"/>
        <v>#REF!</v>
      </c>
      <c r="J346" s="28" t="e">
        <f>#REF!</f>
        <v>#REF!</v>
      </c>
      <c r="K346" s="29" t="e">
        <f>#REF!</f>
        <v>#REF!</v>
      </c>
      <c r="L346" s="28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29"/>
    </row>
    <row r="347" spans="4:24" x14ac:dyDescent="0.2">
      <c r="D347" t="s">
        <v>161</v>
      </c>
      <c r="E347">
        <v>4</v>
      </c>
      <c r="F347" t="e">
        <f>#REF!</f>
        <v>#REF!</v>
      </c>
      <c r="G347" t="e">
        <f>IF(#REF!&lt;&gt;"",#REF!,"")</f>
        <v>#REF!</v>
      </c>
      <c r="H347" s="19" t="e">
        <f t="shared" ref="H347:H392" si="24">J347/100*F347+2*K347/100*F347</f>
        <v>#REF!</v>
      </c>
      <c r="I347" t="e">
        <f t="shared" si="23"/>
        <v>#REF!</v>
      </c>
      <c r="J347" s="28" t="e">
        <f>#REF!</f>
        <v>#REF!</v>
      </c>
      <c r="K347" s="29" t="e">
        <f>#REF!</f>
        <v>#REF!</v>
      </c>
      <c r="L347" s="28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29"/>
    </row>
    <row r="348" spans="4:24" x14ac:dyDescent="0.2">
      <c r="D348" t="s">
        <v>162</v>
      </c>
      <c r="E348">
        <v>5</v>
      </c>
      <c r="F348" s="9" t="e">
        <f>#REF!</f>
        <v>#REF!</v>
      </c>
      <c r="G348" s="9" t="e">
        <f>IF(#REF!&lt;&gt;"",#REF!,"")</f>
        <v>#REF!</v>
      </c>
      <c r="H348" s="19" t="e">
        <f t="shared" si="24"/>
        <v>#REF!</v>
      </c>
      <c r="I348" t="e">
        <f t="shared" ref="I348:I392" si="25">ABS(ROUND(J348,0)-J348)+ABS(ROUND(K348,0)-K348)</f>
        <v>#REF!</v>
      </c>
      <c r="J348" s="28" t="e">
        <f>#REF!</f>
        <v>#REF!</v>
      </c>
      <c r="K348" s="29" t="e">
        <f>#REF!</f>
        <v>#REF!</v>
      </c>
      <c r="L348" s="28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29"/>
    </row>
    <row r="349" spans="4:24" x14ac:dyDescent="0.2">
      <c r="D349" t="s">
        <v>162</v>
      </c>
      <c r="E349">
        <v>5</v>
      </c>
      <c r="F349" s="9" t="e">
        <f>#REF!</f>
        <v>#REF!</v>
      </c>
      <c r="G349" s="9" t="e">
        <f>IF(#REF!&lt;&gt;"",#REF!,"")</f>
        <v>#REF!</v>
      </c>
      <c r="H349" s="19" t="e">
        <f t="shared" si="24"/>
        <v>#REF!</v>
      </c>
      <c r="I349" t="e">
        <f t="shared" si="25"/>
        <v>#REF!</v>
      </c>
      <c r="J349" s="28" t="e">
        <f>#REF!</f>
        <v>#REF!</v>
      </c>
      <c r="K349" s="29" t="e">
        <f>#REF!</f>
        <v>#REF!</v>
      </c>
      <c r="L349" s="28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29"/>
    </row>
    <row r="350" spans="4:24" x14ac:dyDescent="0.2">
      <c r="D350" t="s">
        <v>162</v>
      </c>
      <c r="E350">
        <v>5</v>
      </c>
      <c r="F350" s="9" t="e">
        <f>#REF!</f>
        <v>#REF!</v>
      </c>
      <c r="G350" s="9" t="e">
        <f>IF(#REF!&lt;&gt;"",#REF!,"")</f>
        <v>#REF!</v>
      </c>
      <c r="H350" s="19" t="e">
        <f t="shared" si="24"/>
        <v>#REF!</v>
      </c>
      <c r="I350" t="e">
        <f t="shared" si="25"/>
        <v>#REF!</v>
      </c>
      <c r="J350" s="28" t="e">
        <f>#REF!</f>
        <v>#REF!</v>
      </c>
      <c r="K350" s="29" t="e">
        <f>#REF!</f>
        <v>#REF!</v>
      </c>
      <c r="L350" s="28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29"/>
    </row>
    <row r="351" spans="4:24" x14ac:dyDescent="0.2">
      <c r="D351" t="s">
        <v>162</v>
      </c>
      <c r="E351">
        <v>5</v>
      </c>
      <c r="F351" s="9" t="e">
        <f>#REF!</f>
        <v>#REF!</v>
      </c>
      <c r="G351" s="9" t="e">
        <f>IF(#REF!&lt;&gt;"",#REF!,"")</f>
        <v>#REF!</v>
      </c>
      <c r="H351" s="19" t="e">
        <f t="shared" si="24"/>
        <v>#REF!</v>
      </c>
      <c r="I351" t="e">
        <f t="shared" si="25"/>
        <v>#REF!</v>
      </c>
      <c r="J351" s="28" t="e">
        <f>#REF!</f>
        <v>#REF!</v>
      </c>
      <c r="K351" s="29" t="e">
        <f>#REF!</f>
        <v>#REF!</v>
      </c>
      <c r="L351" s="28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29"/>
    </row>
    <row r="352" spans="4:24" x14ac:dyDescent="0.2">
      <c r="D352" t="s">
        <v>162</v>
      </c>
      <c r="E352">
        <v>5</v>
      </c>
      <c r="F352" s="9" t="e">
        <f>#REF!</f>
        <v>#REF!</v>
      </c>
      <c r="G352" s="9" t="e">
        <f>IF(#REF!&lt;&gt;"",#REF!,"")</f>
        <v>#REF!</v>
      </c>
      <c r="H352" s="19" t="e">
        <f t="shared" si="24"/>
        <v>#REF!</v>
      </c>
      <c r="I352" t="e">
        <f t="shared" si="25"/>
        <v>#REF!</v>
      </c>
      <c r="J352" s="28" t="e">
        <f>#REF!</f>
        <v>#REF!</v>
      </c>
      <c r="K352" s="29" t="e">
        <f>#REF!</f>
        <v>#REF!</v>
      </c>
      <c r="L352" s="28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29"/>
    </row>
    <row r="353" spans="4:24" x14ac:dyDescent="0.2">
      <c r="D353" t="s">
        <v>162</v>
      </c>
      <c r="E353">
        <v>5</v>
      </c>
      <c r="F353" s="9" t="e">
        <f>#REF!</f>
        <v>#REF!</v>
      </c>
      <c r="G353" s="9" t="e">
        <f>IF(#REF!&lt;&gt;"",#REF!,"")</f>
        <v>#REF!</v>
      </c>
      <c r="H353" s="19" t="e">
        <f t="shared" si="24"/>
        <v>#REF!</v>
      </c>
      <c r="I353" t="e">
        <f t="shared" si="25"/>
        <v>#REF!</v>
      </c>
      <c r="J353" s="28" t="e">
        <f>#REF!</f>
        <v>#REF!</v>
      </c>
      <c r="K353" s="29" t="e">
        <f>#REF!</f>
        <v>#REF!</v>
      </c>
      <c r="L353" s="28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29"/>
    </row>
    <row r="354" spans="4:24" x14ac:dyDescent="0.2">
      <c r="D354" t="s">
        <v>162</v>
      </c>
      <c r="E354">
        <v>5</v>
      </c>
      <c r="F354" s="9" t="e">
        <f>#REF!</f>
        <v>#REF!</v>
      </c>
      <c r="G354" s="9" t="e">
        <f>IF(#REF!&lt;&gt;"",#REF!,"")</f>
        <v>#REF!</v>
      </c>
      <c r="H354" s="19" t="e">
        <f t="shared" si="24"/>
        <v>#REF!</v>
      </c>
      <c r="I354" t="e">
        <f t="shared" si="25"/>
        <v>#REF!</v>
      </c>
      <c r="J354" s="28" t="e">
        <f>#REF!</f>
        <v>#REF!</v>
      </c>
      <c r="K354" s="29" t="e">
        <f>#REF!</f>
        <v>#REF!</v>
      </c>
      <c r="L354" s="28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29"/>
    </row>
    <row r="355" spans="4:24" x14ac:dyDescent="0.2">
      <c r="D355" t="s">
        <v>162</v>
      </c>
      <c r="E355">
        <v>5</v>
      </c>
      <c r="F355" s="9" t="e">
        <f>#REF!</f>
        <v>#REF!</v>
      </c>
      <c r="G355" s="9" t="e">
        <f>IF(#REF!&lt;&gt;"",#REF!,"")</f>
        <v>#REF!</v>
      </c>
      <c r="H355" s="19" t="e">
        <f t="shared" si="24"/>
        <v>#REF!</v>
      </c>
      <c r="I355" t="e">
        <f t="shared" si="25"/>
        <v>#REF!</v>
      </c>
      <c r="J355" s="28" t="e">
        <f>#REF!</f>
        <v>#REF!</v>
      </c>
      <c r="K355" s="29" t="e">
        <f>#REF!</f>
        <v>#REF!</v>
      </c>
      <c r="L355" s="28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29"/>
    </row>
    <row r="356" spans="4:24" x14ac:dyDescent="0.2">
      <c r="D356" t="s">
        <v>162</v>
      </c>
      <c r="E356">
        <v>5</v>
      </c>
      <c r="F356" s="9" t="e">
        <f>#REF!</f>
        <v>#REF!</v>
      </c>
      <c r="G356" s="9" t="e">
        <f>IF(#REF!&lt;&gt;"",#REF!,"")</f>
        <v>#REF!</v>
      </c>
      <c r="H356" s="19" t="e">
        <f t="shared" si="24"/>
        <v>#REF!</v>
      </c>
      <c r="I356" t="e">
        <f t="shared" si="25"/>
        <v>#REF!</v>
      </c>
      <c r="J356" s="28" t="e">
        <f>#REF!</f>
        <v>#REF!</v>
      </c>
      <c r="K356" s="29" t="e">
        <f>#REF!</f>
        <v>#REF!</v>
      </c>
      <c r="L356" s="28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29"/>
    </row>
    <row r="357" spans="4:24" x14ac:dyDescent="0.2">
      <c r="D357" t="s">
        <v>162</v>
      </c>
      <c r="E357">
        <v>5</v>
      </c>
      <c r="F357" s="9" t="e">
        <f>#REF!</f>
        <v>#REF!</v>
      </c>
      <c r="G357" s="9" t="e">
        <f>IF(#REF!&lt;&gt;"",#REF!,"")</f>
        <v>#REF!</v>
      </c>
      <c r="H357" s="19" t="e">
        <f t="shared" si="24"/>
        <v>#REF!</v>
      </c>
      <c r="I357" t="e">
        <f t="shared" si="25"/>
        <v>#REF!</v>
      </c>
      <c r="J357" s="28" t="e">
        <f>#REF!</f>
        <v>#REF!</v>
      </c>
      <c r="K357" s="29" t="e">
        <f>#REF!</f>
        <v>#REF!</v>
      </c>
      <c r="L357" s="28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29"/>
    </row>
    <row r="358" spans="4:24" x14ac:dyDescent="0.2">
      <c r="D358" t="s">
        <v>162</v>
      </c>
      <c r="E358">
        <v>5</v>
      </c>
      <c r="F358" s="9" t="e">
        <f>#REF!</f>
        <v>#REF!</v>
      </c>
      <c r="G358" s="9" t="e">
        <f>IF(#REF!&lt;&gt;"",#REF!,"")</f>
        <v>#REF!</v>
      </c>
      <c r="H358" s="19" t="e">
        <f t="shared" si="24"/>
        <v>#REF!</v>
      </c>
      <c r="I358" t="e">
        <f t="shared" si="25"/>
        <v>#REF!</v>
      </c>
      <c r="J358" s="28" t="e">
        <f>#REF!</f>
        <v>#REF!</v>
      </c>
      <c r="K358" s="29" t="e">
        <f>#REF!</f>
        <v>#REF!</v>
      </c>
      <c r="L358" s="28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29"/>
    </row>
    <row r="359" spans="4:24" x14ac:dyDescent="0.2">
      <c r="D359" t="s">
        <v>162</v>
      </c>
      <c r="E359">
        <v>5</v>
      </c>
      <c r="F359" s="9" t="e">
        <f>#REF!</f>
        <v>#REF!</v>
      </c>
      <c r="G359" s="9" t="e">
        <f>IF(#REF!&lt;&gt;"",#REF!,"")</f>
        <v>#REF!</v>
      </c>
      <c r="H359" s="19" t="e">
        <f t="shared" si="24"/>
        <v>#REF!</v>
      </c>
      <c r="I359" t="e">
        <f t="shared" si="25"/>
        <v>#REF!</v>
      </c>
      <c r="J359" s="28" t="e">
        <f>#REF!</f>
        <v>#REF!</v>
      </c>
      <c r="K359" s="29" t="e">
        <f>#REF!</f>
        <v>#REF!</v>
      </c>
      <c r="L359" s="28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29"/>
    </row>
    <row r="360" spans="4:24" x14ac:dyDescent="0.2">
      <c r="D360" t="s">
        <v>162</v>
      </c>
      <c r="E360">
        <v>5</v>
      </c>
      <c r="F360" s="9" t="e">
        <f>#REF!</f>
        <v>#REF!</v>
      </c>
      <c r="G360" s="9" t="e">
        <f>IF(#REF!&lt;&gt;"",#REF!,"")</f>
        <v>#REF!</v>
      </c>
      <c r="H360" s="19" t="e">
        <f t="shared" si="24"/>
        <v>#REF!</v>
      </c>
      <c r="I360" t="e">
        <f t="shared" si="25"/>
        <v>#REF!</v>
      </c>
      <c r="J360" s="28" t="e">
        <f>#REF!</f>
        <v>#REF!</v>
      </c>
      <c r="K360" s="29" t="e">
        <f>#REF!</f>
        <v>#REF!</v>
      </c>
      <c r="L360" s="28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29"/>
    </row>
    <row r="361" spans="4:24" x14ac:dyDescent="0.2">
      <c r="D361" t="s">
        <v>162</v>
      </c>
      <c r="E361">
        <v>5</v>
      </c>
      <c r="F361" s="9" t="e">
        <f>#REF!</f>
        <v>#REF!</v>
      </c>
      <c r="G361" s="9" t="e">
        <f>IF(#REF!&lt;&gt;"",#REF!,"")</f>
        <v>#REF!</v>
      </c>
      <c r="H361" s="19" t="e">
        <f t="shared" si="24"/>
        <v>#REF!</v>
      </c>
      <c r="I361" t="e">
        <f t="shared" si="25"/>
        <v>#REF!</v>
      </c>
      <c r="J361" s="28" t="e">
        <f>#REF!</f>
        <v>#REF!</v>
      </c>
      <c r="K361" s="29" t="e">
        <f>#REF!</f>
        <v>#REF!</v>
      </c>
      <c r="L361" s="28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29"/>
    </row>
    <row r="362" spans="4:24" x14ac:dyDescent="0.2">
      <c r="D362" t="s">
        <v>162</v>
      </c>
      <c r="E362">
        <v>5</v>
      </c>
      <c r="F362" s="9" t="e">
        <f>#REF!</f>
        <v>#REF!</v>
      </c>
      <c r="G362" s="9" t="e">
        <f>IF(#REF!&lt;&gt;"",#REF!,"")</f>
        <v>#REF!</v>
      </c>
      <c r="H362" s="19" t="e">
        <f t="shared" si="24"/>
        <v>#REF!</v>
      </c>
      <c r="I362" t="e">
        <f t="shared" si="25"/>
        <v>#REF!</v>
      </c>
      <c r="J362" s="28" t="e">
        <f>#REF!</f>
        <v>#REF!</v>
      </c>
      <c r="K362" s="29" t="e">
        <f>#REF!</f>
        <v>#REF!</v>
      </c>
      <c r="L362" s="28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29"/>
    </row>
    <row r="363" spans="4:24" x14ac:dyDescent="0.2">
      <c r="D363" t="s">
        <v>162</v>
      </c>
      <c r="E363">
        <v>5</v>
      </c>
      <c r="F363" s="9" t="e">
        <f>#REF!</f>
        <v>#REF!</v>
      </c>
      <c r="G363" s="9" t="e">
        <f>IF(#REF!&lt;&gt;"",#REF!,"")</f>
        <v>#REF!</v>
      </c>
      <c r="H363" s="19" t="e">
        <f t="shared" si="24"/>
        <v>#REF!</v>
      </c>
      <c r="I363" t="e">
        <f t="shared" si="25"/>
        <v>#REF!</v>
      </c>
      <c r="J363" s="28" t="e">
        <f>#REF!</f>
        <v>#REF!</v>
      </c>
      <c r="K363" s="29" t="e">
        <f>#REF!</f>
        <v>#REF!</v>
      </c>
      <c r="L363" s="28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29"/>
    </row>
    <row r="364" spans="4:24" x14ac:dyDescent="0.2">
      <c r="D364" t="s">
        <v>162</v>
      </c>
      <c r="E364">
        <v>5</v>
      </c>
      <c r="F364" s="9" t="e">
        <f>#REF!</f>
        <v>#REF!</v>
      </c>
      <c r="G364" s="9" t="e">
        <f>IF(#REF!&lt;&gt;"",#REF!,"")</f>
        <v>#REF!</v>
      </c>
      <c r="H364" s="19" t="e">
        <f t="shared" si="24"/>
        <v>#REF!</v>
      </c>
      <c r="I364" t="e">
        <f t="shared" si="25"/>
        <v>#REF!</v>
      </c>
      <c r="J364" s="28" t="e">
        <f>#REF!</f>
        <v>#REF!</v>
      </c>
      <c r="K364" s="29" t="e">
        <f>#REF!</f>
        <v>#REF!</v>
      </c>
      <c r="L364" s="28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29"/>
    </row>
    <row r="365" spans="4:24" x14ac:dyDescent="0.2">
      <c r="D365" t="s">
        <v>162</v>
      </c>
      <c r="E365">
        <v>5</v>
      </c>
      <c r="F365" s="9" t="e">
        <f>#REF!</f>
        <v>#REF!</v>
      </c>
      <c r="G365" s="9" t="e">
        <f>IF(#REF!&lt;&gt;"",#REF!,"")</f>
        <v>#REF!</v>
      </c>
      <c r="H365" s="19" t="e">
        <f t="shared" si="24"/>
        <v>#REF!</v>
      </c>
      <c r="I365" t="e">
        <f t="shared" si="25"/>
        <v>#REF!</v>
      </c>
      <c r="J365" s="28" t="e">
        <f>#REF!</f>
        <v>#REF!</v>
      </c>
      <c r="K365" s="29" t="e">
        <f>#REF!</f>
        <v>#REF!</v>
      </c>
      <c r="L365" s="28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29"/>
    </row>
    <row r="366" spans="4:24" x14ac:dyDescent="0.2">
      <c r="D366" t="s">
        <v>162</v>
      </c>
      <c r="E366">
        <v>5</v>
      </c>
      <c r="F366" s="9" t="e">
        <f>#REF!</f>
        <v>#REF!</v>
      </c>
      <c r="G366" s="9" t="e">
        <f>IF(#REF!&lt;&gt;"",#REF!,"")</f>
        <v>#REF!</v>
      </c>
      <c r="H366" s="19" t="e">
        <f t="shared" si="24"/>
        <v>#REF!</v>
      </c>
      <c r="I366" t="e">
        <f t="shared" si="25"/>
        <v>#REF!</v>
      </c>
      <c r="J366" s="28" t="e">
        <f>#REF!</f>
        <v>#REF!</v>
      </c>
      <c r="K366" s="29" t="e">
        <f>#REF!</f>
        <v>#REF!</v>
      </c>
      <c r="L366" s="28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29"/>
    </row>
    <row r="367" spans="4:24" x14ac:dyDescent="0.2">
      <c r="D367" t="s">
        <v>162</v>
      </c>
      <c r="E367">
        <v>5</v>
      </c>
      <c r="F367" s="9" t="e">
        <f>#REF!</f>
        <v>#REF!</v>
      </c>
      <c r="G367" s="9" t="e">
        <f>IF(#REF!&lt;&gt;"",#REF!,"")</f>
        <v>#REF!</v>
      </c>
      <c r="H367" s="19" t="e">
        <f t="shared" si="24"/>
        <v>#REF!</v>
      </c>
      <c r="I367" t="e">
        <f t="shared" si="25"/>
        <v>#REF!</v>
      </c>
      <c r="J367" s="28" t="e">
        <f>#REF!</f>
        <v>#REF!</v>
      </c>
      <c r="K367" s="29" t="e">
        <f>#REF!</f>
        <v>#REF!</v>
      </c>
      <c r="L367" s="28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29"/>
    </row>
    <row r="368" spans="4:24" x14ac:dyDescent="0.2">
      <c r="D368" t="s">
        <v>162</v>
      </c>
      <c r="E368">
        <v>5</v>
      </c>
      <c r="F368" s="9" t="e">
        <f>#REF!</f>
        <v>#REF!</v>
      </c>
      <c r="G368" s="9" t="e">
        <f>IF(#REF!&lt;&gt;"",#REF!,"")</f>
        <v>#REF!</v>
      </c>
      <c r="H368" s="19" t="e">
        <f t="shared" si="24"/>
        <v>#REF!</v>
      </c>
      <c r="I368" t="e">
        <f t="shared" si="25"/>
        <v>#REF!</v>
      </c>
      <c r="J368" s="28" t="e">
        <f>#REF!</f>
        <v>#REF!</v>
      </c>
      <c r="K368" s="29" t="e">
        <f>#REF!</f>
        <v>#REF!</v>
      </c>
      <c r="L368" s="28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29"/>
    </row>
    <row r="369" spans="4:24" x14ac:dyDescent="0.2">
      <c r="D369" t="s">
        <v>162</v>
      </c>
      <c r="E369">
        <v>5</v>
      </c>
      <c r="F369" s="9" t="e">
        <f>#REF!</f>
        <v>#REF!</v>
      </c>
      <c r="G369" s="9" t="e">
        <f>IF(#REF!&lt;&gt;"",#REF!,"")</f>
        <v>#REF!</v>
      </c>
      <c r="H369" s="19" t="e">
        <f t="shared" si="24"/>
        <v>#REF!</v>
      </c>
      <c r="I369" t="e">
        <f t="shared" si="25"/>
        <v>#REF!</v>
      </c>
      <c r="J369" s="28" t="e">
        <f>#REF!</f>
        <v>#REF!</v>
      </c>
      <c r="K369" s="29" t="e">
        <f>#REF!</f>
        <v>#REF!</v>
      </c>
      <c r="L369" s="28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29"/>
    </row>
    <row r="370" spans="4:24" x14ac:dyDescent="0.2">
      <c r="D370" t="s">
        <v>162</v>
      </c>
      <c r="E370">
        <v>5</v>
      </c>
      <c r="F370" s="9" t="e">
        <f>#REF!</f>
        <v>#REF!</v>
      </c>
      <c r="G370" s="9" t="e">
        <f>IF(#REF!&lt;&gt;"",#REF!,"")</f>
        <v>#REF!</v>
      </c>
      <c r="H370" s="19" t="e">
        <f t="shared" si="24"/>
        <v>#REF!</v>
      </c>
      <c r="I370" t="e">
        <f t="shared" si="25"/>
        <v>#REF!</v>
      </c>
      <c r="J370" s="28" t="e">
        <f>#REF!</f>
        <v>#REF!</v>
      </c>
      <c r="K370" s="29" t="e">
        <f>#REF!</f>
        <v>#REF!</v>
      </c>
      <c r="L370" s="28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29"/>
    </row>
    <row r="371" spans="4:24" x14ac:dyDescent="0.2">
      <c r="D371" t="s">
        <v>162</v>
      </c>
      <c r="E371">
        <v>5</v>
      </c>
      <c r="F371" s="9" t="e">
        <f>#REF!</f>
        <v>#REF!</v>
      </c>
      <c r="G371" s="9" t="e">
        <f>IF(#REF!&lt;&gt;"",#REF!,"")</f>
        <v>#REF!</v>
      </c>
      <c r="H371" s="19" t="e">
        <f t="shared" si="24"/>
        <v>#REF!</v>
      </c>
      <c r="I371" t="e">
        <f t="shared" si="25"/>
        <v>#REF!</v>
      </c>
      <c r="J371" s="28" t="e">
        <f>#REF!</f>
        <v>#REF!</v>
      </c>
      <c r="K371" s="29" t="e">
        <f>#REF!</f>
        <v>#REF!</v>
      </c>
      <c r="L371" s="28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29"/>
    </row>
    <row r="372" spans="4:24" x14ac:dyDescent="0.2">
      <c r="D372" t="s">
        <v>162</v>
      </c>
      <c r="E372">
        <v>5</v>
      </c>
      <c r="F372" s="9" t="e">
        <f>#REF!</f>
        <v>#REF!</v>
      </c>
      <c r="G372" s="9" t="e">
        <f>IF(#REF!&lt;&gt;"",#REF!,"")</f>
        <v>#REF!</v>
      </c>
      <c r="H372" s="19" t="e">
        <f t="shared" si="24"/>
        <v>#REF!</v>
      </c>
      <c r="I372" t="e">
        <f t="shared" si="25"/>
        <v>#REF!</v>
      </c>
      <c r="J372" s="28" t="e">
        <f>#REF!</f>
        <v>#REF!</v>
      </c>
      <c r="K372" s="29" t="e">
        <f>#REF!</f>
        <v>#REF!</v>
      </c>
      <c r="L372" s="28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29"/>
    </row>
    <row r="373" spans="4:24" x14ac:dyDescent="0.2">
      <c r="D373" t="s">
        <v>162</v>
      </c>
      <c r="E373">
        <v>5</v>
      </c>
      <c r="F373" s="9" t="e">
        <f>#REF!</f>
        <v>#REF!</v>
      </c>
      <c r="G373" s="9" t="e">
        <f>IF(#REF!&lt;&gt;"",#REF!,"")</f>
        <v>#REF!</v>
      </c>
      <c r="H373" s="19" t="e">
        <f t="shared" si="24"/>
        <v>#REF!</v>
      </c>
      <c r="I373" t="e">
        <f t="shared" si="25"/>
        <v>#REF!</v>
      </c>
      <c r="J373" s="28" t="e">
        <f>#REF!</f>
        <v>#REF!</v>
      </c>
      <c r="K373" s="29" t="e">
        <f>#REF!</f>
        <v>#REF!</v>
      </c>
      <c r="L373" s="28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29"/>
    </row>
    <row r="374" spans="4:24" x14ac:dyDescent="0.2">
      <c r="D374" t="s">
        <v>162</v>
      </c>
      <c r="E374">
        <v>5</v>
      </c>
      <c r="F374" s="9" t="e">
        <f>#REF!</f>
        <v>#REF!</v>
      </c>
      <c r="G374" s="9" t="e">
        <f>IF(#REF!&lt;&gt;"",#REF!,"")</f>
        <v>#REF!</v>
      </c>
      <c r="H374" s="19" t="e">
        <f t="shared" si="24"/>
        <v>#REF!</v>
      </c>
      <c r="I374" t="e">
        <f t="shared" si="25"/>
        <v>#REF!</v>
      </c>
      <c r="J374" s="28" t="e">
        <f>#REF!</f>
        <v>#REF!</v>
      </c>
      <c r="K374" s="29" t="e">
        <f>#REF!</f>
        <v>#REF!</v>
      </c>
      <c r="L374" s="28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29"/>
    </row>
    <row r="375" spans="4:24" x14ac:dyDescent="0.2">
      <c r="D375" t="s">
        <v>162</v>
      </c>
      <c r="E375">
        <v>5</v>
      </c>
      <c r="F375" s="9" t="e">
        <f>#REF!</f>
        <v>#REF!</v>
      </c>
      <c r="G375" s="9" t="e">
        <f>IF(#REF!&lt;&gt;"",#REF!,"")</f>
        <v>#REF!</v>
      </c>
      <c r="H375" s="19" t="e">
        <f t="shared" si="24"/>
        <v>#REF!</v>
      </c>
      <c r="I375" t="e">
        <f t="shared" si="25"/>
        <v>#REF!</v>
      </c>
      <c r="J375" s="28" t="e">
        <f>#REF!</f>
        <v>#REF!</v>
      </c>
      <c r="K375" s="29" t="e">
        <f>#REF!</f>
        <v>#REF!</v>
      </c>
      <c r="L375" s="28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29"/>
    </row>
    <row r="376" spans="4:24" x14ac:dyDescent="0.2">
      <c r="D376" t="s">
        <v>162</v>
      </c>
      <c r="E376">
        <v>5</v>
      </c>
      <c r="F376" s="9" t="e">
        <f>#REF!</f>
        <v>#REF!</v>
      </c>
      <c r="G376" s="9" t="e">
        <f>IF(#REF!&lt;&gt;"",#REF!,"")</f>
        <v>#REF!</v>
      </c>
      <c r="H376" s="19" t="e">
        <f t="shared" si="24"/>
        <v>#REF!</v>
      </c>
      <c r="I376" t="e">
        <f t="shared" si="25"/>
        <v>#REF!</v>
      </c>
      <c r="J376" s="28" t="e">
        <f>#REF!</f>
        <v>#REF!</v>
      </c>
      <c r="K376" s="29" t="e">
        <f>#REF!</f>
        <v>#REF!</v>
      </c>
      <c r="L376" s="28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29"/>
    </row>
    <row r="377" spans="4:24" x14ac:dyDescent="0.2">
      <c r="D377" t="s">
        <v>162</v>
      </c>
      <c r="E377">
        <v>5</v>
      </c>
      <c r="F377" s="9" t="e">
        <f>#REF!</f>
        <v>#REF!</v>
      </c>
      <c r="G377" s="9" t="e">
        <f>IF(#REF!&lt;&gt;"",#REF!,"")</f>
        <v>#REF!</v>
      </c>
      <c r="H377" s="19" t="e">
        <f t="shared" si="24"/>
        <v>#REF!</v>
      </c>
      <c r="I377" t="e">
        <f t="shared" si="25"/>
        <v>#REF!</v>
      </c>
      <c r="J377" s="28" t="e">
        <f>#REF!</f>
        <v>#REF!</v>
      </c>
      <c r="K377" s="29" t="e">
        <f>#REF!</f>
        <v>#REF!</v>
      </c>
      <c r="L377" s="28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29"/>
    </row>
    <row r="378" spans="4:24" x14ac:dyDescent="0.2">
      <c r="D378" t="s">
        <v>162</v>
      </c>
      <c r="E378">
        <v>5</v>
      </c>
      <c r="F378" s="9" t="e">
        <f>#REF!</f>
        <v>#REF!</v>
      </c>
      <c r="G378" s="9" t="e">
        <f>IF(#REF!&lt;&gt;"",#REF!,"")</f>
        <v>#REF!</v>
      </c>
      <c r="H378" s="19" t="e">
        <f t="shared" si="24"/>
        <v>#REF!</v>
      </c>
      <c r="I378" t="e">
        <f t="shared" si="25"/>
        <v>#REF!</v>
      </c>
      <c r="J378" s="28" t="e">
        <f>#REF!</f>
        <v>#REF!</v>
      </c>
      <c r="K378" s="29" t="e">
        <f>#REF!</f>
        <v>#REF!</v>
      </c>
      <c r="L378" s="28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29"/>
    </row>
    <row r="379" spans="4:24" x14ac:dyDescent="0.2">
      <c r="D379" t="s">
        <v>162</v>
      </c>
      <c r="E379">
        <v>5</v>
      </c>
      <c r="F379" s="9" t="e">
        <f>#REF!</f>
        <v>#REF!</v>
      </c>
      <c r="G379" s="9" t="e">
        <f>IF(#REF!&lt;&gt;"",#REF!,"")</f>
        <v>#REF!</v>
      </c>
      <c r="H379" s="19" t="e">
        <f t="shared" si="24"/>
        <v>#REF!</v>
      </c>
      <c r="I379" t="e">
        <f t="shared" si="25"/>
        <v>#REF!</v>
      </c>
      <c r="J379" s="28" t="e">
        <f>#REF!</f>
        <v>#REF!</v>
      </c>
      <c r="K379" s="29" t="e">
        <f>#REF!</f>
        <v>#REF!</v>
      </c>
      <c r="L379" s="28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29"/>
    </row>
    <row r="380" spans="4:24" x14ac:dyDescent="0.2">
      <c r="D380" t="s">
        <v>162</v>
      </c>
      <c r="E380">
        <v>5</v>
      </c>
      <c r="F380" s="9" t="e">
        <f>#REF!</f>
        <v>#REF!</v>
      </c>
      <c r="G380" s="9" t="e">
        <f>IF(#REF!&lt;&gt;"",#REF!,"")</f>
        <v>#REF!</v>
      </c>
      <c r="H380" s="19" t="e">
        <f t="shared" si="24"/>
        <v>#REF!</v>
      </c>
      <c r="I380" t="e">
        <f t="shared" si="25"/>
        <v>#REF!</v>
      </c>
      <c r="J380" s="28" t="e">
        <f>#REF!</f>
        <v>#REF!</v>
      </c>
      <c r="K380" s="29" t="e">
        <f>#REF!</f>
        <v>#REF!</v>
      </c>
      <c r="L380" s="28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29"/>
    </row>
    <row r="381" spans="4:24" x14ac:dyDescent="0.2">
      <c r="D381" t="s">
        <v>162</v>
      </c>
      <c r="E381">
        <v>5</v>
      </c>
      <c r="F381" s="9" t="e">
        <f>#REF!</f>
        <v>#REF!</v>
      </c>
      <c r="G381" s="9" t="e">
        <f>IF(#REF!&lt;&gt;"",#REF!,"")</f>
        <v>#REF!</v>
      </c>
      <c r="H381" s="19" t="e">
        <f t="shared" si="24"/>
        <v>#REF!</v>
      </c>
      <c r="I381" t="e">
        <f t="shared" si="25"/>
        <v>#REF!</v>
      </c>
      <c r="J381" s="28" t="e">
        <f>#REF!</f>
        <v>#REF!</v>
      </c>
      <c r="K381" s="29" t="e">
        <f>#REF!</f>
        <v>#REF!</v>
      </c>
      <c r="L381" s="28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29"/>
    </row>
    <row r="382" spans="4:24" x14ac:dyDescent="0.2">
      <c r="D382" t="s">
        <v>162</v>
      </c>
      <c r="E382">
        <v>5</v>
      </c>
      <c r="F382" s="9" t="e">
        <f>#REF!</f>
        <v>#REF!</v>
      </c>
      <c r="G382" s="9" t="e">
        <f>IF(#REF!&lt;&gt;"",#REF!,"")</f>
        <v>#REF!</v>
      </c>
      <c r="H382" s="19" t="e">
        <f t="shared" si="24"/>
        <v>#REF!</v>
      </c>
      <c r="I382" t="e">
        <f t="shared" si="25"/>
        <v>#REF!</v>
      </c>
      <c r="J382" s="28" t="e">
        <f>#REF!</f>
        <v>#REF!</v>
      </c>
      <c r="K382" s="29" t="e">
        <f>#REF!</f>
        <v>#REF!</v>
      </c>
      <c r="L382" s="28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29"/>
    </row>
    <row r="383" spans="4:24" x14ac:dyDescent="0.2">
      <c r="D383" t="s">
        <v>162</v>
      </c>
      <c r="E383">
        <v>5</v>
      </c>
      <c r="F383" s="9" t="e">
        <f>#REF!</f>
        <v>#REF!</v>
      </c>
      <c r="G383" s="9" t="e">
        <f>IF(#REF!&lt;&gt;"",#REF!,"")</f>
        <v>#REF!</v>
      </c>
      <c r="H383" s="19" t="e">
        <f t="shared" si="24"/>
        <v>#REF!</v>
      </c>
      <c r="I383" t="e">
        <f t="shared" si="25"/>
        <v>#REF!</v>
      </c>
      <c r="J383" s="28" t="e">
        <f>#REF!</f>
        <v>#REF!</v>
      </c>
      <c r="K383" s="29" t="e">
        <f>#REF!</f>
        <v>#REF!</v>
      </c>
      <c r="L383" s="28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29"/>
    </row>
    <row r="384" spans="4:24" x14ac:dyDescent="0.2">
      <c r="D384" t="s">
        <v>162</v>
      </c>
      <c r="E384">
        <v>5</v>
      </c>
      <c r="F384" s="9" t="e">
        <f>#REF!</f>
        <v>#REF!</v>
      </c>
      <c r="G384" s="9" t="e">
        <f>IF(#REF!&lt;&gt;"",#REF!,"")</f>
        <v>#REF!</v>
      </c>
      <c r="H384" s="19" t="e">
        <f t="shared" si="24"/>
        <v>#REF!</v>
      </c>
      <c r="I384" t="e">
        <f t="shared" si="25"/>
        <v>#REF!</v>
      </c>
      <c r="J384" s="28" t="e">
        <f>#REF!</f>
        <v>#REF!</v>
      </c>
      <c r="K384" s="29" t="e">
        <f>#REF!</f>
        <v>#REF!</v>
      </c>
      <c r="L384" s="28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29"/>
    </row>
    <row r="385" spans="4:24" x14ac:dyDescent="0.2">
      <c r="D385" t="s">
        <v>162</v>
      </c>
      <c r="E385">
        <v>5</v>
      </c>
      <c r="F385" s="9" t="e">
        <f>#REF!</f>
        <v>#REF!</v>
      </c>
      <c r="G385" s="9" t="e">
        <f>IF(#REF!&lt;&gt;"",#REF!,"")</f>
        <v>#REF!</v>
      </c>
      <c r="H385" s="19" t="e">
        <f t="shared" si="24"/>
        <v>#REF!</v>
      </c>
      <c r="I385" t="e">
        <f t="shared" si="25"/>
        <v>#REF!</v>
      </c>
      <c r="J385" s="28" t="e">
        <f>#REF!</f>
        <v>#REF!</v>
      </c>
      <c r="K385" s="29" t="e">
        <f>#REF!</f>
        <v>#REF!</v>
      </c>
      <c r="L385" s="28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29"/>
    </row>
    <row r="386" spans="4:24" x14ac:dyDescent="0.2">
      <c r="D386" t="s">
        <v>162</v>
      </c>
      <c r="E386">
        <v>5</v>
      </c>
      <c r="F386" s="9" t="e">
        <f>#REF!</f>
        <v>#REF!</v>
      </c>
      <c r="G386" s="9" t="e">
        <f>IF(#REF!&lt;&gt;"",#REF!,"")</f>
        <v>#REF!</v>
      </c>
      <c r="H386" s="19" t="e">
        <f t="shared" si="24"/>
        <v>#REF!</v>
      </c>
      <c r="I386" t="e">
        <f t="shared" si="25"/>
        <v>#REF!</v>
      </c>
      <c r="J386" s="28" t="e">
        <f>#REF!</f>
        <v>#REF!</v>
      </c>
      <c r="K386" s="29" t="e">
        <f>#REF!</f>
        <v>#REF!</v>
      </c>
      <c r="L386" s="28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29"/>
    </row>
    <row r="387" spans="4:24" x14ac:dyDescent="0.2">
      <c r="D387" t="s">
        <v>162</v>
      </c>
      <c r="E387">
        <v>5</v>
      </c>
      <c r="F387" s="9" t="e">
        <f>#REF!</f>
        <v>#REF!</v>
      </c>
      <c r="G387" s="9" t="e">
        <f>IF(#REF!&lt;&gt;"",#REF!,"")</f>
        <v>#REF!</v>
      </c>
      <c r="H387" s="19" t="e">
        <f t="shared" si="24"/>
        <v>#REF!</v>
      </c>
      <c r="I387" t="e">
        <f t="shared" si="25"/>
        <v>#REF!</v>
      </c>
      <c r="J387" s="28" t="e">
        <f>#REF!</f>
        <v>#REF!</v>
      </c>
      <c r="K387" s="29" t="e">
        <f>#REF!</f>
        <v>#REF!</v>
      </c>
      <c r="L387" s="28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29"/>
    </row>
    <row r="388" spans="4:24" x14ac:dyDescent="0.2">
      <c r="D388" t="s">
        <v>162</v>
      </c>
      <c r="E388">
        <v>5</v>
      </c>
      <c r="F388" s="9" t="e">
        <f>#REF!</f>
        <v>#REF!</v>
      </c>
      <c r="G388" s="9" t="e">
        <f>IF(#REF!&lt;&gt;"",#REF!,"")</f>
        <v>#REF!</v>
      </c>
      <c r="H388" s="19" t="e">
        <f t="shared" si="24"/>
        <v>#REF!</v>
      </c>
      <c r="I388" t="e">
        <f t="shared" si="25"/>
        <v>#REF!</v>
      </c>
      <c r="J388" s="28" t="e">
        <f>#REF!</f>
        <v>#REF!</v>
      </c>
      <c r="K388" s="29" t="e">
        <f>#REF!</f>
        <v>#REF!</v>
      </c>
      <c r="L388" s="28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29"/>
    </row>
    <row r="389" spans="4:24" x14ac:dyDescent="0.2">
      <c r="D389" t="s">
        <v>162</v>
      </c>
      <c r="E389">
        <v>5</v>
      </c>
      <c r="F389" s="9" t="e">
        <f>#REF!</f>
        <v>#REF!</v>
      </c>
      <c r="G389" s="9" t="e">
        <f>IF(#REF!&lt;&gt;"",#REF!,"")</f>
        <v>#REF!</v>
      </c>
      <c r="H389" s="19" t="e">
        <f t="shared" si="24"/>
        <v>#REF!</v>
      </c>
      <c r="I389" t="e">
        <f t="shared" si="25"/>
        <v>#REF!</v>
      </c>
      <c r="J389" s="28" t="e">
        <f>#REF!</f>
        <v>#REF!</v>
      </c>
      <c r="K389" s="29" t="e">
        <f>#REF!</f>
        <v>#REF!</v>
      </c>
      <c r="L389" s="28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29"/>
    </row>
    <row r="390" spans="4:24" x14ac:dyDescent="0.2">
      <c r="D390" t="s">
        <v>162</v>
      </c>
      <c r="E390">
        <v>5</v>
      </c>
      <c r="F390" s="9" t="e">
        <f>#REF!</f>
        <v>#REF!</v>
      </c>
      <c r="G390" s="9" t="e">
        <f>IF(#REF!&lt;&gt;"",#REF!,"")</f>
        <v>#REF!</v>
      </c>
      <c r="H390" s="19" t="e">
        <f t="shared" si="24"/>
        <v>#REF!</v>
      </c>
      <c r="I390" t="e">
        <f t="shared" si="25"/>
        <v>#REF!</v>
      </c>
      <c r="J390" s="28" t="e">
        <f>#REF!</f>
        <v>#REF!</v>
      </c>
      <c r="K390" s="29" t="e">
        <f>#REF!</f>
        <v>#REF!</v>
      </c>
      <c r="L390" s="28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29"/>
    </row>
    <row r="391" spans="4:24" x14ac:dyDescent="0.2">
      <c r="D391" t="s">
        <v>162</v>
      </c>
      <c r="E391">
        <v>5</v>
      </c>
      <c r="F391" s="9" t="e">
        <f>#REF!</f>
        <v>#REF!</v>
      </c>
      <c r="G391" s="9" t="e">
        <f>IF(#REF!&lt;&gt;"",#REF!,"")</f>
        <v>#REF!</v>
      </c>
      <c r="H391" s="19" t="e">
        <f t="shared" si="24"/>
        <v>#REF!</v>
      </c>
      <c r="I391" t="e">
        <f t="shared" si="25"/>
        <v>#REF!</v>
      </c>
      <c r="J391" s="28" t="e">
        <f>#REF!</f>
        <v>#REF!</v>
      </c>
      <c r="K391" s="29" t="e">
        <f>#REF!</f>
        <v>#REF!</v>
      </c>
      <c r="L391" s="28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29"/>
    </row>
    <row r="392" spans="4:24" x14ac:dyDescent="0.2">
      <c r="D392" t="s">
        <v>162</v>
      </c>
      <c r="E392">
        <v>5</v>
      </c>
      <c r="F392" s="9" t="e">
        <f>#REF!</f>
        <v>#REF!</v>
      </c>
      <c r="G392" s="9" t="e">
        <f>IF(#REF!&lt;&gt;"",#REF!,"")</f>
        <v>#REF!</v>
      </c>
      <c r="H392" s="19" t="e">
        <f t="shared" si="24"/>
        <v>#REF!</v>
      </c>
      <c r="I392" t="e">
        <f t="shared" si="25"/>
        <v>#REF!</v>
      </c>
      <c r="J392" s="28" t="e">
        <f>#REF!</f>
        <v>#REF!</v>
      </c>
      <c r="K392" s="29" t="e">
        <f>#REF!</f>
        <v>#REF!</v>
      </c>
      <c r="L392" s="28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29"/>
    </row>
  </sheetData>
  <sheetProtection password="C79A" sheet="1" objects="1"/>
  <phoneticPr fontId="3" type="noConversion"/>
  <conditionalFormatting sqref="F2:G392">
    <cfRule type="cellIs" dxfId="4" priority="1" stopIfTrue="1" operator="equal">
      <formula>0</formula>
    </cfRule>
  </conditionalFormatting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3"/>
  <sheetViews>
    <sheetView showGridLines="0" tabSelected="1" zoomScale="130" zoomScaleNormal="130" zoomScaleSheetLayoutView="110" workbookViewId="0">
      <selection activeCell="N17" sqref="N17"/>
    </sheetView>
  </sheetViews>
  <sheetFormatPr defaultRowHeight="12.75" x14ac:dyDescent="0.2"/>
  <cols>
    <col min="1" max="1" width="9.140625" style="33"/>
    <col min="2" max="2" width="13" style="33" customWidth="1"/>
    <col min="3" max="4" width="9.140625" style="33"/>
    <col min="5" max="5" width="9.85546875" style="33" bestFit="1" customWidth="1"/>
    <col min="6" max="6" width="9.140625" style="33"/>
    <col min="7" max="7" width="15.140625" style="33" customWidth="1"/>
    <col min="8" max="8" width="13.28515625" style="33" customWidth="1"/>
    <col min="9" max="9" width="14.42578125" style="33" customWidth="1"/>
    <col min="10" max="16384" width="9.140625" style="33"/>
  </cols>
  <sheetData>
    <row r="1" spans="1:12" ht="15.75" x14ac:dyDescent="0.25">
      <c r="A1" s="213" t="s">
        <v>299</v>
      </c>
      <c r="B1" s="213"/>
      <c r="C1" s="213"/>
      <c r="D1" s="32"/>
      <c r="E1" s="32"/>
      <c r="F1" s="32"/>
      <c r="G1" s="32"/>
      <c r="H1" s="32"/>
      <c r="I1" s="32"/>
      <c r="J1" s="32"/>
      <c r="K1" s="32"/>
      <c r="L1" s="32"/>
    </row>
    <row r="2" spans="1:12" x14ac:dyDescent="0.2">
      <c r="A2" s="172" t="s">
        <v>300</v>
      </c>
      <c r="B2" s="172"/>
      <c r="C2" s="172"/>
      <c r="D2" s="173"/>
      <c r="E2" s="34" t="s">
        <v>391</v>
      </c>
      <c r="F2" s="35"/>
      <c r="G2" s="36" t="s">
        <v>301</v>
      </c>
      <c r="H2" s="34" t="s">
        <v>396</v>
      </c>
      <c r="I2" s="37"/>
      <c r="J2" s="32"/>
      <c r="K2" s="32"/>
      <c r="L2" s="32"/>
    </row>
    <row r="3" spans="1:12" x14ac:dyDescent="0.2">
      <c r="A3" s="38"/>
      <c r="B3" s="38"/>
      <c r="C3" s="38"/>
      <c r="D3" s="38"/>
      <c r="E3" s="39"/>
      <c r="F3" s="39"/>
      <c r="G3" s="38"/>
      <c r="H3" s="38"/>
      <c r="I3" s="40"/>
      <c r="J3" s="32"/>
      <c r="K3" s="32"/>
      <c r="L3" s="32"/>
    </row>
    <row r="4" spans="1:12" ht="15" x14ac:dyDescent="0.2">
      <c r="A4" s="174" t="s">
        <v>362</v>
      </c>
      <c r="B4" s="174"/>
      <c r="C4" s="174"/>
      <c r="D4" s="174"/>
      <c r="E4" s="174"/>
      <c r="F4" s="174"/>
      <c r="G4" s="174"/>
      <c r="H4" s="174"/>
      <c r="I4" s="174"/>
      <c r="J4" s="32"/>
      <c r="K4" s="32"/>
      <c r="L4" s="32"/>
    </row>
    <row r="5" spans="1:12" x14ac:dyDescent="0.2">
      <c r="A5" s="41"/>
      <c r="B5" s="41"/>
      <c r="C5" s="41"/>
      <c r="D5" s="42"/>
      <c r="E5" s="43"/>
      <c r="F5" s="44"/>
      <c r="G5" s="45"/>
      <c r="H5" s="46"/>
      <c r="I5" s="47"/>
      <c r="J5" s="32"/>
      <c r="K5" s="32"/>
      <c r="L5" s="32"/>
    </row>
    <row r="6" spans="1:12" x14ac:dyDescent="0.2">
      <c r="A6" s="162" t="s">
        <v>302</v>
      </c>
      <c r="B6" s="163"/>
      <c r="C6" s="170" t="s">
        <v>366</v>
      </c>
      <c r="D6" s="171"/>
      <c r="E6" s="175"/>
      <c r="F6" s="175"/>
      <c r="G6" s="175"/>
      <c r="H6" s="175"/>
      <c r="I6" s="49"/>
      <c r="J6" s="32"/>
      <c r="K6" s="32"/>
      <c r="L6" s="32"/>
    </row>
    <row r="7" spans="1:12" x14ac:dyDescent="0.2">
      <c r="A7" s="50"/>
      <c r="B7" s="50"/>
      <c r="C7" s="41"/>
      <c r="D7" s="41"/>
      <c r="E7" s="175"/>
      <c r="F7" s="175"/>
      <c r="G7" s="175"/>
      <c r="H7" s="175"/>
      <c r="I7" s="49"/>
      <c r="J7" s="32"/>
      <c r="K7" s="32"/>
      <c r="L7" s="32"/>
    </row>
    <row r="8" spans="1:12" x14ac:dyDescent="0.2">
      <c r="A8" s="176" t="s">
        <v>303</v>
      </c>
      <c r="B8" s="177"/>
      <c r="C8" s="170" t="s">
        <v>367</v>
      </c>
      <c r="D8" s="171"/>
      <c r="E8" s="175"/>
      <c r="F8" s="175"/>
      <c r="G8" s="175"/>
      <c r="H8" s="175"/>
      <c r="I8" s="42"/>
      <c r="J8" s="32"/>
      <c r="K8" s="32"/>
      <c r="L8" s="32"/>
    </row>
    <row r="9" spans="1:12" x14ac:dyDescent="0.2">
      <c r="A9" s="51"/>
      <c r="B9" s="51"/>
      <c r="C9" s="52"/>
      <c r="D9" s="41"/>
      <c r="E9" s="41"/>
      <c r="F9" s="41"/>
      <c r="G9" s="41"/>
      <c r="H9" s="41"/>
      <c r="I9" s="41"/>
      <c r="J9" s="32"/>
      <c r="K9" s="32"/>
      <c r="L9" s="32"/>
    </row>
    <row r="10" spans="1:12" x14ac:dyDescent="0.2">
      <c r="A10" s="167" t="s">
        <v>304</v>
      </c>
      <c r="B10" s="168"/>
      <c r="C10" s="170" t="s">
        <v>368</v>
      </c>
      <c r="D10" s="171"/>
      <c r="E10" s="41"/>
      <c r="F10" s="41"/>
      <c r="G10" s="41"/>
      <c r="H10" s="41"/>
      <c r="I10" s="41"/>
      <c r="J10" s="32"/>
      <c r="K10" s="32"/>
      <c r="L10" s="32"/>
    </row>
    <row r="11" spans="1:12" x14ac:dyDescent="0.2">
      <c r="A11" s="169"/>
      <c r="B11" s="169"/>
      <c r="C11" s="41"/>
      <c r="D11" s="41"/>
      <c r="E11" s="41"/>
      <c r="F11" s="41"/>
      <c r="G11" s="41"/>
      <c r="H11" s="41"/>
      <c r="I11" s="41"/>
      <c r="J11" s="32"/>
      <c r="K11" s="32"/>
      <c r="L11" s="32"/>
    </row>
    <row r="12" spans="1:12" x14ac:dyDescent="0.2">
      <c r="A12" s="162" t="s">
        <v>305</v>
      </c>
      <c r="B12" s="163"/>
      <c r="C12" s="164" t="s">
        <v>369</v>
      </c>
      <c r="D12" s="178"/>
      <c r="E12" s="178"/>
      <c r="F12" s="178"/>
      <c r="G12" s="178"/>
      <c r="H12" s="178"/>
      <c r="I12" s="179"/>
      <c r="J12" s="32"/>
      <c r="K12" s="32"/>
      <c r="L12" s="32"/>
    </row>
    <row r="13" spans="1:12" x14ac:dyDescent="0.2">
      <c r="A13" s="50"/>
      <c r="B13" s="50"/>
      <c r="C13" s="53"/>
      <c r="D13" s="41"/>
      <c r="E13" s="41"/>
      <c r="F13" s="41"/>
      <c r="G13" s="41"/>
      <c r="H13" s="41"/>
      <c r="I13" s="41"/>
      <c r="J13" s="32"/>
      <c r="K13" s="32"/>
      <c r="L13" s="32"/>
    </row>
    <row r="14" spans="1:12" x14ac:dyDescent="0.2">
      <c r="A14" s="162" t="s">
        <v>306</v>
      </c>
      <c r="B14" s="163"/>
      <c r="C14" s="180">
        <v>48000</v>
      </c>
      <c r="D14" s="181"/>
      <c r="E14" s="41"/>
      <c r="F14" s="164" t="s">
        <v>370</v>
      </c>
      <c r="G14" s="165"/>
      <c r="H14" s="165"/>
      <c r="I14" s="166"/>
      <c r="J14" s="32"/>
      <c r="K14" s="32"/>
      <c r="L14" s="32"/>
    </row>
    <row r="15" spans="1:12" x14ac:dyDescent="0.2">
      <c r="A15" s="50"/>
      <c r="B15" s="50"/>
      <c r="C15" s="41"/>
      <c r="D15" s="41"/>
      <c r="E15" s="41"/>
      <c r="F15" s="41"/>
      <c r="G15" s="41"/>
      <c r="H15" s="41"/>
      <c r="I15" s="41"/>
      <c r="J15" s="32"/>
      <c r="K15" s="32"/>
      <c r="L15" s="32"/>
    </row>
    <row r="16" spans="1:12" x14ac:dyDescent="0.2">
      <c r="A16" s="162" t="s">
        <v>307</v>
      </c>
      <c r="B16" s="163"/>
      <c r="C16" s="164" t="s">
        <v>371</v>
      </c>
      <c r="D16" s="165"/>
      <c r="E16" s="165"/>
      <c r="F16" s="165"/>
      <c r="G16" s="165"/>
      <c r="H16" s="165"/>
      <c r="I16" s="166"/>
      <c r="J16" s="32"/>
      <c r="K16" s="32"/>
      <c r="L16" s="32"/>
    </row>
    <row r="17" spans="1:12" x14ac:dyDescent="0.2">
      <c r="A17" s="50"/>
      <c r="B17" s="50"/>
      <c r="C17" s="41"/>
      <c r="D17" s="41"/>
      <c r="E17" s="41"/>
      <c r="F17" s="41"/>
      <c r="G17" s="41"/>
      <c r="H17" s="41"/>
      <c r="I17" s="41"/>
      <c r="J17" s="32"/>
      <c r="K17" s="32"/>
      <c r="L17" s="32"/>
    </row>
    <row r="18" spans="1:12" x14ac:dyDescent="0.2">
      <c r="A18" s="162" t="s">
        <v>308</v>
      </c>
      <c r="B18" s="163"/>
      <c r="C18" s="182" t="s">
        <v>375</v>
      </c>
      <c r="D18" s="183"/>
      <c r="E18" s="183"/>
      <c r="F18" s="183"/>
      <c r="G18" s="183"/>
      <c r="H18" s="183"/>
      <c r="I18" s="184"/>
      <c r="J18" s="32"/>
      <c r="K18" s="32"/>
      <c r="L18" s="32"/>
    </row>
    <row r="19" spans="1:12" x14ac:dyDescent="0.2">
      <c r="A19" s="50"/>
      <c r="B19" s="50"/>
      <c r="C19" s="53"/>
      <c r="D19" s="41"/>
      <c r="E19" s="41"/>
      <c r="F19" s="41"/>
      <c r="G19" s="41"/>
      <c r="H19" s="41"/>
      <c r="I19" s="41"/>
      <c r="J19" s="32"/>
      <c r="K19" s="32"/>
      <c r="L19" s="32"/>
    </row>
    <row r="20" spans="1:12" x14ac:dyDescent="0.2">
      <c r="A20" s="162" t="s">
        <v>309</v>
      </c>
      <c r="B20" s="163"/>
      <c r="C20" s="182" t="s">
        <v>372</v>
      </c>
      <c r="D20" s="183"/>
      <c r="E20" s="183"/>
      <c r="F20" s="183"/>
      <c r="G20" s="183"/>
      <c r="H20" s="183"/>
      <c r="I20" s="184"/>
      <c r="J20" s="32"/>
      <c r="K20" s="32"/>
      <c r="L20" s="32"/>
    </row>
    <row r="21" spans="1:12" x14ac:dyDescent="0.2">
      <c r="A21" s="50"/>
      <c r="B21" s="50"/>
      <c r="C21" s="53"/>
      <c r="D21" s="41"/>
      <c r="E21" s="41"/>
      <c r="F21" s="41"/>
      <c r="G21" s="41"/>
      <c r="H21" s="41"/>
      <c r="I21" s="41"/>
      <c r="J21" s="32"/>
      <c r="K21" s="32"/>
      <c r="L21" s="32"/>
    </row>
    <row r="22" spans="1:12" x14ac:dyDescent="0.2">
      <c r="A22" s="162" t="s">
        <v>310</v>
      </c>
      <c r="B22" s="163"/>
      <c r="C22" s="54">
        <v>201</v>
      </c>
      <c r="D22" s="164" t="s">
        <v>370</v>
      </c>
      <c r="E22" s="185"/>
      <c r="F22" s="186"/>
      <c r="G22" s="187"/>
      <c r="H22" s="188"/>
      <c r="I22" s="55"/>
      <c r="J22" s="32"/>
      <c r="K22" s="32"/>
      <c r="L22" s="32"/>
    </row>
    <row r="23" spans="1:12" x14ac:dyDescent="0.2">
      <c r="A23" s="50"/>
      <c r="B23" s="50"/>
      <c r="C23" s="41"/>
      <c r="D23" s="56"/>
      <c r="E23" s="56"/>
      <c r="F23" s="56"/>
      <c r="G23" s="56"/>
      <c r="H23" s="41"/>
      <c r="I23" s="42"/>
      <c r="J23" s="32"/>
      <c r="K23" s="32"/>
      <c r="L23" s="32"/>
    </row>
    <row r="24" spans="1:12" x14ac:dyDescent="0.2">
      <c r="A24" s="162" t="s">
        <v>311</v>
      </c>
      <c r="B24" s="163"/>
      <c r="C24" s="54">
        <v>6</v>
      </c>
      <c r="D24" s="189" t="s">
        <v>373</v>
      </c>
      <c r="E24" s="190"/>
      <c r="F24" s="190"/>
      <c r="G24" s="191"/>
      <c r="H24" s="48" t="s">
        <v>312</v>
      </c>
      <c r="I24" s="160">
        <v>3113</v>
      </c>
      <c r="J24" s="32"/>
      <c r="K24" s="32"/>
      <c r="L24" s="32"/>
    </row>
    <row r="25" spans="1:12" x14ac:dyDescent="0.2">
      <c r="A25" s="50"/>
      <c r="B25" s="50"/>
      <c r="C25" s="41"/>
      <c r="D25" s="56"/>
      <c r="E25" s="56"/>
      <c r="F25" s="56"/>
      <c r="G25" s="50"/>
      <c r="H25" s="50" t="s">
        <v>363</v>
      </c>
      <c r="I25" s="53"/>
      <c r="J25" s="32"/>
      <c r="K25" s="32"/>
      <c r="L25" s="32"/>
    </row>
    <row r="26" spans="1:12" x14ac:dyDescent="0.2">
      <c r="A26" s="162" t="s">
        <v>313</v>
      </c>
      <c r="B26" s="163"/>
      <c r="C26" s="57" t="s">
        <v>390</v>
      </c>
      <c r="D26" s="58"/>
      <c r="E26" s="32"/>
      <c r="F26" s="59"/>
      <c r="G26" s="162" t="s">
        <v>314</v>
      </c>
      <c r="H26" s="163"/>
      <c r="I26" s="60" t="s">
        <v>374</v>
      </c>
      <c r="J26" s="32"/>
      <c r="K26" s="32"/>
      <c r="L26" s="32"/>
    </row>
    <row r="27" spans="1:12" x14ac:dyDescent="0.2">
      <c r="A27" s="50"/>
      <c r="B27" s="50"/>
      <c r="C27" s="41"/>
      <c r="D27" s="59"/>
      <c r="E27" s="59"/>
      <c r="F27" s="59"/>
      <c r="G27" s="59"/>
      <c r="H27" s="41"/>
      <c r="I27" s="61"/>
      <c r="J27" s="32"/>
      <c r="K27" s="32"/>
      <c r="L27" s="32"/>
    </row>
    <row r="28" spans="1:12" x14ac:dyDescent="0.2">
      <c r="A28" s="192" t="s">
        <v>315</v>
      </c>
      <c r="B28" s="193"/>
      <c r="C28" s="194"/>
      <c r="D28" s="194"/>
      <c r="E28" s="195" t="s">
        <v>316</v>
      </c>
      <c r="F28" s="196"/>
      <c r="G28" s="196"/>
      <c r="H28" s="197" t="s">
        <v>317</v>
      </c>
      <c r="I28" s="197"/>
      <c r="J28" s="32"/>
      <c r="K28" s="32"/>
      <c r="L28" s="32"/>
    </row>
    <row r="29" spans="1:12" x14ac:dyDescent="0.2">
      <c r="A29" s="32"/>
      <c r="B29" s="32"/>
      <c r="C29" s="32"/>
      <c r="D29" s="47"/>
      <c r="E29" s="41"/>
      <c r="F29" s="41"/>
      <c r="G29" s="41"/>
      <c r="H29" s="62"/>
      <c r="I29" s="61"/>
      <c r="J29" s="32"/>
      <c r="K29" s="32"/>
      <c r="L29" s="32"/>
    </row>
    <row r="30" spans="1:12" x14ac:dyDescent="0.2">
      <c r="A30" s="198"/>
      <c r="B30" s="199"/>
      <c r="C30" s="199"/>
      <c r="D30" s="200"/>
      <c r="E30" s="198"/>
      <c r="F30" s="199"/>
      <c r="G30" s="199"/>
      <c r="H30" s="170"/>
      <c r="I30" s="171"/>
      <c r="J30" s="32"/>
      <c r="K30" s="32"/>
      <c r="L30" s="32"/>
    </row>
    <row r="31" spans="1:12" x14ac:dyDescent="0.2">
      <c r="A31" s="105"/>
      <c r="B31" s="105"/>
      <c r="C31" s="106"/>
      <c r="D31" s="201"/>
      <c r="E31" s="201"/>
      <c r="F31" s="201"/>
      <c r="G31" s="202"/>
      <c r="H31" s="56"/>
      <c r="I31" s="115"/>
      <c r="J31" s="32"/>
      <c r="K31" s="32"/>
      <c r="L31" s="32"/>
    </row>
    <row r="32" spans="1:12" x14ac:dyDescent="0.2">
      <c r="A32" s="198"/>
      <c r="B32" s="199"/>
      <c r="C32" s="199"/>
      <c r="D32" s="200"/>
      <c r="E32" s="198"/>
      <c r="F32" s="199"/>
      <c r="G32" s="199"/>
      <c r="H32" s="203"/>
      <c r="I32" s="204"/>
      <c r="J32" s="32"/>
      <c r="K32" s="32"/>
      <c r="L32" s="32"/>
    </row>
    <row r="33" spans="1:12" x14ac:dyDescent="0.2">
      <c r="A33" s="105"/>
      <c r="B33" s="105"/>
      <c r="C33" s="106"/>
      <c r="D33" s="143"/>
      <c r="E33" s="143"/>
      <c r="F33" s="143"/>
      <c r="G33" s="144"/>
      <c r="H33" s="56"/>
      <c r="I33" s="116"/>
      <c r="J33" s="32"/>
      <c r="K33" s="32"/>
      <c r="L33" s="32"/>
    </row>
    <row r="34" spans="1:12" x14ac:dyDescent="0.2">
      <c r="A34" s="198"/>
      <c r="B34" s="199"/>
      <c r="C34" s="199"/>
      <c r="D34" s="200"/>
      <c r="E34" s="205"/>
      <c r="F34" s="206"/>
      <c r="G34" s="206"/>
      <c r="H34" s="170"/>
      <c r="I34" s="171"/>
      <c r="J34" s="32"/>
      <c r="K34" s="32"/>
      <c r="L34" s="32"/>
    </row>
    <row r="35" spans="1:12" x14ac:dyDescent="0.2">
      <c r="A35" s="105"/>
      <c r="B35" s="105"/>
      <c r="C35" s="106"/>
      <c r="D35" s="143"/>
      <c r="E35" s="143"/>
      <c r="F35" s="143"/>
      <c r="G35" s="144"/>
      <c r="H35" s="56"/>
      <c r="I35" s="116"/>
      <c r="J35" s="32"/>
      <c r="K35" s="32"/>
      <c r="L35" s="32"/>
    </row>
    <row r="36" spans="1:12" x14ac:dyDescent="0.2">
      <c r="A36" s="198"/>
      <c r="B36" s="199"/>
      <c r="C36" s="199"/>
      <c r="D36" s="200"/>
      <c r="E36" s="205"/>
      <c r="F36" s="206"/>
      <c r="G36" s="206"/>
      <c r="H36" s="203"/>
      <c r="I36" s="204"/>
      <c r="J36" s="32"/>
      <c r="K36" s="32"/>
      <c r="L36" s="32"/>
    </row>
    <row r="37" spans="1:12" x14ac:dyDescent="0.2">
      <c r="A37" s="107"/>
      <c r="B37" s="107"/>
      <c r="C37" s="221"/>
      <c r="D37" s="222"/>
      <c r="E37" s="56"/>
      <c r="F37" s="221"/>
      <c r="G37" s="222"/>
      <c r="H37" s="56"/>
      <c r="I37" s="56"/>
      <c r="J37" s="32"/>
      <c r="K37" s="32"/>
      <c r="L37" s="32"/>
    </row>
    <row r="38" spans="1:12" x14ac:dyDescent="0.2">
      <c r="A38" s="205"/>
      <c r="B38" s="206"/>
      <c r="C38" s="206"/>
      <c r="D38" s="207"/>
      <c r="E38" s="205"/>
      <c r="F38" s="206"/>
      <c r="G38" s="206"/>
      <c r="H38" s="203"/>
      <c r="I38" s="204"/>
      <c r="J38" s="32"/>
      <c r="K38" s="32"/>
      <c r="L38" s="32"/>
    </row>
    <row r="39" spans="1:12" x14ac:dyDescent="0.2">
      <c r="A39" s="107"/>
      <c r="B39" s="107"/>
      <c r="C39" s="141"/>
      <c r="D39" s="142"/>
      <c r="E39" s="56"/>
      <c r="F39" s="141"/>
      <c r="G39" s="142"/>
      <c r="H39" s="56"/>
      <c r="I39" s="56"/>
      <c r="J39" s="32"/>
      <c r="K39" s="32"/>
      <c r="L39" s="32"/>
    </row>
    <row r="40" spans="1:12" x14ac:dyDescent="0.2">
      <c r="A40" s="205"/>
      <c r="B40" s="206"/>
      <c r="C40" s="206"/>
      <c r="D40" s="207"/>
      <c r="E40" s="205"/>
      <c r="F40" s="206"/>
      <c r="G40" s="206"/>
      <c r="H40" s="203"/>
      <c r="I40" s="204"/>
      <c r="J40" s="32"/>
      <c r="K40" s="32"/>
      <c r="L40" s="32"/>
    </row>
    <row r="41" spans="1:12" x14ac:dyDescent="0.2">
      <c r="A41" s="55"/>
      <c r="B41" s="109"/>
      <c r="C41" s="109"/>
      <c r="D41" s="109"/>
      <c r="E41" s="55"/>
      <c r="F41" s="109"/>
      <c r="G41" s="109"/>
      <c r="H41" s="110"/>
      <c r="I41" s="110"/>
      <c r="J41" s="32"/>
      <c r="K41" s="32"/>
      <c r="L41" s="32"/>
    </row>
    <row r="42" spans="1:12" x14ac:dyDescent="0.2">
      <c r="A42" s="63"/>
      <c r="B42" s="63"/>
      <c r="C42" s="64"/>
      <c r="D42" s="65"/>
      <c r="E42" s="41"/>
      <c r="F42" s="64"/>
      <c r="G42" s="65"/>
      <c r="H42" s="41"/>
      <c r="I42" s="41"/>
      <c r="J42" s="32"/>
      <c r="K42" s="32"/>
      <c r="L42" s="32"/>
    </row>
    <row r="43" spans="1:12" x14ac:dyDescent="0.2">
      <c r="A43" s="66"/>
      <c r="B43" s="66"/>
      <c r="C43" s="66"/>
      <c r="D43" s="52"/>
      <c r="E43" s="52"/>
      <c r="F43" s="66"/>
      <c r="G43" s="52"/>
      <c r="H43" s="52"/>
      <c r="I43" s="52"/>
      <c r="J43" s="32"/>
      <c r="K43" s="32"/>
      <c r="L43" s="32"/>
    </row>
    <row r="44" spans="1:12" x14ac:dyDescent="0.2">
      <c r="A44" s="208" t="s">
        <v>318</v>
      </c>
      <c r="B44" s="209"/>
      <c r="C44" s="170"/>
      <c r="D44" s="171"/>
      <c r="E44" s="42"/>
      <c r="F44" s="164"/>
      <c r="G44" s="215"/>
      <c r="H44" s="215"/>
      <c r="I44" s="216"/>
      <c r="J44" s="32"/>
      <c r="K44" s="32"/>
      <c r="L44" s="32"/>
    </row>
    <row r="45" spans="1:12" x14ac:dyDescent="0.2">
      <c r="A45" s="63"/>
      <c r="B45" s="63"/>
      <c r="C45" s="217"/>
      <c r="D45" s="218"/>
      <c r="E45" s="41"/>
      <c r="F45" s="217"/>
      <c r="G45" s="219"/>
      <c r="H45" s="67"/>
      <c r="I45" s="67"/>
      <c r="J45" s="32"/>
      <c r="K45" s="32"/>
      <c r="L45" s="32"/>
    </row>
    <row r="46" spans="1:12" x14ac:dyDescent="0.2">
      <c r="A46" s="208" t="s">
        <v>319</v>
      </c>
      <c r="B46" s="209"/>
      <c r="C46" s="189" t="s">
        <v>392</v>
      </c>
      <c r="D46" s="220"/>
      <c r="E46" s="220"/>
      <c r="F46" s="220"/>
      <c r="G46" s="220"/>
      <c r="H46" s="220"/>
      <c r="I46" s="220"/>
      <c r="J46" s="32"/>
      <c r="K46" s="32"/>
      <c r="L46" s="32"/>
    </row>
    <row r="47" spans="1:12" x14ac:dyDescent="0.2">
      <c r="A47" s="50"/>
      <c r="B47" s="50"/>
      <c r="C47" s="68" t="s">
        <v>320</v>
      </c>
      <c r="D47" s="42"/>
      <c r="E47" s="42"/>
      <c r="F47" s="42"/>
      <c r="G47" s="42"/>
      <c r="H47" s="42"/>
      <c r="I47" s="42"/>
      <c r="J47" s="32"/>
      <c r="K47" s="32"/>
      <c r="L47" s="32"/>
    </row>
    <row r="48" spans="1:12" x14ac:dyDescent="0.2">
      <c r="A48" s="208" t="s">
        <v>321</v>
      </c>
      <c r="B48" s="209"/>
      <c r="C48" s="210" t="s">
        <v>393</v>
      </c>
      <c r="D48" s="211"/>
      <c r="E48" s="212"/>
      <c r="F48" s="42"/>
      <c r="G48" s="48" t="s">
        <v>322</v>
      </c>
      <c r="H48" s="210" t="s">
        <v>382</v>
      </c>
      <c r="I48" s="212"/>
      <c r="J48" s="32"/>
      <c r="K48" s="32"/>
      <c r="L48" s="32"/>
    </row>
    <row r="49" spans="1:12" x14ac:dyDescent="0.2">
      <c r="A49" s="50"/>
      <c r="B49" s="50"/>
      <c r="C49" s="68"/>
      <c r="D49" s="42"/>
      <c r="E49" s="42"/>
      <c r="F49" s="42"/>
      <c r="G49" s="42"/>
      <c r="H49" s="42"/>
      <c r="I49" s="42"/>
      <c r="J49" s="32"/>
      <c r="K49" s="32"/>
      <c r="L49" s="32"/>
    </row>
    <row r="50" spans="1:12" x14ac:dyDescent="0.2">
      <c r="A50" s="208" t="s">
        <v>308</v>
      </c>
      <c r="B50" s="209"/>
      <c r="C50" s="225" t="s">
        <v>394</v>
      </c>
      <c r="D50" s="226"/>
      <c r="E50" s="226"/>
      <c r="F50" s="226"/>
      <c r="G50" s="226"/>
      <c r="H50" s="226"/>
      <c r="I50" s="227"/>
      <c r="J50" s="32"/>
      <c r="K50" s="32"/>
      <c r="L50" s="32"/>
    </row>
    <row r="51" spans="1:12" x14ac:dyDescent="0.2">
      <c r="A51" s="50"/>
      <c r="B51" s="50"/>
      <c r="C51" s="42"/>
      <c r="D51" s="42"/>
      <c r="E51" s="42"/>
      <c r="F51" s="42"/>
      <c r="G51" s="42"/>
      <c r="H51" s="42"/>
      <c r="I51" s="42"/>
      <c r="J51" s="32"/>
      <c r="K51" s="32"/>
      <c r="L51" s="32"/>
    </row>
    <row r="52" spans="1:12" x14ac:dyDescent="0.2">
      <c r="A52" s="162" t="s">
        <v>323</v>
      </c>
      <c r="B52" s="163"/>
      <c r="C52" s="210" t="s">
        <v>379</v>
      </c>
      <c r="D52" s="211"/>
      <c r="E52" s="211"/>
      <c r="F52" s="211"/>
      <c r="G52" s="211"/>
      <c r="H52" s="211"/>
      <c r="I52" s="228"/>
      <c r="J52" s="32"/>
      <c r="K52" s="32"/>
      <c r="L52" s="32"/>
    </row>
    <row r="53" spans="1:12" x14ac:dyDescent="0.2">
      <c r="A53" s="69"/>
      <c r="B53" s="69"/>
      <c r="C53" s="214" t="s">
        <v>324</v>
      </c>
      <c r="D53" s="214"/>
      <c r="E53" s="214"/>
      <c r="F53" s="214"/>
      <c r="G53" s="214"/>
      <c r="H53" s="214"/>
      <c r="I53" s="71"/>
      <c r="J53" s="32"/>
      <c r="K53" s="32"/>
      <c r="L53" s="32"/>
    </row>
    <row r="54" spans="1:12" x14ac:dyDescent="0.2">
      <c r="A54" s="69"/>
      <c r="B54" s="69"/>
      <c r="C54" s="70"/>
      <c r="D54" s="70"/>
      <c r="E54" s="70"/>
      <c r="F54" s="70"/>
      <c r="G54" s="70"/>
      <c r="H54" s="70"/>
      <c r="I54" s="71"/>
      <c r="J54" s="32"/>
      <c r="K54" s="32"/>
      <c r="L54" s="32"/>
    </row>
    <row r="55" spans="1:12" x14ac:dyDescent="0.2">
      <c r="A55" s="69"/>
      <c r="B55" s="229" t="s">
        <v>325</v>
      </c>
      <c r="C55" s="230"/>
      <c r="D55" s="230"/>
      <c r="E55" s="230"/>
      <c r="F55" s="92"/>
      <c r="G55" s="92"/>
      <c r="H55" s="92"/>
      <c r="I55" s="93"/>
      <c r="J55" s="32"/>
      <c r="K55" s="32"/>
      <c r="L55" s="32"/>
    </row>
    <row r="56" spans="1:12" x14ac:dyDescent="0.2">
      <c r="A56" s="69"/>
      <c r="B56" s="231" t="s">
        <v>376</v>
      </c>
      <c r="C56" s="232"/>
      <c r="D56" s="232"/>
      <c r="E56" s="232"/>
      <c r="F56" s="232"/>
      <c r="G56" s="232"/>
      <c r="H56" s="232"/>
      <c r="I56" s="232"/>
      <c r="J56" s="32"/>
      <c r="K56" s="32"/>
      <c r="L56" s="32"/>
    </row>
    <row r="57" spans="1:12" x14ac:dyDescent="0.2">
      <c r="A57" s="69"/>
      <c r="B57" s="231" t="s">
        <v>353</v>
      </c>
      <c r="C57" s="232"/>
      <c r="D57" s="232"/>
      <c r="E57" s="232"/>
      <c r="F57" s="232"/>
      <c r="G57" s="232"/>
      <c r="H57" s="232"/>
      <c r="I57" s="93"/>
      <c r="J57" s="32"/>
      <c r="K57" s="32"/>
      <c r="L57" s="32"/>
    </row>
    <row r="58" spans="1:12" x14ac:dyDescent="0.2">
      <c r="A58" s="69"/>
      <c r="B58" s="231" t="s">
        <v>354</v>
      </c>
      <c r="C58" s="232"/>
      <c r="D58" s="232"/>
      <c r="E58" s="232"/>
      <c r="F58" s="232"/>
      <c r="G58" s="232"/>
      <c r="H58" s="232"/>
      <c r="I58" s="232"/>
      <c r="J58" s="32"/>
      <c r="K58" s="32"/>
      <c r="L58" s="32"/>
    </row>
    <row r="59" spans="1:12" x14ac:dyDescent="0.2">
      <c r="A59" s="69"/>
      <c r="B59" s="231" t="s">
        <v>355</v>
      </c>
      <c r="C59" s="232"/>
      <c r="D59" s="232"/>
      <c r="E59" s="232"/>
      <c r="F59" s="232"/>
      <c r="G59" s="232"/>
      <c r="H59" s="232"/>
      <c r="I59" s="232"/>
      <c r="J59" s="32"/>
      <c r="K59" s="32"/>
      <c r="L59" s="32"/>
    </row>
    <row r="60" spans="1:12" x14ac:dyDescent="0.2">
      <c r="A60" s="69"/>
      <c r="B60" s="91"/>
      <c r="C60" s="86"/>
      <c r="D60" s="86"/>
      <c r="E60" s="86"/>
      <c r="F60" s="86"/>
      <c r="G60" s="86"/>
      <c r="H60" s="86"/>
      <c r="I60" s="86"/>
      <c r="J60" s="32"/>
      <c r="K60" s="32"/>
      <c r="L60" s="32"/>
    </row>
    <row r="61" spans="1:12" ht="13.5" thickBot="1" x14ac:dyDescent="0.25">
      <c r="A61" s="72" t="s">
        <v>326</v>
      </c>
      <c r="B61" s="42"/>
      <c r="C61" s="42"/>
      <c r="D61" s="42"/>
      <c r="E61" s="42"/>
      <c r="F61" s="42"/>
      <c r="G61" s="73"/>
      <c r="H61" s="74"/>
      <c r="I61" s="73"/>
      <c r="J61" s="32"/>
      <c r="K61" s="32"/>
      <c r="L61" s="32"/>
    </row>
    <row r="62" spans="1:12" x14ac:dyDescent="0.2">
      <c r="A62" s="42"/>
      <c r="B62" s="42"/>
      <c r="C62" s="42"/>
      <c r="D62" s="42"/>
      <c r="E62" s="69" t="s">
        <v>327</v>
      </c>
      <c r="F62" s="32"/>
      <c r="G62" s="233" t="s">
        <v>328</v>
      </c>
      <c r="H62" s="234"/>
      <c r="I62" s="235"/>
      <c r="J62" s="32"/>
      <c r="K62" s="32"/>
      <c r="L62" s="32"/>
    </row>
    <row r="63" spans="1:12" x14ac:dyDescent="0.2">
      <c r="A63" s="75"/>
      <c r="B63" s="75"/>
      <c r="C63" s="47"/>
      <c r="D63" s="47"/>
      <c r="E63" s="47"/>
      <c r="F63" s="47"/>
      <c r="G63" s="223"/>
      <c r="H63" s="224"/>
      <c r="I63" s="47"/>
      <c r="J63" s="32"/>
      <c r="K63" s="32"/>
      <c r="L63" s="32"/>
    </row>
  </sheetData>
  <protectedRanges>
    <protectedRange sqref="C14:D14 F14:I14 C16:I16 C18:I18 C20:I20 C24 C22:F22 C26 I26 I24" name="Range1"/>
    <protectedRange sqref="E2" name="Range1_1"/>
    <protectedRange sqref="H2" name="Range1_2"/>
    <protectedRange sqref="C6:D6" name="Range1_3"/>
    <protectedRange sqref="C8:D8" name="Range1_4"/>
    <protectedRange sqref="C10:D10" name="Range1_5"/>
    <protectedRange sqref="C12:I12" name="Range1_6"/>
    <protectedRange sqref="D24:G24" name="Range1_1_1"/>
    <protectedRange sqref="A30:D30" name="Range1_7_2"/>
    <protectedRange sqref="E30:G30" name="Range1_8_2"/>
    <protectedRange sqref="E32:G32" name="Range1_9_2"/>
    <protectedRange sqref="H30:I30" name="Range1_10_2"/>
    <protectedRange sqref="A32:D32" name="Range1_11_2"/>
    <protectedRange sqref="A34:D34" name="Range1_12_2"/>
    <protectedRange sqref="H32:I32" name="Range1_13_2"/>
  </protectedRanges>
  <mergeCells count="74"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G62:I62"/>
    <mergeCell ref="A48:B48"/>
    <mergeCell ref="C48:E48"/>
    <mergeCell ref="H48:I48"/>
    <mergeCell ref="A1:C1"/>
    <mergeCell ref="C53:H53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A38:D38"/>
    <mergeCell ref="E38:G38"/>
    <mergeCell ref="H38:I38"/>
    <mergeCell ref="A40:D40"/>
    <mergeCell ref="E40:G40"/>
    <mergeCell ref="H40:I40"/>
    <mergeCell ref="A34:D34"/>
    <mergeCell ref="E34:G34"/>
    <mergeCell ref="H34:I34"/>
    <mergeCell ref="A36:D36"/>
    <mergeCell ref="E36:G36"/>
    <mergeCell ref="H36:I36"/>
    <mergeCell ref="A30:D30"/>
    <mergeCell ref="E30:G30"/>
    <mergeCell ref="H30:I30"/>
    <mergeCell ref="D31:G31"/>
    <mergeCell ref="A32:D32"/>
    <mergeCell ref="E32:G32"/>
    <mergeCell ref="H32:I32"/>
    <mergeCell ref="A24:B24"/>
    <mergeCell ref="D24:G24"/>
    <mergeCell ref="A26:B26"/>
    <mergeCell ref="G26:H26"/>
    <mergeCell ref="A28:D28"/>
    <mergeCell ref="E28:G28"/>
    <mergeCell ref="H28:I28"/>
    <mergeCell ref="A18:B18"/>
    <mergeCell ref="C18:I18"/>
    <mergeCell ref="A20:B20"/>
    <mergeCell ref="C20:I20"/>
    <mergeCell ref="A22:B22"/>
    <mergeCell ref="D22:F22"/>
    <mergeCell ref="G22:H22"/>
    <mergeCell ref="A16:B16"/>
    <mergeCell ref="C16:I16"/>
    <mergeCell ref="A10:B11"/>
    <mergeCell ref="C10:D10"/>
    <mergeCell ref="A2:D2"/>
    <mergeCell ref="A4:I4"/>
    <mergeCell ref="A6:B6"/>
    <mergeCell ref="C6:D6"/>
    <mergeCell ref="E6:H8"/>
    <mergeCell ref="A8:B8"/>
    <mergeCell ref="C8:D8"/>
    <mergeCell ref="A12:B12"/>
    <mergeCell ref="C12:I12"/>
    <mergeCell ref="A14:B14"/>
    <mergeCell ref="C14:D14"/>
    <mergeCell ref="F14:I14"/>
  </mergeCells>
  <phoneticPr fontId="3" type="noConversion"/>
  <conditionalFormatting sqref="H29">
    <cfRule type="cellIs" dxfId="3" priority="2" stopIfTrue="1" operator="equal">
      <formula>"DA"</formula>
    </cfRule>
  </conditionalFormatting>
  <conditionalFormatting sqref="H2">
    <cfRule type="cellIs" dxfId="2" priority="3" stopIfTrue="1" operator="lessThan">
      <formula>#REF!</formula>
    </cfRule>
  </conditionalFormatting>
  <conditionalFormatting sqref="H2">
    <cfRule type="cellIs" dxfId="1" priority="1" stopIfTrue="1" operator="lessThan">
      <formula>#REF!</formula>
    </cfRule>
  </conditionalFormatting>
  <hyperlinks>
    <hyperlink ref="C18" r:id="rId1"/>
    <hyperlink ref="C20" r:id="rId2"/>
    <hyperlink ref="C50" r:id="rId3"/>
  </hyperlinks>
  <pageMargins left="0.75" right="0.75" top="1" bottom="1" header="0.5" footer="0.5"/>
  <pageSetup paperSize="9" scale="86" fitToHeight="0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123"/>
  <sheetViews>
    <sheetView showGridLines="0" zoomScale="120" zoomScaleNormal="120" zoomScaleSheetLayoutView="110" workbookViewId="0">
      <selection activeCell="N47" sqref="N47"/>
    </sheetView>
  </sheetViews>
  <sheetFormatPr defaultRowHeight="12.75" x14ac:dyDescent="0.2"/>
  <cols>
    <col min="5" max="6" width="9.140625" customWidth="1"/>
    <col min="7" max="7" width="6.7109375" customWidth="1"/>
    <col min="8" max="8" width="3.28515625" customWidth="1"/>
    <col min="9" max="9" width="6.140625" customWidth="1"/>
    <col min="10" max="10" width="10.85546875" style="89" bestFit="1" customWidth="1"/>
    <col min="11" max="11" width="10.85546875" style="148" customWidth="1"/>
    <col min="12" max="12" width="10.85546875" style="127" bestFit="1" customWidth="1"/>
    <col min="13" max="13" width="14.42578125" style="140" bestFit="1" customWidth="1"/>
    <col min="14" max="14" width="11" style="15" bestFit="1" customWidth="1"/>
    <col min="15" max="15" width="11.140625" customWidth="1"/>
    <col min="16" max="16" width="11.7109375" customWidth="1"/>
  </cols>
  <sheetData>
    <row r="1" spans="1:16" ht="12.75" customHeight="1" x14ac:dyDescent="0.2">
      <c r="A1" s="248" t="s">
        <v>184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</row>
    <row r="2" spans="1:16" ht="12.75" customHeight="1" x14ac:dyDescent="0.2">
      <c r="A2" s="249" t="s">
        <v>397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</row>
    <row r="3" spans="1:16" ht="6.75" customHeight="1" x14ac:dyDescent="0.2">
      <c r="A3" s="250"/>
      <c r="B3" s="250"/>
      <c r="C3" s="250"/>
      <c r="D3" s="250"/>
      <c r="E3" s="250"/>
      <c r="F3" s="250"/>
      <c r="G3" s="250"/>
      <c r="H3" s="250"/>
      <c r="I3" s="250"/>
      <c r="J3" s="250"/>
      <c r="K3" s="250"/>
    </row>
    <row r="4" spans="1:16" ht="12.75" customHeight="1" x14ac:dyDescent="0.2">
      <c r="A4" s="251" t="s">
        <v>381</v>
      </c>
      <c r="B4" s="252"/>
      <c r="C4" s="252"/>
      <c r="D4" s="252"/>
      <c r="E4" s="252"/>
      <c r="F4" s="252"/>
      <c r="G4" s="252"/>
      <c r="H4" s="252"/>
      <c r="I4" s="252"/>
      <c r="J4" s="252"/>
      <c r="K4" s="253"/>
    </row>
    <row r="5" spans="1:16" ht="30.75" customHeight="1" thickBot="1" x14ac:dyDescent="0.25">
      <c r="A5" s="254" t="s">
        <v>72</v>
      </c>
      <c r="B5" s="255"/>
      <c r="C5" s="255"/>
      <c r="D5" s="255"/>
      <c r="E5" s="255"/>
      <c r="F5" s="255"/>
      <c r="G5" s="255"/>
      <c r="H5" s="256"/>
      <c r="I5" s="125" t="s">
        <v>389</v>
      </c>
      <c r="J5" s="151" t="s">
        <v>364</v>
      </c>
      <c r="K5" s="125" t="s">
        <v>365</v>
      </c>
    </row>
    <row r="6" spans="1:16" x14ac:dyDescent="0.2">
      <c r="A6" s="257">
        <v>1</v>
      </c>
      <c r="B6" s="257"/>
      <c r="C6" s="257"/>
      <c r="D6" s="257"/>
      <c r="E6" s="257"/>
      <c r="F6" s="257"/>
      <c r="G6" s="257"/>
      <c r="H6" s="257"/>
      <c r="I6" s="77">
        <v>2</v>
      </c>
      <c r="J6" s="145">
        <v>3</v>
      </c>
      <c r="K6" s="146">
        <v>4</v>
      </c>
    </row>
    <row r="7" spans="1:16" x14ac:dyDescent="0.2">
      <c r="A7" s="236" t="s">
        <v>377</v>
      </c>
      <c r="B7" s="237"/>
      <c r="C7" s="237"/>
      <c r="D7" s="237"/>
      <c r="E7" s="237"/>
      <c r="F7" s="237"/>
      <c r="G7" s="237"/>
      <c r="H7" s="237"/>
      <c r="I7" s="237"/>
      <c r="J7" s="237"/>
      <c r="K7" s="238"/>
    </row>
    <row r="8" spans="1:16" x14ac:dyDescent="0.2">
      <c r="A8" s="239" t="s">
        <v>74</v>
      </c>
      <c r="B8" s="240"/>
      <c r="C8" s="240"/>
      <c r="D8" s="240"/>
      <c r="E8" s="240"/>
      <c r="F8" s="240"/>
      <c r="G8" s="240"/>
      <c r="H8" s="241"/>
      <c r="I8" s="6">
        <v>1</v>
      </c>
      <c r="J8" s="23">
        <v>0</v>
      </c>
      <c r="K8" s="23">
        <v>0</v>
      </c>
    </row>
    <row r="9" spans="1:16" x14ac:dyDescent="0.2">
      <c r="A9" s="242" t="s">
        <v>8</v>
      </c>
      <c r="B9" s="243"/>
      <c r="C9" s="243"/>
      <c r="D9" s="243"/>
      <c r="E9" s="243"/>
      <c r="F9" s="243"/>
      <c r="G9" s="243"/>
      <c r="H9" s="244"/>
      <c r="I9" s="4">
        <v>2</v>
      </c>
      <c r="J9" s="24">
        <f>J10+J17+J27+J36+J40</f>
        <v>1216973678</v>
      </c>
      <c r="K9" s="24">
        <f>K10+K17+K27+K36+K40</f>
        <v>1253786012</v>
      </c>
      <c r="L9" s="131"/>
      <c r="O9" s="9"/>
      <c r="P9" s="9"/>
    </row>
    <row r="10" spans="1:16" x14ac:dyDescent="0.2">
      <c r="A10" s="245" t="s">
        <v>255</v>
      </c>
      <c r="B10" s="246"/>
      <c r="C10" s="246"/>
      <c r="D10" s="246"/>
      <c r="E10" s="246"/>
      <c r="F10" s="246"/>
      <c r="G10" s="246"/>
      <c r="H10" s="247"/>
      <c r="I10" s="4">
        <v>3</v>
      </c>
      <c r="J10" s="24">
        <f>SUM(J11:J16)</f>
        <v>98325947</v>
      </c>
      <c r="K10" s="24">
        <f>SUM(K11:K16)</f>
        <v>134456923</v>
      </c>
      <c r="L10" s="131"/>
      <c r="O10" s="9"/>
      <c r="P10" s="9"/>
    </row>
    <row r="11" spans="1:16" x14ac:dyDescent="0.2">
      <c r="A11" s="245" t="s">
        <v>125</v>
      </c>
      <c r="B11" s="246"/>
      <c r="C11" s="246"/>
      <c r="D11" s="246"/>
      <c r="E11" s="246"/>
      <c r="F11" s="246"/>
      <c r="G11" s="246"/>
      <c r="H11" s="247"/>
      <c r="I11" s="4">
        <v>4</v>
      </c>
      <c r="J11" s="25">
        <v>0</v>
      </c>
      <c r="K11" s="25">
        <v>0</v>
      </c>
      <c r="L11" s="131"/>
      <c r="O11" s="9"/>
      <c r="P11" s="9"/>
    </row>
    <row r="12" spans="1:16" x14ac:dyDescent="0.2">
      <c r="A12" s="245" t="s">
        <v>10</v>
      </c>
      <c r="B12" s="246"/>
      <c r="C12" s="246"/>
      <c r="D12" s="246"/>
      <c r="E12" s="246"/>
      <c r="F12" s="246"/>
      <c r="G12" s="246"/>
      <c r="H12" s="247"/>
      <c r="I12" s="4">
        <v>5</v>
      </c>
      <c r="J12" s="25">
        <v>95339734</v>
      </c>
      <c r="K12" s="25">
        <v>124359772</v>
      </c>
      <c r="L12" s="131"/>
      <c r="O12" s="9"/>
      <c r="P12" s="9"/>
    </row>
    <row r="13" spans="1:16" x14ac:dyDescent="0.2">
      <c r="A13" s="245" t="s">
        <v>126</v>
      </c>
      <c r="B13" s="246"/>
      <c r="C13" s="246"/>
      <c r="D13" s="246"/>
      <c r="E13" s="246"/>
      <c r="F13" s="246"/>
      <c r="G13" s="246"/>
      <c r="H13" s="247"/>
      <c r="I13" s="4">
        <v>6</v>
      </c>
      <c r="J13" s="25">
        <v>0</v>
      </c>
      <c r="K13" s="25">
        <v>0</v>
      </c>
      <c r="L13" s="131"/>
      <c r="O13" s="9"/>
      <c r="P13" s="9"/>
    </row>
    <row r="14" spans="1:16" x14ac:dyDescent="0.2">
      <c r="A14" s="245" t="s">
        <v>259</v>
      </c>
      <c r="B14" s="246"/>
      <c r="C14" s="246"/>
      <c r="D14" s="246"/>
      <c r="E14" s="246"/>
      <c r="F14" s="246"/>
      <c r="G14" s="246"/>
      <c r="H14" s="247"/>
      <c r="I14" s="4">
        <v>7</v>
      </c>
      <c r="J14" s="25">
        <v>0</v>
      </c>
      <c r="K14" s="25">
        <v>0</v>
      </c>
      <c r="L14" s="131"/>
      <c r="O14" s="9"/>
      <c r="P14" s="9"/>
    </row>
    <row r="15" spans="1:16" x14ac:dyDescent="0.2">
      <c r="A15" s="245" t="s">
        <v>260</v>
      </c>
      <c r="B15" s="246"/>
      <c r="C15" s="246"/>
      <c r="D15" s="246"/>
      <c r="E15" s="246"/>
      <c r="F15" s="246"/>
      <c r="G15" s="246"/>
      <c r="H15" s="247"/>
      <c r="I15" s="4">
        <v>8</v>
      </c>
      <c r="J15" s="25">
        <v>2986213</v>
      </c>
      <c r="K15" s="25">
        <v>10097151</v>
      </c>
      <c r="L15" s="131"/>
      <c r="O15" s="9"/>
      <c r="P15" s="9"/>
    </row>
    <row r="16" spans="1:16" x14ac:dyDescent="0.2">
      <c r="A16" s="245" t="s">
        <v>261</v>
      </c>
      <c r="B16" s="246"/>
      <c r="C16" s="246"/>
      <c r="D16" s="246"/>
      <c r="E16" s="246"/>
      <c r="F16" s="246"/>
      <c r="G16" s="246"/>
      <c r="H16" s="247"/>
      <c r="I16" s="4">
        <v>9</v>
      </c>
      <c r="J16" s="25">
        <v>0</v>
      </c>
      <c r="K16" s="25">
        <v>0</v>
      </c>
      <c r="L16" s="131"/>
      <c r="O16" s="9"/>
      <c r="P16" s="9"/>
    </row>
    <row r="17" spans="1:16" x14ac:dyDescent="0.2">
      <c r="A17" s="245" t="s">
        <v>256</v>
      </c>
      <c r="B17" s="246"/>
      <c r="C17" s="246"/>
      <c r="D17" s="246"/>
      <c r="E17" s="246"/>
      <c r="F17" s="246"/>
      <c r="G17" s="246"/>
      <c r="H17" s="247"/>
      <c r="I17" s="4">
        <v>10</v>
      </c>
      <c r="J17" s="24">
        <f>SUM(J18:J26)</f>
        <v>693485729</v>
      </c>
      <c r="K17" s="24">
        <f>SUM(K18:K26)</f>
        <v>689921486</v>
      </c>
      <c r="L17" s="131"/>
      <c r="O17" s="9"/>
      <c r="P17" s="9"/>
    </row>
    <row r="18" spans="1:16" x14ac:dyDescent="0.2">
      <c r="A18" s="245" t="s">
        <v>262</v>
      </c>
      <c r="B18" s="246"/>
      <c r="C18" s="246"/>
      <c r="D18" s="246"/>
      <c r="E18" s="246"/>
      <c r="F18" s="246"/>
      <c r="G18" s="246"/>
      <c r="H18" s="247"/>
      <c r="I18" s="4">
        <v>11</v>
      </c>
      <c r="J18" s="25">
        <v>39499992</v>
      </c>
      <c r="K18" s="25">
        <v>39690515</v>
      </c>
      <c r="L18" s="131"/>
      <c r="O18" s="9"/>
      <c r="P18" s="9"/>
    </row>
    <row r="19" spans="1:16" x14ac:dyDescent="0.2">
      <c r="A19" s="245" t="s">
        <v>298</v>
      </c>
      <c r="B19" s="246"/>
      <c r="C19" s="246"/>
      <c r="D19" s="246"/>
      <c r="E19" s="246"/>
      <c r="F19" s="246"/>
      <c r="G19" s="246"/>
      <c r="H19" s="247"/>
      <c r="I19" s="4">
        <v>12</v>
      </c>
      <c r="J19" s="25">
        <v>423066363</v>
      </c>
      <c r="K19" s="25">
        <v>403938400</v>
      </c>
      <c r="L19" s="131"/>
      <c r="O19" s="9"/>
      <c r="P19" s="9"/>
    </row>
    <row r="20" spans="1:16" x14ac:dyDescent="0.2">
      <c r="A20" s="245" t="s">
        <v>263</v>
      </c>
      <c r="B20" s="246"/>
      <c r="C20" s="246"/>
      <c r="D20" s="246"/>
      <c r="E20" s="246"/>
      <c r="F20" s="246"/>
      <c r="G20" s="246"/>
      <c r="H20" s="247"/>
      <c r="I20" s="4">
        <v>13</v>
      </c>
      <c r="J20" s="25">
        <v>181774393</v>
      </c>
      <c r="K20" s="25">
        <v>192408601</v>
      </c>
      <c r="L20" s="131"/>
      <c r="O20" s="9"/>
      <c r="P20" s="9"/>
    </row>
    <row r="21" spans="1:16" x14ac:dyDescent="0.2">
      <c r="A21" s="245" t="s">
        <v>46</v>
      </c>
      <c r="B21" s="246"/>
      <c r="C21" s="246"/>
      <c r="D21" s="246"/>
      <c r="E21" s="246"/>
      <c r="F21" s="246"/>
      <c r="G21" s="246"/>
      <c r="H21" s="247"/>
      <c r="I21" s="4">
        <v>14</v>
      </c>
      <c r="J21" s="25">
        <v>5988589</v>
      </c>
      <c r="K21" s="25">
        <v>5176484</v>
      </c>
      <c r="L21" s="131"/>
      <c r="O21" s="9"/>
      <c r="P21" s="9"/>
    </row>
    <row r="22" spans="1:16" x14ac:dyDescent="0.2">
      <c r="A22" s="245" t="s">
        <v>47</v>
      </c>
      <c r="B22" s="246"/>
      <c r="C22" s="246"/>
      <c r="D22" s="246"/>
      <c r="E22" s="246"/>
      <c r="F22" s="246"/>
      <c r="G22" s="246"/>
      <c r="H22" s="247"/>
      <c r="I22" s="4">
        <v>15</v>
      </c>
      <c r="J22" s="25">
        <v>0</v>
      </c>
      <c r="K22" s="25">
        <v>0</v>
      </c>
      <c r="L22" s="131"/>
      <c r="O22" s="9"/>
      <c r="P22" s="9"/>
    </row>
    <row r="23" spans="1:16" x14ac:dyDescent="0.2">
      <c r="A23" s="245" t="s">
        <v>85</v>
      </c>
      <c r="B23" s="246"/>
      <c r="C23" s="246"/>
      <c r="D23" s="246"/>
      <c r="E23" s="246"/>
      <c r="F23" s="246"/>
      <c r="G23" s="246"/>
      <c r="H23" s="247"/>
      <c r="I23" s="4">
        <v>16</v>
      </c>
      <c r="J23" s="103">
        <v>2356450</v>
      </c>
      <c r="K23" s="25">
        <v>7053678</v>
      </c>
      <c r="L23" s="131"/>
      <c r="O23" s="9"/>
      <c r="P23" s="9"/>
    </row>
    <row r="24" spans="1:16" x14ac:dyDescent="0.2">
      <c r="A24" s="245" t="s">
        <v>86</v>
      </c>
      <c r="B24" s="246"/>
      <c r="C24" s="246"/>
      <c r="D24" s="246"/>
      <c r="E24" s="246"/>
      <c r="F24" s="246"/>
      <c r="G24" s="246"/>
      <c r="H24" s="247"/>
      <c r="I24" s="4">
        <v>17</v>
      </c>
      <c r="J24" s="103">
        <v>40046390</v>
      </c>
      <c r="K24" s="25">
        <v>40912013</v>
      </c>
      <c r="L24" s="131"/>
      <c r="O24" s="9"/>
      <c r="P24" s="9"/>
    </row>
    <row r="25" spans="1:16" x14ac:dyDescent="0.2">
      <c r="A25" s="245" t="s">
        <v>87</v>
      </c>
      <c r="B25" s="246"/>
      <c r="C25" s="246"/>
      <c r="D25" s="246"/>
      <c r="E25" s="246"/>
      <c r="F25" s="246"/>
      <c r="G25" s="246"/>
      <c r="H25" s="247"/>
      <c r="I25" s="4">
        <v>18</v>
      </c>
      <c r="J25" s="25">
        <v>753552</v>
      </c>
      <c r="K25" s="25">
        <v>741795</v>
      </c>
      <c r="L25" s="131"/>
      <c r="O25" s="9"/>
      <c r="P25" s="9"/>
    </row>
    <row r="26" spans="1:16" x14ac:dyDescent="0.2">
      <c r="A26" s="245" t="s">
        <v>88</v>
      </c>
      <c r="B26" s="246"/>
      <c r="C26" s="246"/>
      <c r="D26" s="246"/>
      <c r="E26" s="246"/>
      <c r="F26" s="246"/>
      <c r="G26" s="246"/>
      <c r="H26" s="247"/>
      <c r="I26" s="4">
        <v>19</v>
      </c>
      <c r="J26" s="103">
        <v>0</v>
      </c>
      <c r="K26" s="25">
        <v>0</v>
      </c>
      <c r="L26" s="131"/>
      <c r="O26" s="9"/>
      <c r="P26" s="9"/>
    </row>
    <row r="27" spans="1:16" x14ac:dyDescent="0.2">
      <c r="A27" s="245" t="s">
        <v>242</v>
      </c>
      <c r="B27" s="246"/>
      <c r="C27" s="246"/>
      <c r="D27" s="246"/>
      <c r="E27" s="246"/>
      <c r="F27" s="246"/>
      <c r="G27" s="246"/>
      <c r="H27" s="247"/>
      <c r="I27" s="4">
        <v>20</v>
      </c>
      <c r="J27" s="24">
        <f>SUM(J28:J35)</f>
        <v>387810822</v>
      </c>
      <c r="K27" s="24">
        <f>SUM(K28:K35)</f>
        <v>392052823</v>
      </c>
      <c r="L27" s="131"/>
      <c r="O27" s="9"/>
      <c r="P27" s="9"/>
    </row>
    <row r="28" spans="1:16" x14ac:dyDescent="0.2">
      <c r="A28" s="245" t="s">
        <v>89</v>
      </c>
      <c r="B28" s="246"/>
      <c r="C28" s="246"/>
      <c r="D28" s="246"/>
      <c r="E28" s="246"/>
      <c r="F28" s="246"/>
      <c r="G28" s="246"/>
      <c r="H28" s="247"/>
      <c r="I28" s="4">
        <v>21</v>
      </c>
      <c r="J28" s="25">
        <v>375382888</v>
      </c>
      <c r="K28" s="25">
        <v>372017488</v>
      </c>
      <c r="L28" s="131"/>
      <c r="O28" s="9"/>
      <c r="P28" s="9"/>
    </row>
    <row r="29" spans="1:16" x14ac:dyDescent="0.2">
      <c r="A29" s="245" t="s">
        <v>90</v>
      </c>
      <c r="B29" s="246"/>
      <c r="C29" s="246"/>
      <c r="D29" s="246"/>
      <c r="E29" s="246"/>
      <c r="F29" s="246"/>
      <c r="G29" s="246"/>
      <c r="H29" s="247"/>
      <c r="I29" s="4">
        <v>22</v>
      </c>
      <c r="J29" s="25">
        <v>7583333</v>
      </c>
      <c r="K29" s="25">
        <v>14333333</v>
      </c>
      <c r="L29" s="131"/>
      <c r="O29" s="9"/>
      <c r="P29" s="9"/>
    </row>
    <row r="30" spans="1:16" x14ac:dyDescent="0.2">
      <c r="A30" s="245" t="s">
        <v>91</v>
      </c>
      <c r="B30" s="246"/>
      <c r="C30" s="246"/>
      <c r="D30" s="246"/>
      <c r="E30" s="246"/>
      <c r="F30" s="246"/>
      <c r="G30" s="246"/>
      <c r="H30" s="247"/>
      <c r="I30" s="4">
        <v>23</v>
      </c>
      <c r="J30" s="103">
        <v>907000</v>
      </c>
      <c r="K30" s="25">
        <v>907000</v>
      </c>
      <c r="L30" s="131"/>
      <c r="O30" s="9"/>
      <c r="P30" s="9"/>
    </row>
    <row r="31" spans="1:16" x14ac:dyDescent="0.2">
      <c r="A31" s="245" t="s">
        <v>100</v>
      </c>
      <c r="B31" s="246"/>
      <c r="C31" s="246"/>
      <c r="D31" s="246"/>
      <c r="E31" s="246"/>
      <c r="F31" s="246"/>
      <c r="G31" s="246"/>
      <c r="H31" s="247"/>
      <c r="I31" s="4">
        <v>24</v>
      </c>
      <c r="J31" s="25">
        <v>0</v>
      </c>
      <c r="K31" s="25">
        <v>0</v>
      </c>
      <c r="L31" s="131"/>
      <c r="O31" s="9"/>
      <c r="P31" s="9"/>
    </row>
    <row r="32" spans="1:16" x14ac:dyDescent="0.2">
      <c r="A32" s="245" t="s">
        <v>101</v>
      </c>
      <c r="B32" s="246"/>
      <c r="C32" s="246"/>
      <c r="D32" s="246"/>
      <c r="E32" s="246"/>
      <c r="F32" s="246"/>
      <c r="G32" s="246"/>
      <c r="H32" s="247"/>
      <c r="I32" s="4">
        <v>25</v>
      </c>
      <c r="J32" s="25">
        <v>0</v>
      </c>
      <c r="K32" s="25">
        <v>0</v>
      </c>
      <c r="L32" s="131"/>
      <c r="O32" s="9"/>
      <c r="P32" s="9"/>
    </row>
    <row r="33" spans="1:16" x14ac:dyDescent="0.2">
      <c r="A33" s="245" t="s">
        <v>102</v>
      </c>
      <c r="B33" s="246"/>
      <c r="C33" s="246"/>
      <c r="D33" s="246"/>
      <c r="E33" s="246"/>
      <c r="F33" s="246"/>
      <c r="G33" s="246"/>
      <c r="H33" s="247"/>
      <c r="I33" s="4">
        <v>26</v>
      </c>
      <c r="J33" s="25">
        <v>3937601</v>
      </c>
      <c r="K33" s="25">
        <v>4795002</v>
      </c>
      <c r="L33" s="131"/>
      <c r="O33" s="9"/>
      <c r="P33" s="9"/>
    </row>
    <row r="34" spans="1:16" x14ac:dyDescent="0.2">
      <c r="A34" s="245" t="s">
        <v>92</v>
      </c>
      <c r="B34" s="246"/>
      <c r="C34" s="246"/>
      <c r="D34" s="246"/>
      <c r="E34" s="246"/>
      <c r="F34" s="246"/>
      <c r="G34" s="246"/>
      <c r="H34" s="247"/>
      <c r="I34" s="4">
        <v>27</v>
      </c>
      <c r="J34" s="25">
        <v>0</v>
      </c>
      <c r="K34" s="25">
        <v>0</v>
      </c>
      <c r="L34" s="131"/>
      <c r="O34" s="9"/>
      <c r="P34" s="9"/>
    </row>
    <row r="35" spans="1:16" x14ac:dyDescent="0.2">
      <c r="A35" s="245" t="s">
        <v>235</v>
      </c>
      <c r="B35" s="246"/>
      <c r="C35" s="246"/>
      <c r="D35" s="246"/>
      <c r="E35" s="246"/>
      <c r="F35" s="246"/>
      <c r="G35" s="246"/>
      <c r="H35" s="247"/>
      <c r="I35" s="4">
        <v>28</v>
      </c>
      <c r="J35" s="25">
        <v>0</v>
      </c>
      <c r="K35" s="25">
        <v>0</v>
      </c>
      <c r="L35" s="131"/>
      <c r="O35" s="9"/>
      <c r="P35" s="9"/>
    </row>
    <row r="36" spans="1:16" x14ac:dyDescent="0.2">
      <c r="A36" s="245" t="s">
        <v>236</v>
      </c>
      <c r="B36" s="246"/>
      <c r="C36" s="246"/>
      <c r="D36" s="246"/>
      <c r="E36" s="246"/>
      <c r="F36" s="246"/>
      <c r="G36" s="246"/>
      <c r="H36" s="247"/>
      <c r="I36" s="4">
        <v>29</v>
      </c>
      <c r="J36" s="24">
        <f>SUM(J37:J39)</f>
        <v>0</v>
      </c>
      <c r="K36" s="24">
        <f>SUM(L36:N36)</f>
        <v>0</v>
      </c>
      <c r="L36" s="131"/>
      <c r="O36" s="9"/>
      <c r="P36" s="9"/>
    </row>
    <row r="37" spans="1:16" x14ac:dyDescent="0.2">
      <c r="A37" s="245" t="s">
        <v>93</v>
      </c>
      <c r="B37" s="246"/>
      <c r="C37" s="246"/>
      <c r="D37" s="246"/>
      <c r="E37" s="246"/>
      <c r="F37" s="246"/>
      <c r="G37" s="246"/>
      <c r="H37" s="247"/>
      <c r="I37" s="4">
        <v>30</v>
      </c>
      <c r="J37" s="25">
        <v>0</v>
      </c>
      <c r="K37" s="25">
        <v>0</v>
      </c>
      <c r="L37" s="131"/>
      <c r="O37" s="9"/>
      <c r="P37" s="9"/>
    </row>
    <row r="38" spans="1:16" x14ac:dyDescent="0.2">
      <c r="A38" s="245" t="s">
        <v>94</v>
      </c>
      <c r="B38" s="246"/>
      <c r="C38" s="246"/>
      <c r="D38" s="246"/>
      <c r="E38" s="246"/>
      <c r="F38" s="246"/>
      <c r="G38" s="246"/>
      <c r="H38" s="247"/>
      <c r="I38" s="4">
        <v>31</v>
      </c>
      <c r="J38" s="25">
        <v>0</v>
      </c>
      <c r="K38" s="25">
        <v>0</v>
      </c>
      <c r="L38" s="131"/>
      <c r="O38" s="9"/>
      <c r="P38" s="9"/>
    </row>
    <row r="39" spans="1:16" x14ac:dyDescent="0.2">
      <c r="A39" s="245" t="s">
        <v>95</v>
      </c>
      <c r="B39" s="246"/>
      <c r="C39" s="246"/>
      <c r="D39" s="246"/>
      <c r="E39" s="246"/>
      <c r="F39" s="246"/>
      <c r="G39" s="246"/>
      <c r="H39" s="247"/>
      <c r="I39" s="4">
        <v>32</v>
      </c>
      <c r="J39" s="25">
        <v>0</v>
      </c>
      <c r="K39" s="25">
        <v>0</v>
      </c>
      <c r="L39" s="131"/>
      <c r="O39" s="9"/>
      <c r="P39" s="9"/>
    </row>
    <row r="40" spans="1:16" x14ac:dyDescent="0.2">
      <c r="A40" s="245" t="s">
        <v>237</v>
      </c>
      <c r="B40" s="246"/>
      <c r="C40" s="246"/>
      <c r="D40" s="246"/>
      <c r="E40" s="246"/>
      <c r="F40" s="246"/>
      <c r="G40" s="246"/>
      <c r="H40" s="247"/>
      <c r="I40" s="4">
        <v>33</v>
      </c>
      <c r="J40" s="25">
        <v>37351180</v>
      </c>
      <c r="K40" s="25">
        <v>37354780</v>
      </c>
      <c r="L40" s="131"/>
      <c r="O40" s="9"/>
      <c r="P40" s="9"/>
    </row>
    <row r="41" spans="1:16" x14ac:dyDescent="0.2">
      <c r="A41" s="242" t="s">
        <v>290</v>
      </c>
      <c r="B41" s="243"/>
      <c r="C41" s="243"/>
      <c r="D41" s="243"/>
      <c r="E41" s="243"/>
      <c r="F41" s="243"/>
      <c r="G41" s="243"/>
      <c r="H41" s="244"/>
      <c r="I41" s="4">
        <v>34</v>
      </c>
      <c r="J41" s="24">
        <f>J42+J50+J57+J65</f>
        <v>1173654394</v>
      </c>
      <c r="K41" s="24">
        <f>K42+K50+K57+K65</f>
        <v>1232762102</v>
      </c>
      <c r="L41" s="131"/>
      <c r="O41" s="9"/>
      <c r="P41" s="9"/>
    </row>
    <row r="42" spans="1:16" x14ac:dyDescent="0.2">
      <c r="A42" s="245" t="s">
        <v>117</v>
      </c>
      <c r="B42" s="246"/>
      <c r="C42" s="246"/>
      <c r="D42" s="246"/>
      <c r="E42" s="246"/>
      <c r="F42" s="246"/>
      <c r="G42" s="246"/>
      <c r="H42" s="247"/>
      <c r="I42" s="4">
        <v>35</v>
      </c>
      <c r="J42" s="24">
        <f>SUM(J43:J49)</f>
        <v>364525930</v>
      </c>
      <c r="K42" s="24">
        <f>SUM(K43:K49)</f>
        <v>488105191</v>
      </c>
      <c r="L42" s="131"/>
      <c r="O42" s="9"/>
      <c r="P42" s="9"/>
    </row>
    <row r="43" spans="1:16" x14ac:dyDescent="0.2">
      <c r="A43" s="245" t="s">
        <v>140</v>
      </c>
      <c r="B43" s="246"/>
      <c r="C43" s="246"/>
      <c r="D43" s="246"/>
      <c r="E43" s="246"/>
      <c r="F43" s="246"/>
      <c r="G43" s="246"/>
      <c r="H43" s="247"/>
      <c r="I43" s="4">
        <v>36</v>
      </c>
      <c r="J43" s="25">
        <v>96958234</v>
      </c>
      <c r="K43" s="25">
        <v>134782344</v>
      </c>
      <c r="L43" s="131"/>
      <c r="O43" s="9"/>
      <c r="P43" s="9"/>
    </row>
    <row r="44" spans="1:16" x14ac:dyDescent="0.2">
      <c r="A44" s="245" t="s">
        <v>141</v>
      </c>
      <c r="B44" s="246"/>
      <c r="C44" s="246"/>
      <c r="D44" s="246"/>
      <c r="E44" s="246"/>
      <c r="F44" s="246"/>
      <c r="G44" s="246"/>
      <c r="H44" s="247"/>
      <c r="I44" s="4">
        <v>37</v>
      </c>
      <c r="J44" s="25">
        <v>22927744</v>
      </c>
      <c r="K44" s="25">
        <v>29246616</v>
      </c>
      <c r="L44" s="131"/>
      <c r="O44" s="9"/>
      <c r="P44" s="9"/>
    </row>
    <row r="45" spans="1:16" x14ac:dyDescent="0.2">
      <c r="A45" s="245" t="s">
        <v>103</v>
      </c>
      <c r="B45" s="246"/>
      <c r="C45" s="246"/>
      <c r="D45" s="246"/>
      <c r="E45" s="246"/>
      <c r="F45" s="246"/>
      <c r="G45" s="246"/>
      <c r="H45" s="247"/>
      <c r="I45" s="4">
        <v>38</v>
      </c>
      <c r="J45" s="25">
        <v>101827104</v>
      </c>
      <c r="K45" s="25">
        <v>123723593</v>
      </c>
      <c r="L45" s="131"/>
      <c r="O45" s="9"/>
      <c r="P45" s="9"/>
    </row>
    <row r="46" spans="1:16" x14ac:dyDescent="0.2">
      <c r="A46" s="245" t="s">
        <v>104</v>
      </c>
      <c r="B46" s="246"/>
      <c r="C46" s="246"/>
      <c r="D46" s="246"/>
      <c r="E46" s="246"/>
      <c r="F46" s="246"/>
      <c r="G46" s="246"/>
      <c r="H46" s="247"/>
      <c r="I46" s="4">
        <v>39</v>
      </c>
      <c r="J46" s="25">
        <v>56411831</v>
      </c>
      <c r="K46" s="25">
        <v>66896712</v>
      </c>
      <c r="L46" s="131"/>
      <c r="O46" s="9"/>
      <c r="P46" s="9"/>
    </row>
    <row r="47" spans="1:16" x14ac:dyDescent="0.2">
      <c r="A47" s="245" t="s">
        <v>105</v>
      </c>
      <c r="B47" s="246"/>
      <c r="C47" s="246"/>
      <c r="D47" s="246"/>
      <c r="E47" s="246"/>
      <c r="F47" s="246"/>
      <c r="G47" s="246"/>
      <c r="H47" s="247"/>
      <c r="I47" s="4">
        <v>40</v>
      </c>
      <c r="J47" s="25">
        <v>5441050</v>
      </c>
      <c r="K47" s="25">
        <v>0</v>
      </c>
      <c r="L47" s="131"/>
      <c r="O47" s="9"/>
      <c r="P47" s="9"/>
    </row>
    <row r="48" spans="1:16" x14ac:dyDescent="0.2">
      <c r="A48" s="245" t="s">
        <v>106</v>
      </c>
      <c r="B48" s="246"/>
      <c r="C48" s="246"/>
      <c r="D48" s="246"/>
      <c r="E48" s="246"/>
      <c r="F48" s="246"/>
      <c r="G48" s="246"/>
      <c r="H48" s="247"/>
      <c r="I48" s="4">
        <v>41</v>
      </c>
      <c r="J48" s="25">
        <v>80959967</v>
      </c>
      <c r="K48" s="25">
        <v>133455926</v>
      </c>
      <c r="L48" s="128"/>
      <c r="O48" s="9"/>
      <c r="P48" s="9"/>
    </row>
    <row r="49" spans="1:16" x14ac:dyDescent="0.2">
      <c r="A49" s="245" t="s">
        <v>107</v>
      </c>
      <c r="B49" s="246"/>
      <c r="C49" s="246"/>
      <c r="D49" s="246"/>
      <c r="E49" s="246"/>
      <c r="F49" s="246"/>
      <c r="G49" s="246"/>
      <c r="H49" s="247"/>
      <c r="I49" s="4">
        <v>42</v>
      </c>
      <c r="J49" s="103">
        <v>0</v>
      </c>
      <c r="K49" s="25">
        <v>0</v>
      </c>
      <c r="L49" s="128"/>
      <c r="O49" s="9"/>
      <c r="P49" s="9"/>
    </row>
    <row r="50" spans="1:16" x14ac:dyDescent="0.2">
      <c r="A50" s="245" t="s">
        <v>118</v>
      </c>
      <c r="B50" s="246"/>
      <c r="C50" s="246"/>
      <c r="D50" s="246"/>
      <c r="E50" s="246"/>
      <c r="F50" s="246"/>
      <c r="G50" s="246"/>
      <c r="H50" s="247"/>
      <c r="I50" s="4">
        <v>43</v>
      </c>
      <c r="J50" s="24">
        <f>SUM(J51:J56)</f>
        <v>567831305</v>
      </c>
      <c r="K50" s="24">
        <f>SUM(K51:K56)</f>
        <v>610281610</v>
      </c>
      <c r="L50" s="153"/>
      <c r="O50" s="9"/>
      <c r="P50" s="9"/>
    </row>
    <row r="51" spans="1:16" x14ac:dyDescent="0.2">
      <c r="A51" s="245" t="s">
        <v>250</v>
      </c>
      <c r="B51" s="246"/>
      <c r="C51" s="246"/>
      <c r="D51" s="246"/>
      <c r="E51" s="246"/>
      <c r="F51" s="246"/>
      <c r="G51" s="246"/>
      <c r="H51" s="247"/>
      <c r="I51" s="4">
        <v>44</v>
      </c>
      <c r="J51" s="25">
        <v>367850454</v>
      </c>
      <c r="K51" s="25">
        <v>377985507</v>
      </c>
      <c r="L51" s="154"/>
      <c r="O51" s="9"/>
      <c r="P51" s="9"/>
    </row>
    <row r="52" spans="1:16" x14ac:dyDescent="0.2">
      <c r="A52" s="245" t="s">
        <v>251</v>
      </c>
      <c r="B52" s="246"/>
      <c r="C52" s="246"/>
      <c r="D52" s="246"/>
      <c r="E52" s="246"/>
      <c r="F52" s="246"/>
      <c r="G52" s="246"/>
      <c r="H52" s="247"/>
      <c r="I52" s="4">
        <v>45</v>
      </c>
      <c r="J52" s="103">
        <v>194190983</v>
      </c>
      <c r="K52" s="25">
        <v>230856031</v>
      </c>
      <c r="L52" s="154"/>
      <c r="O52" s="9"/>
      <c r="P52" s="9"/>
    </row>
    <row r="53" spans="1:16" x14ac:dyDescent="0.2">
      <c r="A53" s="245" t="s">
        <v>252</v>
      </c>
      <c r="B53" s="246"/>
      <c r="C53" s="246"/>
      <c r="D53" s="246"/>
      <c r="E53" s="246"/>
      <c r="F53" s="246"/>
      <c r="G53" s="246"/>
      <c r="H53" s="247"/>
      <c r="I53" s="4">
        <v>46</v>
      </c>
      <c r="J53" s="25">
        <v>0</v>
      </c>
      <c r="K53" s="25"/>
      <c r="L53" s="154"/>
      <c r="O53" s="9"/>
      <c r="P53" s="9"/>
    </row>
    <row r="54" spans="1:16" x14ac:dyDescent="0.2">
      <c r="A54" s="245" t="s">
        <v>253</v>
      </c>
      <c r="B54" s="246"/>
      <c r="C54" s="246"/>
      <c r="D54" s="246"/>
      <c r="E54" s="246"/>
      <c r="F54" s="246"/>
      <c r="G54" s="246"/>
      <c r="H54" s="247"/>
      <c r="I54" s="4">
        <v>47</v>
      </c>
      <c r="J54" s="25">
        <v>716595</v>
      </c>
      <c r="K54" s="25">
        <v>482405</v>
      </c>
      <c r="L54" s="154"/>
      <c r="O54" s="9"/>
      <c r="P54" s="9"/>
    </row>
    <row r="55" spans="1:16" x14ac:dyDescent="0.2">
      <c r="A55" s="245" t="s">
        <v>5</v>
      </c>
      <c r="B55" s="246"/>
      <c r="C55" s="246"/>
      <c r="D55" s="246"/>
      <c r="E55" s="246"/>
      <c r="F55" s="246"/>
      <c r="G55" s="246"/>
      <c r="H55" s="247"/>
      <c r="I55" s="4">
        <v>48</v>
      </c>
      <c r="J55" s="103">
        <v>4735926</v>
      </c>
      <c r="K55" s="25">
        <v>438617</v>
      </c>
      <c r="L55" s="154"/>
      <c r="O55" s="9"/>
      <c r="P55" s="9"/>
    </row>
    <row r="56" spans="1:16" x14ac:dyDescent="0.2">
      <c r="A56" s="245" t="s">
        <v>6</v>
      </c>
      <c r="B56" s="246"/>
      <c r="C56" s="246"/>
      <c r="D56" s="246"/>
      <c r="E56" s="246"/>
      <c r="F56" s="246"/>
      <c r="G56" s="246"/>
      <c r="H56" s="247"/>
      <c r="I56" s="4">
        <v>49</v>
      </c>
      <c r="J56" s="103">
        <v>337347</v>
      </c>
      <c r="K56" s="25">
        <v>519050</v>
      </c>
      <c r="L56" s="154"/>
      <c r="O56" s="9"/>
      <c r="P56" s="9"/>
    </row>
    <row r="57" spans="1:16" x14ac:dyDescent="0.2">
      <c r="A57" s="245" t="s">
        <v>119</v>
      </c>
      <c r="B57" s="246"/>
      <c r="C57" s="246"/>
      <c r="D57" s="246"/>
      <c r="E57" s="246"/>
      <c r="F57" s="246"/>
      <c r="G57" s="246"/>
      <c r="H57" s="247"/>
      <c r="I57" s="4">
        <v>50</v>
      </c>
      <c r="J57" s="24">
        <f>SUM(J58:J64)</f>
        <v>168389169</v>
      </c>
      <c r="K57" s="24">
        <f>SUM(K58:K64)</f>
        <v>95049215</v>
      </c>
      <c r="L57" s="154"/>
      <c r="O57" s="9"/>
      <c r="P57" s="9"/>
    </row>
    <row r="58" spans="1:16" x14ac:dyDescent="0.2">
      <c r="A58" s="245" t="s">
        <v>89</v>
      </c>
      <c r="B58" s="246"/>
      <c r="C58" s="246"/>
      <c r="D58" s="246"/>
      <c r="E58" s="246"/>
      <c r="F58" s="246"/>
      <c r="G58" s="246"/>
      <c r="H58" s="247"/>
      <c r="I58" s="4">
        <v>51</v>
      </c>
      <c r="J58" s="25">
        <v>75125754</v>
      </c>
      <c r="K58" s="25">
        <v>20000</v>
      </c>
      <c r="L58" s="154"/>
      <c r="O58" s="9"/>
      <c r="P58" s="9"/>
    </row>
    <row r="59" spans="1:16" x14ac:dyDescent="0.2">
      <c r="A59" s="245" t="s">
        <v>90</v>
      </c>
      <c r="B59" s="246"/>
      <c r="C59" s="246"/>
      <c r="D59" s="246"/>
      <c r="E59" s="246"/>
      <c r="F59" s="246"/>
      <c r="G59" s="246"/>
      <c r="H59" s="247"/>
      <c r="I59" s="4">
        <v>52</v>
      </c>
      <c r="J59" s="25">
        <v>86694897</v>
      </c>
      <c r="K59" s="25">
        <v>94423235</v>
      </c>
      <c r="L59" s="154"/>
      <c r="O59" s="9"/>
      <c r="P59" s="9"/>
    </row>
    <row r="60" spans="1:16" x14ac:dyDescent="0.2">
      <c r="A60" s="245" t="s">
        <v>292</v>
      </c>
      <c r="B60" s="246"/>
      <c r="C60" s="246"/>
      <c r="D60" s="246"/>
      <c r="E60" s="246"/>
      <c r="F60" s="246"/>
      <c r="G60" s="246"/>
      <c r="H60" s="247"/>
      <c r="I60" s="4">
        <v>53</v>
      </c>
      <c r="J60" s="25">
        <v>0</v>
      </c>
      <c r="K60" s="25">
        <v>0</v>
      </c>
      <c r="L60" s="154"/>
      <c r="O60" s="9"/>
      <c r="P60" s="9"/>
    </row>
    <row r="61" spans="1:16" x14ac:dyDescent="0.2">
      <c r="A61" s="245" t="s">
        <v>100</v>
      </c>
      <c r="B61" s="246"/>
      <c r="C61" s="246"/>
      <c r="D61" s="246"/>
      <c r="E61" s="246"/>
      <c r="F61" s="246"/>
      <c r="G61" s="246"/>
      <c r="H61" s="247"/>
      <c r="I61" s="4">
        <v>54</v>
      </c>
      <c r="J61" s="25">
        <v>0</v>
      </c>
      <c r="K61" s="25">
        <v>0</v>
      </c>
      <c r="L61" s="154"/>
      <c r="O61" s="9"/>
      <c r="P61" s="9"/>
    </row>
    <row r="62" spans="1:16" x14ac:dyDescent="0.2">
      <c r="A62" s="245" t="s">
        <v>101</v>
      </c>
      <c r="B62" s="246"/>
      <c r="C62" s="246"/>
      <c r="D62" s="246"/>
      <c r="E62" s="246"/>
      <c r="F62" s="246"/>
      <c r="G62" s="246"/>
      <c r="H62" s="247"/>
      <c r="I62" s="4">
        <v>55</v>
      </c>
      <c r="J62" s="25">
        <v>5514691</v>
      </c>
      <c r="K62" s="25">
        <v>225000</v>
      </c>
      <c r="L62" s="154"/>
      <c r="O62" s="9"/>
      <c r="P62" s="9"/>
    </row>
    <row r="63" spans="1:16" x14ac:dyDescent="0.2">
      <c r="A63" s="245" t="s">
        <v>102</v>
      </c>
      <c r="B63" s="246"/>
      <c r="C63" s="246"/>
      <c r="D63" s="246"/>
      <c r="E63" s="246"/>
      <c r="F63" s="246"/>
      <c r="G63" s="246"/>
      <c r="H63" s="247"/>
      <c r="I63" s="4">
        <v>56</v>
      </c>
      <c r="J63" s="25">
        <v>1053827</v>
      </c>
      <c r="K63" s="25">
        <v>380980</v>
      </c>
      <c r="L63" s="154"/>
      <c r="O63" s="9"/>
      <c r="P63" s="9"/>
    </row>
    <row r="64" spans="1:16" x14ac:dyDescent="0.2">
      <c r="A64" s="245" t="s">
        <v>62</v>
      </c>
      <c r="B64" s="246"/>
      <c r="C64" s="246"/>
      <c r="D64" s="246"/>
      <c r="E64" s="246"/>
      <c r="F64" s="246"/>
      <c r="G64" s="246"/>
      <c r="H64" s="247"/>
      <c r="I64" s="4">
        <v>57</v>
      </c>
      <c r="J64" s="25">
        <v>0</v>
      </c>
      <c r="K64" s="25">
        <v>0</v>
      </c>
      <c r="L64" s="154"/>
      <c r="O64" s="9"/>
      <c r="P64" s="9"/>
    </row>
    <row r="65" spans="1:16" x14ac:dyDescent="0.2">
      <c r="A65" s="245" t="s">
        <v>257</v>
      </c>
      <c r="B65" s="246"/>
      <c r="C65" s="246"/>
      <c r="D65" s="246"/>
      <c r="E65" s="246"/>
      <c r="F65" s="246"/>
      <c r="G65" s="246"/>
      <c r="H65" s="247"/>
      <c r="I65" s="4">
        <v>58</v>
      </c>
      <c r="J65" s="25">
        <v>72907990</v>
      </c>
      <c r="K65" s="25">
        <v>39326086</v>
      </c>
      <c r="L65" s="154"/>
      <c r="O65" s="9"/>
      <c r="P65" s="9"/>
    </row>
    <row r="66" spans="1:16" x14ac:dyDescent="0.2">
      <c r="A66" s="242" t="s">
        <v>69</v>
      </c>
      <c r="B66" s="243"/>
      <c r="C66" s="243"/>
      <c r="D66" s="243"/>
      <c r="E66" s="243"/>
      <c r="F66" s="243"/>
      <c r="G66" s="243"/>
      <c r="H66" s="244"/>
      <c r="I66" s="4">
        <v>59</v>
      </c>
      <c r="J66" s="25">
        <v>8633708</v>
      </c>
      <c r="K66" s="25">
        <v>10167797</v>
      </c>
      <c r="L66" s="154"/>
      <c r="O66" s="9"/>
      <c r="P66" s="9"/>
    </row>
    <row r="67" spans="1:16" x14ac:dyDescent="0.2">
      <c r="A67" s="242" t="s">
        <v>291</v>
      </c>
      <c r="B67" s="243"/>
      <c r="C67" s="243"/>
      <c r="D67" s="243"/>
      <c r="E67" s="243"/>
      <c r="F67" s="243"/>
      <c r="G67" s="243"/>
      <c r="H67" s="244"/>
      <c r="I67" s="4">
        <v>60</v>
      </c>
      <c r="J67" s="24">
        <f>J8+J9+J41+J66</f>
        <v>2399261780</v>
      </c>
      <c r="K67" s="24">
        <f>K8+K9+K41+K66</f>
        <v>2496715911</v>
      </c>
      <c r="L67" s="154"/>
      <c r="O67" s="9"/>
      <c r="P67" s="9"/>
    </row>
    <row r="68" spans="1:16" ht="13.5" thickBot="1" x14ac:dyDescent="0.25">
      <c r="A68" s="258" t="s">
        <v>108</v>
      </c>
      <c r="B68" s="259"/>
      <c r="C68" s="259"/>
      <c r="D68" s="259"/>
      <c r="E68" s="259"/>
      <c r="F68" s="259"/>
      <c r="G68" s="259"/>
      <c r="H68" s="260"/>
      <c r="I68" s="95">
        <v>61</v>
      </c>
      <c r="J68" s="117">
        <v>593358567</v>
      </c>
      <c r="K68" s="117">
        <v>614442643</v>
      </c>
      <c r="L68" s="154"/>
      <c r="O68" s="9"/>
      <c r="P68" s="9"/>
    </row>
    <row r="69" spans="1:16" x14ac:dyDescent="0.2">
      <c r="A69" s="236" t="s">
        <v>71</v>
      </c>
      <c r="B69" s="261"/>
      <c r="C69" s="261"/>
      <c r="D69" s="261"/>
      <c r="E69" s="261"/>
      <c r="F69" s="261"/>
      <c r="G69" s="261"/>
      <c r="H69" s="261"/>
      <c r="I69" s="261"/>
      <c r="J69" s="261"/>
      <c r="K69" s="262"/>
      <c r="L69" s="154"/>
      <c r="O69" s="9"/>
      <c r="P69" s="9"/>
    </row>
    <row r="70" spans="1:16" x14ac:dyDescent="0.2">
      <c r="A70" s="239" t="s">
        <v>243</v>
      </c>
      <c r="B70" s="240"/>
      <c r="C70" s="240"/>
      <c r="D70" s="240"/>
      <c r="E70" s="240"/>
      <c r="F70" s="240"/>
      <c r="G70" s="240"/>
      <c r="H70" s="241"/>
      <c r="I70" s="6">
        <v>62</v>
      </c>
      <c r="J70" s="118">
        <f>J71+J72+J73+J79+J80+J83+J86</f>
        <v>1134309526</v>
      </c>
      <c r="K70" s="147">
        <f>K71+K72+K73+K79+K80+K83+K86</f>
        <v>1207030361</v>
      </c>
      <c r="L70" s="154"/>
      <c r="O70" s="9"/>
      <c r="P70" s="9"/>
    </row>
    <row r="71" spans="1:16" x14ac:dyDescent="0.2">
      <c r="A71" s="245" t="s">
        <v>154</v>
      </c>
      <c r="B71" s="246"/>
      <c r="C71" s="246"/>
      <c r="D71" s="246"/>
      <c r="E71" s="246"/>
      <c r="F71" s="246"/>
      <c r="G71" s="246"/>
      <c r="H71" s="247"/>
      <c r="I71" s="4">
        <v>63</v>
      </c>
      <c r="J71" s="103">
        <v>1084000600</v>
      </c>
      <c r="K71" s="25">
        <v>1084000600</v>
      </c>
      <c r="L71" s="154"/>
      <c r="O71" s="9"/>
      <c r="P71" s="9"/>
    </row>
    <row r="72" spans="1:16" x14ac:dyDescent="0.2">
      <c r="A72" s="245" t="s">
        <v>155</v>
      </c>
      <c r="B72" s="246"/>
      <c r="C72" s="246"/>
      <c r="D72" s="246"/>
      <c r="E72" s="246"/>
      <c r="F72" s="246"/>
      <c r="G72" s="246"/>
      <c r="H72" s="247"/>
      <c r="I72" s="4">
        <v>64</v>
      </c>
      <c r="J72" s="25">
        <v>44785613</v>
      </c>
      <c r="K72" s="25">
        <v>44785613</v>
      </c>
      <c r="L72" s="154"/>
      <c r="O72" s="9"/>
      <c r="P72" s="9"/>
    </row>
    <row r="73" spans="1:16" x14ac:dyDescent="0.2">
      <c r="A73" s="245" t="s">
        <v>156</v>
      </c>
      <c r="B73" s="246"/>
      <c r="C73" s="246"/>
      <c r="D73" s="246"/>
      <c r="E73" s="246"/>
      <c r="F73" s="246"/>
      <c r="G73" s="246"/>
      <c r="H73" s="247"/>
      <c r="I73" s="4">
        <v>65</v>
      </c>
      <c r="J73" s="24">
        <f>J74+J75-J76+J77+J78</f>
        <v>-45842810</v>
      </c>
      <c r="K73" s="24">
        <f>K74+K75-K76+K77+K78</f>
        <v>5523313</v>
      </c>
      <c r="L73" s="154"/>
      <c r="O73" s="9"/>
      <c r="P73" s="9"/>
    </row>
    <row r="74" spans="1:16" x14ac:dyDescent="0.2">
      <c r="A74" s="245" t="s">
        <v>157</v>
      </c>
      <c r="B74" s="246"/>
      <c r="C74" s="246"/>
      <c r="D74" s="246"/>
      <c r="E74" s="246"/>
      <c r="F74" s="246"/>
      <c r="G74" s="246"/>
      <c r="H74" s="247"/>
      <c r="I74" s="4">
        <v>66</v>
      </c>
      <c r="J74" s="25">
        <v>0</v>
      </c>
      <c r="K74" s="25">
        <v>2568306</v>
      </c>
      <c r="L74" s="154"/>
      <c r="O74" s="9"/>
      <c r="P74" s="9"/>
    </row>
    <row r="75" spans="1:16" x14ac:dyDescent="0.2">
      <c r="A75" s="245" t="s">
        <v>158</v>
      </c>
      <c r="B75" s="246"/>
      <c r="C75" s="246"/>
      <c r="D75" s="246"/>
      <c r="E75" s="246"/>
      <c r="F75" s="246"/>
      <c r="G75" s="246"/>
      <c r="H75" s="247"/>
      <c r="I75" s="4">
        <v>67</v>
      </c>
      <c r="J75" s="25">
        <v>21761692</v>
      </c>
      <c r="K75" s="25">
        <v>67604502</v>
      </c>
      <c r="L75" s="128"/>
      <c r="O75" s="9"/>
      <c r="P75" s="9"/>
    </row>
    <row r="76" spans="1:16" x14ac:dyDescent="0.2">
      <c r="A76" s="245" t="s">
        <v>146</v>
      </c>
      <c r="B76" s="246"/>
      <c r="C76" s="246"/>
      <c r="D76" s="246"/>
      <c r="E76" s="246"/>
      <c r="F76" s="246"/>
      <c r="G76" s="246"/>
      <c r="H76" s="247"/>
      <c r="I76" s="4">
        <v>68</v>
      </c>
      <c r="J76" s="25">
        <v>67604502</v>
      </c>
      <c r="K76" s="25">
        <v>67604502</v>
      </c>
      <c r="L76" s="128"/>
      <c r="O76" s="9"/>
      <c r="P76" s="9"/>
    </row>
    <row r="77" spans="1:16" x14ac:dyDescent="0.2">
      <c r="A77" s="245" t="s">
        <v>147</v>
      </c>
      <c r="B77" s="246"/>
      <c r="C77" s="246"/>
      <c r="D77" s="246"/>
      <c r="E77" s="246"/>
      <c r="F77" s="246"/>
      <c r="G77" s="246"/>
      <c r="H77" s="247"/>
      <c r="I77" s="4">
        <v>69</v>
      </c>
      <c r="J77" s="25">
        <v>0</v>
      </c>
      <c r="K77" s="25">
        <v>0</v>
      </c>
      <c r="L77" s="128"/>
      <c r="O77" s="9"/>
      <c r="P77" s="9"/>
    </row>
    <row r="78" spans="1:16" x14ac:dyDescent="0.2">
      <c r="A78" s="245" t="s">
        <v>148</v>
      </c>
      <c r="B78" s="246"/>
      <c r="C78" s="246"/>
      <c r="D78" s="246"/>
      <c r="E78" s="246"/>
      <c r="F78" s="246"/>
      <c r="G78" s="246"/>
      <c r="H78" s="247"/>
      <c r="I78" s="4">
        <v>70</v>
      </c>
      <c r="J78" s="103">
        <v>0</v>
      </c>
      <c r="K78" s="25">
        <v>2955007</v>
      </c>
      <c r="L78" s="128"/>
      <c r="O78" s="9"/>
      <c r="P78" s="9"/>
    </row>
    <row r="79" spans="1:16" x14ac:dyDescent="0.2">
      <c r="A79" s="245" t="s">
        <v>149</v>
      </c>
      <c r="B79" s="246"/>
      <c r="C79" s="246"/>
      <c r="D79" s="246"/>
      <c r="E79" s="246"/>
      <c r="F79" s="246"/>
      <c r="G79" s="246"/>
      <c r="H79" s="247"/>
      <c r="I79" s="4">
        <v>71</v>
      </c>
      <c r="J79" s="25">
        <v>0</v>
      </c>
      <c r="K79" s="25">
        <v>0</v>
      </c>
      <c r="L79" s="128"/>
      <c r="O79" s="9"/>
      <c r="P79" s="9"/>
    </row>
    <row r="80" spans="1:16" x14ac:dyDescent="0.2">
      <c r="A80" s="245" t="s">
        <v>288</v>
      </c>
      <c r="B80" s="246"/>
      <c r="C80" s="246"/>
      <c r="D80" s="246"/>
      <c r="E80" s="246"/>
      <c r="F80" s="246"/>
      <c r="G80" s="246"/>
      <c r="H80" s="247"/>
      <c r="I80" s="4">
        <v>72</v>
      </c>
      <c r="J80" s="24">
        <f>J81-J82</f>
        <v>0</v>
      </c>
      <c r="K80" s="24">
        <f>K81-K82</f>
        <v>902407</v>
      </c>
      <c r="L80" s="128"/>
      <c r="O80" s="9"/>
      <c r="P80" s="9"/>
    </row>
    <row r="81" spans="1:16" x14ac:dyDescent="0.2">
      <c r="A81" s="263" t="s">
        <v>194</v>
      </c>
      <c r="B81" s="264"/>
      <c r="C81" s="264"/>
      <c r="D81" s="264"/>
      <c r="E81" s="264"/>
      <c r="F81" s="264"/>
      <c r="G81" s="264"/>
      <c r="H81" s="265"/>
      <c r="I81" s="4">
        <v>73</v>
      </c>
      <c r="J81" s="25">
        <v>0</v>
      </c>
      <c r="K81" s="25">
        <v>902407</v>
      </c>
      <c r="L81" s="128"/>
      <c r="O81" s="9"/>
      <c r="P81" s="9"/>
    </row>
    <row r="82" spans="1:16" x14ac:dyDescent="0.2">
      <c r="A82" s="263" t="s">
        <v>195</v>
      </c>
      <c r="B82" s="264"/>
      <c r="C82" s="264"/>
      <c r="D82" s="264"/>
      <c r="E82" s="264"/>
      <c r="F82" s="264"/>
      <c r="G82" s="264"/>
      <c r="H82" s="265"/>
      <c r="I82" s="4">
        <v>74</v>
      </c>
      <c r="J82" s="25">
        <v>0</v>
      </c>
      <c r="K82" s="25">
        <v>0</v>
      </c>
      <c r="L82" s="128"/>
      <c r="O82" s="9"/>
      <c r="P82" s="9"/>
    </row>
    <row r="83" spans="1:16" x14ac:dyDescent="0.2">
      <c r="A83" s="245" t="s">
        <v>289</v>
      </c>
      <c r="B83" s="246"/>
      <c r="C83" s="246"/>
      <c r="D83" s="246"/>
      <c r="E83" s="246"/>
      <c r="F83" s="246"/>
      <c r="G83" s="246"/>
      <c r="H83" s="247"/>
      <c r="I83" s="4">
        <v>75</v>
      </c>
      <c r="J83" s="24">
        <f>J84-J85</f>
        <v>51366123</v>
      </c>
      <c r="K83" s="24">
        <f>K84-K85</f>
        <v>71818428</v>
      </c>
      <c r="L83" s="128"/>
      <c r="O83" s="9"/>
      <c r="P83" s="9"/>
    </row>
    <row r="84" spans="1:16" x14ac:dyDescent="0.2">
      <c r="A84" s="263" t="s">
        <v>196</v>
      </c>
      <c r="B84" s="264"/>
      <c r="C84" s="264"/>
      <c r="D84" s="264"/>
      <c r="E84" s="264"/>
      <c r="F84" s="264"/>
      <c r="G84" s="264"/>
      <c r="H84" s="265"/>
      <c r="I84" s="4">
        <v>76</v>
      </c>
      <c r="J84" s="25">
        <v>51366123</v>
      </c>
      <c r="K84" s="25">
        <v>71818428</v>
      </c>
      <c r="L84" s="128"/>
      <c r="O84" s="9"/>
      <c r="P84" s="9"/>
    </row>
    <row r="85" spans="1:16" x14ac:dyDescent="0.2">
      <c r="A85" s="263" t="s">
        <v>197</v>
      </c>
      <c r="B85" s="264"/>
      <c r="C85" s="264"/>
      <c r="D85" s="264"/>
      <c r="E85" s="264"/>
      <c r="F85" s="264"/>
      <c r="G85" s="264"/>
      <c r="H85" s="265"/>
      <c r="I85" s="4">
        <v>77</v>
      </c>
      <c r="J85" s="25">
        <v>0</v>
      </c>
      <c r="K85" s="25">
        <v>0</v>
      </c>
      <c r="L85" s="128"/>
      <c r="O85" s="9"/>
      <c r="P85" s="9"/>
    </row>
    <row r="86" spans="1:16" x14ac:dyDescent="0.2">
      <c r="A86" s="245" t="s">
        <v>198</v>
      </c>
      <c r="B86" s="246"/>
      <c r="C86" s="246"/>
      <c r="D86" s="246"/>
      <c r="E86" s="246"/>
      <c r="F86" s="246"/>
      <c r="G86" s="246"/>
      <c r="H86" s="247"/>
      <c r="I86" s="4">
        <v>78</v>
      </c>
      <c r="J86" s="25">
        <v>0</v>
      </c>
      <c r="K86" s="25">
        <v>0</v>
      </c>
      <c r="L86" s="128"/>
      <c r="O86" s="9"/>
      <c r="P86" s="9"/>
    </row>
    <row r="87" spans="1:16" x14ac:dyDescent="0.2">
      <c r="A87" s="242" t="s">
        <v>38</v>
      </c>
      <c r="B87" s="243"/>
      <c r="C87" s="243"/>
      <c r="D87" s="243"/>
      <c r="E87" s="243"/>
      <c r="F87" s="243"/>
      <c r="G87" s="243"/>
      <c r="H87" s="244"/>
      <c r="I87" s="4">
        <v>79</v>
      </c>
      <c r="J87" s="24">
        <f>SUM(J88:J90)</f>
        <v>37775002</v>
      </c>
      <c r="K87" s="24">
        <f>SUM(K88:K90)</f>
        <v>30679863</v>
      </c>
      <c r="L87" s="128"/>
      <c r="O87" s="9"/>
      <c r="P87" s="9"/>
    </row>
    <row r="88" spans="1:16" x14ac:dyDescent="0.2">
      <c r="A88" s="245" t="s">
        <v>142</v>
      </c>
      <c r="B88" s="246"/>
      <c r="C88" s="246"/>
      <c r="D88" s="246"/>
      <c r="E88" s="246"/>
      <c r="F88" s="246"/>
      <c r="G88" s="246"/>
      <c r="H88" s="247"/>
      <c r="I88" s="4">
        <v>80</v>
      </c>
      <c r="J88" s="103">
        <v>14955100</v>
      </c>
      <c r="K88" s="103">
        <v>14971100</v>
      </c>
      <c r="L88" s="128"/>
      <c r="O88" s="9"/>
      <c r="P88" s="9"/>
    </row>
    <row r="89" spans="1:16" x14ac:dyDescent="0.2">
      <c r="A89" s="245" t="s">
        <v>143</v>
      </c>
      <c r="B89" s="246"/>
      <c r="C89" s="246"/>
      <c r="D89" s="246"/>
      <c r="E89" s="246"/>
      <c r="F89" s="246"/>
      <c r="G89" s="246"/>
      <c r="H89" s="247"/>
      <c r="I89" s="4">
        <v>81</v>
      </c>
      <c r="J89" s="25">
        <v>0</v>
      </c>
      <c r="K89" s="25">
        <v>0</v>
      </c>
      <c r="L89" s="128"/>
      <c r="O89" s="9"/>
      <c r="P89" s="9"/>
    </row>
    <row r="90" spans="1:16" x14ac:dyDescent="0.2">
      <c r="A90" s="245" t="s">
        <v>144</v>
      </c>
      <c r="B90" s="246"/>
      <c r="C90" s="246"/>
      <c r="D90" s="246"/>
      <c r="E90" s="246"/>
      <c r="F90" s="246"/>
      <c r="G90" s="246"/>
      <c r="H90" s="247"/>
      <c r="I90" s="4">
        <v>82</v>
      </c>
      <c r="J90" s="103">
        <v>22819902</v>
      </c>
      <c r="K90" s="103">
        <v>15708763</v>
      </c>
      <c r="L90" s="128"/>
      <c r="O90" s="9"/>
      <c r="P90" s="9"/>
    </row>
    <row r="91" spans="1:16" x14ac:dyDescent="0.2">
      <c r="A91" s="242" t="s">
        <v>39</v>
      </c>
      <c r="B91" s="243"/>
      <c r="C91" s="243"/>
      <c r="D91" s="243"/>
      <c r="E91" s="243"/>
      <c r="F91" s="243"/>
      <c r="G91" s="243"/>
      <c r="H91" s="244"/>
      <c r="I91" s="4">
        <v>83</v>
      </c>
      <c r="J91" s="24">
        <f>SUM(J92:J100)</f>
        <v>527132538</v>
      </c>
      <c r="K91" s="24">
        <f>SUM(K92:K100)</f>
        <v>730211610</v>
      </c>
      <c r="L91" s="128"/>
      <c r="O91" s="9"/>
      <c r="P91" s="9"/>
    </row>
    <row r="92" spans="1:16" x14ac:dyDescent="0.2">
      <c r="A92" s="245" t="s">
        <v>145</v>
      </c>
      <c r="B92" s="246"/>
      <c r="C92" s="246"/>
      <c r="D92" s="246"/>
      <c r="E92" s="246"/>
      <c r="F92" s="246"/>
      <c r="G92" s="246"/>
      <c r="H92" s="247"/>
      <c r="I92" s="4">
        <v>84</v>
      </c>
      <c r="J92" s="25">
        <v>0</v>
      </c>
      <c r="K92" s="25">
        <v>0</v>
      </c>
      <c r="L92" s="128"/>
      <c r="O92" s="9"/>
      <c r="P92" s="9"/>
    </row>
    <row r="93" spans="1:16" x14ac:dyDescent="0.2">
      <c r="A93" s="245" t="s">
        <v>293</v>
      </c>
      <c r="B93" s="246"/>
      <c r="C93" s="246"/>
      <c r="D93" s="246"/>
      <c r="E93" s="246"/>
      <c r="F93" s="246"/>
      <c r="G93" s="246"/>
      <c r="H93" s="247"/>
      <c r="I93" s="4">
        <v>85</v>
      </c>
      <c r="J93" s="25">
        <v>0</v>
      </c>
      <c r="K93" s="25">
        <v>0</v>
      </c>
      <c r="L93" s="128"/>
      <c r="O93" s="9"/>
      <c r="P93" s="9"/>
    </row>
    <row r="94" spans="1:16" x14ac:dyDescent="0.2">
      <c r="A94" s="245" t="s">
        <v>0</v>
      </c>
      <c r="B94" s="246"/>
      <c r="C94" s="246"/>
      <c r="D94" s="246"/>
      <c r="E94" s="246"/>
      <c r="F94" s="246"/>
      <c r="G94" s="246"/>
      <c r="H94" s="247"/>
      <c r="I94" s="4">
        <v>86</v>
      </c>
      <c r="J94" s="25">
        <v>527132538</v>
      </c>
      <c r="K94" s="25">
        <v>730211610</v>
      </c>
      <c r="L94" s="128"/>
      <c r="O94" s="9"/>
      <c r="P94" s="9"/>
    </row>
    <row r="95" spans="1:16" x14ac:dyDescent="0.2">
      <c r="A95" s="245" t="s">
        <v>294</v>
      </c>
      <c r="B95" s="246"/>
      <c r="C95" s="246"/>
      <c r="D95" s="246"/>
      <c r="E95" s="246"/>
      <c r="F95" s="246"/>
      <c r="G95" s="246"/>
      <c r="H95" s="247"/>
      <c r="I95" s="4">
        <v>87</v>
      </c>
      <c r="J95" s="25">
        <v>0</v>
      </c>
      <c r="K95" s="25">
        <v>0</v>
      </c>
      <c r="L95" s="128"/>
      <c r="O95" s="9"/>
      <c r="P95" s="9"/>
    </row>
    <row r="96" spans="1:16" x14ac:dyDescent="0.2">
      <c r="A96" s="245" t="s">
        <v>295</v>
      </c>
      <c r="B96" s="246"/>
      <c r="C96" s="246"/>
      <c r="D96" s="246"/>
      <c r="E96" s="246"/>
      <c r="F96" s="246"/>
      <c r="G96" s="246"/>
      <c r="H96" s="247"/>
      <c r="I96" s="4">
        <v>88</v>
      </c>
      <c r="J96" s="25">
        <v>0</v>
      </c>
      <c r="K96" s="25">
        <v>0</v>
      </c>
      <c r="L96" s="128"/>
      <c r="O96" s="9"/>
      <c r="P96" s="9"/>
    </row>
    <row r="97" spans="1:16" x14ac:dyDescent="0.2">
      <c r="A97" s="245" t="s">
        <v>296</v>
      </c>
      <c r="B97" s="246"/>
      <c r="C97" s="246"/>
      <c r="D97" s="246"/>
      <c r="E97" s="246"/>
      <c r="F97" s="246"/>
      <c r="G97" s="246"/>
      <c r="H97" s="247"/>
      <c r="I97" s="4">
        <v>89</v>
      </c>
      <c r="J97" s="25">
        <v>0</v>
      </c>
      <c r="K97" s="25">
        <v>0</v>
      </c>
      <c r="L97" s="128"/>
      <c r="O97" s="9"/>
      <c r="P97" s="9"/>
    </row>
    <row r="98" spans="1:16" x14ac:dyDescent="0.2">
      <c r="A98" s="245" t="s">
        <v>111</v>
      </c>
      <c r="B98" s="246"/>
      <c r="C98" s="246"/>
      <c r="D98" s="246"/>
      <c r="E98" s="246"/>
      <c r="F98" s="246"/>
      <c r="G98" s="246"/>
      <c r="H98" s="247"/>
      <c r="I98" s="4">
        <v>90</v>
      </c>
      <c r="J98" s="25">
        <v>0</v>
      </c>
      <c r="K98" s="25">
        <v>0</v>
      </c>
      <c r="L98" s="128"/>
      <c r="O98" s="9"/>
      <c r="P98" s="9"/>
    </row>
    <row r="99" spans="1:16" x14ac:dyDescent="0.2">
      <c r="A99" s="245" t="s">
        <v>109</v>
      </c>
      <c r="B99" s="246"/>
      <c r="C99" s="246"/>
      <c r="D99" s="246"/>
      <c r="E99" s="246"/>
      <c r="F99" s="246"/>
      <c r="G99" s="246"/>
      <c r="H99" s="247"/>
      <c r="I99" s="4">
        <v>91</v>
      </c>
      <c r="J99" s="25">
        <v>0</v>
      </c>
      <c r="K99" s="25">
        <v>0</v>
      </c>
      <c r="L99" s="128"/>
      <c r="O99" s="9"/>
      <c r="P99" s="9"/>
    </row>
    <row r="100" spans="1:16" x14ac:dyDescent="0.2">
      <c r="A100" s="245" t="s">
        <v>110</v>
      </c>
      <c r="B100" s="246"/>
      <c r="C100" s="246"/>
      <c r="D100" s="246"/>
      <c r="E100" s="246"/>
      <c r="F100" s="246"/>
      <c r="G100" s="246"/>
      <c r="H100" s="247"/>
      <c r="I100" s="4">
        <v>92</v>
      </c>
      <c r="J100" s="25">
        <v>0</v>
      </c>
      <c r="K100" s="25">
        <v>0</v>
      </c>
      <c r="L100" s="128"/>
      <c r="O100" s="9"/>
      <c r="P100" s="9"/>
    </row>
    <row r="101" spans="1:16" x14ac:dyDescent="0.2">
      <c r="A101" s="242" t="s">
        <v>40</v>
      </c>
      <c r="B101" s="243"/>
      <c r="C101" s="243"/>
      <c r="D101" s="243"/>
      <c r="E101" s="243"/>
      <c r="F101" s="243"/>
      <c r="G101" s="243"/>
      <c r="H101" s="244"/>
      <c r="I101" s="4">
        <v>93</v>
      </c>
      <c r="J101" s="24">
        <f>SUM(J102:J113)</f>
        <v>641787764</v>
      </c>
      <c r="K101" s="24">
        <f>SUM(K102:K113)</f>
        <v>471458828</v>
      </c>
      <c r="L101" s="128"/>
      <c r="O101" s="9"/>
      <c r="P101" s="9"/>
    </row>
    <row r="102" spans="1:16" x14ac:dyDescent="0.2">
      <c r="A102" s="245" t="s">
        <v>145</v>
      </c>
      <c r="B102" s="246"/>
      <c r="C102" s="246"/>
      <c r="D102" s="246"/>
      <c r="E102" s="246"/>
      <c r="F102" s="246"/>
      <c r="G102" s="246"/>
      <c r="H102" s="247"/>
      <c r="I102" s="4">
        <v>94</v>
      </c>
      <c r="J102" s="25">
        <v>44371311</v>
      </c>
      <c r="K102" s="25">
        <v>47677888</v>
      </c>
      <c r="L102" s="128"/>
      <c r="O102" s="9"/>
      <c r="P102" s="9"/>
    </row>
    <row r="103" spans="1:16" x14ac:dyDescent="0.2">
      <c r="A103" s="245" t="s">
        <v>293</v>
      </c>
      <c r="B103" s="246"/>
      <c r="C103" s="246"/>
      <c r="D103" s="246"/>
      <c r="E103" s="246"/>
      <c r="F103" s="246"/>
      <c r="G103" s="246"/>
      <c r="H103" s="247"/>
      <c r="I103" s="4">
        <v>95</v>
      </c>
      <c r="J103" s="25">
        <v>0</v>
      </c>
      <c r="K103" s="25">
        <v>1029465</v>
      </c>
      <c r="L103" s="128"/>
      <c r="O103" s="9"/>
      <c r="P103" s="9"/>
    </row>
    <row r="104" spans="1:16" x14ac:dyDescent="0.2">
      <c r="A104" s="245" t="s">
        <v>0</v>
      </c>
      <c r="B104" s="246"/>
      <c r="C104" s="246"/>
      <c r="D104" s="246"/>
      <c r="E104" s="246"/>
      <c r="F104" s="246"/>
      <c r="G104" s="246"/>
      <c r="H104" s="247"/>
      <c r="I104" s="4">
        <v>96</v>
      </c>
      <c r="J104" s="25">
        <v>336081529</v>
      </c>
      <c r="K104" s="25">
        <v>177821312</v>
      </c>
      <c r="L104" s="128"/>
      <c r="O104" s="9"/>
      <c r="P104" s="9"/>
    </row>
    <row r="105" spans="1:16" x14ac:dyDescent="0.2">
      <c r="A105" s="245" t="s">
        <v>294</v>
      </c>
      <c r="B105" s="246"/>
      <c r="C105" s="246"/>
      <c r="D105" s="246"/>
      <c r="E105" s="246"/>
      <c r="F105" s="246"/>
      <c r="G105" s="246"/>
      <c r="H105" s="247"/>
      <c r="I105" s="4">
        <v>97</v>
      </c>
      <c r="J105" s="25">
        <v>887840</v>
      </c>
      <c r="K105" s="25">
        <v>0</v>
      </c>
      <c r="L105" s="128"/>
      <c r="O105" s="9"/>
      <c r="P105" s="9"/>
    </row>
    <row r="106" spans="1:16" x14ac:dyDescent="0.2">
      <c r="A106" s="245" t="s">
        <v>295</v>
      </c>
      <c r="B106" s="246"/>
      <c r="C106" s="246"/>
      <c r="D106" s="246"/>
      <c r="E106" s="246"/>
      <c r="F106" s="246"/>
      <c r="G106" s="246"/>
      <c r="H106" s="247"/>
      <c r="I106" s="4">
        <v>98</v>
      </c>
      <c r="J106" s="25">
        <v>225461258</v>
      </c>
      <c r="K106" s="25">
        <v>185814781</v>
      </c>
      <c r="L106" s="128"/>
      <c r="O106" s="9"/>
      <c r="P106" s="9"/>
    </row>
    <row r="107" spans="1:16" x14ac:dyDescent="0.2">
      <c r="A107" s="245" t="s">
        <v>296</v>
      </c>
      <c r="B107" s="246"/>
      <c r="C107" s="246"/>
      <c r="D107" s="246"/>
      <c r="E107" s="246"/>
      <c r="F107" s="246"/>
      <c r="G107" s="246"/>
      <c r="H107" s="247"/>
      <c r="I107" s="4">
        <v>99</v>
      </c>
      <c r="J107" s="25">
        <v>0</v>
      </c>
      <c r="K107" s="25">
        <v>0</v>
      </c>
      <c r="L107" s="128"/>
      <c r="O107" s="9"/>
      <c r="P107" s="9"/>
    </row>
    <row r="108" spans="1:16" x14ac:dyDescent="0.2">
      <c r="A108" s="245" t="s">
        <v>111</v>
      </c>
      <c r="B108" s="246"/>
      <c r="C108" s="246"/>
      <c r="D108" s="246"/>
      <c r="E108" s="246"/>
      <c r="F108" s="246"/>
      <c r="G108" s="246"/>
      <c r="H108" s="247"/>
      <c r="I108" s="4">
        <v>100</v>
      </c>
      <c r="J108" s="25">
        <v>0</v>
      </c>
      <c r="K108" s="25">
        <v>0</v>
      </c>
      <c r="L108" s="128"/>
      <c r="O108" s="9"/>
      <c r="P108" s="9"/>
    </row>
    <row r="109" spans="1:16" x14ac:dyDescent="0.2">
      <c r="A109" s="245" t="s">
        <v>112</v>
      </c>
      <c r="B109" s="246"/>
      <c r="C109" s="246"/>
      <c r="D109" s="246"/>
      <c r="E109" s="246"/>
      <c r="F109" s="246"/>
      <c r="G109" s="246"/>
      <c r="H109" s="247"/>
      <c r="I109" s="4">
        <v>101</v>
      </c>
      <c r="J109" s="25">
        <v>29095432</v>
      </c>
      <c r="K109" s="25">
        <v>29451438</v>
      </c>
      <c r="L109" s="128"/>
      <c r="O109" s="9"/>
      <c r="P109" s="9"/>
    </row>
    <row r="110" spans="1:16" x14ac:dyDescent="0.2">
      <c r="A110" s="245" t="s">
        <v>113</v>
      </c>
      <c r="B110" s="246"/>
      <c r="C110" s="246"/>
      <c r="D110" s="246"/>
      <c r="E110" s="246"/>
      <c r="F110" s="246"/>
      <c r="G110" s="246"/>
      <c r="H110" s="247"/>
      <c r="I110" s="4">
        <v>102</v>
      </c>
      <c r="J110" s="103">
        <v>2260614</v>
      </c>
      <c r="K110" s="25">
        <v>22407079</v>
      </c>
      <c r="L110" s="128"/>
      <c r="O110" s="9"/>
      <c r="P110" s="9"/>
    </row>
    <row r="111" spans="1:16" x14ac:dyDescent="0.2">
      <c r="A111" s="245" t="s">
        <v>116</v>
      </c>
      <c r="B111" s="246"/>
      <c r="C111" s="246"/>
      <c r="D111" s="246"/>
      <c r="E111" s="246"/>
      <c r="F111" s="246"/>
      <c r="G111" s="246"/>
      <c r="H111" s="247"/>
      <c r="I111" s="4">
        <v>103</v>
      </c>
      <c r="J111" s="25">
        <v>681138</v>
      </c>
      <c r="K111" s="25">
        <v>679368</v>
      </c>
      <c r="L111" s="128"/>
      <c r="O111" s="9"/>
      <c r="P111" s="9"/>
    </row>
    <row r="112" spans="1:16" x14ac:dyDescent="0.2">
      <c r="A112" s="245" t="s">
        <v>114</v>
      </c>
      <c r="B112" s="246"/>
      <c r="C112" s="246"/>
      <c r="D112" s="246"/>
      <c r="E112" s="246"/>
      <c r="F112" s="246"/>
      <c r="G112" s="246"/>
      <c r="H112" s="247"/>
      <c r="I112" s="4">
        <v>104</v>
      </c>
      <c r="J112" s="25">
        <v>0</v>
      </c>
      <c r="K112" s="25">
        <v>0</v>
      </c>
      <c r="L112" s="128"/>
      <c r="O112" s="9"/>
      <c r="P112" s="9"/>
    </row>
    <row r="113" spans="1:16" x14ac:dyDescent="0.2">
      <c r="A113" s="245" t="s">
        <v>115</v>
      </c>
      <c r="B113" s="246"/>
      <c r="C113" s="246"/>
      <c r="D113" s="246"/>
      <c r="E113" s="246"/>
      <c r="F113" s="246"/>
      <c r="G113" s="246"/>
      <c r="H113" s="247"/>
      <c r="I113" s="4">
        <v>105</v>
      </c>
      <c r="J113" s="25">
        <v>2948642</v>
      </c>
      <c r="K113" s="25">
        <v>6577497</v>
      </c>
      <c r="L113" s="128"/>
      <c r="O113" s="9"/>
      <c r="P113" s="9"/>
    </row>
    <row r="114" spans="1:16" x14ac:dyDescent="0.2">
      <c r="A114" s="242" t="s">
        <v>1</v>
      </c>
      <c r="B114" s="243"/>
      <c r="C114" s="243"/>
      <c r="D114" s="243"/>
      <c r="E114" s="243"/>
      <c r="F114" s="243"/>
      <c r="G114" s="243"/>
      <c r="H114" s="244"/>
      <c r="I114" s="4">
        <v>106</v>
      </c>
      <c r="J114" s="25">
        <v>58256950</v>
      </c>
      <c r="K114" s="25">
        <v>57335249</v>
      </c>
      <c r="L114" s="128"/>
      <c r="O114" s="9"/>
      <c r="P114" s="9"/>
    </row>
    <row r="115" spans="1:16" x14ac:dyDescent="0.2">
      <c r="A115" s="242" t="s">
        <v>44</v>
      </c>
      <c r="B115" s="243"/>
      <c r="C115" s="243"/>
      <c r="D115" s="243"/>
      <c r="E115" s="243"/>
      <c r="F115" s="243"/>
      <c r="G115" s="243"/>
      <c r="H115" s="244"/>
      <c r="I115" s="4">
        <v>107</v>
      </c>
      <c r="J115" s="24">
        <f>J70+J87+J91+J101+J114</f>
        <v>2399261780</v>
      </c>
      <c r="K115" s="24">
        <f>K70+K87+K91+K101+K114</f>
        <v>2496715911</v>
      </c>
      <c r="L115" s="128"/>
      <c r="O115" s="9"/>
      <c r="P115" s="9"/>
    </row>
    <row r="116" spans="1:16" x14ac:dyDescent="0.2">
      <c r="A116" s="270" t="s">
        <v>70</v>
      </c>
      <c r="B116" s="271"/>
      <c r="C116" s="271"/>
      <c r="D116" s="271"/>
      <c r="E116" s="271"/>
      <c r="F116" s="271"/>
      <c r="G116" s="271"/>
      <c r="H116" s="272"/>
      <c r="I116" s="5">
        <v>108</v>
      </c>
      <c r="J116" s="114">
        <v>593358567</v>
      </c>
      <c r="K116" s="114">
        <v>614442643</v>
      </c>
      <c r="L116" s="128"/>
      <c r="O116" s="9"/>
      <c r="P116" s="9"/>
    </row>
    <row r="117" spans="1:16" x14ac:dyDescent="0.2">
      <c r="A117" s="273" t="s">
        <v>356</v>
      </c>
      <c r="B117" s="274"/>
      <c r="C117" s="274"/>
      <c r="D117" s="274"/>
      <c r="E117" s="274"/>
      <c r="F117" s="274"/>
      <c r="G117" s="274"/>
      <c r="H117" s="274"/>
      <c r="I117" s="275"/>
      <c r="J117" s="275"/>
      <c r="K117" s="276"/>
      <c r="L117" s="128"/>
    </row>
    <row r="118" spans="1:16" x14ac:dyDescent="0.2">
      <c r="A118" s="239" t="s">
        <v>238</v>
      </c>
      <c r="B118" s="240"/>
      <c r="C118" s="240"/>
      <c r="D118" s="240"/>
      <c r="E118" s="240"/>
      <c r="F118" s="240"/>
      <c r="G118" s="240"/>
      <c r="H118" s="240"/>
      <c r="I118" s="277"/>
      <c r="J118" s="277"/>
      <c r="K118" s="278"/>
      <c r="L118" s="128"/>
    </row>
    <row r="119" spans="1:16" x14ac:dyDescent="0.2">
      <c r="A119" s="245" t="s">
        <v>3</v>
      </c>
      <c r="B119" s="246"/>
      <c r="C119" s="246"/>
      <c r="D119" s="246"/>
      <c r="E119" s="246"/>
      <c r="F119" s="246"/>
      <c r="G119" s="246"/>
      <c r="H119" s="247"/>
      <c r="I119" s="4">
        <v>109</v>
      </c>
      <c r="J119" s="25">
        <v>0</v>
      </c>
      <c r="K119" s="25">
        <v>0</v>
      </c>
      <c r="L119" s="128"/>
    </row>
    <row r="120" spans="1:16" x14ac:dyDescent="0.2">
      <c r="A120" s="279" t="s">
        <v>4</v>
      </c>
      <c r="B120" s="280"/>
      <c r="C120" s="280"/>
      <c r="D120" s="280"/>
      <c r="E120" s="280"/>
      <c r="F120" s="280"/>
      <c r="G120" s="280"/>
      <c r="H120" s="281"/>
      <c r="I120" s="7">
        <v>110</v>
      </c>
      <c r="J120" s="114">
        <f>J86</f>
        <v>0</v>
      </c>
      <c r="K120" s="114">
        <f>K86</f>
        <v>0</v>
      </c>
      <c r="L120" s="128"/>
    </row>
    <row r="121" spans="1:16" x14ac:dyDescent="0.2">
      <c r="A121" s="1"/>
      <c r="B121" s="1"/>
      <c r="C121" s="1"/>
      <c r="D121" s="1"/>
      <c r="E121" s="1"/>
      <c r="F121" s="1"/>
      <c r="G121" s="1"/>
      <c r="H121" s="1"/>
      <c r="I121" s="2"/>
      <c r="J121" s="3"/>
      <c r="K121" s="122"/>
    </row>
    <row r="122" spans="1:16" x14ac:dyDescent="0.2">
      <c r="A122" s="266" t="s">
        <v>357</v>
      </c>
      <c r="B122" s="267"/>
      <c r="C122" s="267"/>
      <c r="D122" s="267"/>
      <c r="E122" s="267"/>
      <c r="F122" s="267"/>
      <c r="G122" s="267"/>
      <c r="H122" s="267"/>
      <c r="I122" s="267"/>
      <c r="J122" s="267"/>
      <c r="K122" s="267"/>
    </row>
    <row r="123" spans="1:16" x14ac:dyDescent="0.2">
      <c r="A123" s="268"/>
      <c r="B123" s="269"/>
      <c r="C123" s="269"/>
      <c r="D123" s="269"/>
      <c r="E123" s="269"/>
      <c r="F123" s="269"/>
      <c r="G123" s="269"/>
      <c r="H123" s="269"/>
      <c r="I123" s="269"/>
      <c r="J123" s="269"/>
      <c r="K123" s="269"/>
    </row>
  </sheetData>
  <mergeCells count="122">
    <mergeCell ref="A122:K122"/>
    <mergeCell ref="A123:K123"/>
    <mergeCell ref="A115:H115"/>
    <mergeCell ref="A116:H116"/>
    <mergeCell ref="A117:K117"/>
    <mergeCell ref="A118:K118"/>
    <mergeCell ref="A119:H119"/>
    <mergeCell ref="A120:H120"/>
    <mergeCell ref="A109:H109"/>
    <mergeCell ref="A110:H110"/>
    <mergeCell ref="A111:H111"/>
    <mergeCell ref="A112:H112"/>
    <mergeCell ref="A113:H113"/>
    <mergeCell ref="A114:H114"/>
    <mergeCell ref="A103:H103"/>
    <mergeCell ref="A104:H104"/>
    <mergeCell ref="A105:H105"/>
    <mergeCell ref="A106:H106"/>
    <mergeCell ref="A107:H107"/>
    <mergeCell ref="A108:H108"/>
    <mergeCell ref="A97:H97"/>
    <mergeCell ref="A98:H98"/>
    <mergeCell ref="A99:H99"/>
    <mergeCell ref="A100:H100"/>
    <mergeCell ref="A101:H101"/>
    <mergeCell ref="A102:H102"/>
    <mergeCell ref="A91:H91"/>
    <mergeCell ref="A92:H92"/>
    <mergeCell ref="A93:H93"/>
    <mergeCell ref="A94:H94"/>
    <mergeCell ref="A95:H95"/>
    <mergeCell ref="A96:H96"/>
    <mergeCell ref="A85:H85"/>
    <mergeCell ref="A86:H86"/>
    <mergeCell ref="A87:H87"/>
    <mergeCell ref="A88:H88"/>
    <mergeCell ref="A89:H89"/>
    <mergeCell ref="A90:H90"/>
    <mergeCell ref="A79:H79"/>
    <mergeCell ref="A80:H80"/>
    <mergeCell ref="A81:H81"/>
    <mergeCell ref="A82:H82"/>
    <mergeCell ref="A83:H83"/>
    <mergeCell ref="A84:H84"/>
    <mergeCell ref="A73:H73"/>
    <mergeCell ref="A74:H74"/>
    <mergeCell ref="A75:H75"/>
    <mergeCell ref="A76:H76"/>
    <mergeCell ref="A77:H77"/>
    <mergeCell ref="A78:H78"/>
    <mergeCell ref="A67:H67"/>
    <mergeCell ref="A68:H68"/>
    <mergeCell ref="A69:K69"/>
    <mergeCell ref="A70:H70"/>
    <mergeCell ref="A71:H71"/>
    <mergeCell ref="A72:H72"/>
    <mergeCell ref="A61:H61"/>
    <mergeCell ref="A62:H62"/>
    <mergeCell ref="A63:H63"/>
    <mergeCell ref="A64:H64"/>
    <mergeCell ref="A65:H65"/>
    <mergeCell ref="A66:H66"/>
    <mergeCell ref="A55:H55"/>
    <mergeCell ref="A56:H56"/>
    <mergeCell ref="A57:H57"/>
    <mergeCell ref="A58:H58"/>
    <mergeCell ref="A59:H59"/>
    <mergeCell ref="A60:H60"/>
    <mergeCell ref="A49:H49"/>
    <mergeCell ref="A50:H50"/>
    <mergeCell ref="A51:H51"/>
    <mergeCell ref="A52:H52"/>
    <mergeCell ref="A53:H53"/>
    <mergeCell ref="A54:H54"/>
    <mergeCell ref="A43:H43"/>
    <mergeCell ref="A44:H44"/>
    <mergeCell ref="A45:H45"/>
    <mergeCell ref="A46:H46"/>
    <mergeCell ref="A47:H47"/>
    <mergeCell ref="A48:H48"/>
    <mergeCell ref="A37:H37"/>
    <mergeCell ref="A38:H38"/>
    <mergeCell ref="A39:H39"/>
    <mergeCell ref="A40:H40"/>
    <mergeCell ref="A41:H41"/>
    <mergeCell ref="A42:H42"/>
    <mergeCell ref="A31:H31"/>
    <mergeCell ref="A32:H32"/>
    <mergeCell ref="A33:H33"/>
    <mergeCell ref="A34:H34"/>
    <mergeCell ref="A35:H35"/>
    <mergeCell ref="A36:H36"/>
    <mergeCell ref="A25:H25"/>
    <mergeCell ref="A26:H26"/>
    <mergeCell ref="A27:H27"/>
    <mergeCell ref="A28:H28"/>
    <mergeCell ref="A29:H29"/>
    <mergeCell ref="A30:H30"/>
    <mergeCell ref="A19:H19"/>
    <mergeCell ref="A20:H20"/>
    <mergeCell ref="A21:H21"/>
    <mergeCell ref="A22:H22"/>
    <mergeCell ref="A23:H23"/>
    <mergeCell ref="A24:H24"/>
    <mergeCell ref="A13:H13"/>
    <mergeCell ref="A14:H14"/>
    <mergeCell ref="A15:H15"/>
    <mergeCell ref="A16:H16"/>
    <mergeCell ref="A17:H17"/>
    <mergeCell ref="A18:H18"/>
    <mergeCell ref="A7:K7"/>
    <mergeCell ref="A8:H8"/>
    <mergeCell ref="A9:H9"/>
    <mergeCell ref="A10:H10"/>
    <mergeCell ref="A11:H11"/>
    <mergeCell ref="A12:H12"/>
    <mergeCell ref="A1:K1"/>
    <mergeCell ref="A2:K2"/>
    <mergeCell ref="A3:K3"/>
    <mergeCell ref="A4:K4"/>
    <mergeCell ref="A5:H5"/>
    <mergeCell ref="A6:H6"/>
  </mergeCells>
  <dataValidations count="5">
    <dataValidation type="whole" operator="greaterThanOrEqual" allowBlank="1" showInputMessage="1" showErrorMessage="1" errorTitle="Pogrešan unos" error="Mogu se unijeti samo cjelobrojne pozitivne vrijednosti." sqref="J87:K116 J73:K78 J80:K85 J71:K71 J8:K68">
      <formula1>0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9:K79">
      <formula1>9999999999</formula1>
    </dataValidation>
    <dataValidation type="whole" operator="notEqual" allowBlank="1" showInputMessage="1" showErrorMessage="1" errorTitle="Pogrešan unos" error="Mogu se unijeti samo cjelobrojne pozitivne ili negativne vrijednosti." sqref="J72:K72">
      <formula1>9999999999</formula1>
    </dataValidation>
    <dataValidation type="whole" operator="notEqual" allowBlank="1" showInputMessage="1" showErrorMessage="1" errorTitle="Pogrešan unos" error="Mogu se unijeti samo cjelobrojne pozitivne ili negativne vrijednosti." sqref="J70:K70">
      <formula1>999999999999</formula1>
    </dataValidation>
    <dataValidation type="whole" operator="notEqual" allowBlank="1" showInputMessage="1" showErrorMessage="1" errorTitle="Pogrešan unos" error="Mogu se unijeti samo cjelobrojne vrijednosti." sqref="J86:K86 J120:K120">
      <formula1>999999999999</formula1>
    </dataValidation>
  </dataValidations>
  <printOptions horizontalCentered="1"/>
  <pageMargins left="0.35433070866141736" right="0.35433070866141736" top="0.59055118110236227" bottom="0.19685039370078741" header="0.51181102362204722" footer="0.51181102362204722"/>
  <pageSetup paperSize="9" scale="90" fitToHeight="0" orientation="portrait" r:id="rId1"/>
  <headerFooter alignWithMargins="0"/>
  <rowBreaks count="1" manualBreakCount="1"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U75"/>
  <sheetViews>
    <sheetView showGridLines="0" topLeftCell="C10" zoomScale="120" zoomScaleNormal="120" zoomScaleSheetLayoutView="110" workbookViewId="0">
      <selection activeCell="L27" sqref="L27:M27"/>
    </sheetView>
  </sheetViews>
  <sheetFormatPr defaultRowHeight="12.75" x14ac:dyDescent="0.2"/>
  <cols>
    <col min="1" max="3" width="11" customWidth="1"/>
    <col min="4" max="4" width="9.85546875" customWidth="1"/>
    <col min="5" max="5" width="6.7109375" customWidth="1"/>
    <col min="6" max="6" width="1.28515625" customWidth="1"/>
    <col min="7" max="7" width="9.85546875" customWidth="1"/>
    <col min="8" max="8" width="20.140625" customWidth="1"/>
    <col min="9" max="9" width="6.140625" customWidth="1"/>
    <col min="10" max="10" width="10.85546875" style="96" customWidth="1"/>
    <col min="11" max="11" width="10" style="96" customWidth="1"/>
    <col min="12" max="12" width="10.85546875" style="96" bestFit="1" customWidth="1"/>
    <col min="13" max="13" width="10.28515625" style="96" customWidth="1"/>
    <col min="14" max="15" width="13.85546875" bestFit="1" customWidth="1"/>
    <col min="16" max="16" width="10.7109375" bestFit="1" customWidth="1"/>
    <col min="17" max="17" width="9.5703125" bestFit="1" customWidth="1"/>
  </cols>
  <sheetData>
    <row r="1" spans="1:21" ht="17.25" customHeight="1" x14ac:dyDescent="0.2">
      <c r="A1" s="248" t="s">
        <v>185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126"/>
      <c r="O1" s="126"/>
      <c r="P1" s="126"/>
      <c r="Q1" s="126"/>
      <c r="R1" s="126"/>
      <c r="S1" s="126"/>
      <c r="T1" s="126"/>
    </row>
    <row r="2" spans="1:21" ht="12.75" customHeight="1" x14ac:dyDescent="0.2">
      <c r="A2" s="249" t="s">
        <v>398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126"/>
      <c r="O2" s="126"/>
      <c r="P2" s="126"/>
      <c r="Q2" s="126"/>
      <c r="R2" s="126"/>
      <c r="S2" s="126"/>
      <c r="T2" s="126"/>
    </row>
    <row r="3" spans="1:21" x14ac:dyDescent="0.2">
      <c r="A3" s="76"/>
      <c r="B3" s="79"/>
      <c r="C3" s="79"/>
      <c r="D3" s="79"/>
      <c r="E3" s="79"/>
      <c r="F3" s="79"/>
      <c r="G3" s="79"/>
      <c r="H3" s="79"/>
      <c r="I3" s="79"/>
      <c r="J3" s="120"/>
      <c r="K3" s="120"/>
      <c r="L3" s="121"/>
      <c r="M3" s="121"/>
      <c r="N3" s="126"/>
      <c r="O3" s="126"/>
      <c r="P3" s="126"/>
      <c r="Q3" s="126"/>
      <c r="R3" s="126"/>
      <c r="S3" s="126"/>
      <c r="T3" s="126"/>
    </row>
    <row r="4" spans="1:21" ht="12.75" customHeight="1" x14ac:dyDescent="0.2">
      <c r="A4" s="304" t="s">
        <v>381</v>
      </c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6"/>
      <c r="N4" s="126"/>
      <c r="O4" s="126"/>
      <c r="P4" s="126"/>
      <c r="Q4" s="126"/>
      <c r="R4" s="126"/>
      <c r="S4" s="126"/>
      <c r="T4" s="126"/>
    </row>
    <row r="5" spans="1:21" ht="35.25" thickBot="1" x14ac:dyDescent="0.25">
      <c r="A5" s="303" t="s">
        <v>72</v>
      </c>
      <c r="B5" s="303"/>
      <c r="C5" s="303"/>
      <c r="D5" s="303"/>
      <c r="E5" s="303"/>
      <c r="F5" s="303"/>
      <c r="G5" s="303"/>
      <c r="H5" s="303"/>
      <c r="I5" s="124" t="s">
        <v>329</v>
      </c>
      <c r="J5" s="298" t="s">
        <v>364</v>
      </c>
      <c r="K5" s="299"/>
      <c r="L5" s="298" t="s">
        <v>365</v>
      </c>
      <c r="M5" s="299"/>
      <c r="N5" s="126"/>
      <c r="O5" s="126"/>
      <c r="P5" s="126"/>
      <c r="Q5" s="126"/>
      <c r="R5" s="126"/>
      <c r="S5" s="126"/>
      <c r="T5" s="126"/>
    </row>
    <row r="6" spans="1:21" ht="13.5" thickBot="1" x14ac:dyDescent="0.25">
      <c r="A6" s="300"/>
      <c r="B6" s="301"/>
      <c r="C6" s="301"/>
      <c r="D6" s="301"/>
      <c r="E6" s="301"/>
      <c r="F6" s="301"/>
      <c r="G6" s="301"/>
      <c r="H6" s="302"/>
      <c r="I6" s="94"/>
      <c r="J6" s="135" t="s">
        <v>360</v>
      </c>
      <c r="K6" s="136" t="s">
        <v>361</v>
      </c>
      <c r="L6" s="135" t="s">
        <v>360</v>
      </c>
      <c r="M6" s="136" t="s">
        <v>361</v>
      </c>
      <c r="N6" s="126"/>
      <c r="O6" s="126"/>
      <c r="P6" s="126"/>
      <c r="Q6" s="126"/>
      <c r="R6" s="126"/>
      <c r="S6" s="126"/>
      <c r="T6" s="126"/>
    </row>
    <row r="7" spans="1:21" x14ac:dyDescent="0.2">
      <c r="A7" s="257">
        <v>1</v>
      </c>
      <c r="B7" s="257"/>
      <c r="C7" s="257"/>
      <c r="D7" s="257"/>
      <c r="E7" s="257"/>
      <c r="F7" s="257"/>
      <c r="G7" s="257"/>
      <c r="H7" s="257"/>
      <c r="I7" s="77">
        <v>2</v>
      </c>
      <c r="J7" s="123">
        <v>3</v>
      </c>
      <c r="K7" s="123">
        <v>4</v>
      </c>
      <c r="L7" s="123">
        <v>5</v>
      </c>
      <c r="M7" s="123">
        <v>6</v>
      </c>
      <c r="N7" s="126"/>
      <c r="O7" s="126"/>
      <c r="P7" s="126"/>
      <c r="Q7" s="126"/>
      <c r="R7" s="126"/>
      <c r="S7" s="126"/>
      <c r="T7" s="126"/>
    </row>
    <row r="8" spans="1:21" x14ac:dyDescent="0.2">
      <c r="A8" s="239" t="s">
        <v>45</v>
      </c>
      <c r="B8" s="240"/>
      <c r="C8" s="240"/>
      <c r="D8" s="240"/>
      <c r="E8" s="240"/>
      <c r="F8" s="240"/>
      <c r="G8" s="240"/>
      <c r="H8" s="241"/>
      <c r="I8" s="6">
        <v>111</v>
      </c>
      <c r="J8" s="129">
        <f>SUM(J9:J10)</f>
        <v>1424913126</v>
      </c>
      <c r="K8" s="129">
        <f>SUM(K9:K10)</f>
        <v>522359381</v>
      </c>
      <c r="L8" s="129">
        <f>SUM(L9:L10)</f>
        <v>1344507434</v>
      </c>
      <c r="M8" s="129">
        <f>SUM(M9:M10)</f>
        <v>486488021</v>
      </c>
      <c r="N8" s="112"/>
      <c r="O8" s="112"/>
      <c r="P8" s="112"/>
      <c r="Q8" s="112"/>
      <c r="R8" s="112"/>
      <c r="S8" s="112"/>
      <c r="T8" s="112"/>
      <c r="U8" s="112"/>
    </row>
    <row r="9" spans="1:21" x14ac:dyDescent="0.2">
      <c r="A9" s="242" t="s">
        <v>183</v>
      </c>
      <c r="B9" s="243"/>
      <c r="C9" s="243"/>
      <c r="D9" s="243"/>
      <c r="E9" s="243"/>
      <c r="F9" s="243"/>
      <c r="G9" s="243"/>
      <c r="H9" s="244"/>
      <c r="I9" s="4">
        <v>112</v>
      </c>
      <c r="J9" s="25">
        <v>1402390624</v>
      </c>
      <c r="K9" s="25">
        <v>513891777</v>
      </c>
      <c r="L9" s="25">
        <v>1306733341</v>
      </c>
      <c r="M9" s="25">
        <v>474327530</v>
      </c>
      <c r="N9" s="112"/>
      <c r="O9" s="112"/>
      <c r="P9" s="112"/>
      <c r="Q9" s="112"/>
      <c r="R9" s="112"/>
      <c r="S9" s="112"/>
      <c r="T9" s="112"/>
      <c r="U9" s="112"/>
    </row>
    <row r="10" spans="1:21" x14ac:dyDescent="0.2">
      <c r="A10" s="242" t="s">
        <v>120</v>
      </c>
      <c r="B10" s="243"/>
      <c r="C10" s="243"/>
      <c r="D10" s="243"/>
      <c r="E10" s="243"/>
      <c r="F10" s="243"/>
      <c r="G10" s="243"/>
      <c r="H10" s="244"/>
      <c r="I10" s="4">
        <v>113</v>
      </c>
      <c r="J10" s="25">
        <v>22522502</v>
      </c>
      <c r="K10" s="25">
        <v>8467604</v>
      </c>
      <c r="L10" s="25">
        <v>37774093</v>
      </c>
      <c r="M10" s="25">
        <v>12160491</v>
      </c>
      <c r="N10" s="112"/>
      <c r="O10" s="112"/>
      <c r="P10" s="112"/>
      <c r="Q10" s="112"/>
      <c r="R10" s="112"/>
      <c r="S10" s="112"/>
      <c r="T10" s="112"/>
      <c r="U10" s="112"/>
    </row>
    <row r="11" spans="1:21" x14ac:dyDescent="0.2">
      <c r="A11" s="242" t="s">
        <v>7</v>
      </c>
      <c r="B11" s="243"/>
      <c r="C11" s="243"/>
      <c r="D11" s="243"/>
      <c r="E11" s="243"/>
      <c r="F11" s="243"/>
      <c r="G11" s="243"/>
      <c r="H11" s="244"/>
      <c r="I11" s="4">
        <v>114</v>
      </c>
      <c r="J11" s="24">
        <f>J12+J13+J17+J21+J22+J23+J26+J27</f>
        <v>1345676751</v>
      </c>
      <c r="K11" s="24">
        <f>K12+K13+K17+K21+K22+K23+K26+K27</f>
        <v>462410841</v>
      </c>
      <c r="L11" s="24">
        <f>L12+L13+L17+L21+L22+L23+L26+L27</f>
        <v>1236055994</v>
      </c>
      <c r="M11" s="24">
        <f>M12+M13+M17+M21+M22+M23+M26+M27</f>
        <v>430143830</v>
      </c>
      <c r="N11" s="112"/>
      <c r="O11" s="112"/>
      <c r="P11" s="112"/>
      <c r="Q11" s="112"/>
      <c r="R11" s="112"/>
      <c r="S11" s="112"/>
      <c r="T11" s="112"/>
      <c r="U11" s="112"/>
    </row>
    <row r="12" spans="1:21" x14ac:dyDescent="0.2">
      <c r="A12" s="242" t="s">
        <v>121</v>
      </c>
      <c r="B12" s="243"/>
      <c r="C12" s="243"/>
      <c r="D12" s="243"/>
      <c r="E12" s="243"/>
      <c r="F12" s="243"/>
      <c r="G12" s="243"/>
      <c r="H12" s="244"/>
      <c r="I12" s="4">
        <v>115</v>
      </c>
      <c r="J12" s="25">
        <v>-19298694</v>
      </c>
      <c r="K12" s="25">
        <v>-29380611</v>
      </c>
      <c r="L12" s="25">
        <v>-24619650</v>
      </c>
      <c r="M12" s="103">
        <v>-15724413</v>
      </c>
      <c r="N12" s="112"/>
      <c r="O12" s="112"/>
      <c r="P12" s="112"/>
      <c r="Q12" s="112"/>
      <c r="R12" s="112"/>
      <c r="S12" s="112"/>
      <c r="T12" s="112"/>
      <c r="U12" s="112"/>
    </row>
    <row r="13" spans="1:21" x14ac:dyDescent="0.2">
      <c r="A13" s="242" t="s">
        <v>41</v>
      </c>
      <c r="B13" s="243"/>
      <c r="C13" s="243"/>
      <c r="D13" s="243"/>
      <c r="E13" s="243"/>
      <c r="F13" s="243"/>
      <c r="G13" s="243"/>
      <c r="H13" s="244"/>
      <c r="I13" s="4">
        <v>116</v>
      </c>
      <c r="J13" s="24">
        <f>SUM(J14:J16)</f>
        <v>913829805</v>
      </c>
      <c r="K13" s="24">
        <f>SUM(K14:K16)</f>
        <v>348758323</v>
      </c>
      <c r="L13" s="24">
        <f>SUM(L14:L16)</f>
        <v>839235063</v>
      </c>
      <c r="M13" s="24">
        <f>SUM(M14:M16)</f>
        <v>306364223</v>
      </c>
      <c r="N13" s="155"/>
      <c r="O13" s="112"/>
      <c r="P13" s="112"/>
      <c r="Q13" s="112"/>
      <c r="R13" s="112"/>
      <c r="S13" s="112"/>
      <c r="T13" s="112"/>
      <c r="U13" s="112"/>
    </row>
    <row r="14" spans="1:21" x14ac:dyDescent="0.2">
      <c r="A14" s="245" t="s">
        <v>164</v>
      </c>
      <c r="B14" s="246"/>
      <c r="C14" s="246"/>
      <c r="D14" s="246"/>
      <c r="E14" s="246"/>
      <c r="F14" s="246"/>
      <c r="G14" s="246"/>
      <c r="H14" s="247"/>
      <c r="I14" s="4">
        <v>117</v>
      </c>
      <c r="J14" s="25">
        <v>503277033</v>
      </c>
      <c r="K14" s="25">
        <v>191970397</v>
      </c>
      <c r="L14" s="25">
        <v>465798828</v>
      </c>
      <c r="M14" s="25">
        <v>172545668</v>
      </c>
      <c r="N14" s="112"/>
      <c r="O14" s="112"/>
      <c r="P14" s="112"/>
      <c r="Q14" s="112"/>
      <c r="R14" s="112"/>
      <c r="S14" s="112"/>
      <c r="T14" s="112"/>
      <c r="U14" s="112"/>
    </row>
    <row r="15" spans="1:21" x14ac:dyDescent="0.2">
      <c r="A15" s="245" t="s">
        <v>165</v>
      </c>
      <c r="B15" s="246"/>
      <c r="C15" s="246"/>
      <c r="D15" s="246"/>
      <c r="E15" s="246"/>
      <c r="F15" s="246"/>
      <c r="G15" s="246"/>
      <c r="H15" s="247"/>
      <c r="I15" s="4">
        <v>118</v>
      </c>
      <c r="J15" s="25">
        <v>249835812</v>
      </c>
      <c r="K15" s="25">
        <v>99171365</v>
      </c>
      <c r="L15" s="25">
        <v>208835481</v>
      </c>
      <c r="M15" s="25">
        <v>71485105</v>
      </c>
      <c r="N15" s="112"/>
      <c r="O15" s="112"/>
      <c r="P15" s="112"/>
      <c r="Q15" s="112"/>
      <c r="R15" s="112"/>
      <c r="S15" s="112"/>
      <c r="T15" s="112"/>
      <c r="U15" s="112"/>
    </row>
    <row r="16" spans="1:21" x14ac:dyDescent="0.2">
      <c r="A16" s="245" t="s">
        <v>75</v>
      </c>
      <c r="B16" s="246"/>
      <c r="C16" s="246"/>
      <c r="D16" s="246"/>
      <c r="E16" s="246"/>
      <c r="F16" s="246"/>
      <c r="G16" s="246"/>
      <c r="H16" s="247"/>
      <c r="I16" s="4">
        <v>119</v>
      </c>
      <c r="J16" s="25">
        <v>160716960</v>
      </c>
      <c r="K16" s="25">
        <v>57616561</v>
      </c>
      <c r="L16" s="25">
        <v>164600754</v>
      </c>
      <c r="M16" s="25">
        <v>62333450</v>
      </c>
      <c r="N16" s="112"/>
      <c r="O16" s="158"/>
      <c r="P16" s="159"/>
      <c r="Q16" s="157"/>
      <c r="R16" s="112"/>
      <c r="S16" s="112"/>
      <c r="T16" s="112"/>
      <c r="U16" s="112"/>
    </row>
    <row r="17" spans="1:21" x14ac:dyDescent="0.2">
      <c r="A17" s="242" t="s">
        <v>42</v>
      </c>
      <c r="B17" s="243"/>
      <c r="C17" s="243"/>
      <c r="D17" s="243"/>
      <c r="E17" s="243"/>
      <c r="F17" s="243"/>
      <c r="G17" s="243"/>
      <c r="H17" s="244"/>
      <c r="I17" s="4">
        <v>120</v>
      </c>
      <c r="J17" s="24">
        <f>SUM(J18:J20)</f>
        <v>266466173</v>
      </c>
      <c r="K17" s="24">
        <f>SUM(K18:K20)</f>
        <v>89167496</v>
      </c>
      <c r="L17" s="24">
        <f>SUM(L18:L20)</f>
        <v>249217855</v>
      </c>
      <c r="M17" s="24">
        <f>SUM(M18:M20)</f>
        <v>82332428</v>
      </c>
      <c r="N17" s="112"/>
      <c r="O17" s="112"/>
      <c r="P17" s="112"/>
      <c r="Q17" s="112"/>
      <c r="R17" s="112"/>
      <c r="S17" s="112"/>
      <c r="T17" s="112"/>
      <c r="U17" s="112"/>
    </row>
    <row r="18" spans="1:21" x14ac:dyDescent="0.2">
      <c r="A18" s="245" t="s">
        <v>76</v>
      </c>
      <c r="B18" s="246"/>
      <c r="C18" s="246"/>
      <c r="D18" s="246"/>
      <c r="E18" s="246"/>
      <c r="F18" s="246"/>
      <c r="G18" s="246"/>
      <c r="H18" s="247"/>
      <c r="I18" s="4">
        <v>121</v>
      </c>
      <c r="J18" s="25">
        <v>164646259</v>
      </c>
      <c r="K18" s="25">
        <v>54908443</v>
      </c>
      <c r="L18" s="25">
        <f>159398142-10745067</f>
        <v>148653075</v>
      </c>
      <c r="M18" s="25">
        <v>48926050</v>
      </c>
      <c r="N18" s="112"/>
      <c r="O18" s="112"/>
      <c r="P18" s="112"/>
      <c r="Q18" s="112"/>
      <c r="R18" s="112"/>
      <c r="S18" s="112"/>
      <c r="T18" s="112"/>
      <c r="U18" s="112"/>
    </row>
    <row r="19" spans="1:21" x14ac:dyDescent="0.2">
      <c r="A19" s="245" t="s">
        <v>77</v>
      </c>
      <c r="B19" s="246"/>
      <c r="C19" s="246"/>
      <c r="D19" s="246"/>
      <c r="E19" s="246"/>
      <c r="F19" s="246"/>
      <c r="G19" s="246"/>
      <c r="H19" s="247"/>
      <c r="I19" s="4">
        <v>122</v>
      </c>
      <c r="J19" s="25">
        <v>65753929</v>
      </c>
      <c r="K19" s="25">
        <v>22285205</v>
      </c>
      <c r="L19" s="25">
        <f>57243889+6928637</f>
        <v>64172526</v>
      </c>
      <c r="M19" s="25">
        <v>20946774</v>
      </c>
      <c r="N19" s="112"/>
      <c r="O19" s="112"/>
      <c r="P19" s="112"/>
      <c r="Q19" s="112"/>
      <c r="R19" s="112"/>
      <c r="S19" s="112"/>
      <c r="T19" s="112"/>
      <c r="U19" s="112"/>
    </row>
    <row r="20" spans="1:21" x14ac:dyDescent="0.2">
      <c r="A20" s="245" t="s">
        <v>78</v>
      </c>
      <c r="B20" s="246"/>
      <c r="C20" s="246"/>
      <c r="D20" s="246"/>
      <c r="E20" s="246"/>
      <c r="F20" s="246"/>
      <c r="G20" s="246"/>
      <c r="H20" s="247"/>
      <c r="I20" s="4">
        <v>123</v>
      </c>
      <c r="J20" s="25">
        <v>36065985</v>
      </c>
      <c r="K20" s="25">
        <v>11973848</v>
      </c>
      <c r="L20" s="25">
        <f>32575824+3816430</f>
        <v>36392254</v>
      </c>
      <c r="M20" s="25">
        <v>12459604</v>
      </c>
      <c r="N20" s="112"/>
      <c r="O20" s="112"/>
      <c r="P20" s="112"/>
      <c r="Q20" s="112"/>
      <c r="R20" s="112"/>
      <c r="S20" s="112"/>
      <c r="T20" s="112"/>
      <c r="U20" s="112"/>
    </row>
    <row r="21" spans="1:21" x14ac:dyDescent="0.2">
      <c r="A21" s="242" t="s">
        <v>122</v>
      </c>
      <c r="B21" s="243"/>
      <c r="C21" s="243"/>
      <c r="D21" s="243"/>
      <c r="E21" s="243"/>
      <c r="F21" s="243"/>
      <c r="G21" s="243"/>
      <c r="H21" s="244"/>
      <c r="I21" s="4">
        <v>124</v>
      </c>
      <c r="J21" s="25">
        <v>64301546</v>
      </c>
      <c r="K21" s="25">
        <v>21487491</v>
      </c>
      <c r="L21" s="25">
        <v>55664132</v>
      </c>
      <c r="M21" s="25">
        <v>20515161</v>
      </c>
      <c r="N21" s="112"/>
      <c r="O21" s="112"/>
      <c r="P21" s="112"/>
      <c r="Q21" s="112"/>
      <c r="R21" s="112"/>
      <c r="S21" s="112"/>
      <c r="T21" s="112"/>
      <c r="U21" s="112"/>
    </row>
    <row r="22" spans="1:21" x14ac:dyDescent="0.2">
      <c r="A22" s="242" t="s">
        <v>123</v>
      </c>
      <c r="B22" s="243"/>
      <c r="C22" s="243"/>
      <c r="D22" s="243"/>
      <c r="E22" s="243"/>
      <c r="F22" s="243"/>
      <c r="G22" s="243"/>
      <c r="H22" s="244"/>
      <c r="I22" s="4">
        <v>125</v>
      </c>
      <c r="J22" s="25">
        <v>82474507</v>
      </c>
      <c r="K22" s="25">
        <v>21005340</v>
      </c>
      <c r="L22" s="25">
        <v>94039870</v>
      </c>
      <c r="M22" s="25">
        <v>26153354</v>
      </c>
      <c r="N22" s="112"/>
      <c r="O22" s="112"/>
      <c r="P22" s="112"/>
      <c r="Q22" s="112"/>
      <c r="R22" s="112"/>
      <c r="S22" s="112"/>
      <c r="T22" s="112"/>
      <c r="U22" s="112"/>
    </row>
    <row r="23" spans="1:21" x14ac:dyDescent="0.2">
      <c r="A23" s="242" t="s">
        <v>43</v>
      </c>
      <c r="B23" s="243"/>
      <c r="C23" s="243"/>
      <c r="D23" s="243"/>
      <c r="E23" s="243"/>
      <c r="F23" s="243"/>
      <c r="G23" s="243"/>
      <c r="H23" s="244"/>
      <c r="I23" s="4">
        <v>126</v>
      </c>
      <c r="J23" s="24">
        <f>SUM(J24:J25)</f>
        <v>19731178</v>
      </c>
      <c r="K23" s="24">
        <f>SUM(K24:K25)</f>
        <v>9695082</v>
      </c>
      <c r="L23" s="24">
        <f>SUM(L24:L25)</f>
        <v>-2108312</v>
      </c>
      <c r="M23" s="24">
        <f>SUM(M24:M25)</f>
        <v>3880750</v>
      </c>
      <c r="N23" s="155"/>
      <c r="O23" s="112"/>
      <c r="P23" s="112"/>
      <c r="Q23" s="112"/>
      <c r="R23" s="112"/>
      <c r="S23" s="112"/>
      <c r="T23" s="112"/>
      <c r="U23" s="112"/>
    </row>
    <row r="24" spans="1:21" x14ac:dyDescent="0.2">
      <c r="A24" s="245" t="s">
        <v>150</v>
      </c>
      <c r="B24" s="246"/>
      <c r="C24" s="246"/>
      <c r="D24" s="246"/>
      <c r="E24" s="246"/>
      <c r="F24" s="246"/>
      <c r="G24" s="246"/>
      <c r="H24" s="247"/>
      <c r="I24" s="4">
        <v>127</v>
      </c>
      <c r="J24" s="25">
        <v>0</v>
      </c>
      <c r="K24" s="25">
        <v>0</v>
      </c>
      <c r="L24" s="25">
        <v>-7479</v>
      </c>
      <c r="M24" s="156">
        <v>-7479</v>
      </c>
      <c r="N24" s="155"/>
      <c r="O24" s="112"/>
      <c r="P24" s="112"/>
      <c r="Q24" s="112"/>
      <c r="R24" s="112"/>
      <c r="S24" s="112"/>
      <c r="T24" s="112"/>
      <c r="U24" s="112"/>
    </row>
    <row r="25" spans="1:21" x14ac:dyDescent="0.2">
      <c r="A25" s="245" t="s">
        <v>151</v>
      </c>
      <c r="B25" s="246"/>
      <c r="C25" s="246"/>
      <c r="D25" s="246"/>
      <c r="E25" s="246"/>
      <c r="F25" s="246"/>
      <c r="G25" s="246"/>
      <c r="H25" s="247"/>
      <c r="I25" s="4">
        <v>128</v>
      </c>
      <c r="J25" s="25">
        <v>19731178</v>
      </c>
      <c r="K25" s="25">
        <v>9695082</v>
      </c>
      <c r="L25" s="25">
        <v>-2100833</v>
      </c>
      <c r="M25" s="25">
        <v>3888229</v>
      </c>
      <c r="N25" s="155"/>
      <c r="O25" s="112"/>
      <c r="P25" s="112"/>
      <c r="Q25" s="112"/>
      <c r="R25" s="112"/>
      <c r="S25" s="112"/>
      <c r="T25" s="112"/>
      <c r="U25" s="112"/>
    </row>
    <row r="26" spans="1:21" x14ac:dyDescent="0.2">
      <c r="A26" s="242" t="s">
        <v>124</v>
      </c>
      <c r="B26" s="243"/>
      <c r="C26" s="243"/>
      <c r="D26" s="243"/>
      <c r="E26" s="243"/>
      <c r="F26" s="243"/>
      <c r="G26" s="243"/>
      <c r="H26" s="244"/>
      <c r="I26" s="4">
        <v>129</v>
      </c>
      <c r="J26" s="25">
        <v>754123</v>
      </c>
      <c r="K26" s="25">
        <v>-900341</v>
      </c>
      <c r="L26" s="25">
        <v>0</v>
      </c>
      <c r="M26" s="149">
        <v>-335692</v>
      </c>
      <c r="N26" s="155"/>
      <c r="O26" s="112"/>
      <c r="P26" s="112"/>
      <c r="Q26" s="112"/>
      <c r="R26" s="112"/>
      <c r="S26" s="112"/>
      <c r="T26" s="112"/>
      <c r="U26" s="112"/>
    </row>
    <row r="27" spans="1:21" x14ac:dyDescent="0.2">
      <c r="A27" s="242" t="s">
        <v>63</v>
      </c>
      <c r="B27" s="243"/>
      <c r="C27" s="243"/>
      <c r="D27" s="243"/>
      <c r="E27" s="243"/>
      <c r="F27" s="243"/>
      <c r="G27" s="243"/>
      <c r="H27" s="244"/>
      <c r="I27" s="4">
        <v>130</v>
      </c>
      <c r="J27" s="25">
        <v>17418113</v>
      </c>
      <c r="K27" s="25">
        <v>2578061</v>
      </c>
      <c r="L27" s="25">
        <f>27518320-2891284</f>
        <v>24627036</v>
      </c>
      <c r="M27" s="25">
        <f>9849303-2891284</f>
        <v>6958019</v>
      </c>
      <c r="N27" s="155"/>
      <c r="O27" s="112"/>
      <c r="P27" s="112"/>
      <c r="Q27" s="112"/>
      <c r="R27" s="112"/>
      <c r="S27" s="112"/>
      <c r="T27" s="112"/>
      <c r="U27" s="112"/>
    </row>
    <row r="28" spans="1:21" x14ac:dyDescent="0.2">
      <c r="A28" s="242" t="s">
        <v>264</v>
      </c>
      <c r="B28" s="243"/>
      <c r="C28" s="243"/>
      <c r="D28" s="243"/>
      <c r="E28" s="243"/>
      <c r="F28" s="243"/>
      <c r="G28" s="243"/>
      <c r="H28" s="244"/>
      <c r="I28" s="4">
        <v>131</v>
      </c>
      <c r="J28" s="24">
        <f>SUM(J29:J33)</f>
        <v>24212620</v>
      </c>
      <c r="K28" s="24">
        <f>SUM(K29:K33)</f>
        <v>-4071308</v>
      </c>
      <c r="L28" s="24">
        <f>SUM(L29:L33)</f>
        <v>37162434</v>
      </c>
      <c r="M28" s="24">
        <f>SUM(M29:M33)</f>
        <v>20941300</v>
      </c>
      <c r="N28" s="155"/>
      <c r="O28" s="112"/>
      <c r="P28" s="112"/>
      <c r="Q28" s="112"/>
      <c r="R28" s="112"/>
      <c r="S28" s="112"/>
      <c r="T28" s="112"/>
      <c r="U28" s="112"/>
    </row>
    <row r="29" spans="1:21" x14ac:dyDescent="0.2">
      <c r="A29" s="242" t="s">
        <v>378</v>
      </c>
      <c r="B29" s="243"/>
      <c r="C29" s="243"/>
      <c r="D29" s="243"/>
      <c r="E29" s="243"/>
      <c r="F29" s="243"/>
      <c r="G29" s="243"/>
      <c r="H29" s="244"/>
      <c r="I29" s="4">
        <v>132</v>
      </c>
      <c r="J29" s="25">
        <v>9659340</v>
      </c>
      <c r="K29" s="25">
        <v>2797687</v>
      </c>
      <c r="L29" s="25">
        <v>7383807</v>
      </c>
      <c r="M29" s="25">
        <v>2925440</v>
      </c>
      <c r="N29" s="112"/>
      <c r="O29" s="112"/>
      <c r="P29" s="112"/>
      <c r="Q29" s="112"/>
      <c r="R29" s="112"/>
      <c r="S29" s="112"/>
      <c r="T29" s="112"/>
      <c r="U29" s="112"/>
    </row>
    <row r="30" spans="1:21" x14ac:dyDescent="0.2">
      <c r="A30" s="242" t="s">
        <v>400</v>
      </c>
      <c r="B30" s="243"/>
      <c r="C30" s="243"/>
      <c r="D30" s="243"/>
      <c r="E30" s="243"/>
      <c r="F30" s="243"/>
      <c r="G30" s="243"/>
      <c r="H30" s="244"/>
      <c r="I30" s="4">
        <v>133</v>
      </c>
      <c r="J30" s="25">
        <v>10329775</v>
      </c>
      <c r="K30" s="25">
        <v>-6683832</v>
      </c>
      <c r="L30" s="25">
        <v>29615406</v>
      </c>
      <c r="M30" s="25">
        <v>17959850</v>
      </c>
      <c r="N30" s="112"/>
      <c r="O30" s="112"/>
      <c r="P30" s="112"/>
      <c r="Q30" s="112"/>
      <c r="R30" s="112"/>
      <c r="S30" s="112"/>
      <c r="T30" s="112"/>
      <c r="U30" s="112"/>
    </row>
    <row r="31" spans="1:21" x14ac:dyDescent="0.2">
      <c r="A31" s="242" t="s">
        <v>152</v>
      </c>
      <c r="B31" s="243"/>
      <c r="C31" s="243"/>
      <c r="D31" s="243"/>
      <c r="E31" s="243"/>
      <c r="F31" s="243"/>
      <c r="G31" s="243"/>
      <c r="H31" s="244"/>
      <c r="I31" s="4">
        <v>134</v>
      </c>
      <c r="J31" s="25">
        <v>0</v>
      </c>
      <c r="K31" s="25">
        <v>0</v>
      </c>
      <c r="L31" s="25">
        <v>0</v>
      </c>
      <c r="M31" s="25">
        <v>0</v>
      </c>
      <c r="N31" s="112"/>
      <c r="O31" s="112"/>
      <c r="P31" s="112"/>
      <c r="Q31" s="112"/>
      <c r="R31" s="112"/>
      <c r="S31" s="112"/>
      <c r="T31" s="112"/>
      <c r="U31" s="112"/>
    </row>
    <row r="32" spans="1:21" x14ac:dyDescent="0.2">
      <c r="A32" s="242" t="s">
        <v>274</v>
      </c>
      <c r="B32" s="243"/>
      <c r="C32" s="243"/>
      <c r="D32" s="243"/>
      <c r="E32" s="243"/>
      <c r="F32" s="243"/>
      <c r="G32" s="243"/>
      <c r="H32" s="244"/>
      <c r="I32" s="4">
        <v>135</v>
      </c>
      <c r="J32" s="25">
        <v>4223505</v>
      </c>
      <c r="K32" s="25">
        <v>-185163</v>
      </c>
      <c r="L32" s="25">
        <v>163221</v>
      </c>
      <c r="M32" s="152">
        <v>56010</v>
      </c>
      <c r="N32" s="112"/>
      <c r="O32" s="112"/>
      <c r="P32" s="112"/>
      <c r="Q32" s="112"/>
      <c r="R32" s="112"/>
      <c r="S32" s="112"/>
      <c r="T32" s="112"/>
      <c r="U32" s="112"/>
    </row>
    <row r="33" spans="1:21" x14ac:dyDescent="0.2">
      <c r="A33" s="242" t="s">
        <v>153</v>
      </c>
      <c r="B33" s="243"/>
      <c r="C33" s="243"/>
      <c r="D33" s="243"/>
      <c r="E33" s="243"/>
      <c r="F33" s="243"/>
      <c r="G33" s="243"/>
      <c r="H33" s="244"/>
      <c r="I33" s="4">
        <v>136</v>
      </c>
      <c r="J33" s="25">
        <v>0</v>
      </c>
      <c r="K33" s="25">
        <v>0</v>
      </c>
      <c r="L33" s="25">
        <v>0</v>
      </c>
      <c r="M33" s="25">
        <v>0</v>
      </c>
      <c r="N33" s="112"/>
      <c r="O33" s="112"/>
      <c r="P33" s="112"/>
      <c r="Q33" s="112"/>
      <c r="R33" s="112"/>
      <c r="S33" s="112"/>
      <c r="T33" s="112"/>
      <c r="U33" s="112"/>
    </row>
    <row r="34" spans="1:21" x14ac:dyDescent="0.2">
      <c r="A34" s="242" t="s">
        <v>265</v>
      </c>
      <c r="B34" s="243"/>
      <c r="C34" s="243"/>
      <c r="D34" s="243"/>
      <c r="E34" s="243"/>
      <c r="F34" s="243"/>
      <c r="G34" s="243"/>
      <c r="H34" s="244"/>
      <c r="I34" s="4">
        <v>137</v>
      </c>
      <c r="J34" s="24">
        <f>SUM(J35:J38)</f>
        <v>69290734</v>
      </c>
      <c r="K34" s="24">
        <f>SUM(K35:K38)</f>
        <v>29293722</v>
      </c>
      <c r="L34" s="24">
        <f>SUM(L35:L38)</f>
        <v>56682538</v>
      </c>
      <c r="M34" s="24">
        <f>SUM(M35:M38)</f>
        <v>29263632</v>
      </c>
      <c r="N34" s="112"/>
      <c r="O34" s="112"/>
      <c r="P34" s="112"/>
      <c r="Q34" s="112"/>
      <c r="R34" s="112"/>
      <c r="S34" s="112"/>
      <c r="T34" s="112"/>
      <c r="U34" s="112"/>
    </row>
    <row r="35" spans="1:21" x14ac:dyDescent="0.2">
      <c r="A35" s="242" t="s">
        <v>402</v>
      </c>
      <c r="B35" s="243"/>
      <c r="C35" s="243"/>
      <c r="D35" s="243"/>
      <c r="E35" s="243"/>
      <c r="F35" s="243"/>
      <c r="G35" s="243"/>
      <c r="H35" s="244"/>
      <c r="I35" s="4">
        <v>138</v>
      </c>
      <c r="J35" s="25">
        <v>22099545</v>
      </c>
      <c r="K35" s="25">
        <v>11383686</v>
      </c>
      <c r="L35" s="25">
        <v>1997216</v>
      </c>
      <c r="M35" s="25">
        <v>-984087</v>
      </c>
      <c r="N35" s="112"/>
      <c r="O35" s="112"/>
      <c r="P35" s="112"/>
      <c r="Q35" s="112"/>
      <c r="R35" s="112"/>
      <c r="S35" s="112"/>
      <c r="T35" s="112"/>
      <c r="U35" s="112"/>
    </row>
    <row r="36" spans="1:21" x14ac:dyDescent="0.2">
      <c r="A36" s="242" t="s">
        <v>401</v>
      </c>
      <c r="B36" s="243"/>
      <c r="C36" s="243"/>
      <c r="D36" s="243"/>
      <c r="E36" s="243"/>
      <c r="F36" s="243"/>
      <c r="G36" s="243"/>
      <c r="H36" s="244"/>
      <c r="I36" s="4">
        <v>139</v>
      </c>
      <c r="J36" s="25">
        <v>47191189</v>
      </c>
      <c r="K36" s="25">
        <v>17910036</v>
      </c>
      <c r="L36" s="25">
        <v>54685322</v>
      </c>
      <c r="M36" s="25">
        <v>30247719</v>
      </c>
      <c r="N36" s="112"/>
      <c r="O36" s="112"/>
      <c r="P36" s="112"/>
      <c r="Q36" s="112"/>
      <c r="R36" s="112"/>
      <c r="S36" s="112"/>
      <c r="T36" s="112"/>
      <c r="U36" s="112"/>
    </row>
    <row r="37" spans="1:21" x14ac:dyDescent="0.2">
      <c r="A37" s="242" t="s">
        <v>275</v>
      </c>
      <c r="B37" s="243"/>
      <c r="C37" s="243"/>
      <c r="D37" s="243"/>
      <c r="E37" s="243"/>
      <c r="F37" s="243"/>
      <c r="G37" s="243"/>
      <c r="H37" s="244"/>
      <c r="I37" s="4">
        <v>140</v>
      </c>
      <c r="J37" s="25">
        <v>0</v>
      </c>
      <c r="K37" s="25">
        <v>0</v>
      </c>
      <c r="L37" s="25">
        <v>0</v>
      </c>
      <c r="M37" s="25">
        <v>0</v>
      </c>
      <c r="N37" s="112"/>
      <c r="O37" s="112"/>
      <c r="P37" s="112"/>
      <c r="Q37" s="112"/>
      <c r="R37" s="112"/>
      <c r="S37" s="112"/>
      <c r="T37" s="112"/>
      <c r="U37" s="112"/>
    </row>
    <row r="38" spans="1:21" x14ac:dyDescent="0.2">
      <c r="A38" s="242" t="s">
        <v>79</v>
      </c>
      <c r="B38" s="243"/>
      <c r="C38" s="243"/>
      <c r="D38" s="243"/>
      <c r="E38" s="243"/>
      <c r="F38" s="243"/>
      <c r="G38" s="243"/>
      <c r="H38" s="244"/>
      <c r="I38" s="4">
        <v>141</v>
      </c>
      <c r="J38" s="25">
        <v>0</v>
      </c>
      <c r="K38" s="25">
        <v>0</v>
      </c>
      <c r="L38" s="25">
        <v>0</v>
      </c>
      <c r="M38" s="25">
        <v>0</v>
      </c>
      <c r="N38" s="112"/>
      <c r="O38" s="112"/>
      <c r="P38" s="112"/>
      <c r="Q38" s="112"/>
      <c r="R38" s="112"/>
      <c r="S38" s="112"/>
      <c r="T38" s="112"/>
      <c r="U38" s="112"/>
    </row>
    <row r="39" spans="1:21" x14ac:dyDescent="0.2">
      <c r="A39" s="242" t="s">
        <v>247</v>
      </c>
      <c r="B39" s="243"/>
      <c r="C39" s="243"/>
      <c r="D39" s="243"/>
      <c r="E39" s="243"/>
      <c r="F39" s="243"/>
      <c r="G39" s="243"/>
      <c r="H39" s="244"/>
      <c r="I39" s="4">
        <v>142</v>
      </c>
      <c r="J39" s="25">
        <v>0</v>
      </c>
      <c r="K39" s="25">
        <v>0</v>
      </c>
      <c r="L39" s="25">
        <v>0</v>
      </c>
      <c r="M39" s="25">
        <v>0</v>
      </c>
      <c r="N39" s="112"/>
      <c r="O39" s="112"/>
      <c r="P39" s="112"/>
      <c r="Q39" s="112"/>
      <c r="R39" s="112"/>
      <c r="S39" s="112"/>
      <c r="T39" s="112"/>
      <c r="U39" s="112"/>
    </row>
    <row r="40" spans="1:21" x14ac:dyDescent="0.2">
      <c r="A40" s="242" t="s">
        <v>248</v>
      </c>
      <c r="B40" s="243"/>
      <c r="C40" s="243"/>
      <c r="D40" s="243"/>
      <c r="E40" s="243"/>
      <c r="F40" s="243"/>
      <c r="G40" s="243"/>
      <c r="H40" s="244"/>
      <c r="I40" s="4">
        <v>143</v>
      </c>
      <c r="J40" s="25">
        <v>0</v>
      </c>
      <c r="K40" s="25">
        <v>0</v>
      </c>
      <c r="L40" s="25">
        <v>0</v>
      </c>
      <c r="M40" s="25">
        <v>0</v>
      </c>
      <c r="N40" s="112"/>
      <c r="O40" s="112"/>
      <c r="P40" s="112"/>
      <c r="Q40" s="112"/>
      <c r="R40" s="112"/>
      <c r="S40" s="112"/>
      <c r="T40" s="112"/>
      <c r="U40" s="112"/>
    </row>
    <row r="41" spans="1:21" x14ac:dyDescent="0.2">
      <c r="A41" s="242" t="s">
        <v>276</v>
      </c>
      <c r="B41" s="243"/>
      <c r="C41" s="243"/>
      <c r="D41" s="243"/>
      <c r="E41" s="243"/>
      <c r="F41" s="243"/>
      <c r="G41" s="243"/>
      <c r="H41" s="244"/>
      <c r="I41" s="4">
        <v>144</v>
      </c>
      <c r="J41" s="25">
        <v>0</v>
      </c>
      <c r="K41" s="25">
        <v>0</v>
      </c>
      <c r="L41" s="25">
        <v>0</v>
      </c>
      <c r="M41" s="25">
        <v>0</v>
      </c>
      <c r="N41" s="112"/>
      <c r="O41" s="112"/>
      <c r="P41" s="112"/>
      <c r="Q41" s="112"/>
      <c r="R41" s="112"/>
      <c r="S41" s="112"/>
      <c r="T41" s="112"/>
      <c r="U41" s="112"/>
    </row>
    <row r="42" spans="1:21" x14ac:dyDescent="0.2">
      <c r="A42" s="242" t="s">
        <v>277</v>
      </c>
      <c r="B42" s="243"/>
      <c r="C42" s="243"/>
      <c r="D42" s="243"/>
      <c r="E42" s="243"/>
      <c r="F42" s="243"/>
      <c r="G42" s="243"/>
      <c r="H42" s="244"/>
      <c r="I42" s="4">
        <v>145</v>
      </c>
      <c r="J42" s="25">
        <v>0</v>
      </c>
      <c r="K42" s="25">
        <v>0</v>
      </c>
      <c r="L42" s="25">
        <v>0</v>
      </c>
      <c r="M42" s="25">
        <v>0</v>
      </c>
      <c r="N42" s="112"/>
      <c r="O42" s="112"/>
      <c r="P42" s="112"/>
      <c r="Q42" s="112"/>
      <c r="R42" s="112"/>
      <c r="S42" s="112"/>
      <c r="T42" s="112"/>
      <c r="U42" s="112"/>
    </row>
    <row r="43" spans="1:21" x14ac:dyDescent="0.2">
      <c r="A43" s="242" t="s">
        <v>266</v>
      </c>
      <c r="B43" s="243"/>
      <c r="C43" s="243"/>
      <c r="D43" s="243"/>
      <c r="E43" s="243"/>
      <c r="F43" s="243"/>
      <c r="G43" s="243"/>
      <c r="H43" s="244"/>
      <c r="I43" s="4">
        <v>146</v>
      </c>
      <c r="J43" s="24">
        <f>J8+J28+J39+J41</f>
        <v>1449125746</v>
      </c>
      <c r="K43" s="24">
        <f>K8+K28+K39+K41</f>
        <v>518288073</v>
      </c>
      <c r="L43" s="24">
        <f>L8+L28+L39+L41</f>
        <v>1381669868</v>
      </c>
      <c r="M43" s="24">
        <f>M8+M28+M39+M41</f>
        <v>507429321</v>
      </c>
      <c r="N43" s="112"/>
      <c r="O43" s="112"/>
      <c r="P43" s="112"/>
      <c r="Q43" s="112"/>
      <c r="R43" s="112"/>
      <c r="S43" s="112"/>
      <c r="T43" s="112"/>
      <c r="U43" s="112"/>
    </row>
    <row r="44" spans="1:21" x14ac:dyDescent="0.2">
      <c r="A44" s="242" t="s">
        <v>267</v>
      </c>
      <c r="B44" s="243"/>
      <c r="C44" s="243"/>
      <c r="D44" s="243"/>
      <c r="E44" s="243"/>
      <c r="F44" s="243"/>
      <c r="G44" s="243"/>
      <c r="H44" s="244"/>
      <c r="I44" s="4">
        <v>147</v>
      </c>
      <c r="J44" s="24">
        <f>J11+J34+J40+J42</f>
        <v>1414967485</v>
      </c>
      <c r="K44" s="24">
        <f>K11+K34+K40+K42</f>
        <v>491704563</v>
      </c>
      <c r="L44" s="24">
        <f>L11+L34+L40+L42</f>
        <v>1292738532</v>
      </c>
      <c r="M44" s="24">
        <f>M11+M34+M40+M42</f>
        <v>459407462</v>
      </c>
      <c r="N44" s="112"/>
      <c r="O44" s="112"/>
      <c r="P44" s="112"/>
      <c r="Q44" s="112"/>
      <c r="R44" s="112"/>
      <c r="S44" s="112"/>
      <c r="T44" s="112"/>
      <c r="U44" s="112"/>
    </row>
    <row r="45" spans="1:21" x14ac:dyDescent="0.2">
      <c r="A45" s="242" t="s">
        <v>286</v>
      </c>
      <c r="B45" s="243"/>
      <c r="C45" s="243"/>
      <c r="D45" s="243"/>
      <c r="E45" s="243"/>
      <c r="F45" s="243"/>
      <c r="G45" s="243"/>
      <c r="H45" s="244"/>
      <c r="I45" s="4">
        <v>148</v>
      </c>
      <c r="J45" s="24">
        <f>J43-J44</f>
        <v>34158261</v>
      </c>
      <c r="K45" s="24">
        <f>K43-K44</f>
        <v>26583510</v>
      </c>
      <c r="L45" s="24">
        <f>L43-L44</f>
        <v>88931336</v>
      </c>
      <c r="M45" s="24">
        <f>M43-M44</f>
        <v>48021859</v>
      </c>
      <c r="N45" s="112"/>
      <c r="O45" s="112"/>
      <c r="P45" s="112"/>
      <c r="Q45" s="112"/>
      <c r="R45" s="112"/>
      <c r="S45" s="112"/>
      <c r="T45" s="112"/>
      <c r="U45" s="112"/>
    </row>
    <row r="46" spans="1:21" x14ac:dyDescent="0.2">
      <c r="A46" s="263" t="s">
        <v>269</v>
      </c>
      <c r="B46" s="264"/>
      <c r="C46" s="264"/>
      <c r="D46" s="264"/>
      <c r="E46" s="264"/>
      <c r="F46" s="264"/>
      <c r="G46" s="264"/>
      <c r="H46" s="265"/>
      <c r="I46" s="4">
        <v>149</v>
      </c>
      <c r="J46" s="24">
        <f>IF(J43&gt;J44,J43-J44,0)</f>
        <v>34158261</v>
      </c>
      <c r="K46" s="24">
        <f>IF(K43&gt;K44,K43-K44,0)</f>
        <v>26583510</v>
      </c>
      <c r="L46" s="24">
        <f>IF(L43&gt;L44,L43-L44,0)</f>
        <v>88931336</v>
      </c>
      <c r="M46" s="24">
        <f>IF(M43&gt;M44,M43-M44,0)</f>
        <v>48021859</v>
      </c>
      <c r="N46" s="112"/>
      <c r="O46" s="112"/>
      <c r="P46" s="112"/>
      <c r="Q46" s="112"/>
      <c r="R46" s="112"/>
      <c r="S46" s="112"/>
      <c r="T46" s="112"/>
      <c r="U46" s="112"/>
    </row>
    <row r="47" spans="1:21" x14ac:dyDescent="0.2">
      <c r="A47" s="263" t="s">
        <v>270</v>
      </c>
      <c r="B47" s="264"/>
      <c r="C47" s="264"/>
      <c r="D47" s="264"/>
      <c r="E47" s="264"/>
      <c r="F47" s="264"/>
      <c r="G47" s="264"/>
      <c r="H47" s="265"/>
      <c r="I47" s="4">
        <v>150</v>
      </c>
      <c r="J47" s="24">
        <f>IF(J44&gt;J43,J44-J43,0)</f>
        <v>0</v>
      </c>
      <c r="K47" s="24">
        <f>IF(K44&gt;K43,K44-K43,0)</f>
        <v>0</v>
      </c>
      <c r="L47" s="24">
        <f>IF(L44&gt;L43,L44-L43,0)</f>
        <v>0</v>
      </c>
      <c r="M47" s="24">
        <f>IF(M44&gt;M43,M44-M43,0)</f>
        <v>0</v>
      </c>
      <c r="N47" s="112"/>
      <c r="O47" s="112"/>
      <c r="P47" s="112"/>
      <c r="Q47" s="112"/>
      <c r="R47" s="112"/>
      <c r="S47" s="112"/>
      <c r="T47" s="112"/>
      <c r="U47" s="112"/>
    </row>
    <row r="48" spans="1:21" x14ac:dyDescent="0.2">
      <c r="A48" s="242" t="s">
        <v>268</v>
      </c>
      <c r="B48" s="243"/>
      <c r="C48" s="243"/>
      <c r="D48" s="243"/>
      <c r="E48" s="243"/>
      <c r="F48" s="243"/>
      <c r="G48" s="243"/>
      <c r="H48" s="244"/>
      <c r="I48" s="4">
        <v>151</v>
      </c>
      <c r="J48" s="25">
        <v>0</v>
      </c>
      <c r="K48" s="25">
        <v>0</v>
      </c>
      <c r="L48" s="25">
        <v>17112908</v>
      </c>
      <c r="M48" s="25">
        <v>9714856</v>
      </c>
      <c r="N48" s="112"/>
      <c r="O48" s="112"/>
      <c r="P48" s="112"/>
      <c r="Q48" s="112"/>
      <c r="R48" s="112"/>
      <c r="S48" s="112"/>
      <c r="T48" s="112"/>
      <c r="U48" s="112"/>
    </row>
    <row r="49" spans="1:21" x14ac:dyDescent="0.2">
      <c r="A49" s="242" t="s">
        <v>287</v>
      </c>
      <c r="B49" s="243"/>
      <c r="C49" s="243"/>
      <c r="D49" s="243"/>
      <c r="E49" s="243"/>
      <c r="F49" s="243"/>
      <c r="G49" s="243"/>
      <c r="H49" s="244"/>
      <c r="I49" s="4">
        <v>152</v>
      </c>
      <c r="J49" s="24">
        <f>J45-J48</f>
        <v>34158261</v>
      </c>
      <c r="K49" s="24">
        <f>K45-K48</f>
        <v>26583510</v>
      </c>
      <c r="L49" s="24">
        <f>L45-L48</f>
        <v>71818428</v>
      </c>
      <c r="M49" s="24">
        <f>M45-M48</f>
        <v>38307003</v>
      </c>
      <c r="N49" s="112"/>
      <c r="O49" s="112"/>
      <c r="P49" s="112"/>
      <c r="Q49" s="112"/>
      <c r="R49" s="112"/>
      <c r="S49" s="112"/>
      <c r="T49" s="112"/>
      <c r="U49" s="112"/>
    </row>
    <row r="50" spans="1:21" x14ac:dyDescent="0.2">
      <c r="A50" s="263" t="s">
        <v>244</v>
      </c>
      <c r="B50" s="264"/>
      <c r="C50" s="264"/>
      <c r="D50" s="264"/>
      <c r="E50" s="264"/>
      <c r="F50" s="264"/>
      <c r="G50" s="264"/>
      <c r="H50" s="265"/>
      <c r="I50" s="4">
        <v>153</v>
      </c>
      <c r="J50" s="24">
        <f>IF(J49&gt;0,J49,0)</f>
        <v>34158261</v>
      </c>
      <c r="K50" s="24">
        <f>IF(K49&gt;0,K49,0)</f>
        <v>26583510</v>
      </c>
      <c r="L50" s="24">
        <f>IF(L49&gt;0,L49,0)</f>
        <v>71818428</v>
      </c>
      <c r="M50" s="24">
        <f>IF(M49&gt;0,M49,0)</f>
        <v>38307003</v>
      </c>
      <c r="N50" s="112"/>
      <c r="O50" s="112"/>
      <c r="P50" s="112"/>
      <c r="Q50" s="112"/>
      <c r="R50" s="112"/>
      <c r="S50" s="112"/>
      <c r="T50" s="112"/>
      <c r="U50" s="112"/>
    </row>
    <row r="51" spans="1:21" x14ac:dyDescent="0.2">
      <c r="A51" s="295" t="s">
        <v>271</v>
      </c>
      <c r="B51" s="296"/>
      <c r="C51" s="296"/>
      <c r="D51" s="296"/>
      <c r="E51" s="296"/>
      <c r="F51" s="296"/>
      <c r="G51" s="296"/>
      <c r="H51" s="297"/>
      <c r="I51" s="5">
        <v>154</v>
      </c>
      <c r="J51" s="26">
        <f>IF(J49&lt;0,-J49,0)</f>
        <v>0</v>
      </c>
      <c r="K51" s="26">
        <f>IF(K49&lt;0,-K49,0)</f>
        <v>0</v>
      </c>
      <c r="L51" s="26">
        <f>IF(L49&lt;0,-L49,0)</f>
        <v>0</v>
      </c>
      <c r="M51" s="26">
        <f>IF(M49&lt;0,-M49,0)</f>
        <v>0</v>
      </c>
      <c r="N51" s="112"/>
      <c r="O51" s="112"/>
      <c r="P51" s="112"/>
      <c r="Q51" s="112"/>
      <c r="R51" s="112"/>
      <c r="S51" s="112"/>
      <c r="T51" s="112"/>
      <c r="U51" s="112"/>
    </row>
    <row r="52" spans="1:21" ht="12.75" customHeight="1" x14ac:dyDescent="0.2">
      <c r="A52" s="273" t="s">
        <v>358</v>
      </c>
      <c r="B52" s="274"/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94"/>
      <c r="N52" s="112"/>
      <c r="O52" s="112"/>
      <c r="P52" s="112"/>
      <c r="Q52" s="112"/>
      <c r="R52" s="112"/>
      <c r="S52" s="112"/>
      <c r="T52" s="112"/>
      <c r="U52" s="112"/>
    </row>
    <row r="53" spans="1:21" ht="12.75" customHeight="1" x14ac:dyDescent="0.2">
      <c r="A53" s="239" t="s">
        <v>239</v>
      </c>
      <c r="B53" s="240"/>
      <c r="C53" s="240"/>
      <c r="D53" s="240"/>
      <c r="E53" s="240"/>
      <c r="F53" s="240"/>
      <c r="G53" s="240"/>
      <c r="H53" s="240"/>
      <c r="I53" s="130"/>
      <c r="J53" s="130"/>
      <c r="K53" s="130"/>
      <c r="L53" s="130"/>
      <c r="M53" s="139"/>
      <c r="N53" s="112"/>
      <c r="O53" s="112"/>
      <c r="P53" s="112"/>
      <c r="Q53" s="112"/>
      <c r="R53" s="112"/>
      <c r="S53" s="112"/>
      <c r="T53" s="112"/>
      <c r="U53" s="112"/>
    </row>
    <row r="54" spans="1:21" x14ac:dyDescent="0.2">
      <c r="A54" s="291" t="s">
        <v>284</v>
      </c>
      <c r="B54" s="292"/>
      <c r="C54" s="292"/>
      <c r="D54" s="292"/>
      <c r="E54" s="292"/>
      <c r="F54" s="292"/>
      <c r="G54" s="292"/>
      <c r="H54" s="293"/>
      <c r="I54" s="4">
        <v>155</v>
      </c>
      <c r="J54" s="25">
        <v>0</v>
      </c>
      <c r="K54" s="25">
        <v>0</v>
      </c>
      <c r="L54" s="25">
        <v>0</v>
      </c>
      <c r="M54" s="25">
        <v>0</v>
      </c>
      <c r="N54" s="112"/>
      <c r="O54" s="112"/>
      <c r="P54" s="112"/>
      <c r="Q54" s="112"/>
      <c r="R54" s="112"/>
      <c r="S54" s="112"/>
      <c r="T54" s="112"/>
      <c r="U54" s="112"/>
    </row>
    <row r="55" spans="1:21" x14ac:dyDescent="0.2">
      <c r="A55" s="291" t="s">
        <v>285</v>
      </c>
      <c r="B55" s="292"/>
      <c r="C55" s="292"/>
      <c r="D55" s="292"/>
      <c r="E55" s="292"/>
      <c r="F55" s="292"/>
      <c r="G55" s="292"/>
      <c r="H55" s="293"/>
      <c r="I55" s="4">
        <v>156</v>
      </c>
      <c r="J55" s="25">
        <v>0</v>
      </c>
      <c r="K55" s="25">
        <v>0</v>
      </c>
      <c r="L55" s="25">
        <v>0</v>
      </c>
      <c r="M55" s="25">
        <v>0</v>
      </c>
      <c r="N55" s="112"/>
      <c r="O55" s="112"/>
      <c r="P55" s="112"/>
      <c r="Q55" s="112"/>
      <c r="R55" s="112"/>
      <c r="S55" s="112"/>
      <c r="T55" s="112"/>
      <c r="U55" s="112"/>
    </row>
    <row r="56" spans="1:21" ht="12.75" customHeight="1" x14ac:dyDescent="0.2">
      <c r="A56" s="273" t="s">
        <v>241</v>
      </c>
      <c r="B56" s="274"/>
      <c r="C56" s="274"/>
      <c r="D56" s="274"/>
      <c r="E56" s="274"/>
      <c r="F56" s="274"/>
      <c r="G56" s="274"/>
      <c r="H56" s="274"/>
      <c r="I56" s="274"/>
      <c r="J56" s="274"/>
      <c r="K56" s="274"/>
      <c r="L56" s="274"/>
      <c r="M56" s="294"/>
      <c r="N56" s="112"/>
      <c r="O56" s="112"/>
      <c r="P56" s="112"/>
      <c r="Q56" s="112"/>
      <c r="R56" s="112"/>
      <c r="S56" s="112"/>
      <c r="T56" s="112"/>
      <c r="U56" s="112"/>
    </row>
    <row r="57" spans="1:21" x14ac:dyDescent="0.2">
      <c r="A57" s="239" t="s">
        <v>254</v>
      </c>
      <c r="B57" s="240"/>
      <c r="C57" s="240"/>
      <c r="D57" s="240"/>
      <c r="E57" s="240"/>
      <c r="F57" s="240"/>
      <c r="G57" s="240"/>
      <c r="H57" s="241"/>
      <c r="I57" s="31">
        <v>157</v>
      </c>
      <c r="J57" s="23">
        <f>J49</f>
        <v>34158261</v>
      </c>
      <c r="K57" s="23">
        <f>K49</f>
        <v>26583510</v>
      </c>
      <c r="L57" s="23">
        <f>L49</f>
        <v>71818428</v>
      </c>
      <c r="M57" s="23">
        <f>M49</f>
        <v>38307003</v>
      </c>
      <c r="N57" s="112"/>
      <c r="O57" s="112"/>
      <c r="P57" s="112"/>
      <c r="Q57" s="112"/>
      <c r="R57" s="112"/>
      <c r="S57" s="112"/>
      <c r="T57" s="112"/>
      <c r="U57" s="112"/>
    </row>
    <row r="58" spans="1:21" x14ac:dyDescent="0.2">
      <c r="A58" s="242" t="s">
        <v>272</v>
      </c>
      <c r="B58" s="243"/>
      <c r="C58" s="243"/>
      <c r="D58" s="243"/>
      <c r="E58" s="243"/>
      <c r="F58" s="243"/>
      <c r="G58" s="243"/>
      <c r="H58" s="244"/>
      <c r="I58" s="4">
        <v>158</v>
      </c>
      <c r="J58" s="24">
        <f>SUM(J59:J65)</f>
        <v>0</v>
      </c>
      <c r="K58" s="24">
        <f>SUM(K59:K65)</f>
        <v>0</v>
      </c>
      <c r="L58" s="24">
        <f>SUM(L59:L65)</f>
        <v>0</v>
      </c>
      <c r="M58" s="24">
        <f>SUM(M59:M65)</f>
        <v>0</v>
      </c>
      <c r="N58" s="112"/>
      <c r="O58" s="112"/>
      <c r="P58" s="112"/>
      <c r="Q58" s="112"/>
      <c r="R58" s="112"/>
      <c r="S58" s="112"/>
      <c r="T58" s="112"/>
      <c r="U58" s="112"/>
    </row>
    <row r="59" spans="1:21" x14ac:dyDescent="0.2">
      <c r="A59" s="242" t="s">
        <v>278</v>
      </c>
      <c r="B59" s="243"/>
      <c r="C59" s="243"/>
      <c r="D59" s="243"/>
      <c r="E59" s="243"/>
      <c r="F59" s="243"/>
      <c r="G59" s="243"/>
      <c r="H59" s="244"/>
      <c r="I59" s="4">
        <v>159</v>
      </c>
      <c r="J59" s="25">
        <v>0</v>
      </c>
      <c r="K59" s="25">
        <v>0</v>
      </c>
      <c r="L59" s="25">
        <v>0</v>
      </c>
      <c r="M59" s="25">
        <v>0</v>
      </c>
      <c r="N59" s="112"/>
      <c r="O59" s="112"/>
      <c r="P59" s="112"/>
      <c r="Q59" s="112"/>
      <c r="R59" s="112"/>
      <c r="S59" s="112"/>
      <c r="T59" s="112"/>
      <c r="U59" s="112"/>
    </row>
    <row r="60" spans="1:21" x14ac:dyDescent="0.2">
      <c r="A60" s="242" t="s">
        <v>279</v>
      </c>
      <c r="B60" s="243"/>
      <c r="C60" s="243"/>
      <c r="D60" s="243"/>
      <c r="E60" s="243"/>
      <c r="F60" s="243"/>
      <c r="G60" s="243"/>
      <c r="H60" s="244"/>
      <c r="I60" s="4">
        <v>160</v>
      </c>
      <c r="J60" s="25">
        <v>0</v>
      </c>
      <c r="K60" s="25">
        <v>0</v>
      </c>
      <c r="L60" s="25">
        <v>0</v>
      </c>
      <c r="M60" s="25">
        <v>0</v>
      </c>
      <c r="N60" s="112"/>
      <c r="O60" s="112"/>
      <c r="P60" s="112"/>
      <c r="Q60" s="112"/>
      <c r="R60" s="112"/>
      <c r="S60" s="112"/>
      <c r="T60" s="112"/>
      <c r="U60" s="112"/>
    </row>
    <row r="61" spans="1:21" x14ac:dyDescent="0.2">
      <c r="A61" s="242" t="s">
        <v>61</v>
      </c>
      <c r="B61" s="243"/>
      <c r="C61" s="243"/>
      <c r="D61" s="243"/>
      <c r="E61" s="243"/>
      <c r="F61" s="243"/>
      <c r="G61" s="243"/>
      <c r="H61" s="244"/>
      <c r="I61" s="4">
        <v>161</v>
      </c>
      <c r="J61" s="25">
        <v>0</v>
      </c>
      <c r="K61" s="25">
        <v>0</v>
      </c>
      <c r="L61" s="25">
        <v>0</v>
      </c>
      <c r="M61" s="25">
        <v>0</v>
      </c>
      <c r="N61" s="112"/>
      <c r="O61" s="112"/>
      <c r="P61" s="112"/>
      <c r="Q61" s="112"/>
      <c r="R61" s="112"/>
      <c r="S61" s="112"/>
      <c r="T61" s="112"/>
      <c r="U61" s="112"/>
    </row>
    <row r="62" spans="1:21" x14ac:dyDescent="0.2">
      <c r="A62" s="242" t="s">
        <v>280</v>
      </c>
      <c r="B62" s="243"/>
      <c r="C62" s="243"/>
      <c r="D62" s="243"/>
      <c r="E62" s="243"/>
      <c r="F62" s="243"/>
      <c r="G62" s="243"/>
      <c r="H62" s="244"/>
      <c r="I62" s="4">
        <v>162</v>
      </c>
      <c r="J62" s="25">
        <v>0</v>
      </c>
      <c r="K62" s="25">
        <v>0</v>
      </c>
      <c r="L62" s="25">
        <v>0</v>
      </c>
      <c r="M62" s="25">
        <v>0</v>
      </c>
      <c r="N62" s="112"/>
      <c r="O62" s="112"/>
      <c r="P62" s="112"/>
      <c r="Q62" s="112"/>
      <c r="R62" s="112"/>
      <c r="S62" s="112"/>
      <c r="T62" s="112"/>
      <c r="U62" s="112"/>
    </row>
    <row r="63" spans="1:21" x14ac:dyDescent="0.2">
      <c r="A63" s="242" t="s">
        <v>281</v>
      </c>
      <c r="B63" s="243"/>
      <c r="C63" s="243"/>
      <c r="D63" s="243"/>
      <c r="E63" s="243"/>
      <c r="F63" s="243"/>
      <c r="G63" s="243"/>
      <c r="H63" s="244"/>
      <c r="I63" s="4">
        <v>163</v>
      </c>
      <c r="J63" s="25">
        <v>0</v>
      </c>
      <c r="K63" s="25">
        <v>0</v>
      </c>
      <c r="L63" s="25">
        <v>0</v>
      </c>
      <c r="M63" s="25">
        <v>0</v>
      </c>
      <c r="N63" s="112"/>
      <c r="O63" s="112"/>
      <c r="P63" s="112"/>
      <c r="Q63" s="112"/>
      <c r="R63" s="112"/>
      <c r="S63" s="112"/>
      <c r="T63" s="112"/>
      <c r="U63" s="112"/>
    </row>
    <row r="64" spans="1:21" x14ac:dyDescent="0.2">
      <c r="A64" s="242" t="s">
        <v>282</v>
      </c>
      <c r="B64" s="243"/>
      <c r="C64" s="243"/>
      <c r="D64" s="243"/>
      <c r="E64" s="243"/>
      <c r="F64" s="243"/>
      <c r="G64" s="243"/>
      <c r="H64" s="244"/>
      <c r="I64" s="4">
        <v>164</v>
      </c>
      <c r="J64" s="25">
        <v>0</v>
      </c>
      <c r="K64" s="25">
        <v>0</v>
      </c>
      <c r="L64" s="25">
        <v>0</v>
      </c>
      <c r="M64" s="25">
        <v>0</v>
      </c>
      <c r="N64" s="112"/>
      <c r="O64" s="112"/>
      <c r="P64" s="112"/>
      <c r="Q64" s="112"/>
      <c r="R64" s="112"/>
      <c r="S64" s="112"/>
      <c r="T64" s="112"/>
      <c r="U64" s="112"/>
    </row>
    <row r="65" spans="1:21" x14ac:dyDescent="0.2">
      <c r="A65" s="242" t="s">
        <v>283</v>
      </c>
      <c r="B65" s="243"/>
      <c r="C65" s="243"/>
      <c r="D65" s="243"/>
      <c r="E65" s="243"/>
      <c r="F65" s="243"/>
      <c r="G65" s="243"/>
      <c r="H65" s="244"/>
      <c r="I65" s="4">
        <v>165</v>
      </c>
      <c r="J65" s="25">
        <v>0</v>
      </c>
      <c r="K65" s="25">
        <v>0</v>
      </c>
      <c r="L65" s="25">
        <v>0</v>
      </c>
      <c r="M65" s="25">
        <v>0</v>
      </c>
      <c r="N65" s="112"/>
      <c r="O65" s="112"/>
      <c r="P65" s="112"/>
      <c r="Q65" s="112"/>
      <c r="R65" s="112"/>
      <c r="S65" s="112"/>
      <c r="T65" s="112"/>
      <c r="U65" s="112"/>
    </row>
    <row r="66" spans="1:21" x14ac:dyDescent="0.2">
      <c r="A66" s="242" t="s">
        <v>273</v>
      </c>
      <c r="B66" s="243"/>
      <c r="C66" s="243"/>
      <c r="D66" s="243"/>
      <c r="E66" s="243"/>
      <c r="F66" s="243"/>
      <c r="G66" s="243"/>
      <c r="H66" s="244"/>
      <c r="I66" s="4">
        <v>166</v>
      </c>
      <c r="J66" s="25">
        <v>0</v>
      </c>
      <c r="K66" s="25">
        <v>0</v>
      </c>
      <c r="L66" s="25">
        <v>0</v>
      </c>
      <c r="M66" s="25">
        <v>0</v>
      </c>
      <c r="N66" s="112"/>
      <c r="O66" s="112"/>
      <c r="P66" s="112"/>
      <c r="Q66" s="112"/>
      <c r="R66" s="112"/>
      <c r="S66" s="112"/>
      <c r="T66" s="112"/>
      <c r="U66" s="112"/>
    </row>
    <row r="67" spans="1:21" x14ac:dyDescent="0.2">
      <c r="A67" s="242" t="s">
        <v>245</v>
      </c>
      <c r="B67" s="243"/>
      <c r="C67" s="243"/>
      <c r="D67" s="243"/>
      <c r="E67" s="243"/>
      <c r="F67" s="243"/>
      <c r="G67" s="243"/>
      <c r="H67" s="244"/>
      <c r="I67" s="4">
        <v>167</v>
      </c>
      <c r="J67" s="24">
        <f>J58-J66</f>
        <v>0</v>
      </c>
      <c r="K67" s="24">
        <f>K58-K66</f>
        <v>0</v>
      </c>
      <c r="L67" s="24">
        <f>L58-L66</f>
        <v>0</v>
      </c>
      <c r="M67" s="24">
        <f>M58-M66</f>
        <v>0</v>
      </c>
      <c r="N67" s="112"/>
      <c r="O67" s="112"/>
      <c r="P67" s="112"/>
      <c r="Q67" s="112"/>
      <c r="R67" s="112"/>
      <c r="S67" s="112"/>
      <c r="T67" s="112"/>
      <c r="U67" s="112"/>
    </row>
    <row r="68" spans="1:21" x14ac:dyDescent="0.2">
      <c r="A68" s="242" t="s">
        <v>246</v>
      </c>
      <c r="B68" s="243"/>
      <c r="C68" s="243"/>
      <c r="D68" s="243"/>
      <c r="E68" s="243"/>
      <c r="F68" s="243"/>
      <c r="G68" s="243"/>
      <c r="H68" s="244"/>
      <c r="I68" s="4">
        <v>168</v>
      </c>
      <c r="J68" s="26">
        <f>J57+J67</f>
        <v>34158261</v>
      </c>
      <c r="K68" s="26">
        <f>K57+K67</f>
        <v>26583510</v>
      </c>
      <c r="L68" s="26">
        <f>L57+L67</f>
        <v>71818428</v>
      </c>
      <c r="M68" s="26">
        <f>M57+M67</f>
        <v>38307003</v>
      </c>
      <c r="N68" s="112"/>
      <c r="O68" s="112"/>
      <c r="P68" s="112"/>
      <c r="Q68" s="112"/>
      <c r="R68" s="112"/>
      <c r="S68" s="112"/>
      <c r="T68" s="112"/>
      <c r="U68" s="112"/>
    </row>
    <row r="69" spans="1:21" ht="12.75" customHeight="1" x14ac:dyDescent="0.2">
      <c r="A69" s="285" t="s">
        <v>359</v>
      </c>
      <c r="B69" s="286"/>
      <c r="C69" s="286"/>
      <c r="D69" s="286"/>
      <c r="E69" s="286"/>
      <c r="F69" s="286"/>
      <c r="G69" s="286"/>
      <c r="H69" s="286"/>
      <c r="I69" s="286"/>
      <c r="J69" s="286"/>
      <c r="K69" s="286"/>
      <c r="L69" s="286"/>
      <c r="M69" s="287"/>
      <c r="N69" s="112"/>
      <c r="O69" s="112"/>
      <c r="P69" s="112"/>
      <c r="Q69" s="112"/>
      <c r="R69" s="112"/>
      <c r="S69" s="112"/>
      <c r="T69" s="112"/>
      <c r="U69" s="112"/>
    </row>
    <row r="70" spans="1:21" ht="12.75" customHeight="1" x14ac:dyDescent="0.2">
      <c r="A70" s="288" t="s">
        <v>240</v>
      </c>
      <c r="B70" s="289"/>
      <c r="C70" s="289"/>
      <c r="D70" s="289"/>
      <c r="E70" s="289"/>
      <c r="F70" s="289"/>
      <c r="G70" s="289"/>
      <c r="H70" s="289"/>
      <c r="I70" s="289"/>
      <c r="J70" s="289"/>
      <c r="K70" s="289"/>
      <c r="L70" s="289"/>
      <c r="M70" s="290"/>
      <c r="N70" s="112"/>
      <c r="O70" s="112"/>
      <c r="P70" s="112"/>
      <c r="Q70" s="112"/>
      <c r="R70" s="112"/>
      <c r="S70" s="112"/>
      <c r="T70" s="112"/>
      <c r="U70" s="112"/>
    </row>
    <row r="71" spans="1:21" s="113" customFormat="1" x14ac:dyDescent="0.2">
      <c r="A71" s="242" t="s">
        <v>284</v>
      </c>
      <c r="B71" s="243"/>
      <c r="C71" s="243"/>
      <c r="D71" s="243"/>
      <c r="E71" s="243"/>
      <c r="F71" s="243"/>
      <c r="G71" s="243"/>
      <c r="H71" s="244"/>
      <c r="I71" s="4">
        <v>169</v>
      </c>
      <c r="J71" s="134">
        <v>0</v>
      </c>
      <c r="K71" s="134">
        <v>0</v>
      </c>
      <c r="L71" s="134">
        <v>0</v>
      </c>
      <c r="M71" s="134">
        <v>0</v>
      </c>
      <c r="N71" s="137"/>
      <c r="O71" s="137"/>
      <c r="P71" s="112"/>
      <c r="Q71" s="112"/>
      <c r="R71" s="112"/>
      <c r="S71" s="112"/>
      <c r="T71" s="112"/>
      <c r="U71" s="112"/>
    </row>
    <row r="72" spans="1:21" ht="12.75" customHeight="1" x14ac:dyDescent="0.2">
      <c r="A72" s="282" t="s">
        <v>285</v>
      </c>
      <c r="B72" s="283"/>
      <c r="C72" s="283"/>
      <c r="D72" s="283"/>
      <c r="E72" s="283"/>
      <c r="F72" s="283"/>
      <c r="G72" s="283"/>
      <c r="H72" s="284"/>
      <c r="I72" s="7">
        <v>170</v>
      </c>
      <c r="J72" s="150">
        <v>0</v>
      </c>
      <c r="K72" s="150">
        <v>0</v>
      </c>
      <c r="L72" s="150">
        <v>0</v>
      </c>
      <c r="M72" s="150">
        <v>0</v>
      </c>
      <c r="N72" s="112"/>
      <c r="O72" s="112"/>
      <c r="P72" s="112"/>
      <c r="Q72" s="112"/>
      <c r="R72" s="112"/>
      <c r="S72" s="112"/>
      <c r="T72" s="112"/>
      <c r="U72" s="112"/>
    </row>
    <row r="73" spans="1:21" x14ac:dyDescent="0.2">
      <c r="L73" s="111"/>
      <c r="M73" s="111"/>
      <c r="N73" s="112"/>
      <c r="O73" s="112"/>
      <c r="P73" s="112"/>
      <c r="Q73" s="112"/>
      <c r="R73" s="126"/>
      <c r="S73" s="126"/>
      <c r="T73" s="126"/>
    </row>
    <row r="75" spans="1:21" x14ac:dyDescent="0.2">
      <c r="L75" s="111"/>
    </row>
  </sheetData>
  <mergeCells count="73">
    <mergeCell ref="A1:M1"/>
    <mergeCell ref="A2:M2"/>
    <mergeCell ref="A5:H5"/>
    <mergeCell ref="A7:H7"/>
    <mergeCell ref="A8:H8"/>
    <mergeCell ref="A4:M4"/>
    <mergeCell ref="A9:H9"/>
    <mergeCell ref="A10:H10"/>
    <mergeCell ref="J5:K5"/>
    <mergeCell ref="L5:M5"/>
    <mergeCell ref="A6:H6"/>
    <mergeCell ref="A16:H16"/>
    <mergeCell ref="A17:H17"/>
    <mergeCell ref="A18:H18"/>
    <mergeCell ref="A11:H11"/>
    <mergeCell ref="A12:H12"/>
    <mergeCell ref="A13:H13"/>
    <mergeCell ref="A14:H14"/>
    <mergeCell ref="A15:H15"/>
    <mergeCell ref="A23:H23"/>
    <mergeCell ref="A24:H24"/>
    <mergeCell ref="A25:H25"/>
    <mergeCell ref="A26:H26"/>
    <mergeCell ref="A19:H19"/>
    <mergeCell ref="A20:H20"/>
    <mergeCell ref="A21:H21"/>
    <mergeCell ref="A22:H22"/>
    <mergeCell ref="A31:H31"/>
    <mergeCell ref="A32:H32"/>
    <mergeCell ref="A33:H33"/>
    <mergeCell ref="A34:H34"/>
    <mergeCell ref="A27:H27"/>
    <mergeCell ref="A28:H28"/>
    <mergeCell ref="A29:H29"/>
    <mergeCell ref="A30:H30"/>
    <mergeCell ref="A39:H39"/>
    <mergeCell ref="A40:H40"/>
    <mergeCell ref="A41:H41"/>
    <mergeCell ref="A42:H42"/>
    <mergeCell ref="A35:H35"/>
    <mergeCell ref="A36:H36"/>
    <mergeCell ref="A37:H37"/>
    <mergeCell ref="A38:H38"/>
    <mergeCell ref="A47:H47"/>
    <mergeCell ref="A48:H48"/>
    <mergeCell ref="A49:H49"/>
    <mergeCell ref="A50:H50"/>
    <mergeCell ref="A43:H43"/>
    <mergeCell ref="A44:H44"/>
    <mergeCell ref="A45:H45"/>
    <mergeCell ref="A46:H46"/>
    <mergeCell ref="A55:H55"/>
    <mergeCell ref="A57:H57"/>
    <mergeCell ref="A56:M56"/>
    <mergeCell ref="A58:H58"/>
    <mergeCell ref="A51:H51"/>
    <mergeCell ref="A52:M52"/>
    <mergeCell ref="A53:H53"/>
    <mergeCell ref="A54:H54"/>
    <mergeCell ref="A63:H63"/>
    <mergeCell ref="A64:H64"/>
    <mergeCell ref="A65:H65"/>
    <mergeCell ref="A71:H71"/>
    <mergeCell ref="A59:H59"/>
    <mergeCell ref="A60:H60"/>
    <mergeCell ref="A61:H61"/>
    <mergeCell ref="A62:H62"/>
    <mergeCell ref="A72:H72"/>
    <mergeCell ref="A66:H66"/>
    <mergeCell ref="A67:H67"/>
    <mergeCell ref="A68:H68"/>
    <mergeCell ref="A69:M69"/>
    <mergeCell ref="A70:M70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J57 J48:M48 J58:M68 J54:M55 L57:M57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2:M12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8:M11 J49:M51 J13:L47 M33:M47 M27:M31 M13:M23 M25">
      <formula1>0</formula1>
    </dataValidation>
  </dataValidations>
  <printOptions horizontalCentered="1"/>
  <pageMargins left="0.35433070866141736" right="0.35433070866141736" top="0.39370078740157483" bottom="0.59055118110236227" header="0.51181102362204722" footer="0.51181102362204722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58"/>
  <sheetViews>
    <sheetView showGridLines="0" zoomScale="120" zoomScaleNormal="120" zoomScaleSheetLayoutView="110" workbookViewId="0">
      <selection activeCell="N12" sqref="N12"/>
    </sheetView>
  </sheetViews>
  <sheetFormatPr defaultRowHeight="12.75" x14ac:dyDescent="0.2"/>
  <cols>
    <col min="1" max="6" width="8.42578125" customWidth="1"/>
    <col min="7" max="7" width="5.85546875" customWidth="1"/>
    <col min="8" max="8" width="14.85546875" customWidth="1"/>
    <col min="9" max="9" width="6.5703125" customWidth="1"/>
    <col min="10" max="10" width="10.140625" style="78" customWidth="1"/>
    <col min="11" max="11" width="10.140625" style="89" bestFit="1" customWidth="1"/>
    <col min="12" max="12" width="9.7109375" bestFit="1" customWidth="1"/>
  </cols>
  <sheetData>
    <row r="1" spans="1:11" ht="15.75" x14ac:dyDescent="0.2">
      <c r="A1" s="313" t="s">
        <v>192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</row>
    <row r="2" spans="1:11" ht="12.75" customHeight="1" x14ac:dyDescent="0.2">
      <c r="A2" s="314" t="s">
        <v>398</v>
      </c>
      <c r="B2" s="314"/>
      <c r="C2" s="314"/>
      <c r="D2" s="314"/>
      <c r="E2" s="314"/>
      <c r="F2" s="314"/>
      <c r="G2" s="314"/>
      <c r="H2" s="314"/>
      <c r="I2" s="314"/>
      <c r="J2" s="314"/>
      <c r="K2" s="314"/>
    </row>
    <row r="3" spans="1:11" x14ac:dyDescent="0.2">
      <c r="A3" s="80"/>
      <c r="B3" s="81"/>
      <c r="C3" s="81"/>
      <c r="D3" s="81"/>
      <c r="E3" s="81"/>
      <c r="F3" s="81"/>
      <c r="G3" s="81"/>
      <c r="H3" s="81"/>
      <c r="I3" s="81"/>
      <c r="J3" s="104"/>
      <c r="K3" s="3"/>
    </row>
    <row r="4" spans="1:11" ht="12.75" customHeight="1" x14ac:dyDescent="0.2">
      <c r="A4" s="251" t="s">
        <v>381</v>
      </c>
      <c r="B4" s="252"/>
      <c r="C4" s="252"/>
      <c r="D4" s="252"/>
      <c r="E4" s="252"/>
      <c r="F4" s="252"/>
      <c r="G4" s="252"/>
      <c r="H4" s="252"/>
      <c r="I4" s="252"/>
      <c r="J4" s="252"/>
      <c r="K4" s="253"/>
    </row>
    <row r="5" spans="1:11" ht="24" thickBot="1" x14ac:dyDescent="0.25">
      <c r="A5" s="311" t="s">
        <v>72</v>
      </c>
      <c r="B5" s="311"/>
      <c r="C5" s="311"/>
      <c r="D5" s="311"/>
      <c r="E5" s="311"/>
      <c r="F5" s="311"/>
      <c r="G5" s="311"/>
      <c r="H5" s="311"/>
      <c r="I5" s="82" t="s">
        <v>329</v>
      </c>
      <c r="J5" s="83" t="s">
        <v>364</v>
      </c>
      <c r="K5" s="83" t="s">
        <v>365</v>
      </c>
    </row>
    <row r="6" spans="1:11" x14ac:dyDescent="0.2">
      <c r="A6" s="312">
        <v>1</v>
      </c>
      <c r="B6" s="312"/>
      <c r="C6" s="312"/>
      <c r="D6" s="312"/>
      <c r="E6" s="312"/>
      <c r="F6" s="312"/>
      <c r="G6" s="312"/>
      <c r="H6" s="312"/>
      <c r="I6" s="84">
        <v>2</v>
      </c>
      <c r="J6" s="85" t="s">
        <v>331</v>
      </c>
      <c r="K6" s="138" t="s">
        <v>332</v>
      </c>
    </row>
    <row r="7" spans="1:11" x14ac:dyDescent="0.2">
      <c r="A7" s="307" t="s">
        <v>186</v>
      </c>
      <c r="B7" s="308"/>
      <c r="C7" s="308"/>
      <c r="D7" s="308"/>
      <c r="E7" s="308"/>
      <c r="F7" s="308"/>
      <c r="G7" s="308"/>
      <c r="H7" s="308"/>
      <c r="I7" s="309"/>
      <c r="J7" s="309"/>
      <c r="K7" s="310"/>
    </row>
    <row r="8" spans="1:11" x14ac:dyDescent="0.2">
      <c r="A8" s="245" t="s">
        <v>55</v>
      </c>
      <c r="B8" s="246"/>
      <c r="C8" s="246"/>
      <c r="D8" s="246"/>
      <c r="E8" s="246"/>
      <c r="F8" s="246"/>
      <c r="G8" s="246"/>
      <c r="H8" s="246"/>
      <c r="I8" s="4">
        <v>1</v>
      </c>
      <c r="J8" s="25">
        <v>34158261</v>
      </c>
      <c r="K8" s="25">
        <v>88931336</v>
      </c>
    </row>
    <row r="9" spans="1:11" x14ac:dyDescent="0.2">
      <c r="A9" s="245" t="s">
        <v>56</v>
      </c>
      <c r="B9" s="246"/>
      <c r="C9" s="246"/>
      <c r="D9" s="246"/>
      <c r="E9" s="246"/>
      <c r="F9" s="246"/>
      <c r="G9" s="246"/>
      <c r="H9" s="246"/>
      <c r="I9" s="4">
        <v>2</v>
      </c>
      <c r="J9" s="25">
        <v>64301546</v>
      </c>
      <c r="K9" s="25">
        <v>55664131</v>
      </c>
    </row>
    <row r="10" spans="1:11" x14ac:dyDescent="0.2">
      <c r="A10" s="245" t="s">
        <v>57</v>
      </c>
      <c r="B10" s="246"/>
      <c r="C10" s="246"/>
      <c r="D10" s="246"/>
      <c r="E10" s="246"/>
      <c r="F10" s="246"/>
      <c r="G10" s="246"/>
      <c r="H10" s="246"/>
      <c r="I10" s="4">
        <v>3</v>
      </c>
      <c r="J10" s="25">
        <v>6595621</v>
      </c>
      <c r="K10" s="25">
        <v>11224006</v>
      </c>
    </row>
    <row r="11" spans="1:11" x14ac:dyDescent="0.2">
      <c r="A11" s="245" t="s">
        <v>58</v>
      </c>
      <c r="B11" s="246"/>
      <c r="C11" s="246"/>
      <c r="D11" s="246"/>
      <c r="E11" s="246"/>
      <c r="F11" s="246"/>
      <c r="G11" s="246"/>
      <c r="H11" s="246"/>
      <c r="I11" s="4">
        <v>4</v>
      </c>
      <c r="J11" s="25">
        <v>14309766</v>
      </c>
      <c r="K11" s="25">
        <v>0</v>
      </c>
    </row>
    <row r="12" spans="1:11" x14ac:dyDescent="0.2">
      <c r="A12" s="245" t="s">
        <v>59</v>
      </c>
      <c r="B12" s="246"/>
      <c r="C12" s="246"/>
      <c r="D12" s="246"/>
      <c r="E12" s="246"/>
      <c r="F12" s="246"/>
      <c r="G12" s="246"/>
      <c r="H12" s="246"/>
      <c r="I12" s="4">
        <v>5</v>
      </c>
      <c r="J12" s="25">
        <v>0</v>
      </c>
      <c r="K12" s="25">
        <v>0</v>
      </c>
    </row>
    <row r="13" spans="1:11" x14ac:dyDescent="0.2">
      <c r="A13" s="245" t="s">
        <v>64</v>
      </c>
      <c r="B13" s="246"/>
      <c r="C13" s="246"/>
      <c r="D13" s="246"/>
      <c r="E13" s="246"/>
      <c r="F13" s="246"/>
      <c r="G13" s="246"/>
      <c r="H13" s="246"/>
      <c r="I13" s="4">
        <v>6</v>
      </c>
      <c r="J13" s="25">
        <v>26427696</v>
      </c>
      <c r="K13" s="25">
        <v>9946103</v>
      </c>
    </row>
    <row r="14" spans="1:11" x14ac:dyDescent="0.2">
      <c r="A14" s="242" t="s">
        <v>187</v>
      </c>
      <c r="B14" s="243"/>
      <c r="C14" s="243"/>
      <c r="D14" s="243"/>
      <c r="E14" s="243"/>
      <c r="F14" s="243"/>
      <c r="G14" s="243"/>
      <c r="H14" s="243"/>
      <c r="I14" s="4">
        <v>7</v>
      </c>
      <c r="J14" s="24">
        <f>SUM(J8:J13)</f>
        <v>145792890</v>
      </c>
      <c r="K14" s="24">
        <f>SUM(K8:K13)</f>
        <v>165765576</v>
      </c>
    </row>
    <row r="15" spans="1:11" x14ac:dyDescent="0.2">
      <c r="A15" s="245" t="s">
        <v>65</v>
      </c>
      <c r="B15" s="246"/>
      <c r="C15" s="246"/>
      <c r="D15" s="246"/>
      <c r="E15" s="246"/>
      <c r="F15" s="246"/>
      <c r="G15" s="246"/>
      <c r="H15" s="246"/>
      <c r="I15" s="4">
        <v>8</v>
      </c>
      <c r="J15" s="25">
        <v>0</v>
      </c>
      <c r="K15" s="25">
        <v>0</v>
      </c>
    </row>
    <row r="16" spans="1:11" x14ac:dyDescent="0.2">
      <c r="A16" s="245" t="s">
        <v>66</v>
      </c>
      <c r="B16" s="246"/>
      <c r="C16" s="246"/>
      <c r="D16" s="246"/>
      <c r="E16" s="246"/>
      <c r="F16" s="246"/>
      <c r="G16" s="246"/>
      <c r="H16" s="246"/>
      <c r="I16" s="4">
        <v>9</v>
      </c>
      <c r="J16" s="25">
        <v>0</v>
      </c>
      <c r="K16" s="25">
        <v>44371808</v>
      </c>
    </row>
    <row r="17" spans="1:11" x14ac:dyDescent="0.2">
      <c r="A17" s="245" t="s">
        <v>67</v>
      </c>
      <c r="B17" s="246"/>
      <c r="C17" s="246"/>
      <c r="D17" s="246"/>
      <c r="E17" s="246"/>
      <c r="F17" s="246"/>
      <c r="G17" s="246"/>
      <c r="H17" s="246"/>
      <c r="I17" s="4">
        <v>10</v>
      </c>
      <c r="J17" s="25">
        <v>7168689</v>
      </c>
      <c r="K17" s="25">
        <v>71083302</v>
      </c>
    </row>
    <row r="18" spans="1:11" x14ac:dyDescent="0.2">
      <c r="A18" s="245" t="s">
        <v>68</v>
      </c>
      <c r="B18" s="246"/>
      <c r="C18" s="246"/>
      <c r="D18" s="246"/>
      <c r="E18" s="246"/>
      <c r="F18" s="246"/>
      <c r="G18" s="246"/>
      <c r="H18" s="246"/>
      <c r="I18" s="4">
        <v>11</v>
      </c>
      <c r="J18" s="103">
        <v>15276682</v>
      </c>
      <c r="K18" s="25">
        <v>20692417</v>
      </c>
    </row>
    <row r="19" spans="1:11" x14ac:dyDescent="0.2">
      <c r="A19" s="242" t="s">
        <v>188</v>
      </c>
      <c r="B19" s="243"/>
      <c r="C19" s="243"/>
      <c r="D19" s="243"/>
      <c r="E19" s="243"/>
      <c r="F19" s="243"/>
      <c r="G19" s="243"/>
      <c r="H19" s="243"/>
      <c r="I19" s="4">
        <v>12</v>
      </c>
      <c r="J19" s="24">
        <f>SUM(J15:J18)</f>
        <v>22445371</v>
      </c>
      <c r="K19" s="24">
        <f>SUM(K15:K18)</f>
        <v>136147527</v>
      </c>
    </row>
    <row r="20" spans="1:11" x14ac:dyDescent="0.2">
      <c r="A20" s="242" t="s">
        <v>383</v>
      </c>
      <c r="B20" s="243"/>
      <c r="C20" s="243"/>
      <c r="D20" s="243"/>
      <c r="E20" s="243"/>
      <c r="F20" s="243"/>
      <c r="G20" s="243"/>
      <c r="H20" s="243"/>
      <c r="I20" s="4">
        <v>13</v>
      </c>
      <c r="J20" s="24">
        <f>IF(J14&gt;J19,J14-J19,0)</f>
        <v>123347519</v>
      </c>
      <c r="K20" s="24">
        <f>IF(K14&gt;K19,K14-K19,0)</f>
        <v>29618049</v>
      </c>
    </row>
    <row r="21" spans="1:11" x14ac:dyDescent="0.2">
      <c r="A21" s="242" t="s">
        <v>384</v>
      </c>
      <c r="B21" s="243"/>
      <c r="C21" s="243"/>
      <c r="D21" s="243"/>
      <c r="E21" s="243"/>
      <c r="F21" s="243"/>
      <c r="G21" s="243"/>
      <c r="H21" s="243"/>
      <c r="I21" s="4">
        <v>14</v>
      </c>
      <c r="J21" s="24">
        <f>IF(J19&gt;J14,J19-J14,0)</f>
        <v>0</v>
      </c>
      <c r="K21" s="24">
        <f>IF(K19&gt;K14,K19-K14,0)</f>
        <v>0</v>
      </c>
    </row>
    <row r="22" spans="1:11" x14ac:dyDescent="0.2">
      <c r="A22" s="307" t="s">
        <v>189</v>
      </c>
      <c r="B22" s="308"/>
      <c r="C22" s="308"/>
      <c r="D22" s="308"/>
      <c r="E22" s="308"/>
      <c r="F22" s="308"/>
      <c r="G22" s="308"/>
      <c r="H22" s="308"/>
      <c r="I22" s="309"/>
      <c r="J22" s="309"/>
      <c r="K22" s="310"/>
    </row>
    <row r="23" spans="1:11" x14ac:dyDescent="0.2">
      <c r="A23" s="245" t="s">
        <v>230</v>
      </c>
      <c r="B23" s="246"/>
      <c r="C23" s="246"/>
      <c r="D23" s="246"/>
      <c r="E23" s="246"/>
      <c r="F23" s="246"/>
      <c r="G23" s="246"/>
      <c r="H23" s="246"/>
      <c r="I23" s="4">
        <v>15</v>
      </c>
      <c r="J23" s="25">
        <v>253505</v>
      </c>
      <c r="K23" s="161">
        <v>4758470</v>
      </c>
    </row>
    <row r="24" spans="1:11" x14ac:dyDescent="0.2">
      <c r="A24" s="245" t="s">
        <v>231</v>
      </c>
      <c r="B24" s="246"/>
      <c r="C24" s="246"/>
      <c r="D24" s="246"/>
      <c r="E24" s="246"/>
      <c r="F24" s="246"/>
      <c r="G24" s="246"/>
      <c r="H24" s="246"/>
      <c r="I24" s="4">
        <v>16</v>
      </c>
      <c r="J24" s="25">
        <v>0</v>
      </c>
      <c r="K24" s="25">
        <v>0</v>
      </c>
    </row>
    <row r="25" spans="1:11" x14ac:dyDescent="0.2">
      <c r="A25" s="245" t="s">
        <v>232</v>
      </c>
      <c r="B25" s="246"/>
      <c r="C25" s="246"/>
      <c r="D25" s="246"/>
      <c r="E25" s="246"/>
      <c r="F25" s="246"/>
      <c r="G25" s="246"/>
      <c r="H25" s="246"/>
      <c r="I25" s="4">
        <v>17</v>
      </c>
      <c r="J25" s="25">
        <v>15273610</v>
      </c>
      <c r="K25" s="25">
        <v>4994653</v>
      </c>
    </row>
    <row r="26" spans="1:11" x14ac:dyDescent="0.2">
      <c r="A26" s="245" t="s">
        <v>233</v>
      </c>
      <c r="B26" s="246"/>
      <c r="C26" s="246"/>
      <c r="D26" s="246"/>
      <c r="E26" s="246"/>
      <c r="F26" s="246"/>
      <c r="G26" s="246"/>
      <c r="H26" s="246"/>
      <c r="I26" s="4">
        <v>18</v>
      </c>
      <c r="J26" s="25">
        <v>0</v>
      </c>
      <c r="K26" s="25">
        <v>0</v>
      </c>
    </row>
    <row r="27" spans="1:11" x14ac:dyDescent="0.2">
      <c r="A27" s="245" t="s">
        <v>234</v>
      </c>
      <c r="B27" s="246"/>
      <c r="C27" s="246"/>
      <c r="D27" s="246"/>
      <c r="E27" s="246"/>
      <c r="F27" s="246"/>
      <c r="G27" s="246"/>
      <c r="H27" s="246"/>
      <c r="I27" s="4">
        <v>19</v>
      </c>
      <c r="J27" s="25">
        <v>55390302</v>
      </c>
      <c r="K27" s="25">
        <v>14248472</v>
      </c>
    </row>
    <row r="28" spans="1:11" x14ac:dyDescent="0.2">
      <c r="A28" s="242" t="s">
        <v>193</v>
      </c>
      <c r="B28" s="243"/>
      <c r="C28" s="243"/>
      <c r="D28" s="243"/>
      <c r="E28" s="243"/>
      <c r="F28" s="243"/>
      <c r="G28" s="243"/>
      <c r="H28" s="243"/>
      <c r="I28" s="4">
        <v>20</v>
      </c>
      <c r="J28" s="24">
        <f>SUM(J23:J27)</f>
        <v>70917417</v>
      </c>
      <c r="K28" s="24">
        <f>SUM(K23:K27)</f>
        <v>24001595</v>
      </c>
    </row>
    <row r="29" spans="1:11" x14ac:dyDescent="0.2">
      <c r="A29" s="245" t="s">
        <v>138</v>
      </c>
      <c r="B29" s="246"/>
      <c r="C29" s="246"/>
      <c r="D29" s="246"/>
      <c r="E29" s="246"/>
      <c r="F29" s="246"/>
      <c r="G29" s="246"/>
      <c r="H29" s="246"/>
      <c r="I29" s="4">
        <v>21</v>
      </c>
      <c r="J29" s="25">
        <v>27926320</v>
      </c>
      <c r="K29" s="25">
        <v>89479476</v>
      </c>
    </row>
    <row r="30" spans="1:11" x14ac:dyDescent="0.2">
      <c r="A30" s="245" t="s">
        <v>139</v>
      </c>
      <c r="B30" s="246"/>
      <c r="C30" s="246"/>
      <c r="D30" s="246"/>
      <c r="E30" s="246"/>
      <c r="F30" s="246"/>
      <c r="G30" s="246"/>
      <c r="H30" s="246"/>
      <c r="I30" s="4">
        <v>22</v>
      </c>
      <c r="J30" s="103">
        <v>0</v>
      </c>
      <c r="K30" s="25">
        <v>18399</v>
      </c>
    </row>
    <row r="31" spans="1:11" x14ac:dyDescent="0.2">
      <c r="A31" s="245" t="s">
        <v>35</v>
      </c>
      <c r="B31" s="246"/>
      <c r="C31" s="246"/>
      <c r="D31" s="246"/>
      <c r="E31" s="246"/>
      <c r="F31" s="246"/>
      <c r="G31" s="246"/>
      <c r="H31" s="246"/>
      <c r="I31" s="4">
        <v>23</v>
      </c>
      <c r="J31" s="25">
        <v>14161834</v>
      </c>
      <c r="K31" s="25">
        <v>29344556</v>
      </c>
    </row>
    <row r="32" spans="1:11" x14ac:dyDescent="0.2">
      <c r="A32" s="242" t="s">
        <v>2</v>
      </c>
      <c r="B32" s="243"/>
      <c r="C32" s="243"/>
      <c r="D32" s="243"/>
      <c r="E32" s="243"/>
      <c r="F32" s="243"/>
      <c r="G32" s="243"/>
      <c r="H32" s="243"/>
      <c r="I32" s="4">
        <v>24</v>
      </c>
      <c r="J32" s="24">
        <f>SUM(J29:J31)</f>
        <v>42088154</v>
      </c>
      <c r="K32" s="24">
        <f>SUM(K29:K31)</f>
        <v>118842431</v>
      </c>
    </row>
    <row r="33" spans="1:11" x14ac:dyDescent="0.2">
      <c r="A33" s="242" t="s">
        <v>385</v>
      </c>
      <c r="B33" s="243"/>
      <c r="C33" s="243"/>
      <c r="D33" s="243"/>
      <c r="E33" s="243"/>
      <c r="F33" s="243"/>
      <c r="G33" s="243"/>
      <c r="H33" s="243"/>
      <c r="I33" s="4">
        <v>25</v>
      </c>
      <c r="J33" s="24">
        <f>IF(J28&gt;J32,J28-J32,0)</f>
        <v>28829263</v>
      </c>
      <c r="K33" s="24">
        <f>IF(K28&gt;K32,K28-K32,0)</f>
        <v>0</v>
      </c>
    </row>
    <row r="34" spans="1:11" x14ac:dyDescent="0.2">
      <c r="A34" s="242" t="s">
        <v>386</v>
      </c>
      <c r="B34" s="243"/>
      <c r="C34" s="243"/>
      <c r="D34" s="243"/>
      <c r="E34" s="243"/>
      <c r="F34" s="243"/>
      <c r="G34" s="243"/>
      <c r="H34" s="243"/>
      <c r="I34" s="4">
        <v>26</v>
      </c>
      <c r="J34" s="24">
        <f>IF(J32&gt;J28,J32-J28,0)</f>
        <v>0</v>
      </c>
      <c r="K34" s="24">
        <f>IF(K32&gt;K28,K32-K28,0)</f>
        <v>94840836</v>
      </c>
    </row>
    <row r="35" spans="1:11" x14ac:dyDescent="0.2">
      <c r="A35" s="307" t="s">
        <v>190</v>
      </c>
      <c r="B35" s="308"/>
      <c r="C35" s="308"/>
      <c r="D35" s="308"/>
      <c r="E35" s="308"/>
      <c r="F35" s="308"/>
      <c r="G35" s="308"/>
      <c r="H35" s="308"/>
      <c r="I35" s="309"/>
      <c r="J35" s="309"/>
      <c r="K35" s="310"/>
    </row>
    <row r="36" spans="1:11" x14ac:dyDescent="0.2">
      <c r="A36" s="245" t="s">
        <v>199</v>
      </c>
      <c r="B36" s="246"/>
      <c r="C36" s="246"/>
      <c r="D36" s="246"/>
      <c r="E36" s="246"/>
      <c r="F36" s="246"/>
      <c r="G36" s="246"/>
      <c r="H36" s="246"/>
      <c r="I36" s="4">
        <v>27</v>
      </c>
      <c r="J36" s="22">
        <v>0</v>
      </c>
      <c r="K36" s="25">
        <v>0</v>
      </c>
    </row>
    <row r="37" spans="1:11" x14ac:dyDescent="0.2">
      <c r="A37" s="245" t="s">
        <v>48</v>
      </c>
      <c r="B37" s="246"/>
      <c r="C37" s="246"/>
      <c r="D37" s="246"/>
      <c r="E37" s="246"/>
      <c r="F37" s="246"/>
      <c r="G37" s="246"/>
      <c r="H37" s="246"/>
      <c r="I37" s="4">
        <v>28</v>
      </c>
      <c r="J37" s="25">
        <v>133018938</v>
      </c>
      <c r="K37" s="25">
        <v>885235745</v>
      </c>
    </row>
    <row r="38" spans="1:11" x14ac:dyDescent="0.2">
      <c r="A38" s="245" t="s">
        <v>49</v>
      </c>
      <c r="B38" s="246"/>
      <c r="C38" s="246"/>
      <c r="D38" s="246"/>
      <c r="E38" s="246"/>
      <c r="F38" s="246"/>
      <c r="G38" s="246"/>
      <c r="H38" s="246"/>
      <c r="I38" s="4">
        <v>29</v>
      </c>
      <c r="J38" s="25">
        <v>0</v>
      </c>
      <c r="K38" s="25">
        <v>0</v>
      </c>
    </row>
    <row r="39" spans="1:11" x14ac:dyDescent="0.2">
      <c r="A39" s="242" t="s">
        <v>80</v>
      </c>
      <c r="B39" s="243"/>
      <c r="C39" s="243"/>
      <c r="D39" s="243"/>
      <c r="E39" s="243"/>
      <c r="F39" s="243"/>
      <c r="G39" s="243"/>
      <c r="H39" s="243"/>
      <c r="I39" s="4">
        <v>30</v>
      </c>
      <c r="J39" s="24">
        <f>SUM(J36:J38)</f>
        <v>133018938</v>
      </c>
      <c r="K39" s="24">
        <f>SUM(K36:K38)</f>
        <v>885235745</v>
      </c>
    </row>
    <row r="40" spans="1:11" x14ac:dyDescent="0.2">
      <c r="A40" s="245" t="s">
        <v>50</v>
      </c>
      <c r="B40" s="246"/>
      <c r="C40" s="246"/>
      <c r="D40" s="246"/>
      <c r="E40" s="246"/>
      <c r="F40" s="246"/>
      <c r="G40" s="246"/>
      <c r="H40" s="246"/>
      <c r="I40" s="4">
        <v>31</v>
      </c>
      <c r="J40" s="25">
        <v>211772724</v>
      </c>
      <c r="K40" s="25">
        <v>853068257</v>
      </c>
    </row>
    <row r="41" spans="1:11" x14ac:dyDescent="0.2">
      <c r="A41" s="245" t="s">
        <v>51</v>
      </c>
      <c r="B41" s="246"/>
      <c r="C41" s="246"/>
      <c r="D41" s="246"/>
      <c r="E41" s="246"/>
      <c r="F41" s="246"/>
      <c r="G41" s="246"/>
      <c r="H41" s="246"/>
      <c r="I41" s="4">
        <v>32</v>
      </c>
      <c r="J41" s="25">
        <v>0</v>
      </c>
      <c r="K41" s="103">
        <v>0</v>
      </c>
    </row>
    <row r="42" spans="1:11" x14ac:dyDescent="0.2">
      <c r="A42" s="245" t="s">
        <v>52</v>
      </c>
      <c r="B42" s="246"/>
      <c r="C42" s="246"/>
      <c r="D42" s="246"/>
      <c r="E42" s="246"/>
      <c r="F42" s="246"/>
      <c r="G42" s="246"/>
      <c r="H42" s="246"/>
      <c r="I42" s="4">
        <v>33</v>
      </c>
      <c r="J42" s="103">
        <v>23884991</v>
      </c>
      <c r="K42" s="25">
        <v>526605</v>
      </c>
    </row>
    <row r="43" spans="1:11" x14ac:dyDescent="0.2">
      <c r="A43" s="245" t="s">
        <v>53</v>
      </c>
      <c r="B43" s="246"/>
      <c r="C43" s="246"/>
      <c r="D43" s="246"/>
      <c r="E43" s="246"/>
      <c r="F43" s="246"/>
      <c r="G43" s="246"/>
      <c r="H43" s="246"/>
      <c r="I43" s="4">
        <v>34</v>
      </c>
      <c r="J43" s="25">
        <v>0</v>
      </c>
      <c r="K43" s="25">
        <v>0</v>
      </c>
    </row>
    <row r="44" spans="1:11" x14ac:dyDescent="0.2">
      <c r="A44" s="245" t="s">
        <v>54</v>
      </c>
      <c r="B44" s="246"/>
      <c r="C44" s="246"/>
      <c r="D44" s="246"/>
      <c r="E44" s="246"/>
      <c r="F44" s="246"/>
      <c r="G44" s="246"/>
      <c r="H44" s="246"/>
      <c r="I44" s="4">
        <v>35</v>
      </c>
      <c r="J44" s="25">
        <v>0</v>
      </c>
      <c r="K44" s="25">
        <v>0</v>
      </c>
    </row>
    <row r="45" spans="1:11" x14ac:dyDescent="0.2">
      <c r="A45" s="242" t="s">
        <v>81</v>
      </c>
      <c r="B45" s="243"/>
      <c r="C45" s="243"/>
      <c r="D45" s="243"/>
      <c r="E45" s="243"/>
      <c r="F45" s="243"/>
      <c r="G45" s="243"/>
      <c r="H45" s="243"/>
      <c r="I45" s="4">
        <v>36</v>
      </c>
      <c r="J45" s="24">
        <f>SUM(J40:J44)</f>
        <v>235657715</v>
      </c>
      <c r="K45" s="24">
        <f>SUM(K40:K44)</f>
        <v>853594862</v>
      </c>
    </row>
    <row r="46" spans="1:11" x14ac:dyDescent="0.2">
      <c r="A46" s="242" t="s">
        <v>387</v>
      </c>
      <c r="B46" s="243"/>
      <c r="C46" s="243"/>
      <c r="D46" s="243"/>
      <c r="E46" s="243"/>
      <c r="F46" s="243"/>
      <c r="G46" s="243"/>
      <c r="H46" s="243"/>
      <c r="I46" s="4">
        <v>37</v>
      </c>
      <c r="J46" s="24">
        <f>IF(J39&gt;J45,J39-J45,0)</f>
        <v>0</v>
      </c>
      <c r="K46" s="24">
        <f>IF(K39&gt;K45,K39-K45,0)</f>
        <v>31640883</v>
      </c>
    </row>
    <row r="47" spans="1:11" x14ac:dyDescent="0.2">
      <c r="A47" s="242" t="s">
        <v>388</v>
      </c>
      <c r="B47" s="243"/>
      <c r="C47" s="243"/>
      <c r="D47" s="243"/>
      <c r="E47" s="243"/>
      <c r="F47" s="243"/>
      <c r="G47" s="243"/>
      <c r="H47" s="243"/>
      <c r="I47" s="4">
        <v>38</v>
      </c>
      <c r="J47" s="24">
        <f>IF(J45&gt;J39,J45-J39,0)</f>
        <v>102638777</v>
      </c>
      <c r="K47" s="24">
        <f>IF(K45&gt;K39,K45-K39,0)</f>
        <v>0</v>
      </c>
    </row>
    <row r="48" spans="1:11" x14ac:dyDescent="0.2">
      <c r="A48" s="245" t="s">
        <v>82</v>
      </c>
      <c r="B48" s="246"/>
      <c r="C48" s="246"/>
      <c r="D48" s="246"/>
      <c r="E48" s="246"/>
      <c r="F48" s="246"/>
      <c r="G48" s="246"/>
      <c r="H48" s="246"/>
      <c r="I48" s="4">
        <v>39</v>
      </c>
      <c r="J48" s="24">
        <f>IF(J20-J21+J33-J34+J46-J47&gt;0,J20-J21+J33-J34+J46-J47,0)</f>
        <v>49538005</v>
      </c>
      <c r="K48" s="24">
        <f>IF(K20-K21+K33-K34+K46-K47&gt;0,K20-K21+K33-K34+K46-K47,0)</f>
        <v>0</v>
      </c>
    </row>
    <row r="49" spans="1:11" x14ac:dyDescent="0.2">
      <c r="A49" s="245" t="s">
        <v>83</v>
      </c>
      <c r="B49" s="246"/>
      <c r="C49" s="246"/>
      <c r="D49" s="246"/>
      <c r="E49" s="246"/>
      <c r="F49" s="246"/>
      <c r="G49" s="246"/>
      <c r="H49" s="246"/>
      <c r="I49" s="4">
        <v>40</v>
      </c>
      <c r="J49" s="24">
        <f>IF(J21-J20+J34-J33+J47-J46&gt;0,J21-J20+J34-J33+J47-J46,0)</f>
        <v>0</v>
      </c>
      <c r="K49" s="24">
        <f>IF(K21-K20+K34-K33+K47-K46&gt;0,K21-K20+K34-K33+K47-K46,0)</f>
        <v>33581904</v>
      </c>
    </row>
    <row r="50" spans="1:11" x14ac:dyDescent="0.2">
      <c r="A50" s="245" t="s">
        <v>191</v>
      </c>
      <c r="B50" s="246"/>
      <c r="C50" s="246"/>
      <c r="D50" s="246"/>
      <c r="E50" s="246"/>
      <c r="F50" s="246"/>
      <c r="G50" s="246"/>
      <c r="H50" s="246"/>
      <c r="I50" s="4">
        <v>41</v>
      </c>
      <c r="J50" s="25">
        <v>41047713</v>
      </c>
      <c r="K50" s="25">
        <v>72907989.739999995</v>
      </c>
    </row>
    <row r="51" spans="1:11" x14ac:dyDescent="0.2">
      <c r="A51" s="245" t="s">
        <v>227</v>
      </c>
      <c r="B51" s="246"/>
      <c r="C51" s="246"/>
      <c r="D51" s="246"/>
      <c r="E51" s="246"/>
      <c r="F51" s="246"/>
      <c r="G51" s="246"/>
      <c r="H51" s="246"/>
      <c r="I51" s="4">
        <v>42</v>
      </c>
      <c r="J51" s="25">
        <v>49538005</v>
      </c>
      <c r="K51" s="25">
        <v>0</v>
      </c>
    </row>
    <row r="52" spans="1:11" x14ac:dyDescent="0.2">
      <c r="A52" s="245" t="s">
        <v>228</v>
      </c>
      <c r="B52" s="246"/>
      <c r="C52" s="246"/>
      <c r="D52" s="246"/>
      <c r="E52" s="246"/>
      <c r="F52" s="246"/>
      <c r="G52" s="246"/>
      <c r="H52" s="246"/>
      <c r="I52" s="4">
        <v>43</v>
      </c>
      <c r="J52" s="25">
        <v>0</v>
      </c>
      <c r="K52" s="25">
        <v>33581904</v>
      </c>
    </row>
    <row r="53" spans="1:11" x14ac:dyDescent="0.2">
      <c r="A53" s="279" t="s">
        <v>229</v>
      </c>
      <c r="B53" s="280"/>
      <c r="C53" s="280"/>
      <c r="D53" s="280"/>
      <c r="E53" s="280"/>
      <c r="F53" s="280"/>
      <c r="G53" s="280"/>
      <c r="H53" s="280"/>
      <c r="I53" s="7">
        <v>44</v>
      </c>
      <c r="J53" s="26">
        <f>J50+J51-J52</f>
        <v>90585718</v>
      </c>
      <c r="K53" s="26">
        <f>K50+K51-K52</f>
        <v>39326085.739999995</v>
      </c>
    </row>
    <row r="58" spans="1:11" x14ac:dyDescent="0.2">
      <c r="J58" s="108"/>
    </row>
  </sheetData>
  <mergeCells count="52">
    <mergeCell ref="A4:K4"/>
    <mergeCell ref="A9:H9"/>
    <mergeCell ref="A10:H10"/>
    <mergeCell ref="A1:K1"/>
    <mergeCell ref="A2:K2"/>
    <mergeCell ref="A11:H11"/>
    <mergeCell ref="A12:H12"/>
    <mergeCell ref="A5:H5"/>
    <mergeCell ref="A6:H6"/>
    <mergeCell ref="A7:K7"/>
    <mergeCell ref="A8:H8"/>
    <mergeCell ref="A17:H17"/>
    <mergeCell ref="A18:H18"/>
    <mergeCell ref="A19:H19"/>
    <mergeCell ref="A20:H20"/>
    <mergeCell ref="A13:H13"/>
    <mergeCell ref="A14:H14"/>
    <mergeCell ref="A15:H15"/>
    <mergeCell ref="A16:H16"/>
    <mergeCell ref="A25:H25"/>
    <mergeCell ref="A26:H26"/>
    <mergeCell ref="A27:H27"/>
    <mergeCell ref="A28:H28"/>
    <mergeCell ref="A21:H21"/>
    <mergeCell ref="A22:K22"/>
    <mergeCell ref="A23:H23"/>
    <mergeCell ref="A24:H24"/>
    <mergeCell ref="A33:H33"/>
    <mergeCell ref="A34:H34"/>
    <mergeCell ref="A35:K35"/>
    <mergeCell ref="A36:H36"/>
    <mergeCell ref="A29:H29"/>
    <mergeCell ref="A30:H30"/>
    <mergeCell ref="A31:H31"/>
    <mergeCell ref="A32:H32"/>
    <mergeCell ref="A41:H41"/>
    <mergeCell ref="A42:H42"/>
    <mergeCell ref="A43:H43"/>
    <mergeCell ref="A44:H44"/>
    <mergeCell ref="A37:H37"/>
    <mergeCell ref="A38:H38"/>
    <mergeCell ref="A39:H39"/>
    <mergeCell ref="A40:H40"/>
    <mergeCell ref="A45:H45"/>
    <mergeCell ref="A46:H46"/>
    <mergeCell ref="A47:H47"/>
    <mergeCell ref="A48:H48"/>
    <mergeCell ref="A53:H53"/>
    <mergeCell ref="A49:H49"/>
    <mergeCell ref="A50:H50"/>
    <mergeCell ref="A51:H51"/>
    <mergeCell ref="A52:H52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40:K44 J15:K18 J23:K27 K50:K51 J29:K31 J36:K38 J50:J52 J8:J13 K9:K13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28:K28 J39:K39 J53:K53 J14:K14 J19:K21 J32:K34 J45:K49">
      <formula1>0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28"/>
  <sheetViews>
    <sheetView showGridLines="0" zoomScale="130" zoomScaleNormal="130" zoomScaleSheetLayoutView="110" workbookViewId="0">
      <selection activeCell="M16" sqref="M16"/>
    </sheetView>
  </sheetViews>
  <sheetFormatPr defaultRowHeight="12.75" x14ac:dyDescent="0.2"/>
  <cols>
    <col min="1" max="1" width="9.140625" style="89"/>
    <col min="2" max="2" width="4.42578125" style="89" customWidth="1"/>
    <col min="3" max="3" width="9.140625" style="89" customWidth="1"/>
    <col min="4" max="4" width="7.5703125" style="89" customWidth="1"/>
    <col min="5" max="5" width="12" style="89" customWidth="1"/>
    <col min="6" max="6" width="9.140625" style="89"/>
    <col min="7" max="7" width="4.5703125" style="89" customWidth="1"/>
    <col min="8" max="8" width="1.140625" style="89" customWidth="1"/>
    <col min="9" max="9" width="6.140625" style="89" customWidth="1"/>
    <col min="10" max="10" width="10.85546875" style="78" bestFit="1" customWidth="1"/>
    <col min="11" max="11" width="11.42578125" style="96" bestFit="1" customWidth="1"/>
    <col min="12" max="12" width="13.42578125" style="102" bestFit="1" customWidth="1"/>
    <col min="13" max="13" width="11.7109375" style="89" bestFit="1" customWidth="1"/>
    <col min="14" max="16384" width="9.140625" style="89"/>
  </cols>
  <sheetData>
    <row r="1" spans="1:13" ht="15.75" customHeight="1" x14ac:dyDescent="0.2">
      <c r="A1" s="322" t="s">
        <v>330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</row>
    <row r="2" spans="1:13" x14ac:dyDescent="0.2">
      <c r="A2" s="315" t="s">
        <v>399</v>
      </c>
      <c r="B2" s="315"/>
      <c r="C2" s="315"/>
      <c r="D2" s="315"/>
      <c r="E2" s="315"/>
      <c r="F2" s="315"/>
      <c r="G2" s="315"/>
      <c r="H2" s="315"/>
      <c r="I2" s="315"/>
      <c r="J2" s="315"/>
      <c r="K2" s="315"/>
    </row>
    <row r="3" spans="1:13" ht="12.75" customHeight="1" x14ac:dyDescent="0.2">
      <c r="A3" s="87"/>
      <c r="B3" s="88"/>
      <c r="C3" s="90"/>
      <c r="D3" s="90"/>
      <c r="E3" s="88"/>
      <c r="F3" s="88"/>
      <c r="G3" s="88"/>
      <c r="H3" s="88"/>
      <c r="I3" s="88"/>
      <c r="J3" s="98"/>
      <c r="K3" s="97"/>
    </row>
    <row r="4" spans="1:13" x14ac:dyDescent="0.2">
      <c r="A4" s="251" t="s">
        <v>381</v>
      </c>
      <c r="B4" s="252"/>
      <c r="C4" s="252"/>
      <c r="D4" s="252"/>
      <c r="E4" s="252"/>
      <c r="F4" s="252"/>
      <c r="G4" s="252"/>
      <c r="H4" s="252"/>
      <c r="I4" s="252"/>
      <c r="J4" s="252"/>
      <c r="K4" s="253"/>
    </row>
    <row r="5" spans="1:13" ht="27.75" customHeight="1" thickBot="1" x14ac:dyDescent="0.25">
      <c r="A5" s="316" t="s">
        <v>72</v>
      </c>
      <c r="B5" s="316"/>
      <c r="C5" s="316"/>
      <c r="D5" s="316"/>
      <c r="E5" s="316"/>
      <c r="F5" s="316"/>
      <c r="G5" s="316"/>
      <c r="H5" s="316"/>
      <c r="I5" s="132" t="s">
        <v>329</v>
      </c>
      <c r="J5" s="99" t="s">
        <v>181</v>
      </c>
      <c r="K5" s="99" t="s">
        <v>182</v>
      </c>
    </row>
    <row r="6" spans="1:13" x14ac:dyDescent="0.2">
      <c r="A6" s="317">
        <v>1</v>
      </c>
      <c r="B6" s="317"/>
      <c r="C6" s="317"/>
      <c r="D6" s="317"/>
      <c r="E6" s="317"/>
      <c r="F6" s="317"/>
      <c r="G6" s="317"/>
      <c r="H6" s="317"/>
      <c r="I6" s="133">
        <v>2</v>
      </c>
      <c r="J6" s="85" t="s">
        <v>331</v>
      </c>
      <c r="K6" s="85" t="s">
        <v>332</v>
      </c>
    </row>
    <row r="7" spans="1:13" x14ac:dyDescent="0.2">
      <c r="A7" s="245" t="s">
        <v>333</v>
      </c>
      <c r="B7" s="246"/>
      <c r="C7" s="246"/>
      <c r="D7" s="246"/>
      <c r="E7" s="246"/>
      <c r="F7" s="246"/>
      <c r="G7" s="246"/>
      <c r="H7" s="246"/>
      <c r="I7" s="4">
        <v>1</v>
      </c>
      <c r="J7" s="23">
        <v>1084000600</v>
      </c>
      <c r="K7" s="23">
        <v>1084000600</v>
      </c>
      <c r="M7" s="102"/>
    </row>
    <row r="8" spans="1:13" x14ac:dyDescent="0.2">
      <c r="A8" s="245" t="s">
        <v>334</v>
      </c>
      <c r="B8" s="246"/>
      <c r="C8" s="246"/>
      <c r="D8" s="246"/>
      <c r="E8" s="246"/>
      <c r="F8" s="246"/>
      <c r="G8" s="246"/>
      <c r="H8" s="246"/>
      <c r="I8" s="4">
        <v>2</v>
      </c>
      <c r="J8" s="25">
        <v>44785613</v>
      </c>
      <c r="K8" s="25">
        <v>44785613</v>
      </c>
      <c r="M8" s="102"/>
    </row>
    <row r="9" spans="1:13" x14ac:dyDescent="0.2">
      <c r="A9" s="245" t="s">
        <v>335</v>
      </c>
      <c r="B9" s="246"/>
      <c r="C9" s="246"/>
      <c r="D9" s="246"/>
      <c r="E9" s="246"/>
      <c r="F9" s="246"/>
      <c r="G9" s="246"/>
      <c r="H9" s="246"/>
      <c r="I9" s="4">
        <v>3</v>
      </c>
      <c r="J9" s="25">
        <v>-45842810</v>
      </c>
      <c r="K9" s="25">
        <v>5523313</v>
      </c>
      <c r="M9" s="102"/>
    </row>
    <row r="10" spans="1:13" x14ac:dyDescent="0.2">
      <c r="A10" s="245" t="s">
        <v>336</v>
      </c>
      <c r="B10" s="246"/>
      <c r="C10" s="246"/>
      <c r="D10" s="246"/>
      <c r="E10" s="246"/>
      <c r="F10" s="246"/>
      <c r="G10" s="246"/>
      <c r="H10" s="246"/>
      <c r="I10" s="4">
        <v>4</v>
      </c>
      <c r="J10" s="25">
        <v>0</v>
      </c>
      <c r="K10" s="25">
        <v>902407</v>
      </c>
      <c r="M10" s="102"/>
    </row>
    <row r="11" spans="1:13" ht="12.75" customHeight="1" x14ac:dyDescent="0.2">
      <c r="A11" s="245" t="s">
        <v>337</v>
      </c>
      <c r="B11" s="246"/>
      <c r="C11" s="246"/>
      <c r="D11" s="246"/>
      <c r="E11" s="246"/>
      <c r="F11" s="246"/>
      <c r="G11" s="246"/>
      <c r="H11" s="246"/>
      <c r="I11" s="4">
        <v>5</v>
      </c>
      <c r="J11" s="25">
        <v>51366123</v>
      </c>
      <c r="K11" s="25">
        <f>68927144+2891284</f>
        <v>71818428</v>
      </c>
      <c r="M11" s="102"/>
    </row>
    <row r="12" spans="1:13" ht="12.75" customHeight="1" x14ac:dyDescent="0.2">
      <c r="A12" s="245" t="s">
        <v>338</v>
      </c>
      <c r="B12" s="246"/>
      <c r="C12" s="246"/>
      <c r="D12" s="246"/>
      <c r="E12" s="246"/>
      <c r="F12" s="246"/>
      <c r="G12" s="246"/>
      <c r="H12" s="246"/>
      <c r="I12" s="4">
        <v>6</v>
      </c>
      <c r="J12" s="25">
        <v>0</v>
      </c>
      <c r="K12" s="25">
        <v>0</v>
      </c>
      <c r="M12" s="102"/>
    </row>
    <row r="13" spans="1:13" ht="12.75" customHeight="1" x14ac:dyDescent="0.2">
      <c r="A13" s="245" t="s">
        <v>339</v>
      </c>
      <c r="B13" s="246"/>
      <c r="C13" s="246"/>
      <c r="D13" s="246"/>
      <c r="E13" s="246"/>
      <c r="F13" s="246"/>
      <c r="G13" s="246"/>
      <c r="H13" s="246"/>
      <c r="I13" s="4">
        <v>7</v>
      </c>
      <c r="J13" s="25">
        <v>0</v>
      </c>
      <c r="K13" s="25">
        <v>0</v>
      </c>
      <c r="M13" s="102"/>
    </row>
    <row r="14" spans="1:13" ht="12.75" customHeight="1" x14ac:dyDescent="0.2">
      <c r="A14" s="245" t="s">
        <v>340</v>
      </c>
      <c r="B14" s="246"/>
      <c r="C14" s="246"/>
      <c r="D14" s="246"/>
      <c r="E14" s="246"/>
      <c r="F14" s="246"/>
      <c r="G14" s="246"/>
      <c r="H14" s="246"/>
      <c r="I14" s="4">
        <v>8</v>
      </c>
      <c r="J14" s="25">
        <v>0</v>
      </c>
      <c r="K14" s="25">
        <v>0</v>
      </c>
      <c r="M14" s="102"/>
    </row>
    <row r="15" spans="1:13" ht="12.75" customHeight="1" x14ac:dyDescent="0.2">
      <c r="A15" s="245" t="s">
        <v>341</v>
      </c>
      <c r="B15" s="246"/>
      <c r="C15" s="246"/>
      <c r="D15" s="246"/>
      <c r="E15" s="246"/>
      <c r="F15" s="246"/>
      <c r="G15" s="246"/>
      <c r="H15" s="246"/>
      <c r="I15" s="4">
        <v>9</v>
      </c>
      <c r="J15" s="25">
        <v>0</v>
      </c>
      <c r="K15" s="25">
        <v>0</v>
      </c>
      <c r="M15" s="102"/>
    </row>
    <row r="16" spans="1:13" ht="12.75" customHeight="1" x14ac:dyDescent="0.2">
      <c r="A16" s="242" t="s">
        <v>342</v>
      </c>
      <c r="B16" s="243"/>
      <c r="C16" s="243"/>
      <c r="D16" s="243"/>
      <c r="E16" s="243"/>
      <c r="F16" s="243"/>
      <c r="G16" s="243"/>
      <c r="H16" s="243"/>
      <c r="I16" s="4">
        <v>10</v>
      </c>
      <c r="J16" s="24">
        <f>SUM(J7:J15)</f>
        <v>1134309526</v>
      </c>
      <c r="K16" s="24">
        <f>SUM(K7:K15)</f>
        <v>1207030361</v>
      </c>
      <c r="L16" s="112"/>
      <c r="M16" s="102"/>
    </row>
    <row r="17" spans="1:13" ht="12.75" customHeight="1" x14ac:dyDescent="0.2">
      <c r="A17" s="245" t="s">
        <v>343</v>
      </c>
      <c r="B17" s="246"/>
      <c r="C17" s="246"/>
      <c r="D17" s="246"/>
      <c r="E17" s="246"/>
      <c r="F17" s="246"/>
      <c r="G17" s="246"/>
      <c r="H17" s="246"/>
      <c r="I17" s="4">
        <v>11</v>
      </c>
      <c r="J17" s="25">
        <v>0</v>
      </c>
      <c r="K17" s="25">
        <v>0</v>
      </c>
      <c r="M17" s="102"/>
    </row>
    <row r="18" spans="1:13" ht="12.75" customHeight="1" x14ac:dyDescent="0.2">
      <c r="A18" s="245" t="s">
        <v>344</v>
      </c>
      <c r="B18" s="246"/>
      <c r="C18" s="246"/>
      <c r="D18" s="246"/>
      <c r="E18" s="246"/>
      <c r="F18" s="246"/>
      <c r="G18" s="246"/>
      <c r="H18" s="246"/>
      <c r="I18" s="4">
        <v>12</v>
      </c>
      <c r="J18" s="25">
        <v>0</v>
      </c>
      <c r="K18" s="25">
        <v>0</v>
      </c>
      <c r="M18" s="102"/>
    </row>
    <row r="19" spans="1:13" ht="12.75" customHeight="1" x14ac:dyDescent="0.2">
      <c r="A19" s="245" t="s">
        <v>345</v>
      </c>
      <c r="B19" s="246"/>
      <c r="C19" s="246"/>
      <c r="D19" s="246"/>
      <c r="E19" s="246"/>
      <c r="F19" s="246"/>
      <c r="G19" s="246"/>
      <c r="H19" s="246"/>
      <c r="I19" s="4">
        <v>13</v>
      </c>
      <c r="J19" s="25">
        <v>0</v>
      </c>
      <c r="K19" s="25">
        <v>0</v>
      </c>
      <c r="M19" s="102"/>
    </row>
    <row r="20" spans="1:13" ht="12.75" customHeight="1" x14ac:dyDescent="0.2">
      <c r="A20" s="245" t="s">
        <v>346</v>
      </c>
      <c r="B20" s="246"/>
      <c r="C20" s="246"/>
      <c r="D20" s="246"/>
      <c r="E20" s="246"/>
      <c r="F20" s="246"/>
      <c r="G20" s="246"/>
      <c r="H20" s="246"/>
      <c r="I20" s="4">
        <v>14</v>
      </c>
      <c r="J20" s="25">
        <v>0</v>
      </c>
      <c r="K20" s="25">
        <v>0</v>
      </c>
      <c r="M20" s="102"/>
    </row>
    <row r="21" spans="1:13" ht="12.75" customHeight="1" x14ac:dyDescent="0.2">
      <c r="A21" s="245" t="s">
        <v>347</v>
      </c>
      <c r="B21" s="246"/>
      <c r="C21" s="246"/>
      <c r="D21" s="246"/>
      <c r="E21" s="246"/>
      <c r="F21" s="246"/>
      <c r="G21" s="246"/>
      <c r="H21" s="246"/>
      <c r="I21" s="4">
        <v>15</v>
      </c>
      <c r="J21" s="25">
        <v>0</v>
      </c>
      <c r="K21" s="25">
        <v>0</v>
      </c>
      <c r="M21" s="102"/>
    </row>
    <row r="22" spans="1:13" ht="12.75" customHeight="1" x14ac:dyDescent="0.2">
      <c r="A22" s="245" t="s">
        <v>348</v>
      </c>
      <c r="B22" s="246"/>
      <c r="C22" s="246"/>
      <c r="D22" s="246"/>
      <c r="E22" s="246"/>
      <c r="F22" s="246"/>
      <c r="G22" s="246"/>
      <c r="H22" s="246"/>
      <c r="I22" s="4">
        <v>16</v>
      </c>
      <c r="J22" s="25">
        <v>52482055</v>
      </c>
      <c r="K22" s="25">
        <f>K16-J16</f>
        <v>72720835</v>
      </c>
      <c r="L22" s="108"/>
      <c r="M22" s="102"/>
    </row>
    <row r="23" spans="1:13" ht="12.75" customHeight="1" x14ac:dyDescent="0.2">
      <c r="A23" s="242" t="s">
        <v>349</v>
      </c>
      <c r="B23" s="243"/>
      <c r="C23" s="243"/>
      <c r="D23" s="243"/>
      <c r="E23" s="243"/>
      <c r="F23" s="243"/>
      <c r="G23" s="243"/>
      <c r="H23" s="243"/>
      <c r="I23" s="4">
        <v>17</v>
      </c>
      <c r="J23" s="26">
        <f>SUM(J17:J22)</f>
        <v>52482055</v>
      </c>
      <c r="K23" s="26">
        <f>SUM(K17:K22)</f>
        <v>72720835</v>
      </c>
      <c r="M23" s="102"/>
    </row>
    <row r="24" spans="1:13" ht="12.75" customHeight="1" x14ac:dyDescent="0.2">
      <c r="A24" s="324"/>
      <c r="B24" s="325"/>
      <c r="C24" s="325"/>
      <c r="D24" s="325"/>
      <c r="E24" s="325"/>
      <c r="F24" s="325"/>
      <c r="G24" s="325"/>
      <c r="H24" s="325"/>
      <c r="I24" s="326"/>
      <c r="J24" s="326"/>
      <c r="K24" s="327"/>
      <c r="M24" s="102"/>
    </row>
    <row r="25" spans="1:13" ht="12.75" customHeight="1" x14ac:dyDescent="0.2">
      <c r="A25" s="318" t="s">
        <v>350</v>
      </c>
      <c r="B25" s="319"/>
      <c r="C25" s="319"/>
      <c r="D25" s="319"/>
      <c r="E25" s="319"/>
      <c r="F25" s="319"/>
      <c r="G25" s="319"/>
      <c r="H25" s="319"/>
      <c r="I25" s="31">
        <v>18</v>
      </c>
      <c r="J25" s="100">
        <v>0</v>
      </c>
      <c r="K25" s="100">
        <v>0</v>
      </c>
      <c r="M25" s="102"/>
    </row>
    <row r="26" spans="1:13" ht="23.25" customHeight="1" x14ac:dyDescent="0.2">
      <c r="A26" s="279" t="s">
        <v>351</v>
      </c>
      <c r="B26" s="280"/>
      <c r="C26" s="280"/>
      <c r="D26" s="280"/>
      <c r="E26" s="280"/>
      <c r="F26" s="280"/>
      <c r="G26" s="280"/>
      <c r="H26" s="280"/>
      <c r="I26" s="7">
        <v>19</v>
      </c>
      <c r="J26" s="101">
        <v>0</v>
      </c>
      <c r="K26" s="26">
        <v>0</v>
      </c>
      <c r="M26" s="102"/>
    </row>
    <row r="27" spans="1:13" ht="30" customHeight="1" x14ac:dyDescent="0.2">
      <c r="A27" s="320" t="s">
        <v>352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</row>
    <row r="28" spans="1:13" ht="12.75" customHeight="1" x14ac:dyDescent="0.2"/>
  </sheetData>
  <protectedRanges>
    <protectedRange sqref="E2 E4" name="Range1_1"/>
    <protectedRange sqref="G2:H2 G4:H4" name="Range1"/>
  </protectedRanges>
  <mergeCells count="26">
    <mergeCell ref="A25:H25"/>
    <mergeCell ref="A26:H26"/>
    <mergeCell ref="A27:K27"/>
    <mergeCell ref="A1:K1"/>
    <mergeCell ref="A21:H21"/>
    <mergeCell ref="A22:H22"/>
    <mergeCell ref="A23:H23"/>
    <mergeCell ref="A24:K24"/>
    <mergeCell ref="A17:H17"/>
    <mergeCell ref="A18:H18"/>
    <mergeCell ref="A9:H9"/>
    <mergeCell ref="A10:H10"/>
    <mergeCell ref="A11:H11"/>
    <mergeCell ref="A12:H12"/>
    <mergeCell ref="A19:H19"/>
    <mergeCell ref="A20:H20"/>
    <mergeCell ref="A16:H16"/>
    <mergeCell ref="A5:H5"/>
    <mergeCell ref="A6:H6"/>
    <mergeCell ref="A7:H7"/>
    <mergeCell ref="A8:H8"/>
    <mergeCell ref="A4:K4"/>
    <mergeCell ref="A2:K2"/>
    <mergeCell ref="A13:H13"/>
    <mergeCell ref="A14:H14"/>
    <mergeCell ref="A15:H15"/>
  </mergeCells>
  <phoneticPr fontId="3" type="noConversion"/>
  <conditionalFormatting sqref="G4">
    <cfRule type="cellIs" dxfId="0" priority="1" stopIfTrue="1" operator="lessThan">
      <formula>#REF!</formula>
    </cfRule>
  </conditionalFormatting>
  <dataValidations count="3">
    <dataValidation type="whole" operator="notEqual" allowBlank="1" showInputMessage="1" showErrorMessage="1" errorTitle="Pogrešan unos" error="Mogu se unijeti samo cjelobrojne vrijednosti." sqref="J25:K26">
      <formula1>9999999999</formula1>
    </dataValidation>
    <dataValidation type="whole" operator="notEqual" allowBlank="1" showInputMessage="1" showErrorMessage="1" errorTitle="Pogrešan unos" error="Mogu se unijeti samo cjelobrojne vrijednosti." sqref="K18:K21 J17:J22 J7:K15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23:K24 J16:K16">
      <formula1>0</formula1>
    </dataValidation>
  </dataValidations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J46"/>
  <sheetViews>
    <sheetView showGridLines="0" zoomScale="130" zoomScaleNormal="130" zoomScaleSheetLayoutView="130" workbookViewId="0">
      <selection activeCell="B21" sqref="B21"/>
    </sheetView>
  </sheetViews>
  <sheetFormatPr defaultRowHeight="12.75" x14ac:dyDescent="0.2"/>
  <cols>
    <col min="1" max="1" width="5.140625" customWidth="1"/>
    <col min="2" max="2" width="56.7109375" customWidth="1"/>
    <col min="4" max="4" width="12.5703125" customWidth="1"/>
  </cols>
  <sheetData>
    <row r="1" spans="1:10" ht="21.75" customHeight="1" x14ac:dyDescent="0.2">
      <c r="C1" s="96"/>
      <c r="D1" s="96"/>
      <c r="E1" s="96"/>
      <c r="F1" s="96"/>
      <c r="G1" s="96"/>
      <c r="H1" s="96"/>
      <c r="I1" s="96"/>
      <c r="J1" s="96"/>
    </row>
    <row r="2" spans="1:10" ht="15.75" x14ac:dyDescent="0.25">
      <c r="A2" s="328" t="s">
        <v>380</v>
      </c>
      <c r="B2" s="328"/>
      <c r="C2" s="96"/>
      <c r="D2" s="96"/>
      <c r="E2" s="96"/>
      <c r="F2" s="96"/>
      <c r="G2" s="96"/>
      <c r="H2" s="96"/>
      <c r="I2" s="96"/>
      <c r="J2" s="96"/>
    </row>
    <row r="3" spans="1:10" ht="17.25" customHeight="1" x14ac:dyDescent="0.2">
      <c r="A3" s="119"/>
      <c r="B3" s="78"/>
      <c r="C3" s="78"/>
      <c r="D3" s="78"/>
      <c r="E3" s="78"/>
      <c r="F3" s="78"/>
      <c r="G3" s="96"/>
      <c r="H3" s="96"/>
      <c r="I3" s="96"/>
      <c r="J3" s="96"/>
    </row>
    <row r="4" spans="1:10" ht="17.25" customHeight="1" x14ac:dyDescent="0.2">
      <c r="A4" s="329" t="s">
        <v>395</v>
      </c>
      <c r="B4" s="329"/>
      <c r="C4" s="329"/>
      <c r="D4" s="329"/>
    </row>
    <row r="5" spans="1:10" ht="17.25" customHeight="1" x14ac:dyDescent="0.2">
      <c r="A5" s="330"/>
      <c r="B5" s="330"/>
      <c r="C5" s="330"/>
      <c r="D5" s="330"/>
    </row>
    <row r="6" spans="1:10" ht="17.25" customHeight="1" x14ac:dyDescent="0.2">
      <c r="A6" s="119"/>
    </row>
    <row r="7" spans="1:10" ht="17.25" customHeight="1" x14ac:dyDescent="0.2">
      <c r="A7" s="119"/>
    </row>
    <row r="8" spans="1:10" ht="17.25" customHeight="1" x14ac:dyDescent="0.2">
      <c r="A8" s="119"/>
    </row>
    <row r="9" spans="1:10" ht="15.75" x14ac:dyDescent="0.2">
      <c r="A9" s="119"/>
    </row>
    <row r="10" spans="1:10" ht="16.5" customHeight="1" x14ac:dyDescent="0.2"/>
    <row r="40" spans="1:1" ht="15.75" x14ac:dyDescent="0.2">
      <c r="A40" s="119"/>
    </row>
    <row r="41" spans="1:1" ht="15.75" x14ac:dyDescent="0.2">
      <c r="A41" s="119"/>
    </row>
    <row r="42" spans="1:1" ht="15.75" x14ac:dyDescent="0.2">
      <c r="A42" s="119"/>
    </row>
    <row r="43" spans="1:1" ht="15.75" x14ac:dyDescent="0.2">
      <c r="A43" s="119"/>
    </row>
    <row r="44" spans="1:1" ht="15.75" x14ac:dyDescent="0.2">
      <c r="A44" s="119"/>
    </row>
    <row r="45" spans="1:1" ht="15.75" x14ac:dyDescent="0.2">
      <c r="A45" s="119"/>
    </row>
    <row r="46" spans="1:1" ht="15.75" x14ac:dyDescent="0.2">
      <c r="A46" s="119"/>
    </row>
  </sheetData>
  <mergeCells count="3">
    <mergeCell ref="A2:B2"/>
    <mergeCell ref="A4:D4"/>
    <mergeCell ref="A5:D5"/>
  </mergeCells>
  <phoneticPr fontId="3" type="noConversion"/>
  <printOptions horizontalCentered="1"/>
  <pageMargins left="0" right="0" top="0.39370078740157483" bottom="0.59055118110236227" header="0.11811023622047245" footer="0.11811023622047245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Skriveni</vt:lpstr>
      <vt:lpstr>opći podaci</vt:lpstr>
      <vt:lpstr>bilanca</vt:lpstr>
      <vt:lpstr>rdg</vt:lpstr>
      <vt:lpstr>nt</vt:lpstr>
      <vt:lpstr>pk</vt:lpstr>
      <vt:lpstr>bilješke</vt:lpstr>
      <vt:lpstr>bilješke!Print_Area</vt:lpstr>
      <vt:lpstr>nt!Print_Area</vt:lpstr>
      <vt:lpstr>'opći podaci'!Print_Area</vt:lpstr>
      <vt:lpstr>rdg!Print_Area</vt:lpstr>
      <vt:lpstr>bilanca!Print_Titles</vt:lpstr>
    </vt:vector>
  </TitlesOfParts>
  <Company>FINA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Mijo Jozić</dc:creator>
  <cp:lastModifiedBy>Jurašin Snježana</cp:lastModifiedBy>
  <cp:lastPrinted>2014-10-22T08:28:12Z</cp:lastPrinted>
  <dcterms:created xsi:type="dcterms:W3CDTF">2008-10-17T11:51:54Z</dcterms:created>
  <dcterms:modified xsi:type="dcterms:W3CDTF">2014-10-30T06:47:50Z</dcterms:modified>
</cp:coreProperties>
</file>