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C:\Users\apolancec2\AppData\Local\Microsoft\Windows\INetCache\Content.Outlook\IKKNL26C\"/>
    </mc:Choice>
  </mc:AlternateContent>
  <xr:revisionPtr revIDLastSave="0" documentId="13_ncr:1_{B95FCC4F-9AEB-47C8-8F02-0732A880AE2E}" xr6:coauthVersionLast="45" xr6:coauthVersionMax="45" xr10:uidLastSave="{00000000-0000-0000-0000-000000000000}"/>
  <bookViews>
    <workbookView xWindow="-120" yWindow="-120" windowWidth="29040" windowHeight="1584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sheet'!$A$1:$I$132</definedName>
    <definedName name="_xlnm.Print_Area" localSheetId="4">CF_D!$A$1:$I$51</definedName>
    <definedName name="_xlnm.Print_Area" localSheetId="3">CF_I!$A$1:$I$59</definedName>
    <definedName name="_xlnm.Print_Area" localSheetId="5">SOCE!$A$1:$W$61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61" i="22" l="1"/>
  <c r="T61" i="22"/>
  <c r="S61" i="22"/>
  <c r="R61" i="22"/>
  <c r="Q61" i="22"/>
  <c r="P61" i="22"/>
  <c r="O61" i="22"/>
  <c r="N61" i="22"/>
  <c r="M61" i="22"/>
  <c r="L61" i="22"/>
  <c r="K61" i="22"/>
  <c r="J61" i="22"/>
  <c r="I61" i="22"/>
  <c r="H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H59" i="22"/>
  <c r="H60" i="22" s="1"/>
  <c r="U56" i="22"/>
  <c r="W56" i="22" s="1"/>
  <c r="U55" i="22"/>
  <c r="W55" i="22" s="1"/>
  <c r="U54" i="22"/>
  <c r="W54" i="22" s="1"/>
  <c r="U53" i="22"/>
  <c r="W53" i="22" s="1"/>
  <c r="U52" i="22"/>
  <c r="W52" i="22" s="1"/>
  <c r="U51" i="22"/>
  <c r="W51" i="22" s="1"/>
  <c r="U50" i="22"/>
  <c r="W50" i="22" s="1"/>
  <c r="U49" i="22"/>
  <c r="U48" i="22"/>
  <c r="W48" i="22" s="1"/>
  <c r="U47" i="22"/>
  <c r="W47" i="22" s="1"/>
  <c r="U46" i="22"/>
  <c r="W46" i="22" s="1"/>
  <c r="U45" i="22"/>
  <c r="W45" i="22" s="1"/>
  <c r="U44" i="22"/>
  <c r="W44" i="22" s="1"/>
  <c r="U43" i="22"/>
  <c r="W43" i="22" s="1"/>
  <c r="U42" i="22"/>
  <c r="W42" i="22" s="1"/>
  <c r="U41" i="22"/>
  <c r="W41" i="22" s="1"/>
  <c r="U40" i="22"/>
  <c r="W40" i="22" s="1"/>
  <c r="U39" i="22"/>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H38" i="22"/>
  <c r="H57" i="22" s="1"/>
  <c r="U37" i="22"/>
  <c r="W37" i="22" s="1"/>
  <c r="U36" i="22"/>
  <c r="W36" i="22" s="1"/>
  <c r="U35" i="22"/>
  <c r="W35" i="22" s="1"/>
  <c r="V33" i="22"/>
  <c r="T33" i="22"/>
  <c r="S33" i="22"/>
  <c r="R33" i="22"/>
  <c r="Q33" i="22"/>
  <c r="P33" i="22"/>
  <c r="O33" i="22"/>
  <c r="N33" i="22"/>
  <c r="M33" i="22"/>
  <c r="L33" i="22"/>
  <c r="K33" i="22"/>
  <c r="J33" i="22"/>
  <c r="I33" i="22"/>
  <c r="H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H31" i="22"/>
  <c r="H32" i="22" s="1"/>
  <c r="U28" i="22"/>
  <c r="W28" i="22" s="1"/>
  <c r="U27" i="22"/>
  <c r="W27" i="22" s="1"/>
  <c r="U26" i="22"/>
  <c r="W26" i="22" s="1"/>
  <c r="U25" i="22"/>
  <c r="W25" i="22" s="1"/>
  <c r="U24" i="22"/>
  <c r="W24" i="22" s="1"/>
  <c r="U23" i="22"/>
  <c r="W23" i="22" s="1"/>
  <c r="U22" i="22"/>
  <c r="W22" i="22" s="1"/>
  <c r="U21" i="22"/>
  <c r="U20" i="22"/>
  <c r="W20" i="22" s="1"/>
  <c r="U19" i="22"/>
  <c r="W19" i="22" s="1"/>
  <c r="U18" i="22"/>
  <c r="W18" i="22" s="1"/>
  <c r="U17" i="22"/>
  <c r="W17" i="22" s="1"/>
  <c r="U16" i="22"/>
  <c r="W16" i="22" s="1"/>
  <c r="U15" i="22"/>
  <c r="W15" i="22" s="1"/>
  <c r="U14" i="22"/>
  <c r="W14" i="22" s="1"/>
  <c r="U13" i="22"/>
  <c r="W13" i="22" s="1"/>
  <c r="U12" i="22"/>
  <c r="U11" i="22"/>
  <c r="V10" i="22"/>
  <c r="V29" i="22" s="1"/>
  <c r="T10" i="22"/>
  <c r="T29" i="22" s="1"/>
  <c r="S10" i="22"/>
  <c r="S29" i="22" s="1"/>
  <c r="R10" i="22"/>
  <c r="R29" i="22" s="1"/>
  <c r="Q10" i="22"/>
  <c r="Q29" i="22" s="1"/>
  <c r="P10" i="22"/>
  <c r="P29" i="22" s="1"/>
  <c r="O10" i="22"/>
  <c r="O29" i="22" s="1"/>
  <c r="N10" i="22"/>
  <c r="N29" i="22" s="1"/>
  <c r="M10" i="22"/>
  <c r="M29" i="22" s="1"/>
  <c r="L10" i="22"/>
  <c r="L29" i="22" s="1"/>
  <c r="K10" i="22"/>
  <c r="K29" i="22" s="1"/>
  <c r="J10" i="22"/>
  <c r="J29" i="22" s="1"/>
  <c r="I10" i="22"/>
  <c r="I29" i="22" s="1"/>
  <c r="H10" i="22"/>
  <c r="H29" i="22" s="1"/>
  <c r="U9" i="22"/>
  <c r="W9" i="22" s="1"/>
  <c r="U8" i="22"/>
  <c r="W8" i="22" s="1"/>
  <c r="U7" i="22"/>
  <c r="I46" i="21"/>
  <c r="H46" i="21"/>
  <c r="I40" i="21"/>
  <c r="H40" i="21"/>
  <c r="I33" i="21"/>
  <c r="H33" i="21"/>
  <c r="I27" i="21"/>
  <c r="H27" i="21"/>
  <c r="I16" i="21"/>
  <c r="I19" i="21" s="1"/>
  <c r="H16" i="21"/>
  <c r="H19" i="21" s="1"/>
  <c r="I54" i="20"/>
  <c r="H54" i="20"/>
  <c r="I48" i="20"/>
  <c r="H48" i="20"/>
  <c r="I41" i="20"/>
  <c r="H41" i="20"/>
  <c r="I35" i="20"/>
  <c r="H35" i="20"/>
  <c r="I19" i="20"/>
  <c r="H19" i="20"/>
  <c r="I9" i="20"/>
  <c r="I18" i="20" s="1"/>
  <c r="H9" i="20"/>
  <c r="H18" i="20" s="1"/>
  <c r="I102" i="19"/>
  <c r="H102" i="19"/>
  <c r="I89" i="19"/>
  <c r="I99" i="19" s="1"/>
  <c r="I100" i="19" s="1"/>
  <c r="H89" i="19"/>
  <c r="H99" i="19" s="1"/>
  <c r="H100" i="19" s="1"/>
  <c r="I84" i="19"/>
  <c r="H84" i="19"/>
  <c r="I69" i="19"/>
  <c r="H69" i="19"/>
  <c r="I47" i="19"/>
  <c r="H47" i="19"/>
  <c r="I36" i="19"/>
  <c r="H36" i="19"/>
  <c r="I28" i="19"/>
  <c r="H28" i="19"/>
  <c r="I25" i="19"/>
  <c r="H25" i="19"/>
  <c r="I19" i="19"/>
  <c r="H19" i="19"/>
  <c r="I15" i="19"/>
  <c r="H15" i="19"/>
  <c r="I7" i="19"/>
  <c r="H7" i="19"/>
  <c r="I115" i="18"/>
  <c r="H115" i="18"/>
  <c r="I103" i="18"/>
  <c r="H103" i="18"/>
  <c r="I96" i="18"/>
  <c r="H96" i="18"/>
  <c r="I92" i="18"/>
  <c r="H92" i="18"/>
  <c r="I89" i="18"/>
  <c r="H89" i="18"/>
  <c r="I85" i="18"/>
  <c r="H85" i="18"/>
  <c r="I78" i="18"/>
  <c r="H78" i="18"/>
  <c r="I60" i="18"/>
  <c r="H60" i="18"/>
  <c r="I53" i="18"/>
  <c r="H53" i="18"/>
  <c r="I45" i="18"/>
  <c r="H45" i="18"/>
  <c r="I38" i="18"/>
  <c r="H38" i="18"/>
  <c r="I27" i="18"/>
  <c r="H27" i="18"/>
  <c r="I17" i="18"/>
  <c r="H17" i="18"/>
  <c r="I10" i="18"/>
  <c r="H10" i="18"/>
  <c r="U31" i="22" l="1"/>
  <c r="U32" i="22" s="1"/>
  <c r="I59" i="19"/>
  <c r="I44" i="18"/>
  <c r="U61" i="22"/>
  <c r="H59" i="19"/>
  <c r="H75" i="18"/>
  <c r="H131" i="18" s="1"/>
  <c r="H13" i="19"/>
  <c r="H60" i="19" s="1"/>
  <c r="U33" i="22"/>
  <c r="H9" i="18"/>
  <c r="I75" i="18"/>
  <c r="I131" i="18" s="1"/>
  <c r="I13" i="19"/>
  <c r="I60" i="19" s="1"/>
  <c r="H55" i="20"/>
  <c r="H34" i="21"/>
  <c r="H47" i="21"/>
  <c r="U10" i="22"/>
  <c r="U29" i="22" s="1"/>
  <c r="I9" i="18"/>
  <c r="H44" i="18"/>
  <c r="I24" i="20"/>
  <c r="I27" i="20" s="1"/>
  <c r="I42" i="20"/>
  <c r="I55" i="20"/>
  <c r="I34" i="21"/>
  <c r="I47" i="21"/>
  <c r="H24" i="20"/>
  <c r="H27" i="20" s="1"/>
  <c r="W38" i="22"/>
  <c r="H42" i="20"/>
  <c r="W11" i="22"/>
  <c r="W59" i="22"/>
  <c r="W7" i="22"/>
  <c r="W10" i="22" s="1"/>
  <c r="W12" i="22"/>
  <c r="W31" i="22" s="1"/>
  <c r="U38" i="22"/>
  <c r="U57" i="22" s="1"/>
  <c r="W39" i="22"/>
  <c r="W49" i="22"/>
  <c r="W61" i="22" s="1"/>
  <c r="U59" i="22"/>
  <c r="U60" i="22" s="1"/>
  <c r="W21" i="22"/>
  <c r="W33" i="22" s="1"/>
  <c r="I72" i="18" l="1"/>
  <c r="W60" i="22"/>
  <c r="H49" i="21"/>
  <c r="H51" i="21" s="1"/>
  <c r="I57" i="20"/>
  <c r="I59" i="20" s="1"/>
  <c r="H61" i="19"/>
  <c r="H67" i="19" s="1"/>
  <c r="I62" i="19"/>
  <c r="I61" i="19"/>
  <c r="I66" i="19" s="1"/>
  <c r="I63" i="19"/>
  <c r="H63" i="19"/>
  <c r="H62" i="19"/>
  <c r="I49" i="21"/>
  <c r="I51" i="21" s="1"/>
  <c r="H57" i="20"/>
  <c r="H59" i="20" s="1"/>
  <c r="H72" i="18"/>
  <c r="W29" i="22"/>
  <c r="I65" i="19"/>
  <c r="W32" i="22"/>
  <c r="W57" i="22"/>
  <c r="I67" i="19" l="1"/>
  <c r="H66" i="19"/>
  <c r="H65" i="19"/>
</calcChain>
</file>

<file path=xl/sharedStrings.xml><?xml version="1.0" encoding="utf-8"?>
<sst xmlns="http://schemas.openxmlformats.org/spreadsheetml/2006/main" count="516" uniqueCount="512">
  <si>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</si>
  <si>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</si>
  <si>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</si>
  <si>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</si>
  <si>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12"/>
        <color theme="1"/>
        <rFont val="Arial Rounded MT Bold"/>
        <family val="2"/>
      </rPr>
      <t xml:space="preserve">Annual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</si>
  <si>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</si>
  <si>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</si>
  <si>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</si>
  <si>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</si>
  <si>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</si>
  <si>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</si>
  <si>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</si>
  <si>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</si>
  <si>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</si>
  <si>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</si>
  <si>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</si>
  <si>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</si>
  <si>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</si>
  <si>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</si>
  <si>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</si>
  <si>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Calibri Light"/>
        <family val="2"/>
        <charset val="238"/>
      </rPr>
      <t>KD</t>
    </r>
  </si>
  <si>
    <r>
      <rPr>
        <sz val="9"/>
        <rFont val="Arial"/>
        <family val="2"/>
        <charset val="238"/>
      </rPr>
      <t xml:space="preserve">Audited:   </t>
    </r>
  </si>
  <si>
    <r>
      <rPr>
        <sz val="9"/>
        <rFont val="Arial"/>
        <family val="2"/>
        <charset val="238"/>
      </rPr>
      <t>(RN-not audited/RD-audited)</t>
    </r>
  </si>
  <si>
    <r>
      <rPr>
        <sz val="10"/>
        <color theme="0"/>
        <rFont val="Times New Roman"/>
        <family val="1"/>
        <charset val="238"/>
      </rPr>
      <t>RN</t>
    </r>
  </si>
  <si>
    <r>
      <rPr>
        <sz val="10"/>
        <color theme="0"/>
        <rFont val="Calibri Light"/>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</si>
  <si>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</si>
  <si>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</si>
  <si>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</si>
  <si>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</si>
  <si>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</si>
  <si>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</si>
  <si>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</si>
  <si>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</si>
  <si>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</si>
  <si>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</si>
  <si>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</si>
  <si>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</si>
  <si>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</si>
  <si>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</si>
  <si>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</si>
  <si>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</si>
  <si>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</si>
  <si>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sz val="10"/>
        <rFont val="Arial"/>
        <family val="2"/>
        <charset val="238"/>
      </rPr>
      <t>in HRK</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</si>
  <si>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</si>
  <si>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</si>
  <si>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</si>
  <si>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At the reporting date of the current period</t>
    </r>
  </si>
  <si>
    <r>
      <rPr>
        <b/>
        <sz val="9"/>
        <color rgb="FF333399"/>
        <rFont val="Arial"/>
        <family val="2"/>
        <charset val="238"/>
      </rPr>
      <t>A) RECEIVABLES FOR SUBSCRIBED CAPITAL UNPAID</t>
    </r>
  </si>
  <si>
    <r>
      <rPr>
        <b/>
        <sz val="9"/>
        <color rgb="FF333399"/>
        <rFont val="Arial"/>
        <family val="2"/>
        <charset val="238"/>
      </rPr>
      <t xml:space="preserve">B)  FIXED ASSETS </t>
    </r>
    <r>
      <rPr>
        <sz val="9"/>
        <color rgb="FF333399"/>
        <rFont val="Arial"/>
        <family val="2"/>
        <charset val="238"/>
      </rPr>
      <t>(ADP 003+010+020+031+036)</t>
    </r>
  </si>
  <si>
    <r>
      <rPr>
        <sz val="9"/>
        <color rgb="FF0000FF"/>
        <rFont val="Arial"/>
        <family val="2"/>
        <charset val="238"/>
      </rPr>
      <t>I INTANGIBLE ASSETS (ADP 004 to 009)</t>
    </r>
  </si>
  <si>
    <r>
      <rPr>
        <sz val="9"/>
        <rFont val="Arial"/>
        <family val="2"/>
        <charset val="238"/>
      </rPr>
      <t xml:space="preserve">    1  Research and development</t>
    </r>
  </si>
  <si>
    <r>
      <rPr>
        <sz val="9"/>
        <rFont val="Arial"/>
        <family val="2"/>
        <charset val="238"/>
      </rPr>
      <t xml:space="preserve">    2 Concessions, patents, licences, trademarks, software and other rights</t>
    </r>
  </si>
  <si>
    <r>
      <rPr>
        <sz val="9"/>
        <rFont val="Arial"/>
        <family val="2"/>
        <charset val="238"/>
      </rPr>
      <t xml:space="preserve">    3 Goodwill</t>
    </r>
  </si>
  <si>
    <r>
      <rPr>
        <sz val="9"/>
        <rFont val="Arial"/>
        <family val="2"/>
        <charset val="238"/>
      </rPr>
      <t xml:space="preserve">    4  Advance payments for purchase of intangible assets </t>
    </r>
  </si>
  <si>
    <r>
      <rPr>
        <sz val="9"/>
        <rFont val="Arial"/>
        <family val="2"/>
        <charset val="238"/>
      </rPr>
      <t xml:space="preserve">    5 Intangible assets in preparation</t>
    </r>
  </si>
  <si>
    <r>
      <rPr>
        <sz val="9"/>
        <rFont val="Arial"/>
        <family val="2"/>
        <charset val="238"/>
      </rPr>
      <t xml:space="preserve">    6 Other intangible assets</t>
    </r>
  </si>
  <si>
    <r>
      <rPr>
        <sz val="9"/>
        <color rgb="FF0000FF"/>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</si>
  <si>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</si>
  <si>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</si>
  <si>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</si>
  <si>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</si>
  <si>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</si>
  <si>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 payments for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</si>
  <si>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</si>
  <si>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</si>
  <si>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</si>
  <si>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color rgb="FF0000FF"/>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</si>
  <si>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</si>
  <si>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</si>
  <si>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</si>
  <si>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</si>
  <si>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</si>
  <si>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</si>
  <si>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</si>
  <si>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</si>
  <si>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</si>
  <si>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</si>
  <si>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color rgb="FF0000FF"/>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</si>
  <si>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</si>
  <si>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</si>
  <si>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</si>
  <si>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</si>
  <si>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color rgb="FF0000FF"/>
        <rFont val="Arial"/>
        <family val="2"/>
        <charset val="238"/>
      </rPr>
      <t>V. Deferred tax assets</t>
    </r>
  </si>
  <si>
    <r>
      <rPr>
        <b/>
        <sz val="9"/>
        <color rgb="FF333399"/>
        <rFont val="Arial"/>
        <family val="2"/>
        <charset val="238"/>
      </rPr>
      <t xml:space="preserve">C)  CURRENT ASSETS </t>
    </r>
    <r>
      <rPr>
        <sz val="9"/>
        <color rgb="FF333399"/>
        <rFont val="Arial"/>
        <family val="2"/>
        <charset val="238"/>
      </rPr>
      <t>(ADP 038+046+053+063)</t>
    </r>
  </si>
  <si>
    <r>
      <rPr>
        <sz val="9"/>
        <color rgb="FF0000FF"/>
        <rFont val="Arial"/>
        <family val="2"/>
        <charset val="238"/>
      </rPr>
      <t>I INVENTORIES (ADP 039 to 045)</t>
    </r>
  </si>
  <si>
    <r>
      <rPr>
        <sz val="9"/>
        <rFont val="Arial"/>
        <family val="2"/>
        <charset val="238"/>
      </rPr>
      <t xml:space="preserve">    1 Raw materials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</si>
  <si>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</si>
  <si>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</si>
  <si>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</si>
  <si>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 payments for inventories</t>
    </r>
  </si>
  <si>
    <r>
      <rPr>
        <sz val="9"/>
        <rFont val="Arial"/>
        <family val="2"/>
        <charset val="238"/>
      </rPr>
      <t xml:space="preserve">    6 Fixed assets held for sale</t>
    </r>
  </si>
  <si>
    <r>
      <rPr>
        <sz val="9"/>
        <rFont val="Arial"/>
        <family val="2"/>
        <charset val="238"/>
      </rPr>
      <t xml:space="preserve">    7 Biological assets</t>
    </r>
  </si>
  <si>
    <r>
      <rPr>
        <sz val="9"/>
        <color rgb="FF0000FF"/>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</si>
  <si>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</si>
  <si>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</si>
  <si>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</si>
  <si>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</si>
  <si>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</si>
  <si>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</si>
  <si>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color rgb="FF0000FF"/>
        <rFont val="Arial"/>
        <family val="2"/>
        <charset val="238"/>
      </rPr>
      <t>III SHORT-TERM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</si>
  <si>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</si>
  <si>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</si>
  <si>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</si>
  <si>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t>
    </r>
  </si>
  <si>
    <r>
      <rPr>
        <sz val="9"/>
        <rFont val="Arial"/>
        <family val="2"/>
        <charset val="238"/>
      </rPr>
      <t xml:space="preserve">     5 Investment in other securities of companies linked by virtue of participating interest</t>
    </r>
  </si>
  <si>
    <r>
      <rPr>
        <sz val="9"/>
        <rFont val="Arial"/>
        <family val="2"/>
        <charset val="238"/>
      </rPr>
      <t xml:space="preserve">     6 Loans, deposits etc. given to companies linked by virtue of participating interest</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</si>
  <si>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</si>
  <si>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</si>
  <si>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</si>
  <si>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color rgb="FF0000FF"/>
        <rFont val="Arial"/>
        <family val="2"/>
        <charset val="238"/>
      </rPr>
      <t>IV CASH AT BANK AND IN HAND</t>
    </r>
  </si>
  <si>
    <r>
      <rPr>
        <b/>
        <sz val="9"/>
        <color rgb="FF333399"/>
        <rFont val="Arial"/>
        <family val="2"/>
        <charset val="238"/>
      </rPr>
      <t>D ) PREPAID EXPENSES AND ACCRUED INCOME</t>
    </r>
  </si>
  <si>
    <r>
      <rPr>
        <b/>
        <sz val="9"/>
        <color rgb="FF333399"/>
        <rFont val="Arial"/>
        <family val="2"/>
        <charset val="238"/>
      </rPr>
      <t xml:space="preserve">E)  TOTAL ASSETS </t>
    </r>
    <r>
      <rPr>
        <sz val="9"/>
        <color rgb="FF333399"/>
        <rFont val="Arial"/>
        <family val="2"/>
        <charset val="238"/>
      </rPr>
      <t>(ADP 001+002+037+064)</t>
    </r>
  </si>
  <si>
    <r>
      <rPr>
        <b/>
        <sz val="9"/>
        <color rgb="FF333399"/>
        <rFont val="Arial"/>
        <family val="2"/>
        <charset val="238"/>
      </rPr>
      <t>OFF-BALANCE SHEET ITEMS</t>
    </r>
  </si>
  <si>
    <r>
      <rPr>
        <b/>
        <sz val="9"/>
        <color rgb="FF000080"/>
        <rFont val="Arial"/>
        <family val="2"/>
        <charset val="238"/>
      </rPr>
      <t>LIABILITIES</t>
    </r>
  </si>
  <si>
    <r>
      <rPr>
        <b/>
        <sz val="9"/>
        <color rgb="FF333399"/>
        <rFont val="Arial"/>
        <family val="2"/>
        <charset val="238"/>
      </rPr>
      <t xml:space="preserve">A)  CAPITAL AND RESERVES </t>
    </r>
    <r>
      <rPr>
        <sz val="9"/>
        <color rgb="FF333399"/>
        <rFont val="Arial"/>
        <family val="2"/>
        <charset val="238"/>
      </rPr>
      <t>(ADP 068 to 070+076+077+081+084+087)</t>
    </r>
  </si>
  <si>
    <r>
      <rPr>
        <sz val="9"/>
        <color rgb="FF0000FF"/>
        <rFont val="Arial"/>
        <family val="2"/>
        <charset val="238"/>
      </rPr>
      <t>I. INITIAL (SUBSCRIBED) CAPITAL</t>
    </r>
  </si>
  <si>
    <r>
      <rPr>
        <sz val="9"/>
        <color rgb="FF0000FF"/>
        <rFont val="Arial"/>
        <family val="2"/>
        <charset val="238"/>
      </rPr>
      <t>II CAPITAL RESERVES</t>
    </r>
  </si>
  <si>
    <r>
      <rPr>
        <sz val="9"/>
        <color rgb="FF0000FF"/>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</si>
  <si>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</si>
  <si>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</si>
  <si>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</si>
  <si>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 </t>
    </r>
  </si>
  <si>
    <r>
      <rPr>
        <sz val="9"/>
        <rFont val="Arial"/>
        <family val="2"/>
        <charset val="238"/>
      </rPr>
      <t xml:space="preserve">     5 Other reserves</t>
    </r>
  </si>
  <si>
    <r>
      <rPr>
        <sz val="9"/>
        <color rgb="FF0000FF"/>
        <rFont val="Arial"/>
        <family val="2"/>
        <charset val="238"/>
      </rPr>
      <t>IV REVALUATION RESERVES</t>
    </r>
  </si>
  <si>
    <r>
      <rPr>
        <sz val="9"/>
        <color rgb="FF0000FF"/>
        <rFont val="Arial"/>
        <family val="2"/>
        <charset val="238"/>
      </rPr>
      <t>V FAIR VALUE RESERVES (ADP 078 to 080)</t>
    </r>
  </si>
  <si>
    <r>
      <rPr>
        <sz val="9"/>
        <rFont val="Arial"/>
        <family val="2"/>
        <charset val="238"/>
      </rPr>
      <t xml:space="preserve">     1 Fair value of financial assets available for sale</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</si>
  <si>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</si>
  <si>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</si>
  <si>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color rgb="FF0000FF"/>
        <rFont val="Arial"/>
        <family val="2"/>
        <charset val="238"/>
      </rPr>
      <t>VI RETAINED PROFIT OR LOSS BROUGHT FORWARD (ADP 082-083)</t>
    </r>
  </si>
  <si>
    <r>
      <rPr>
        <sz val="9"/>
        <rFont val="Arial"/>
        <family val="2"/>
        <charset val="238"/>
      </rPr>
      <t xml:space="preserve">     1 Retained profit</t>
    </r>
  </si>
  <si>
    <r>
      <rPr>
        <sz val="9"/>
        <rFont val="Arial"/>
        <family val="2"/>
        <charset val="238"/>
      </rPr>
      <t xml:space="preserve">     2 Loss brought forward</t>
    </r>
  </si>
  <si>
    <r>
      <rPr>
        <sz val="9"/>
        <color rgb="FF0000FF"/>
        <rFont val="Arial"/>
        <family val="2"/>
        <charset val="238"/>
      </rPr>
      <t>VII PROFIT OR LOSS FOR THE BUSINESS YEAR (ADP 085-086)</t>
    </r>
  </si>
  <si>
    <r>
      <rPr>
        <sz val="9"/>
        <rFont val="Arial"/>
        <family val="2"/>
        <charset val="238"/>
      </rPr>
      <t xml:space="preserve">     1 Profit for the business year</t>
    </r>
  </si>
  <si>
    <r>
      <rPr>
        <sz val="9"/>
        <rFont val="Arial"/>
        <family val="2"/>
        <charset val="238"/>
      </rPr>
      <t xml:space="preserve">     2 Loss for the business year</t>
    </r>
  </si>
  <si>
    <r>
      <rPr>
        <sz val="9"/>
        <color rgb="FF0000FF"/>
        <rFont val="Arial"/>
        <family val="2"/>
        <charset val="238"/>
      </rPr>
      <t>VIII MINORITY (NON-CONTROLLING) INTEREST</t>
    </r>
  </si>
  <si>
    <r>
      <rPr>
        <b/>
        <sz val="9"/>
        <color rgb="FF333399"/>
        <rFont val="Arial"/>
        <family val="2"/>
        <charset val="238"/>
      </rPr>
      <t xml:space="preserve">B)  PROVISIONS </t>
    </r>
    <r>
      <rPr>
        <sz val="9"/>
        <color rgb="FF333399"/>
        <rFont val="Arial"/>
        <family val="2"/>
        <charset val="238"/>
      </rPr>
      <t>(ADP 089 to 094)</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</si>
  <si>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</si>
  <si>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</si>
  <si>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</si>
  <si>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</si>
  <si>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</si>
  <si>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</si>
  <si>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b/>
        <sz val="9"/>
        <color rgb="FF333399"/>
        <rFont val="Arial"/>
        <family val="2"/>
        <charset val="238"/>
      </rPr>
      <t xml:space="preserve">C)  LONG-TERM LIABILITIES </t>
    </r>
    <r>
      <rPr>
        <sz val="9"/>
        <color rgb="FF333399"/>
        <rFont val="Arial"/>
        <family val="2"/>
        <charset val="238"/>
      </rPr>
      <t>(ADP 096 to 106)</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</si>
  <si>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</si>
  <si>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</si>
  <si>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</si>
  <si>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</si>
  <si>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</si>
  <si>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</si>
  <si>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</si>
  <si>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</si>
  <si>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</si>
  <si>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</si>
  <si>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</si>
  <si>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b/>
        <sz val="9"/>
        <color rgb="FF333399"/>
        <rFont val="Arial"/>
        <family val="2"/>
        <charset val="238"/>
      </rPr>
      <t xml:space="preserve">D)  SHORT-TERM LIABILITIES </t>
    </r>
    <r>
      <rPr>
        <sz val="9"/>
        <color rgb="FF333399"/>
        <rFont val="Arial"/>
        <family val="2"/>
        <charset val="238"/>
      </rPr>
      <t>(ADP 108 to 121)</t>
    </r>
  </si>
  <si>
    <r>
      <rPr>
        <sz val="9"/>
        <rFont val="Arial"/>
        <family val="2"/>
        <charset val="238"/>
      </rPr>
      <t xml:space="preserve">     1 Liabilities towards undertakings within the group </t>
    </r>
  </si>
  <si>
    <r>
      <rPr>
        <sz val="9"/>
        <rFont val="Arial"/>
        <family val="2"/>
        <charset val="238"/>
      </rPr>
      <t xml:space="preserve">     2 Liabilities for loans, deposits, etc. to companies within the group</t>
    </r>
  </si>
  <si>
    <r>
      <rPr>
        <sz val="9"/>
        <rFont val="Arial"/>
        <family val="2"/>
        <charset val="238"/>
      </rPr>
      <t xml:space="preserve">     3 Liabilities towards companies linked by virtue of participating interest </t>
    </r>
  </si>
  <si>
    <r>
      <rPr>
        <sz val="9"/>
        <rFont val="Arial"/>
        <family val="2"/>
        <charset val="238"/>
      </rPr>
      <t xml:space="preserve">     4 Liabilities for loans, deposits etc. of companies linked by virtue of participating interest</t>
    </r>
  </si>
  <si>
    <r>
      <rPr>
        <sz val="9"/>
        <rFont val="Arial"/>
        <family val="2"/>
        <charset val="238"/>
      </rPr>
      <t xml:space="preserve">     5 Liabilities for loans, deposits etc.</t>
    </r>
  </si>
  <si>
    <r>
      <rPr>
        <sz val="9"/>
        <rFont val="Arial"/>
        <family val="2"/>
        <charset val="238"/>
      </rPr>
      <t xml:space="preserve">     6 Liabilities towards banks and other financial institutions</t>
    </r>
  </si>
  <si>
    <r>
      <rPr>
        <sz val="9"/>
        <rFont val="Arial"/>
        <family val="2"/>
        <charset val="238"/>
      </rPr>
      <t xml:space="preserve">     7 Liabilities for advance payments</t>
    </r>
  </si>
  <si>
    <r>
      <rPr>
        <sz val="9"/>
        <rFont val="Arial"/>
        <family val="2"/>
        <charset val="238"/>
      </rPr>
      <t xml:space="preserve">     8 Liabilities towards suppliers</t>
    </r>
  </si>
  <si>
    <r>
      <rPr>
        <sz val="9"/>
        <rFont val="Arial"/>
        <family val="2"/>
        <charset val="238"/>
      </rPr>
      <t xml:space="preserve">     9 Liabilities for securities</t>
    </r>
  </si>
  <si>
    <r>
      <rPr>
        <sz val="9"/>
        <rFont val="Arial"/>
        <family val="2"/>
        <charset val="238"/>
      </rPr>
      <t xml:space="preserve">   10 Liabilities towards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</si>
  <si>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</si>
  <si>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</si>
  <si>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</si>
  <si>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</si>
  <si>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color rgb="FF333399"/>
        <rFont val="Arial"/>
        <family val="2"/>
        <charset val="238"/>
      </rPr>
      <t>E) ACCRUALS AND DEFERRED INCOME</t>
    </r>
  </si>
  <si>
    <r>
      <rPr>
        <b/>
        <sz val="9"/>
        <color rgb="FF333399"/>
        <rFont val="Arial"/>
        <family val="2"/>
        <charset val="238"/>
      </rPr>
      <t xml:space="preserve">F)  TOTAL – LIABILITIES </t>
    </r>
    <r>
      <rPr>
        <sz val="9"/>
        <color rgb="FF333399"/>
        <rFont val="Arial"/>
        <family val="2"/>
        <charset val="238"/>
      </rPr>
      <t>(ADP 067+088+095+107+122)</t>
    </r>
  </si>
  <si>
    <r>
      <rPr>
        <b/>
        <sz val="9"/>
        <color rgb="FF333399"/>
        <rFont val="Arial"/>
        <family val="2"/>
        <charset val="238"/>
      </rPr>
      <t>G)  OFF-BALANCE SHEET ITEMS</t>
    </r>
  </si>
  <si>
    <r>
      <rPr>
        <b/>
        <sz val="12"/>
        <rFont val="Arial"/>
        <family val="2"/>
        <charset val="238"/>
      </rPr>
      <t>STATEMENT OF PROFIT OR LOSS</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</si>
  <si>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</si>
  <si>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</si>
  <si>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</si>
  <si>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</si>
  <si>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</si>
  <si>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9"/>
        <color rgb="FF333399"/>
        <rFont val="Arial"/>
        <family val="2"/>
        <charset val="238"/>
      </rPr>
      <t xml:space="preserve">I OPERATING INCOME </t>
    </r>
    <r>
      <rPr>
        <sz val="9"/>
        <color rgb="FF333399"/>
        <rFont val="Arial"/>
        <family val="2"/>
        <charset val="238"/>
      </rPr>
      <t>(ADP 126 to 130)</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</si>
  <si>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</si>
  <si>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</si>
  <si>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</si>
  <si>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</si>
  <si>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</si>
  <si>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b/>
        <sz val="9"/>
        <color rgb="FF333399"/>
        <rFont val="Arial"/>
        <family val="2"/>
        <charset val="238"/>
      </rPr>
      <t xml:space="preserve">II OPERATING EXPENSES </t>
    </r>
    <r>
      <rPr>
        <sz val="9"/>
        <color rgb="FF333399"/>
        <rFont val="Arial"/>
        <family val="2"/>
        <charset val="238"/>
      </rPr>
      <t>(ADP 132+133+137+141+142+143+146+153)</t>
    </r>
  </si>
  <si>
    <r>
      <rPr>
        <sz val="9"/>
        <rFont val="Arial"/>
        <family val="2"/>
        <charset val="238"/>
      </rPr>
      <t xml:space="preserve">    1 Changes in inventories of work in progress and finished goods</t>
    </r>
  </si>
  <si>
    <r>
      <rPr>
        <sz val="9"/>
        <rFont val="Arial"/>
        <family val="2"/>
        <charset val="238"/>
      </rPr>
      <t xml:space="preserve">    2 Material costs (ADP 134 to 136)</t>
    </r>
  </si>
  <si>
    <r>
      <rPr>
        <i/>
        <sz val="9"/>
        <rFont val="Arial"/>
        <family val="2"/>
        <charset val="238"/>
      </rPr>
      <t xml:space="preserve">        a) Costs of raw material </t>
    </r>
  </si>
  <si>
    <r>
      <rPr>
        <i/>
        <sz val="9"/>
        <rFont val="Arial"/>
        <family val="2"/>
        <charset val="238"/>
      </rPr>
      <t xml:space="preserve">        b) Costs of goods sold </t>
    </r>
  </si>
  <si>
    <r>
      <rPr>
        <i/>
        <sz val="9"/>
        <rFont val="Arial"/>
        <family val="2"/>
        <charset val="238"/>
      </rPr>
      <t xml:space="preserve">        c) Other external costs </t>
    </r>
  </si>
  <si>
    <r>
      <rPr>
        <sz val="9"/>
        <rFont val="Arial"/>
        <family val="2"/>
        <charset val="238"/>
      </rPr>
      <t xml:space="preserve">   3 Staff costs (ADP 138 to 140)</t>
    </r>
  </si>
  <si>
    <r>
      <rPr>
        <i/>
        <sz val="9"/>
        <rFont val="Arial"/>
        <family val="2"/>
        <charset val="238"/>
      </rPr>
      <t xml:space="preserve">        a) Net salaries and wages</t>
    </r>
  </si>
  <si>
    <r>
      <rPr>
        <i/>
        <sz val="9"/>
        <rFont val="Arial"/>
        <family val="2"/>
        <charset val="238"/>
      </rPr>
      <t xml:space="preserve">        b) Tax and contributions from salaries expenses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</si>
  <si>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</si>
  <si>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</si>
  <si>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expenses</t>
    </r>
  </si>
  <si>
    <r>
      <rPr>
        <sz val="9"/>
        <rFont val="Arial"/>
        <family val="2"/>
        <charset val="238"/>
      </rPr>
      <t xml:space="preserve">   6 Value adjustments (ADP 144+145)</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</si>
  <si>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</si>
  <si>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</si>
  <si>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sz val="9"/>
        <rFont val="Arial"/>
        <family val="2"/>
        <charset val="238"/>
      </rPr>
      <t xml:space="preserve">   7 Provisions (ADP 147 to 152)</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</si>
  <si>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</si>
  <si>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</si>
  <si>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</si>
  <si>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</si>
  <si>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</si>
  <si>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</si>
  <si>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</si>
  <si>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b/>
        <sz val="9"/>
        <color rgb="FF333399"/>
        <rFont val="Arial"/>
        <family val="2"/>
        <charset val="238"/>
      </rPr>
      <t xml:space="preserve">III FINANCIAL INCOME </t>
    </r>
    <r>
      <rPr>
        <sz val="9"/>
        <color rgb="FF333399"/>
        <rFont val="Arial"/>
        <family val="2"/>
        <charset val="238"/>
      </rPr>
      <t>(ADP 155 to 164)</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</si>
  <si>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</si>
  <si>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</si>
  <si>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</si>
  <si>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</si>
  <si>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</si>
  <si>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 </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</si>
  <si>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</si>
  <si>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</si>
  <si>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</si>
  <si>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</si>
  <si>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b/>
        <sz val="9"/>
        <color rgb="FF333399"/>
        <rFont val="Arial"/>
        <family val="2"/>
        <charset val="238"/>
      </rPr>
      <t xml:space="preserve">IV FINANCIAL EXPENDITURE </t>
    </r>
    <r>
      <rPr>
        <sz val="9"/>
        <color rgb="FF333399"/>
        <rFont val="Arial"/>
        <family val="2"/>
        <charset val="238"/>
      </rPr>
      <t>(ADP 166 to 172)</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</si>
  <si>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</si>
  <si>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</si>
  <si>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</si>
  <si>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</si>
  <si>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</si>
  <si>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</si>
  <si>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</si>
  <si>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COMPANIES LINKED BY VIRTUE OF PARTICIPATING INTEREST</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</si>
  <si>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</si>
  <si>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</si>
  <si>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</si>
  <si>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 xml:space="preserve">IX   TOTAL INCOME </t>
    </r>
    <r>
      <rPr>
        <sz val="9"/>
        <color rgb="FF333399"/>
        <rFont val="Arial"/>
        <family val="2"/>
        <charset val="238"/>
      </rPr>
      <t>(ADP 125+154+173 + 174)</t>
    </r>
  </si>
  <si>
    <r>
      <rPr>
        <b/>
        <sz val="9"/>
        <color rgb="FF333399"/>
        <rFont val="Arial"/>
        <family val="2"/>
        <charset val="238"/>
      </rPr>
      <t xml:space="preserve">X    TOTAL EXPENDITURE </t>
    </r>
    <r>
      <rPr>
        <sz val="9"/>
        <color rgb="FF333399"/>
        <rFont val="Arial"/>
        <family val="2"/>
        <charset val="238"/>
      </rPr>
      <t>(ADP 131+165+175 + 176)</t>
    </r>
  </si>
  <si>
    <r>
      <rPr>
        <b/>
        <sz val="9"/>
        <color rgb="FF333399"/>
        <rFont val="Arial"/>
        <family val="2"/>
        <charset val="238"/>
      </rPr>
      <t xml:space="preserve">XI   PRE-TAX PROFIT OR LOSS </t>
    </r>
    <r>
      <rPr>
        <sz val="9"/>
        <color rgb="FF333399"/>
        <rFont val="Arial"/>
        <family val="2"/>
        <charset val="238"/>
      </rPr>
      <t>(ADP 177-178)</t>
    </r>
  </si>
  <si>
    <r>
      <rPr>
        <sz val="9"/>
        <rFont val="Arial"/>
        <family val="2"/>
        <charset val="238"/>
      </rPr>
      <t xml:space="preserve">   1 Pre-tax profit (ADP 177-178)</t>
    </r>
  </si>
  <si>
    <r>
      <rPr>
        <sz val="9"/>
        <rFont val="Arial"/>
        <family val="2"/>
        <charset val="238"/>
      </rPr>
      <t xml:space="preserve">   2 Pre-tax loss (ADP 178-177)</t>
    </r>
  </si>
  <si>
    <r>
      <rPr>
        <b/>
        <sz val="9"/>
        <color rgb="FF333399"/>
        <rFont val="Arial"/>
        <family val="2"/>
        <charset val="238"/>
      </rPr>
      <t>XII  INCOME TAX</t>
    </r>
  </si>
  <si>
    <r>
      <rPr>
        <b/>
        <sz val="9"/>
        <color rgb="FF333399"/>
        <rFont val="Arial"/>
        <family val="2"/>
        <charset val="238"/>
      </rPr>
      <t xml:space="preserve">XIII PROFIT OR LOSS FOR THE PERIOD </t>
    </r>
    <r>
      <rPr>
        <sz val="9"/>
        <color rgb="FF333399"/>
        <rFont val="Arial"/>
        <family val="2"/>
        <charset val="238"/>
      </rPr>
      <t>(ADP 179-182)</t>
    </r>
  </si>
  <si>
    <r>
      <rPr>
        <sz val="9"/>
        <rFont val="Arial"/>
        <family val="2"/>
        <charset val="238"/>
      </rPr>
      <t xml:space="preserve">  1 Profit for the period (ADP 179-182)</t>
    </r>
  </si>
  <si>
    <r>
      <rPr>
        <sz val="9"/>
        <rFont val="Arial"/>
        <family val="2"/>
        <charset val="238"/>
      </rPr>
      <t xml:space="preserve">  2 Loss for the period (ADP 182-179)</t>
    </r>
  </si>
  <si>
    <r>
      <rPr>
        <b/>
        <sz val="9"/>
        <color rgb="FF000080"/>
        <rFont val="Arial"/>
        <family val="2"/>
        <charset val="238"/>
      </rPr>
      <t>DISCONTINUED OPERATIONS (to be filled in by undertakings subject to IFRS only with discontinued operations)</t>
    </r>
  </si>
  <si>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187-188)</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</si>
  <si>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</si>
  <si>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</si>
  <si>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</si>
  <si>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sz val="9"/>
        <rFont val="Arial"/>
        <family val="2"/>
        <charset val="238"/>
      </rPr>
      <t xml:space="preserve"> 1 Discontinued operations profit for the period (ADP 186-189)</t>
    </r>
  </si>
  <si>
    <r>
      <rPr>
        <sz val="9"/>
        <rFont val="Arial"/>
        <family val="2"/>
        <charset val="238"/>
      </rPr>
      <t xml:space="preserve"> 2 Discontinued operations loss for the period (ADP 189-186)</t>
    </r>
  </si>
  <si>
    <r>
      <rPr>
        <b/>
        <sz val="9"/>
        <color rgb="FF000080"/>
        <rFont val="Arial"/>
        <family val="2"/>
        <charset val="238"/>
      </rPr>
      <t>TOTAL OPERATIONS (to be filled in only by undertakings subject to IFRS with discontinued operations)</t>
    </r>
  </si>
  <si>
    <r>
      <rPr>
        <b/>
        <sz val="9"/>
        <color rgb="FF333399"/>
        <rFont val="Arial"/>
        <family val="2"/>
        <charset val="238"/>
      </rPr>
      <t xml:space="preserve">XVI PRE-TAX PROFIT OR LOSS </t>
    </r>
    <r>
      <rPr>
        <sz val="9"/>
        <color rgb="FF333399"/>
        <rFont val="Arial"/>
        <family val="2"/>
        <charset val="238"/>
      </rPr>
      <t>(ADP 179+186)</t>
    </r>
  </si>
  <si>
    <r>
      <rPr>
        <sz val="9"/>
        <rFont val="Arial"/>
        <family val="2"/>
        <charset val="238"/>
      </rPr>
      <t xml:space="preserve"> 1 Pre-tax profit (ADP 192)</t>
    </r>
  </si>
  <si>
    <r>
      <rPr>
        <sz val="9"/>
        <rFont val="Arial"/>
        <family val="2"/>
        <charset val="238"/>
      </rPr>
      <t xml:space="preserve"> 2 Pre-tax loss (ADP 192)</t>
    </r>
  </si>
  <si>
    <r>
      <rPr>
        <b/>
        <sz val="9"/>
        <color rgb="FF333399"/>
        <rFont val="Arial"/>
        <family val="2"/>
        <charset val="238"/>
      </rPr>
      <t xml:space="preserve">XVII INCOME TAX </t>
    </r>
    <r>
      <rPr>
        <sz val="9"/>
        <color rgb="FF333399"/>
        <rFont val="Arial"/>
        <family val="2"/>
        <charset val="238"/>
      </rPr>
      <t>(ADP 182+189)</t>
    </r>
  </si>
  <si>
    <r>
      <rPr>
        <b/>
        <sz val="9"/>
        <color rgb="FF333399"/>
        <rFont val="Arial"/>
        <family val="2"/>
        <charset val="238"/>
      </rPr>
      <t xml:space="preserve">XVIII PROFIT OR LOSS FOR THE PERIOD </t>
    </r>
    <r>
      <rPr>
        <sz val="9"/>
        <color rgb="FF333399"/>
        <rFont val="Arial"/>
        <family val="2"/>
        <charset val="238"/>
      </rPr>
      <t>(ADP 192-195)</t>
    </r>
  </si>
  <si>
    <r>
      <rPr>
        <sz val="9"/>
        <rFont val="Arial"/>
        <family val="2"/>
        <charset val="238"/>
      </rPr>
      <t xml:space="preserve"> 1 Profit for the period (ADP 192-195)</t>
    </r>
  </si>
  <si>
    <r>
      <rPr>
        <sz val="9"/>
        <rFont val="Arial"/>
        <family val="2"/>
        <charset val="238"/>
      </rPr>
      <t xml:space="preserve"> 2 Loss for the period (ADP 195-192)</t>
    </r>
  </si>
  <si>
    <r>
      <rPr>
        <b/>
        <sz val="9"/>
        <color rgb="FF000080"/>
        <rFont val="Arial"/>
        <family val="2"/>
        <charset val="238"/>
      </rPr>
      <t xml:space="preserve">APPENDIX to the P&amp;L (to be filled in by undertakings that draw up consolidated annual financial statements) </t>
    </r>
  </si>
  <si>
    <r>
      <rPr>
        <b/>
        <sz val="9"/>
        <color rgb="FF000080"/>
        <rFont val="Arial"/>
        <family val="2"/>
        <charset val="238"/>
      </rPr>
      <t xml:space="preserve">XIX PROFIT OR LOSS FOR THE PERIOD </t>
    </r>
    <r>
      <rPr>
        <sz val="9"/>
        <color rgb="FF000080"/>
        <rFont val="Arial"/>
        <family val="2"/>
        <charset val="238"/>
      </rPr>
      <t>(ADP 200+201)</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</si>
  <si>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</si>
  <si>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</si>
  <si>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</si>
  <si>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</si>
  <si>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rFont val="Arial"/>
        <family val="2"/>
        <charset val="238"/>
      </rPr>
      <t xml:space="preserve">II OTHER COMPREHENSIVE PROFIT/LOSS BEFORE TAX
    </t>
    </r>
    <r>
      <rPr>
        <sz val="9"/>
        <rFont val="Arial"/>
        <family val="2"/>
        <charset val="238"/>
      </rPr>
      <t>(ADP 204 to 211)</t>
    </r>
  </si>
  <si>
    <r>
      <rPr>
        <sz val="9"/>
        <rFont val="Arial"/>
        <family val="2"/>
        <charset val="238"/>
      </rPr>
      <t>1 Exchange rate differences from translation of foreign operations</t>
    </r>
  </si>
  <si>
    <r>
      <rPr>
        <sz val="9"/>
        <rFont val="Arial"/>
        <family val="2"/>
        <charset val="238"/>
      </rPr>
      <t>2 Changes in revaluation reserves of fixed tangible and intangible assets</t>
    </r>
  </si>
  <si>
    <r>
      <rPr>
        <sz val="9"/>
        <rFont val="Arial"/>
        <family val="2"/>
        <charset val="238"/>
      </rPr>
      <t>3 Profit or loss arising from re-evaluation of financial assets available for sale</t>
    </r>
  </si>
  <si>
    <r>
      <rPr>
        <sz val="9"/>
        <rFont val="Arial"/>
        <family val="2"/>
        <charset val="238"/>
      </rPr>
      <t>4 Profit or loss arising from effective cash flow hedging</t>
    </r>
  </si>
  <si>
    <r>
      <rPr>
        <sz val="9"/>
        <rFont val="Arial"/>
        <family val="2"/>
        <charset val="238"/>
      </rPr>
      <t>5 Profit or loss arising from effective hedge of a net investment in a foreign operation</t>
    </r>
  </si>
  <si>
    <r>
      <rPr>
        <sz val="9"/>
        <rFont val="Arial"/>
        <family val="2"/>
        <charset val="238"/>
      </rPr>
      <t>6 Share in other comprehensive income/loss of companies linked by virtue of participating interest</t>
    </r>
  </si>
  <si>
    <r>
      <rPr>
        <sz val="9"/>
        <rFont val="Arial"/>
        <family val="2"/>
        <charset val="238"/>
      </rPr>
      <t>7 Actuarial gains/losses on defined remuneration plans</t>
    </r>
  </si>
  <si>
    <r>
      <rPr>
        <sz val="9"/>
        <rFont val="Arial"/>
        <family val="2"/>
        <charset val="238"/>
      </rPr>
      <t>8 Other changes in equity unrelated to owners</t>
    </r>
  </si>
  <si>
    <r>
      <rPr>
        <b/>
        <sz val="9"/>
        <rFont val="Arial"/>
        <family val="2"/>
        <charset val="238"/>
      </rPr>
      <t>III TAX ON OTHER COMPREHENSIVE INCOME FOR THE PERIOD</t>
    </r>
  </si>
  <si>
    <r>
      <rPr>
        <b/>
        <sz val="9"/>
        <rFont val="Arial"/>
        <family val="2"/>
        <charset val="238"/>
      </rPr>
      <t xml:space="preserve">IV NET OTHER COMPREHENSIVE INCOME OR LOSS </t>
    </r>
    <r>
      <rPr>
        <sz val="9"/>
        <rFont val="Arial"/>
        <family val="2"/>
        <charset val="238"/>
      </rPr>
      <t>(ADP 203-212)</t>
    </r>
  </si>
  <si>
    <r>
      <rPr>
        <b/>
        <sz val="9"/>
        <rFont val="Arial"/>
        <family val="2"/>
        <charset val="238"/>
      </rPr>
      <t xml:space="preserve">V. COMPREHENSIVE INCOME OR LOSS FOR THE PERIOD </t>
    </r>
    <r>
      <rPr>
        <sz val="9"/>
        <rFont val="Arial"/>
        <family val="2"/>
        <charset val="238"/>
      </rPr>
      <t>(ADP 202+213)</t>
    </r>
  </si>
  <si>
    <r>
      <rPr>
        <b/>
        <sz val="9"/>
        <color rgb="FF000080"/>
        <rFont val="Arial"/>
        <family val="2"/>
        <charset val="238"/>
      </rPr>
      <t>APPENDIX to the Statement on comprehensive income (to be filled in by entrepreneurs who draw up consolidated statements)</t>
    </r>
  </si>
  <si>
    <r>
      <rPr>
        <b/>
        <sz val="9"/>
        <color rgb="FF000080"/>
        <rFont val="Arial"/>
        <family val="2"/>
        <charset val="238"/>
      </rPr>
      <t xml:space="preserve">VI COMPREHENSIVE INCOME OR LOSS FOR THE PERIOD </t>
    </r>
    <r>
      <rPr>
        <sz val="9"/>
        <color rgb="FF000080"/>
        <rFont val="Arial"/>
        <family val="2"/>
        <charset val="238"/>
      </rPr>
      <t>(ADP 216+217)</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</si>
  <si>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</si>
  <si>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</si>
  <si>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</si>
  <si>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sz val="10"/>
        <rFont val="Arial"/>
        <family val="2"/>
        <charset val="238"/>
      </rPr>
      <t>in HRK</t>
    </r>
  </si>
  <si>
    <r>
      <rPr>
        <b/>
        <sz val="9"/>
        <rFont val="Arial"/>
        <family val="2"/>
        <charset val="238"/>
      </rPr>
      <t>Item</t>
    </r>
  </si>
  <si>
    <r>
      <rPr>
        <b/>
        <sz val="8"/>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</si>
  <si>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</si>
  <si>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</si>
  <si>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</si>
  <si>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</si>
  <si>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</si>
  <si>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</si>
  <si>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</si>
  <si>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</si>
  <si>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</si>
  <si>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</si>
  <si>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</si>
  <si>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</si>
  <si>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</si>
  <si>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</si>
  <si>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</si>
  <si>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the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</si>
  <si>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</si>
  <si>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</si>
  <si>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</si>
  <si>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</si>
  <si>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the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</si>
  <si>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</si>
  <si>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</si>
  <si>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</si>
  <si>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</si>
  <si>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</si>
  <si>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</si>
  <si>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</si>
  <si>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</si>
  <si>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</si>
  <si>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</si>
  <si>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</si>
  <si>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</si>
  <si>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</si>
  <si>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</si>
  <si>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</si>
  <si>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</si>
  <si>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</si>
  <si>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</si>
  <si>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</si>
  <si>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</si>
  <si>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of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</si>
  <si>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</si>
  <si>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</si>
  <si>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</si>
  <si>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</si>
  <si>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</si>
  <si>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Dividends paid</t>
    </r>
  </si>
  <si>
    <r>
      <rPr>
        <sz val="9"/>
        <rFont val="Arial"/>
        <family val="2"/>
        <charset val="238"/>
      </rPr>
      <t xml:space="preserve">3 Cash payments for finance lease </t>
    </r>
  </si>
  <si>
    <r>
      <rPr>
        <sz val="9"/>
        <rFont val="Arial"/>
        <family val="2"/>
        <charset val="238"/>
      </rPr>
      <t>4 Cash payments for the redemption of treasury shares and decrease of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</si>
  <si>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</si>
  <si>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</si>
  <si>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</si>
  <si>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</si>
  <si>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020+034+046+047)</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</si>
  <si>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</si>
  <si>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048+049)</t>
    </r>
  </si>
  <si>
    <r>
      <rPr>
        <b/>
        <sz val="12"/>
        <rFont val="Arial"/>
        <family val="2"/>
        <charset val="238"/>
      </rPr>
      <t>STATEMENT OF CASH FLOWS - direct method</t>
    </r>
  </si>
  <si>
    <r>
      <rPr>
        <sz val="10"/>
        <rFont val="Arial"/>
        <family val="2"/>
        <charset val="238"/>
      </rPr>
      <t>in HRK</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</si>
  <si>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</si>
  <si>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</si>
  <si>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</si>
  <si>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</si>
  <si>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</si>
  <si>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</si>
  <si>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</si>
  <si>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</si>
  <si>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</si>
  <si>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</si>
  <si>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</si>
  <si>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sz val="9"/>
        <rFont val="Arial"/>
        <family val="2"/>
        <charset val="238"/>
      </rPr>
      <t xml:space="preserve">  5 Cash payments to suppliers</t>
    </r>
  </si>
  <si>
    <r>
      <rPr>
        <sz val="9"/>
        <rFont val="Arial"/>
        <family val="2"/>
        <charset val="238"/>
      </rPr>
      <t xml:space="preserve">  6 Cash payments to employees</t>
    </r>
  </si>
  <si>
    <r>
      <rPr>
        <sz val="9"/>
        <rFont val="Arial"/>
        <family val="2"/>
        <charset val="238"/>
      </rPr>
      <t xml:space="preserve">  7 Cash payments for insurance premiums</t>
    </r>
  </si>
  <si>
    <r>
      <rPr>
        <sz val="9"/>
        <rFont val="Arial"/>
        <family val="2"/>
        <charset val="238"/>
      </rPr>
      <t xml:space="preserve">  8 Other cash receipts and payments</t>
    </r>
  </si>
  <si>
    <r>
      <rPr>
        <b/>
        <sz val="9"/>
        <rFont val="Arial"/>
        <family val="2"/>
        <charset val="238"/>
      </rPr>
      <t xml:space="preserve">I Cash from operations </t>
    </r>
    <r>
      <rPr>
        <sz val="9"/>
        <rFont val="Arial"/>
        <family val="2"/>
        <charset val="238"/>
      </rPr>
      <t>(ADP 001 to 008)</t>
    </r>
  </si>
  <si>
    <r>
      <rPr>
        <sz val="9"/>
        <rFont val="Arial"/>
        <family val="2"/>
        <charset val="238"/>
      </rPr>
      <t xml:space="preserve">  9 Interest paid</t>
    </r>
  </si>
  <si>
    <r>
      <rPr>
        <sz val="9"/>
        <rFont val="Arial"/>
        <family val="2"/>
        <charset val="238"/>
      </rPr>
      <t>10 Income tax paid</t>
    </r>
  </si>
  <si>
    <r>
      <rPr>
        <b/>
        <sz val="9"/>
        <color rgb="FF000080"/>
        <rFont val="Arial"/>
        <family val="2"/>
        <charset val="238"/>
      </rPr>
      <t xml:space="preserve">A) NET CASH FLOW FROM OPERATING ACTIVITIES </t>
    </r>
    <r>
      <rPr>
        <sz val="9"/>
        <color rgb="FF000080"/>
        <rFont val="Arial"/>
        <family val="2"/>
        <charset val="238"/>
      </rPr>
      <t>(ADP 009 to 011)</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</si>
  <si>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</si>
  <si>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</si>
  <si>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</si>
  <si>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</si>
  <si>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</si>
  <si>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repayment of loans and deposits</t>
    </r>
  </si>
  <si>
    <r>
      <rPr>
        <sz val="9"/>
        <rFont val="Arial"/>
        <family val="2"/>
        <charset val="238"/>
      </rPr>
      <t xml:space="preserve"> 6 Other cash receipts from investment activities</t>
    </r>
  </si>
  <si>
    <r>
      <rPr>
        <b/>
        <sz val="9"/>
        <rFont val="Arial"/>
        <family val="2"/>
        <charset val="238"/>
      </rPr>
      <t xml:space="preserve">II Total cash receipts from investment activities </t>
    </r>
    <r>
      <rPr>
        <sz val="9"/>
        <rFont val="Arial"/>
        <family val="2"/>
        <charset val="238"/>
      </rPr>
      <t>(ADP 013 to 018)</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</si>
  <si>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</si>
  <si>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</si>
  <si>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</si>
  <si>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</si>
  <si>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</si>
  <si>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rFont val="Arial"/>
        <family val="2"/>
        <charset val="238"/>
      </rPr>
      <t xml:space="preserve">III Total cash payments from investment activities </t>
    </r>
    <r>
      <rPr>
        <sz val="9"/>
        <rFont val="Arial"/>
        <family val="2"/>
        <charset val="238"/>
      </rPr>
      <t>(ADP 020 to 024)</t>
    </r>
  </si>
  <si>
    <r>
      <rPr>
        <b/>
        <sz val="9"/>
        <color rgb="FF000080"/>
        <rFont val="Arial"/>
        <family val="2"/>
        <charset val="238"/>
      </rPr>
      <t xml:space="preserve">B) NET CASH FLOW FROM INVESTMENT ACTIVITIES </t>
    </r>
    <r>
      <rPr>
        <sz val="9"/>
        <color rgb="FF000080"/>
        <rFont val="Arial"/>
        <family val="2"/>
        <charset val="238"/>
      </rPr>
      <t>(ADP 019 + 025)</t>
    </r>
  </si>
  <si>
    <r>
      <rPr>
        <b/>
        <sz val="9"/>
        <color rgb="FF000080"/>
        <rFont val="Arial"/>
        <family val="2"/>
        <charset val="238"/>
      </rPr>
      <t>Cash flow from financing activities</t>
    </r>
  </si>
  <si>
    <r>
      <rPr>
        <sz val="9"/>
        <rFont val="Arial"/>
        <family val="2"/>
        <charset val="238"/>
      </rPr>
      <t xml:space="preserve">     1 Cash receipts from the increase of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</si>
  <si>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</si>
  <si>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</si>
  <si>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</si>
  <si>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b/>
        <sz val="9"/>
        <rFont val="Arial"/>
        <family val="2"/>
        <charset val="238"/>
      </rPr>
      <t xml:space="preserve">IV Total cash receipts from financing activities </t>
    </r>
    <r>
      <rPr>
        <sz val="9"/>
        <rFont val="Arial"/>
        <family val="2"/>
        <charset val="238"/>
      </rPr>
      <t>(ADP 027 to 030)</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</si>
  <si>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</si>
  <si>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</si>
  <si>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</si>
  <si>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of initial (subscribed) capital</t>
    </r>
  </si>
  <si>
    <r>
      <rPr>
        <sz val="9"/>
        <rFont val="Arial"/>
        <family val="2"/>
        <charset val="238"/>
      </rPr>
      <t xml:space="preserve">     5 Other cash payments from financing activities</t>
    </r>
  </si>
  <si>
    <r>
      <rPr>
        <b/>
        <sz val="9"/>
        <rFont val="Arial"/>
        <family val="2"/>
        <charset val="238"/>
      </rPr>
      <t xml:space="preserve">V Total cash payments from financing activities </t>
    </r>
    <r>
      <rPr>
        <sz val="9"/>
        <rFont val="Arial"/>
        <family val="2"/>
        <charset val="238"/>
      </rPr>
      <t>(ADP 032 to 036)</t>
    </r>
  </si>
  <si>
    <r>
      <rPr>
        <b/>
        <sz val="9"/>
        <color rgb="FF000080"/>
        <rFont val="Arial"/>
        <family val="2"/>
        <charset val="238"/>
      </rPr>
      <t xml:space="preserve">C) NET CASH FLOW FROM INVESTMENT ACTIVITIES </t>
    </r>
    <r>
      <rPr>
        <sz val="9"/>
        <color rgb="FF000080"/>
        <rFont val="Arial"/>
        <family val="2"/>
        <charset val="238"/>
      </rPr>
      <t>(ADP 031 +037)</t>
    </r>
  </si>
  <si>
    <r>
      <rPr>
        <sz val="9"/>
        <rFont val="Arial"/>
        <family val="2"/>
        <charset val="238"/>
      </rPr>
      <t xml:space="preserve">  1 Unrealised exchange rate differences in cash and cash equivalents</t>
    </r>
  </si>
  <si>
    <r>
      <rPr>
        <b/>
        <sz val="9"/>
        <color rgb="FF000080"/>
        <rFont val="Arial"/>
        <family val="2"/>
        <charset val="238"/>
      </rPr>
      <t xml:space="preserve">D) NET INCREASE OR DECREASE OF CASH FLOWS </t>
    </r>
    <r>
      <rPr>
        <sz val="9"/>
        <color rgb="FF000080"/>
        <rFont val="Arial"/>
        <family val="2"/>
        <charset val="238"/>
      </rPr>
      <t>(ADP 012+026+038+039)</t>
    </r>
  </si>
  <si>
    <r>
      <rPr>
        <b/>
        <sz val="9"/>
        <color rgb="FF000080"/>
        <rFont val="Arial"/>
        <family val="2"/>
        <charset val="238"/>
      </rPr>
      <t>E) CASH AND CASH EQUIVALENTS AT THE BEGINNING OF PERIOD</t>
    </r>
  </si>
  <si>
    <r>
      <rPr>
        <b/>
        <sz val="9"/>
        <color rgb="FF000080"/>
        <rFont val="Arial"/>
        <family val="2"/>
        <charset val="238"/>
      </rPr>
      <t>F) CASH AND CASH EQUIVALENTS AT THE END OF PERIOD</t>
    </r>
    <r>
      <rPr>
        <sz val="9"/>
        <color rgb="FF000080"/>
        <rFont val="Arial"/>
        <family val="2"/>
        <charset val="238"/>
      </rPr>
      <t>(ADP 040+041)</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</si>
  <si>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</si>
  <si>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</si>
  <si>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</si>
  <si>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sz val="10"/>
        <rFont val="Arial"/>
        <family val="2"/>
        <charset val="238"/>
      </rPr>
      <t>in HRK</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</si>
  <si>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</si>
  <si>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</si>
  <si>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</si>
  <si>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</si>
  <si>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</si>
  <si>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</si>
  <si>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</si>
  <si>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</si>
  <si>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</si>
  <si>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</si>
  <si>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</si>
  <si>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</si>
  <si>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</si>
  <si>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Fair value of financial assets available for sale</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</si>
  <si>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</si>
  <si>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</si>
  <si>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</si>
  <si>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</si>
  <si>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</si>
  <si>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</si>
  <si>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</si>
  <si>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</si>
  <si>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</si>
  <si>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</si>
  <si>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</si>
  <si>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</si>
  <si>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</si>
  <si>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</si>
  <si>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</si>
  <si>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</si>
  <si>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FFFFFF"/>
        <rFont val="Arial"/>
        <family val="2"/>
        <charset val="238"/>
      </rPr>
      <t>14</t>
    </r>
  </si>
  <si>
    <r>
      <rPr>
        <b/>
        <sz val="8"/>
        <color rgb="FFFFFFFF"/>
        <rFont val="Arial"/>
        <family val="2"/>
        <charset val="238"/>
      </rPr>
      <t>15</t>
    </r>
  </si>
  <si>
    <r>
      <rPr>
        <b/>
        <sz val="8"/>
        <color rgb="FFFFFFFF"/>
        <rFont val="Arial"/>
        <family val="2"/>
        <charset val="238"/>
      </rPr>
      <t>16 (3 to 6 - 7
 + 8 to 15)</t>
    </r>
  </si>
  <si>
    <r>
      <rPr>
        <b/>
        <sz val="8"/>
        <color rgb="FFFFFFFF"/>
        <rFont val="Arial"/>
        <family val="2"/>
        <charset val="238"/>
      </rPr>
      <t>17</t>
    </r>
  </si>
  <si>
    <r>
      <rPr>
        <b/>
        <sz val="8"/>
        <color rgb="FFFFFFFF"/>
        <rFont val="Arial"/>
        <family val="2"/>
        <charset val="238"/>
      </rPr>
      <t>18 (16+17)</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</si>
  <si>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</si>
  <si>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</si>
  <si>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</si>
  <si>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</si>
  <si>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</si>
  <si>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</si>
  <si>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</si>
  <si>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</si>
  <si>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</si>
  <si>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</si>
  <si>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</si>
  <si>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</si>
  <si>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benefit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</si>
  <si>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</si>
  <si>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</si>
  <si>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</si>
  <si>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</si>
  <si>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</si>
  <si>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</si>
  <si>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</si>
  <si>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</si>
  <si>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</si>
  <si>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</si>
  <si>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previous business year reporting period </t>
    </r>
    <r>
      <rPr>
        <sz val="8"/>
        <rFont val="Arial"/>
        <family val="2"/>
        <charset val="238"/>
      </rPr>
      <t>(ADP 04 to 22)</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</si>
  <si>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</si>
  <si>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</si>
  <si>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 xml:space="preserve">  II COMPREHENSIVE INCOME OR LOSS FOR THE PREVIOUS PERIOD </t>
    </r>
    <r>
      <rPr>
        <sz val="8"/>
        <color rgb="FF000080"/>
        <rFont val="Arial"/>
        <family val="2"/>
        <charset val="238"/>
      </rPr>
      <t>(ADP 05+24)</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</si>
  <si>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22)</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</si>
  <si>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</si>
  <si>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</si>
  <si>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</si>
  <si>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</si>
  <si>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current business year (restated) </t>
    </r>
    <r>
      <rPr>
        <sz val="8"/>
        <rFont val="Arial"/>
        <family val="2"/>
        <charset val="238"/>
      </rPr>
      <t>(ADP 27 to 29)</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</si>
  <si>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</si>
  <si>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</si>
  <si>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</si>
  <si>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8 Profit or loss arising from re-evaluation of financial assets available for sale</t>
    </r>
  </si>
  <si>
    <r>
      <rPr>
        <sz val="8"/>
        <rFont val="Arial"/>
        <family val="2"/>
        <charset val="238"/>
      </rPr>
      <t>9 Gains or losses on efficient cash flow hedging</t>
    </r>
  </si>
  <si>
    <r>
      <rPr>
        <sz val="8"/>
        <rFont val="Arial"/>
        <family val="2"/>
        <charset val="238"/>
      </rPr>
      <t>10 Gains or losses arising from effective hedge of a net investment in a foreign operation</t>
    </r>
  </si>
  <si>
    <r>
      <rPr>
        <sz val="8"/>
        <rFont val="Arial"/>
        <family val="2"/>
        <charset val="238"/>
      </rPr>
      <t>11 Share in other comprehensive income/loss of companies linked by virtue of participating interest</t>
    </r>
  </si>
  <si>
    <r>
      <rPr>
        <sz val="8"/>
        <rFont val="Arial"/>
        <family val="2"/>
        <charset val="238"/>
      </rPr>
      <t>12 Actuarial gains/losses on defined remuneration plans</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</si>
  <si>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</si>
  <si>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</si>
  <si>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15 Increase/decrease in initial (subscribed) capital (other than from reinvesting profit and other than arising from the pre-bankruptcy settlement procedure)</t>
    </r>
  </si>
  <si>
    <r>
      <rPr>
        <sz val="8"/>
        <rFont val="Arial"/>
        <family val="2"/>
        <charset val="238"/>
      </rPr>
      <t>16 Increase of initial (subscribed) capital by reinvesting profit</t>
    </r>
  </si>
  <si>
    <r>
      <rPr>
        <sz val="8"/>
        <rFont val="Arial"/>
        <family val="2"/>
        <charset val="238"/>
      </rPr>
      <t>17 Increase of initial (subscribed) capital arising from the pre-bankruptcy settlement procedure</t>
    </r>
  </si>
  <si>
    <r>
      <rPr>
        <sz val="8"/>
        <rFont val="Arial"/>
        <family val="2"/>
        <charset val="238"/>
      </rPr>
      <t>18 Redemption of treasury shares/holdings</t>
    </r>
  </si>
  <si>
    <r>
      <rPr>
        <sz val="8"/>
        <rFont val="Arial"/>
        <family val="2"/>
        <charset val="238"/>
      </rPr>
      <t>19 Payment of share in profit/dividend</t>
    </r>
  </si>
  <si>
    <r>
      <rPr>
        <sz val="8"/>
        <rFont val="Arial"/>
        <family val="2"/>
        <charset val="238"/>
      </rPr>
      <t>20 Other distribution to owners</t>
    </r>
  </si>
  <si>
    <r>
      <rPr>
        <sz val="8"/>
        <rFont val="Arial"/>
        <family val="2"/>
        <charset val="238"/>
      </rPr>
      <t>21 Transfer to reserves by annual schedule</t>
    </r>
  </si>
  <si>
    <r>
      <rPr>
        <sz val="8"/>
        <rFont val="Arial"/>
        <family val="2"/>
        <charset val="238"/>
      </rPr>
      <t>22 Increase in reserves arising from the pre-bankruptcy settlement procedure</t>
    </r>
  </si>
  <si>
    <r>
      <rPr>
        <b/>
        <sz val="8"/>
        <rFont val="Arial"/>
        <family val="2"/>
        <charset val="238"/>
      </rPr>
      <t xml:space="preserve">23 Balance on the last day of the current business year reporting period </t>
    </r>
    <r>
      <rPr>
        <sz val="8"/>
        <rFont val="Arial"/>
        <family val="2"/>
        <charset val="238"/>
      </rPr>
      <t>(ADP 30 to 48)</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</si>
  <si>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</si>
  <si>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FOR THE CURRENT PERIOD, NET OF TAX
    </t>
    </r>
    <r>
      <rPr>
        <sz val="8"/>
        <color rgb="FF000080"/>
        <rFont val="Arial"/>
        <family val="2"/>
        <charset val="238"/>
      </rPr>
      <t>(ADP 32 to 40)</t>
    </r>
  </si>
  <si>
    <r>
      <rPr>
        <b/>
        <sz val="8"/>
        <color rgb="FF000080"/>
        <rFont val="Arial"/>
        <family val="2"/>
        <charset val="238"/>
      </rPr>
      <t xml:space="preserve">  II COMPREHENSIVE INCOME OR LOSS FOR THE CURRENT PERIOD </t>
    </r>
    <r>
      <rPr>
        <sz val="8"/>
        <color rgb="FF000080"/>
        <rFont val="Arial"/>
        <family val="2"/>
        <charset val="238"/>
      </rPr>
      <t>(ADP 31+50)</t>
    </r>
  </si>
  <si>
    <r>
      <rPr>
        <b/>
        <sz val="8"/>
        <color rgb="FF000080"/>
        <rFont val="Arial"/>
        <family val="2"/>
        <charset val="238"/>
      </rPr>
      <t xml:space="preserve">III TRANSACTIONS WITH OWNERS IN THE CURRENT PERIOD RECOGNISED DIRECTLY IN EQUITY  </t>
    </r>
    <r>
      <rPr>
        <sz val="8"/>
        <color rgb="FF000080"/>
        <rFont val="Arial"/>
        <family val="2"/>
        <charset val="238"/>
      </rPr>
      <t>(ADP 41 to 48)</t>
    </r>
  </si>
  <si>
    <t>03454088</t>
  </si>
  <si>
    <t>HR</t>
  </si>
  <si>
    <t>010006549</t>
  </si>
  <si>
    <t>18928523252</t>
  </si>
  <si>
    <t>1627</t>
  </si>
  <si>
    <t>PODRAVKA prehrambena industrija d.d., KOPRIVNICA</t>
  </si>
  <si>
    <t>KOPRIVNICA</t>
  </si>
  <si>
    <t>ANTE STARČEVIĆA 32</t>
  </si>
  <si>
    <t>podravka@podravka.hr</t>
  </si>
  <si>
    <t>www.podravka.com</t>
  </si>
  <si>
    <t>RD</t>
  </si>
  <si>
    <t>No</t>
  </si>
  <si>
    <t>Artner Kukec Julijana</t>
  </si>
  <si>
    <t>048 653 055</t>
  </si>
  <si>
    <t>Julijana.ArtnerKukec@podravka.hr</t>
  </si>
  <si>
    <t>Ernst &amp; Young d.o.o.</t>
  </si>
  <si>
    <t>Berislav Horvat</t>
  </si>
  <si>
    <t>for the period 01.01.2020. to 31.12.2020.</t>
  </si>
  <si>
    <t>balance as at 31.12.2020.</t>
  </si>
  <si>
    <t>1.1.2020.</t>
  </si>
  <si>
    <t>31.12.2020.</t>
  </si>
  <si>
    <t>KN</t>
  </si>
  <si>
    <t>549300TMC6BYESPQ7W85</t>
  </si>
  <si>
    <t>Submitter: PODRAVKA prehrambena industrija d.d., KOPRIVNICA</t>
  </si>
  <si>
    <t>for the period 01.01.2020.to 31.12.2020.</t>
  </si>
  <si>
    <t>2020.</t>
  </si>
  <si>
    <t xml:space="preserve">  NOTES TO THE ANNUAL FINANCIAL STATEMENTS - GFI
Name of issuer:   _______________________________________________________
Personal identification number (OIB):   ________________________________________________________
Reporting period: ________________________________________________________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by the issuer, specifying the type and form of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company's arrangements that are not included in the balance sheet and the financial impact on the company of those arrangements, provided that the risks or benefits arising from such arrangements are material and in so far as the disclosure of such risks or benefits is necessary for the purposes of assessing the financial position of the company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Name of issuer: PODRAVKA prehrambena industrija d.d., Ante Starčevića 32,  KOPRIVNICA
Personal identification number (OIB): 18928523252
Reporting period: 1 January 2020 – 31 December 2020
a) The financial statements have been prepared in accordance with International Financial Reporting Standards as adopted by the European Union.
The financial statements have been prepared on the historical cost basis, except where stated otherwise.
The financial statements have been prepared on the going concern basis and require the use of estimates and judgments in applying accounting policies.
The financial statements are prepared in consistence with comparative information.
All significant accounting policies applied in the preparation of the financial statements have been disclosed in the audited annual financial statements.
b) Information to be disclosed under IFRS that is not presented in the statement of financial position, statement of comprehensive income, statement of cash flows and statement of changes in equity is disclosed in the notes to the audited annual financial statements.
c) Additional information that is not presented in the statement of financial position, statement of comprehensive income, statement of cash flows and statement of changes in equity, but is important for understanding any of them is disclosed in the notes to the audited annual financial statements.
(d) In addition to the above information, the following information is disclosed in the notes to the annual financial statements:
1. Name of the Issuer:    PODRAVKA prehrambena industrija d.d., Ante Starčevića 32,  KOPRIVNICA
     Legal form: joint-stock company
    Country of registration: Republic of Croatia
    Entity’s registration number (MBS): 010006549
    Personal identification number (OIB): 18928523252
2. During 2020, accounting policies did not change.
In accounting policies in 2020, the model for calculating expected credit losses for trade receivables was supplemented by including macroeconomic impact in the calculation. Due to the specifics of segment operations, the current single model for determining the value adjustment of inventories was separated into a model for the Food segment and a model for the Pharmaceuticals segment, where the estimate of the value adjustment was changed to approximate actual trends.
3. The Company has contingent liabilities under guarantees and warranties given not recognized in the statement of financial position. As at 31 December 2020, guarantees and warranties given amount to HRK 338,544 thousand (2019: HRK 482,678 thousand). According to the assessment of the Company’s Management Board as at 31 December 2020 and 2019, there is no significant probability of occurrence of these liabilities for the Company.
4. The Company has no approved advances and loans to members of the administrative, management and supervisory bodies and no liabilities agreed in their favour through guarantees.
5. During 2020, the Company had a significant impact of unfavourable movements in exchange rate differences on trade receivables and trade payables in the amount of HRK 8,841 thousand reported under the item other operating expenses (2019: positive impact of HRK 4,589 thousand under the item other operating income outside the group). 
In 2020, the Company generated income from reversal of impairment of other receivables in the amount of HRK 5,299 thousand (2019: HRK 0), and in 2019 the reversal of impairment of financial assets in the amount of HRK 12,124 thousand reported under the item other operating income outside the group. In 2019, the Company performed impairment of investment property in the amount of HRK 10,399 thousand, impairment of investments in the amount of HRK 4,637 thousand and impairment of non-current tangible assets in the amount of HRK 3,746 thousand reported under the item value adjustments, and impairment of loans given to related parties in the amount of HRK 10,019 thousand reported within other expenses.
During 2020, the Company received income on the basis of dividend in the amount of HRK 61,671 thousand (2019: HRK 45,857 thousand) reported under the item financial income.
6. The Company’s debt maturing after more than 5 years relates to lease liabilities in the amount of HRK 15,832 thousand (2019: HRK 19,004 thousand). The Company’s buildings, land and equipment with a net book value of HRK 340,057 thousand (2019: HRK 347,438 thousand) are pledged as collateral for borrowings.
7. The average number of employees in the Company during 2020 was 3,225 employees (2019: 3,239 employees).
8. There was no capitalisation of salaries in 2020.
9. Remuneration to members of the Supervisory Board in 2020 amount to HRK 2,006 thousand (2019: HRK 1,615 thousand), to members of the Management Board and directors to HRK 26,336 thousand (2019: HRK 27,293 thousand).
The Company has no liabilities for retirement benefits under IAS 19.
10. Staff costs in 2020 amount to HRK 432,071 thousand (2019: HRK 432,529 thousand), of which net salaries amount to HRK 227,884 thousand (2019: HRK 237,121 thousand), taxes and contributions from salaries amount to HRK 81,711 thousand (2019: HRK 85,760 thousand), contributions on salaries amount to HRK 48,241 thousand (2019: HRK 49,786 thousand), while other staff costs amount to HRK 74,235 thousand (2019: HRK 59,862 thousand).
11. Balance of deferred tax assets as at 31 December 2020 amounts to HRK 48,389 thousand (2019: HRK 44,389 thousand). During 2020 deferref tax assets are increased by HRK 4,000 thousand, which mainly refers to the recognition of deferred tax assets on short-term and long-term provisions in the amount of HRK 2,064 thousand (during 2019 an increase of HRK 14,716 thousand).
For details see Note 15 to the audited financial statements.
12. The Company has no participating interests.
13. The Company has a subscribed share capital consisting of 7,120,003 shares with a nominal value of HRK 220.00. During 2020, there was no change in the subscribed share capital.
14. All shares are of the same type.
15. The Company grants options to purchase shares of Podravka d.d. to management. The exercise price of the approved option is equal to the weighted average price of Podravka d.d. share realized on the Zagreb Stock Exchange in the year in which the option was granted. As at 31 December 2020, the number of options granted is 172,500 (2019: 143,217).
16. The Company has no interests in unlimited liability companies.
17. Podravka prehrambena industrija d.d., Ante Starčevića 32, Koprivnica prepares the annual consolidated financial statements of the largest Group.
18. The issuer is not a controlled member of any group.
19. The annual financial statements are available on the Issuer’s website www.podravka.hr.
20. The Management Board of Podravke d.d. will review and approve the financial statements of Podravka d.d. and refer them to the Supervisory Board for consideration. At the same time, it will make a proposal on the use of profit, which the Supervisory Board will consider at its meeting and make a decision on giving consent to the proposal of the decision on the use of profit.
21. The Company has no material arrangements with companies that are not included in the audited financial statements as at 31 December 2020.
22. There are no significant events that occurred after the balance sheet date and are not reflected in the income statement or balance sheet.
23. Sales revenues are broken down by categories and geographical areas in Note 8 to the audited financial statements which were published simultaneously with this document on the websites of the Zagreb Stock Exchange and the Issuer.
24. Audit fees in 2020 amounted to HRK 1,052 thousand. The audit fee includes the audit of the financial statements, the Management Board and the Supervisory Board Remuneration Report and the Report on Related Party Transactions (2019: HRK 930 thousand, which includes the costs of audit of the financial statements and the Report on Related Party Transactions). 
During 2020, the Company did not receive non-audit services from auditors.  
25. Right of use assets are stated within non-current tangible assets by type of asset, while lease liabilities are stated within long-term and short-term liabilities. 
26. Interest receivable on loans given within the group are stated within the item receivables from undertakings within the group and amount to HRK 2,885 thousand (2019: HRK 1,024 thousand).
Interest liabilities on loans received are stated within Other short term liabilities in the amount of HRK 520 thousand (2019: HRK 571 thousand).
27. The short-term portion of provisions is stated within the item deferred expenses and accrued income and as at 31 December 2020 it amounts to HRK 17,780 thousand (2019: HRK 16,058 thousand).
28. Related party transactions are explained in Note 36 to audited unconsolidated financial statements. Within the GFI-POD form, related party transactions are shown in the lines containing within the Group.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</si>
</sst>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4"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7"/>
      <name val="Arial"/>
      <family val="2"/>
      <charset val="238"/>
    </font>
    <font>
      <b/>
      <sz val="9"/>
      <color rgb="FF333399"/>
      <name val="Arial"/>
      <family val="2"/>
      <charset val="238"/>
    </font>
    <font>
      <sz val="9"/>
      <color rgb="FF333399"/>
      <name val="Arial"/>
      <family val="2"/>
      <charset val="238"/>
    </font>
    <font>
      <sz val="9"/>
      <color rgb="FF0000FF"/>
      <name val="Arial"/>
      <family val="2"/>
      <charset val="238"/>
    </font>
    <font>
      <b/>
      <sz val="9"/>
      <color rgb="FF000080"/>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8"/>
      <name val="Arial"/>
      <family val="2"/>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1">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18">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5" fillId="0" borderId="44" xfId="0" applyNumberFormat="1" applyFont="1" applyFill="1" applyBorder="1" applyAlignment="1" applyProtection="1">
      <alignment horizontal="center" vertical="center"/>
    </xf>
    <xf numFmtId="165" fontId="15" fillId="9" borderId="44" xfId="0" applyNumberFormat="1" applyFont="1" applyFill="1" applyBorder="1" applyAlignment="1" applyProtection="1">
      <alignment horizontal="center" vertical="center"/>
    </xf>
    <xf numFmtId="165" fontId="15"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5" fillId="3" borderId="18" xfId="3" applyNumberFormat="1" applyFont="1" applyFill="1" applyBorder="1" applyAlignment="1" applyProtection="1">
      <alignment horizontal="center" vertical="center" wrapText="1"/>
    </xf>
    <xf numFmtId="0" fontId="15"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5"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xf>
    <xf numFmtId="3" fontId="15" fillId="3" borderId="17" xfId="0" applyNumberFormat="1" applyFont="1" applyFill="1" applyBorder="1" applyAlignment="1" applyProtection="1">
      <alignment horizontal="center" vertical="center" wrapText="1"/>
    </xf>
    <xf numFmtId="0" fontId="21"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4" fillId="10" borderId="47" xfId="0" applyFont="1" applyFill="1" applyBorder="1"/>
    <xf numFmtId="0" fontId="24" fillId="10" borderId="48" xfId="0" applyFont="1" applyFill="1" applyBorder="1" applyAlignment="1">
      <alignment wrapText="1"/>
    </xf>
    <xf numFmtId="0" fontId="24"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4"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5"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4"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4"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4" fillId="9" borderId="15" xfId="0" applyNumberFormat="1" applyFont="1" applyFill="1" applyBorder="1" applyAlignment="1" applyProtection="1">
      <alignment vertical="center"/>
    </xf>
    <xf numFmtId="3" fontId="14" fillId="9" borderId="16" xfId="0" applyNumberFormat="1" applyFont="1" applyFill="1" applyBorder="1" applyAlignment="1" applyProtection="1">
      <alignment vertical="center"/>
    </xf>
    <xf numFmtId="3" fontId="10" fillId="0" borderId="0" xfId="3" applyNumberFormat="1" applyProtection="1"/>
    <xf numFmtId="3" fontId="15" fillId="3" borderId="19" xfId="0" applyNumberFormat="1" applyFont="1" applyFill="1" applyBorder="1" applyAlignment="1" applyProtection="1">
      <alignment horizontal="center" vertical="center" wrapText="1"/>
    </xf>
    <xf numFmtId="3" fontId="15"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4"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4" fillId="9" borderId="14" xfId="0" applyNumberFormat="1" applyFont="1" applyFill="1" applyBorder="1" applyAlignment="1" applyProtection="1">
      <alignment horizontal="right" vertical="center" shrinkToFit="1"/>
    </xf>
    <xf numFmtId="3" fontId="14" fillId="9" borderId="16" xfId="0" applyNumberFormat="1" applyFont="1" applyFill="1" applyBorder="1" applyAlignment="1" applyProtection="1">
      <alignment horizontal="right" vertical="center" shrinkToFit="1"/>
    </xf>
    <xf numFmtId="3" fontId="14"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4"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19" fillId="0" borderId="44" xfId="0" applyNumberFormat="1" applyFont="1" applyFill="1" applyBorder="1" applyAlignment="1" applyProtection="1">
      <alignment vertical="center" shrinkToFit="1"/>
    </xf>
    <xf numFmtId="3" fontId="19" fillId="9" borderId="44" xfId="0" applyNumberFormat="1" applyFont="1" applyFill="1" applyBorder="1" applyAlignment="1" applyProtection="1">
      <alignment vertical="center" shrinkToFit="1"/>
    </xf>
    <xf numFmtId="3" fontId="19"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4" fillId="10" borderId="0" xfId="0" applyFont="1" applyFill="1" applyBorder="1"/>
    <xf numFmtId="0" fontId="3" fillId="11" borderId="4" xfId="0" applyFont="1" applyFill="1" applyBorder="1" applyAlignment="1" applyProtection="1">
      <alignment horizontal="center" vertical="center"/>
      <protection locked="0"/>
    </xf>
    <xf numFmtId="0" fontId="24" fillId="10" borderId="47" xfId="0" applyFont="1" applyFill="1" applyBorder="1" applyAlignment="1">
      <alignment wrapText="1"/>
    </xf>
    <xf numFmtId="0" fontId="24" fillId="10" borderId="0" xfId="0" applyFont="1" applyFill="1" applyBorder="1" applyAlignment="1">
      <alignment wrapText="1"/>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5" fillId="10" borderId="0" xfId="0" applyFont="1" applyFill="1" applyBorder="1" applyAlignment="1">
      <alignment vertical="center"/>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0" xfId="0" applyFont="1" applyFill="1" applyBorder="1" applyAlignment="1">
      <alignment horizontal="center" vertical="center"/>
    </xf>
    <xf numFmtId="0" fontId="25" fillId="10" borderId="48" xfId="0" applyFont="1" applyFill="1" applyBorder="1" applyAlignment="1">
      <alignment vertical="center"/>
    </xf>
    <xf numFmtId="0" fontId="24" fillId="10" borderId="0" xfId="0" applyFont="1" applyFill="1" applyBorder="1" applyAlignment="1">
      <alignment vertical="top" wrapText="1"/>
    </xf>
    <xf numFmtId="0" fontId="24" fillId="10" borderId="0" xfId="0" applyFont="1" applyFill="1" applyBorder="1" applyAlignment="1">
      <alignment vertical="top"/>
    </xf>
    <xf numFmtId="0" fontId="4" fillId="10" borderId="0" xfId="0" applyFont="1" applyFill="1" applyBorder="1" applyAlignment="1">
      <alignment horizontal="right" vertical="center" wrapText="1"/>
    </xf>
    <xf numFmtId="0" fontId="26"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27" fillId="10" borderId="0" xfId="0" applyFont="1" applyFill="1" applyBorder="1" applyAlignment="1"/>
    <xf numFmtId="0" fontId="28" fillId="10" borderId="0" xfId="0" applyFont="1" applyFill="1" applyBorder="1" applyAlignment="1">
      <alignment vertical="center"/>
    </xf>
    <xf numFmtId="0" fontId="29" fillId="10" borderId="48" xfId="0" applyFont="1" applyFill="1" applyBorder="1" applyAlignment="1">
      <alignment vertical="center"/>
    </xf>
    <xf numFmtId="0" fontId="31" fillId="10" borderId="0" xfId="0" applyFont="1" applyFill="1" applyBorder="1" applyAlignment="1">
      <alignment vertical="center"/>
    </xf>
    <xf numFmtId="0" fontId="32" fillId="10" borderId="0" xfId="0" applyFont="1" applyFill="1" applyBorder="1" applyAlignment="1">
      <alignment vertical="center"/>
    </xf>
    <xf numFmtId="0" fontId="30" fillId="10" borderId="48" xfId="0" applyFont="1" applyFill="1" applyBorder="1" applyAlignment="1">
      <alignment vertical="center"/>
    </xf>
    <xf numFmtId="0" fontId="27"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3" fontId="14" fillId="9" borderId="15" xfId="0" applyNumberFormat="1" applyFont="1" applyFill="1" applyBorder="1" applyAlignment="1" applyProtection="1">
      <alignment horizontal="right" vertical="center" shrinkToFit="1"/>
      <protection locked="0"/>
    </xf>
    <xf numFmtId="3" fontId="14" fillId="9" borderId="16" xfId="0" applyNumberFormat="1" applyFont="1" applyFill="1" applyBorder="1" applyAlignment="1" applyProtection="1">
      <alignment horizontal="right" vertical="center" shrinkToFit="1"/>
      <protection locked="0"/>
    </xf>
    <xf numFmtId="0" fontId="24" fillId="10" borderId="0" xfId="0" applyFont="1" applyFill="1" applyBorder="1" applyAlignment="1">
      <alignment vertical="top"/>
    </xf>
    <xf numFmtId="0" fontId="24"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4" fillId="10" borderId="0" xfId="0" applyFont="1" applyFill="1" applyBorder="1" applyProtection="1">
      <protection locked="0"/>
    </xf>
    <xf numFmtId="0" fontId="24"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5" fillId="10" borderId="0" xfId="0" applyFont="1" applyFill="1" applyBorder="1" applyAlignment="1">
      <alignment vertical="center"/>
    </xf>
    <xf numFmtId="0" fontId="30" fillId="10" borderId="0" xfId="0" applyFont="1" applyFill="1" applyBorder="1" applyAlignment="1">
      <alignment vertical="center"/>
    </xf>
    <xf numFmtId="0" fontId="30" fillId="10" borderId="48" xfId="0" applyFont="1" applyFill="1" applyBorder="1" applyAlignment="1">
      <alignment vertical="center"/>
    </xf>
    <xf numFmtId="0" fontId="4" fillId="10" borderId="0" xfId="0" applyFont="1" applyFill="1" applyBorder="1" applyAlignment="1">
      <alignment vertical="center"/>
    </xf>
    <xf numFmtId="0" fontId="24" fillId="11" borderId="3" xfId="0" applyFont="1" applyFill="1" applyBorder="1" applyProtection="1">
      <protection locked="0"/>
    </xf>
    <xf numFmtId="0" fontId="24" fillId="11" borderId="2" xfId="0" applyFont="1" applyFill="1" applyBorder="1" applyProtection="1">
      <protection locked="0"/>
    </xf>
    <xf numFmtId="0" fontId="24" fillId="11" borderId="4" xfId="0" applyFont="1" applyFill="1" applyBorder="1" applyProtection="1">
      <protection locked="0"/>
    </xf>
    <xf numFmtId="0" fontId="24" fillId="10" borderId="0" xfId="0" applyFont="1" applyFill="1" applyBorder="1" applyAlignment="1">
      <alignment vertical="center"/>
    </xf>
    <xf numFmtId="0" fontId="24"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5" fillId="10" borderId="47" xfId="0" applyFont="1" applyFill="1" applyBorder="1" applyAlignment="1">
      <alignment vertical="center"/>
    </xf>
    <xf numFmtId="0" fontId="24" fillId="10" borderId="47" xfId="0" applyFont="1" applyFill="1" applyBorder="1" applyAlignment="1">
      <alignment wrapText="1"/>
    </xf>
    <xf numFmtId="0" fontId="24" fillId="10" borderId="0" xfId="0" applyFont="1" applyFill="1" applyBorder="1" applyAlignment="1">
      <alignment wrapText="1"/>
    </xf>
    <xf numFmtId="0" fontId="20" fillId="10" borderId="31" xfId="0" applyFont="1" applyFill="1" applyBorder="1" applyAlignment="1">
      <alignment vertical="center"/>
    </xf>
    <xf numFmtId="0" fontId="20" fillId="10" borderId="1" xfId="0" applyFont="1" applyFill="1" applyBorder="1" applyAlignment="1">
      <alignment vertical="center"/>
    </xf>
    <xf numFmtId="0" fontId="23" fillId="10" borderId="47" xfId="0" applyFont="1" applyFill="1" applyBorder="1" applyAlignment="1">
      <alignment horizontal="center" vertical="center"/>
    </xf>
    <xf numFmtId="0" fontId="23" fillId="10" borderId="0" xfId="0" applyFont="1" applyFill="1" applyBorder="1" applyAlignment="1">
      <alignment horizontal="center" vertical="center"/>
    </xf>
    <xf numFmtId="0" fontId="23"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4" fillId="10" borderId="0" xfId="0" applyFont="1" applyFill="1" applyBorder="1" applyAlignment="1">
      <alignment vertical="center" wrapText="1"/>
    </xf>
    <xf numFmtId="0" fontId="22" fillId="10" borderId="4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24" fillId="11" borderId="3" xfId="0" applyFont="1" applyFill="1" applyBorder="1" applyAlignment="1" applyProtection="1">
      <alignment vertical="center"/>
      <protection locked="0"/>
    </xf>
    <xf numFmtId="0" fontId="24" fillId="11" borderId="2" xfId="0" applyFont="1" applyFill="1" applyBorder="1" applyAlignment="1" applyProtection="1">
      <alignment vertical="center"/>
      <protection locked="0"/>
    </xf>
    <xf numFmtId="0" fontId="24"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13"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3" fillId="9" borderId="25" xfId="0" applyFont="1" applyFill="1" applyBorder="1" applyAlignment="1" applyProtection="1">
      <alignment horizontal="left" vertical="center" wrapText="1"/>
    </xf>
    <xf numFmtId="0" fontId="13" fillId="9" borderId="26" xfId="0" applyFont="1" applyFill="1" applyBorder="1" applyAlignment="1" applyProtection="1">
      <alignment horizontal="left" vertical="center" wrapText="1"/>
    </xf>
    <xf numFmtId="0" fontId="13"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5"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3" fillId="0" borderId="28" xfId="0" applyFont="1" applyFill="1" applyBorder="1" applyAlignment="1" applyProtection="1">
      <alignment horizontal="left" vertical="center" wrapText="1"/>
    </xf>
    <xf numFmtId="0" fontId="13" fillId="0" borderId="29" xfId="0" applyFont="1" applyFill="1" applyBorder="1" applyAlignment="1" applyProtection="1">
      <alignment horizontal="left" vertical="center" wrapText="1"/>
    </xf>
    <xf numFmtId="0" fontId="13" fillId="0" borderId="30"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3" fillId="0" borderId="15" xfId="0" applyFont="1" applyFill="1" applyBorder="1" applyAlignment="1" applyProtection="1">
      <alignment horizontal="left" vertical="center" wrapText="1"/>
    </xf>
    <xf numFmtId="0" fontId="13" fillId="0" borderId="16"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13" fillId="0" borderId="26" xfId="0" applyFont="1" applyFill="1" applyBorder="1" applyAlignment="1" applyProtection="1">
      <alignment horizontal="left" vertical="center" wrapText="1"/>
    </xf>
    <xf numFmtId="0" fontId="13" fillId="0" borderId="27" xfId="0" applyFont="1" applyFill="1" applyBorder="1" applyAlignment="1" applyProtection="1">
      <alignment horizontal="left" vertical="center" wrapText="1"/>
    </xf>
    <xf numFmtId="0" fontId="13" fillId="0" borderId="22"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2"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5"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17"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3"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5" fillId="2" borderId="5" xfId="3" applyFont="1" applyFill="1" applyBorder="1" applyAlignment="1" applyProtection="1">
      <alignment vertical="center" wrapText="1"/>
      <protection locked="0"/>
    </xf>
    <xf numFmtId="0" fontId="17" fillId="0" borderId="25" xfId="0" applyFont="1" applyFill="1" applyBorder="1" applyAlignment="1" applyProtection="1">
      <alignment horizontal="left" vertical="center" wrapText="1" indent="2"/>
    </xf>
    <xf numFmtId="0" fontId="17" fillId="0" borderId="26" xfId="0" applyFont="1" applyFill="1" applyBorder="1" applyAlignment="1" applyProtection="1">
      <alignment horizontal="left" vertical="center" wrapText="1" indent="2"/>
    </xf>
    <xf numFmtId="0" fontId="17"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5"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5"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6" fillId="6" borderId="43" xfId="0" applyFont="1" applyFill="1" applyBorder="1" applyAlignment="1" applyProtection="1">
      <alignment horizontal="left" vertical="center"/>
    </xf>
    <xf numFmtId="0" fontId="18" fillId="6" borderId="43" xfId="0" applyFont="1" applyFill="1" applyBorder="1" applyAlignment="1" applyProtection="1">
      <alignment vertical="center"/>
    </xf>
    <xf numFmtId="0" fontId="2" fillId="0" borderId="43" xfId="0" applyFont="1" applyBorder="1" applyAlignment="1" applyProtection="1">
      <alignment vertical="center"/>
    </xf>
    <xf numFmtId="0" fontId="15" fillId="0" borderId="44" xfId="0" applyFont="1" applyBorder="1" applyAlignment="1" applyProtection="1">
      <alignment horizontal="left" vertical="center" wrapText="1"/>
    </xf>
    <xf numFmtId="0" fontId="15" fillId="9" borderId="45" xfId="0" applyFont="1" applyFill="1" applyBorder="1" applyAlignment="1" applyProtection="1">
      <alignment horizontal="left" vertical="center" wrapText="1"/>
    </xf>
    <xf numFmtId="0" fontId="16"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6" fillId="9" borderId="44" xfId="0" applyFont="1" applyFill="1" applyBorder="1" applyAlignment="1" applyProtection="1">
      <alignment horizontal="left" vertical="center" wrapText="1"/>
    </xf>
    <xf numFmtId="0" fontId="16" fillId="9" borderId="45" xfId="0" applyFont="1" applyFill="1" applyBorder="1" applyAlignment="1" applyProtection="1">
      <alignment horizontal="left" vertical="center" wrapText="1"/>
    </xf>
    <xf numFmtId="0" fontId="2" fillId="0" borderId="46" xfId="0" applyFont="1" applyBorder="1" applyProtection="1"/>
    <xf numFmtId="0" fontId="43" fillId="0" borderId="0" xfId="0" applyFont="1" applyAlignment="1">
      <alignment horizontal="left" vertical="top" wrapText="1"/>
    </xf>
    <xf numFmtId="0" fontId="43" fillId="0" borderId="0" xfId="0" applyFont="1" applyAlignment="1">
      <alignment horizontal="left" vertical="top"/>
    </xf>
  </cellXfs>
  <cellStyles count="4">
    <cellStyle name="Hyperlink 2" xfId="2" xr:uid="{00000000-0005-0000-0000-000000000000}"/>
    <cellStyle name="Normal" xfId="0" builtinId="0"/>
    <cellStyle name="Normal 2" xfId="3" xr:uid="{00000000-0005-0000-0000-00000200000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GFI-IZD-POD/Izvjesce/Godina" xmlDataType="integer"/>
    </xmlCellPr>
  </singleXmlCell>
  <singleXmlCell id="2" xr6:uid="{00000000-000C-0000-FFFF-FFFF01000000}" r="C16" connectionId="0">
    <xmlCellPr id="1" xr6:uid="{00000000-0010-0000-0100-000001000000}" uniqueName="sif_ust">
      <xmlPr mapId="1" xpath="/GFI-IZD-POD/Izvjesce/sif_ust" xmlDataType="string"/>
    </xmlCellPr>
  </singleXmlCell>
  <singleXmlCell id="3" xr6:uid="{00000000-000C-0000-FFFF-FFFF02000000}" r="C30" connectionId="0">
    <xmlCellPr id="1" xr6:uid="{00000000-0010-0000-0200-000001000000}"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6" xr6:uid="{00000000-000C-0000-FFFF-FFFFFB000000}" r="H7" connectionId="0">
    <xmlCellPr id="1" xr6:uid="{00000000-0010-0000-FB00-000001000000}" uniqueName="P1076024">
      <xmlPr mapId="1" xpath="/GFI-IZD-POD/ISD-GFI-IZD-POD_1000341/P1076024" xmlDataType="decimal"/>
    </xmlCellPr>
  </singleXmlCell>
  <singleXmlCell id="257" xr6:uid="{00000000-000C-0000-FFFF-FFFFFC000000}" r="I7" connectionId="0">
    <xmlCellPr id="1" xr6:uid="{00000000-0010-0000-FC00-000001000000}" uniqueName="P1076032">
      <xmlPr mapId="1" xpath="/GFI-IZD-POD/ISD-GFI-IZD-POD_1000341/P1076032" xmlDataType="decimal"/>
    </xmlCellPr>
  </singleXmlCell>
  <singleXmlCell id="258" xr6:uid="{00000000-000C-0000-FFFF-FFFFFD000000}" r="H8" connectionId="0">
    <xmlCellPr id="1" xr6:uid="{00000000-0010-0000-FD00-000001000000}" uniqueName="P1076039">
      <xmlPr mapId="1" xpath="/GFI-IZD-POD/ISD-GFI-IZD-POD_1000341/P1076039" xmlDataType="decimal"/>
    </xmlCellPr>
  </singleXmlCell>
  <singleXmlCell id="259" xr6:uid="{00000000-000C-0000-FFFF-FFFFFE000000}" r="I8" connectionId="0">
    <xmlCellPr id="1" xr6:uid="{00000000-0010-0000-FE00-000001000000}" uniqueName="P1076041">
      <xmlPr mapId="1" xpath="/GFI-IZD-POD/ISD-GFI-IZD-POD_1000341/P1076041" xmlDataType="decimal"/>
    </xmlCellPr>
  </singleXmlCell>
  <singleXmlCell id="260" xr6:uid="{00000000-000C-0000-FFFF-FFFFFF000000}" r="H9" connectionId="0">
    <xmlCellPr id="1" xr6:uid="{00000000-0010-0000-FF00-000001000000}" uniqueName="P1076043">
      <xmlPr mapId="1" xpath="/GFI-IZD-POD/ISD-GFI-IZD-POD_1000341/P1076043" xmlDataType="decimal"/>
    </xmlCellPr>
  </singleXmlCell>
  <singleXmlCell id="261" xr6:uid="{00000000-000C-0000-FFFF-FFFF00010000}" r="I9" connectionId="0">
    <xmlCellPr id="1" xr6:uid="{00000000-0010-0000-0001-000001000000}" uniqueName="P1076046">
      <xmlPr mapId="1" xpath="/GFI-IZD-POD/ISD-GFI-IZD-POD_1000341/P1076046" xmlDataType="decimal"/>
    </xmlCellPr>
  </singleXmlCell>
  <singleXmlCell id="262" xr6:uid="{00000000-000C-0000-FFFF-FFFF01010000}" r="H10" connectionId="0">
    <xmlCellPr id="1" xr6:uid="{00000000-0010-0000-0101-000001000000}" uniqueName="P1076048">
      <xmlPr mapId="1" xpath="/GFI-IZD-POD/ISD-GFI-IZD-POD_1000341/P1076048" xmlDataType="decimal"/>
    </xmlCellPr>
  </singleXmlCell>
  <singleXmlCell id="263" xr6:uid="{00000000-000C-0000-FFFF-FFFF02010000}" r="I10" connectionId="0">
    <xmlCellPr id="1" xr6:uid="{00000000-0010-0000-0201-000001000000}" uniqueName="P1076052">
      <xmlPr mapId="1" xpath="/GFI-IZD-POD/ISD-GFI-IZD-POD_1000341/P1076052" xmlDataType="decimal"/>
    </xmlCellPr>
  </singleXmlCell>
  <singleXmlCell id="264" xr6:uid="{00000000-000C-0000-FFFF-FFFF03010000}" r="H11" connectionId="0">
    <xmlCellPr id="1" xr6:uid="{00000000-0010-0000-0301-000001000000}" uniqueName="P1076056">
      <xmlPr mapId="1" xpath="/GFI-IZD-POD/ISD-GFI-IZD-POD_1000341/P1076056" xmlDataType="decimal"/>
    </xmlCellPr>
  </singleXmlCell>
  <singleXmlCell id="265" xr6:uid="{00000000-000C-0000-FFFF-FFFF04010000}" r="I11" connectionId="0">
    <xmlCellPr id="1" xr6:uid="{00000000-0010-0000-0401-000001000000}" uniqueName="P1076058">
      <xmlPr mapId="1" xpath="/GFI-IZD-POD/ISD-GFI-IZD-POD_1000341/P1076058" xmlDataType="decimal"/>
    </xmlCellPr>
  </singleXmlCell>
  <singleXmlCell id="266" xr6:uid="{00000000-000C-0000-FFFF-FFFF05010000}" r="H12" connectionId="0">
    <xmlCellPr id="1" xr6:uid="{00000000-0010-0000-0501-000001000000}" uniqueName="P1076060">
      <xmlPr mapId="1" xpath="/GFI-IZD-POD/ISD-GFI-IZD-POD_1000341/P1076060" xmlDataType="decimal"/>
    </xmlCellPr>
  </singleXmlCell>
  <singleXmlCell id="267" xr6:uid="{00000000-000C-0000-FFFF-FFFF06010000}" r="I12" connectionId="0">
    <xmlCellPr id="1" xr6:uid="{00000000-0010-0000-0601-000001000000}" uniqueName="P1076062">
      <xmlPr mapId="1" xpath="/GFI-IZD-POD/ISD-GFI-IZD-POD_1000341/P1076062" xmlDataType="decimal"/>
    </xmlCellPr>
  </singleXmlCell>
  <singleXmlCell id="268" xr6:uid="{00000000-000C-0000-FFFF-FFFF07010000}" r="H13" connectionId="0">
    <xmlCellPr id="1" xr6:uid="{00000000-0010-0000-0701-000001000000}" uniqueName="P1076064">
      <xmlPr mapId="1" xpath="/GFI-IZD-POD/ISD-GFI-IZD-POD_1000341/P1076064" xmlDataType="decimal"/>
    </xmlCellPr>
  </singleXmlCell>
  <singleXmlCell id="269" xr6:uid="{00000000-000C-0000-FFFF-FFFF08010000}" r="I13" connectionId="0">
    <xmlCellPr id="1" xr6:uid="{00000000-0010-0000-0801-000001000000}" uniqueName="P1076066">
      <xmlPr mapId="1" xpath="/GFI-IZD-POD/ISD-GFI-IZD-POD_1000341/P1076066" xmlDataType="decimal"/>
    </xmlCellPr>
  </singleXmlCell>
  <singleXmlCell id="270" xr6:uid="{00000000-000C-0000-FFFF-FFFF09010000}" r="H14" connectionId="0">
    <xmlCellPr id="1" xr6:uid="{00000000-0010-0000-0901-000001000000}" uniqueName="P1076069">
      <xmlPr mapId="1" xpath="/GFI-IZD-POD/ISD-GFI-IZD-POD_1000341/P1076069" xmlDataType="decimal"/>
    </xmlCellPr>
  </singleXmlCell>
  <singleXmlCell id="271" xr6:uid="{00000000-000C-0000-FFFF-FFFF0A010000}" r="I14" connectionId="0">
    <xmlCellPr id="1" xr6:uid="{00000000-0010-0000-0A01-000001000000}" uniqueName="P1076071">
      <xmlPr mapId="1" xpath="/GFI-IZD-POD/ISD-GFI-IZD-POD_1000341/P1076071" xmlDataType="decimal"/>
    </xmlCellPr>
  </singleXmlCell>
  <singleXmlCell id="272" xr6:uid="{00000000-000C-0000-FFFF-FFFF0B010000}" r="H15" connectionId="0">
    <xmlCellPr id="1" xr6:uid="{00000000-0010-0000-0B01-000001000000}" uniqueName="P1076073">
      <xmlPr mapId="1" xpath="/GFI-IZD-POD/ISD-GFI-IZD-POD_1000341/P1076073" xmlDataType="decimal"/>
    </xmlCellPr>
  </singleXmlCell>
  <singleXmlCell id="273" xr6:uid="{00000000-000C-0000-FFFF-FFFF0C010000}" r="I15" connectionId="0">
    <xmlCellPr id="1" xr6:uid="{00000000-0010-0000-0C01-000001000000}" uniqueName="P1076076">
      <xmlPr mapId="1" xpath="/GFI-IZD-POD/ISD-GFI-IZD-POD_1000341/P1076076" xmlDataType="decimal"/>
    </xmlCellPr>
  </singleXmlCell>
  <singleXmlCell id="274" xr6:uid="{00000000-000C-0000-FFFF-FFFF0D010000}" r="H16" connectionId="0">
    <xmlCellPr id="1" xr6:uid="{00000000-0010-0000-0D01-000001000000}" uniqueName="P1076078">
      <xmlPr mapId="1" xpath="/GFI-IZD-POD/ISD-GFI-IZD-POD_1000341/P1076078" xmlDataType="decimal"/>
    </xmlCellPr>
  </singleXmlCell>
  <singleXmlCell id="275" xr6:uid="{00000000-000C-0000-FFFF-FFFF0E010000}" r="I16" connectionId="0">
    <xmlCellPr id="1" xr6:uid="{00000000-0010-0000-0E01-000001000000}" uniqueName="P1076080">
      <xmlPr mapId="1" xpath="/GFI-IZD-POD/ISD-GFI-IZD-POD_1000341/P1076080" xmlDataType="decimal"/>
    </xmlCellPr>
  </singleXmlCell>
  <singleXmlCell id="276" xr6:uid="{00000000-000C-0000-FFFF-FFFF0F010000}" r="H17" connectionId="0">
    <xmlCellPr id="1" xr6:uid="{00000000-0010-0000-0F01-000001000000}" uniqueName="P1076082">
      <xmlPr mapId="1" xpath="/GFI-IZD-POD/ISD-GFI-IZD-POD_1000341/P1076082" xmlDataType="decimal"/>
    </xmlCellPr>
  </singleXmlCell>
  <singleXmlCell id="277" xr6:uid="{00000000-000C-0000-FFFF-FFFF10010000}" r="I17" connectionId="0">
    <xmlCellPr id="1" xr6:uid="{00000000-0010-0000-1001-000001000000}" uniqueName="P1076084">
      <xmlPr mapId="1" xpath="/GFI-IZD-POD/ISD-GFI-IZD-POD_1000341/P1076084" xmlDataType="decimal"/>
    </xmlCellPr>
  </singleXmlCell>
  <singleXmlCell id="278" xr6:uid="{00000000-000C-0000-FFFF-FFFF11010000}" r="H18" connectionId="0">
    <xmlCellPr id="1" xr6:uid="{00000000-0010-0000-1101-000001000000}" uniqueName="P1076087">
      <xmlPr mapId="1" xpath="/GFI-IZD-POD/ISD-GFI-IZD-POD_1000341/P1076087" xmlDataType="decimal"/>
    </xmlCellPr>
  </singleXmlCell>
  <singleXmlCell id="279" xr6:uid="{00000000-000C-0000-FFFF-FFFF12010000}" r="I18" connectionId="0">
    <xmlCellPr id="1" xr6:uid="{00000000-0010-0000-1201-000001000000}" uniqueName="P1076090">
      <xmlPr mapId="1" xpath="/GFI-IZD-POD/ISD-GFI-IZD-POD_1000341/P1076090" xmlDataType="decimal"/>
    </xmlCellPr>
  </singleXmlCell>
  <singleXmlCell id="280" xr6:uid="{00000000-000C-0000-FFFF-FFFF13010000}" r="H19" connectionId="0">
    <xmlCellPr id="1" xr6:uid="{00000000-0010-0000-1301-000001000000}" uniqueName="P1076092">
      <xmlPr mapId="1" xpath="/GFI-IZD-POD/ISD-GFI-IZD-POD_1000341/P1076092" xmlDataType="decimal"/>
    </xmlCellPr>
  </singleXmlCell>
  <singleXmlCell id="281" xr6:uid="{00000000-000C-0000-FFFF-FFFF14010000}" r="I19" connectionId="0">
    <xmlCellPr id="1" xr6:uid="{00000000-0010-0000-1401-000001000000}" uniqueName="P1076094">
      <xmlPr mapId="1" xpath="/GFI-IZD-POD/ISD-GFI-IZD-POD_1000341/P1076094" xmlDataType="decimal"/>
    </xmlCellPr>
  </singleXmlCell>
  <singleXmlCell id="282" xr6:uid="{00000000-000C-0000-FFFF-FFFF15010000}" r="H20" connectionId="0">
    <xmlCellPr id="1" xr6:uid="{00000000-0010-0000-1501-000001000000}" uniqueName="P1076095">
      <xmlPr mapId="1" xpath="/GFI-IZD-POD/ISD-GFI-IZD-POD_1000341/P1076095" xmlDataType="decimal"/>
    </xmlCellPr>
  </singleXmlCell>
  <singleXmlCell id="283" xr6:uid="{00000000-000C-0000-FFFF-FFFF16010000}" r="I20" connectionId="0">
    <xmlCellPr id="1" xr6:uid="{00000000-0010-0000-1601-000001000000}" uniqueName="P1076098">
      <xmlPr mapId="1" xpath="/GFI-IZD-POD/ISD-GFI-IZD-POD_1000341/P1076098" xmlDataType="decimal"/>
    </xmlCellPr>
  </singleXmlCell>
  <singleXmlCell id="284" xr6:uid="{00000000-000C-0000-FFFF-FFFF17010000}" r="H21" connectionId="0">
    <xmlCellPr id="1" xr6:uid="{00000000-0010-0000-1701-000001000000}" uniqueName="P1076101">
      <xmlPr mapId="1" xpath="/GFI-IZD-POD/ISD-GFI-IZD-POD_1000341/P1076101" xmlDataType="decimal"/>
    </xmlCellPr>
  </singleXmlCell>
  <singleXmlCell id="285" xr6:uid="{00000000-000C-0000-FFFF-FFFF18010000}" r="I21" connectionId="0">
    <xmlCellPr id="1" xr6:uid="{00000000-0010-0000-1801-000001000000}" uniqueName="P1076103">
      <xmlPr mapId="1" xpath="/GFI-IZD-POD/ISD-GFI-IZD-POD_1000341/P1076103" xmlDataType="decimal"/>
    </xmlCellPr>
  </singleXmlCell>
  <singleXmlCell id="286" xr6:uid="{00000000-000C-0000-FFFF-FFFF19010000}" r="H22" connectionId="0">
    <xmlCellPr id="1" xr6:uid="{00000000-0010-0000-1901-000001000000}" uniqueName="P1076105">
      <xmlPr mapId="1" xpath="/GFI-IZD-POD/ISD-GFI-IZD-POD_1000341/P1076105" xmlDataType="decimal"/>
    </xmlCellPr>
  </singleXmlCell>
  <singleXmlCell id="287" xr6:uid="{00000000-000C-0000-FFFF-FFFF1A010000}" r="I22" connectionId="0">
    <xmlCellPr id="1" xr6:uid="{00000000-0010-0000-1A01-000001000000}" uniqueName="P1076107">
      <xmlPr mapId="1" xpath="/GFI-IZD-POD/ISD-GFI-IZD-POD_1000341/P1076107" xmlDataType="decimal"/>
    </xmlCellPr>
  </singleXmlCell>
  <singleXmlCell id="288" xr6:uid="{00000000-000C-0000-FFFF-FFFF1B010000}" r="H23" connectionId="0">
    <xmlCellPr id="1" xr6:uid="{00000000-0010-0000-1B01-000001000000}" uniqueName="P1076109">
      <xmlPr mapId="1" xpath="/GFI-IZD-POD/ISD-GFI-IZD-POD_1000341/P1076109" xmlDataType="decimal"/>
    </xmlCellPr>
  </singleXmlCell>
  <singleXmlCell id="289" xr6:uid="{00000000-000C-0000-FFFF-FFFF1C010000}" r="I23" connectionId="0">
    <xmlCellPr id="1" xr6:uid="{00000000-0010-0000-1C01-000001000000}" uniqueName="P1076111">
      <xmlPr mapId="1" xpath="/GFI-IZD-POD/ISD-GFI-IZD-POD_1000341/P1076111" xmlDataType="decimal"/>
    </xmlCellPr>
  </singleXmlCell>
  <singleXmlCell id="290" xr6:uid="{00000000-000C-0000-FFFF-FFFF1D010000}" r="H24" connectionId="0">
    <xmlCellPr id="1" xr6:uid="{00000000-0010-0000-1D01-000001000000}" uniqueName="P1076113">
      <xmlPr mapId="1" xpath="/GFI-IZD-POD/ISD-GFI-IZD-POD_1000341/P1076113" xmlDataType="decimal"/>
    </xmlCellPr>
  </singleXmlCell>
  <singleXmlCell id="291" xr6:uid="{00000000-000C-0000-FFFF-FFFF1E010000}" r="I24" connectionId="0">
    <xmlCellPr id="1" xr6:uid="{00000000-0010-0000-1E01-000001000000}" uniqueName="P1076115">
      <xmlPr mapId="1" xpath="/GFI-IZD-POD/ISD-GFI-IZD-POD_1000341/P1076115" xmlDataType="decimal"/>
    </xmlCellPr>
  </singleXmlCell>
  <singleXmlCell id="292" xr6:uid="{00000000-000C-0000-FFFF-FFFF1F010000}" r="H25" connectionId="0">
    <xmlCellPr id="1" xr6:uid="{00000000-0010-0000-1F01-000001000000}" uniqueName="P1076117">
      <xmlPr mapId="1" xpath="/GFI-IZD-POD/ISD-GFI-IZD-POD_1000341/P1076117" xmlDataType="decimal"/>
    </xmlCellPr>
  </singleXmlCell>
  <singleXmlCell id="293" xr6:uid="{00000000-000C-0000-FFFF-FFFF20010000}" r="I25" connectionId="0">
    <xmlCellPr id="1" xr6:uid="{00000000-0010-0000-2001-000001000000}" uniqueName="P1076122">
      <xmlPr mapId="1" xpath="/GFI-IZD-POD/ISD-GFI-IZD-POD_1000341/P1076122" xmlDataType="decimal"/>
    </xmlCellPr>
  </singleXmlCell>
  <singleXmlCell id="294" xr6:uid="{00000000-000C-0000-FFFF-FFFF21010000}" r="H26" connectionId="0">
    <xmlCellPr id="1" xr6:uid="{00000000-0010-0000-2101-000001000000}" uniqueName="P1076126">
      <xmlPr mapId="1" xpath="/GFI-IZD-POD/ISD-GFI-IZD-POD_1000341/P1076126" xmlDataType="decimal"/>
    </xmlCellPr>
  </singleXmlCell>
  <singleXmlCell id="295" xr6:uid="{00000000-000C-0000-FFFF-FFFF22010000}" r="I26" connectionId="0">
    <xmlCellPr id="1" xr6:uid="{00000000-0010-0000-2201-000001000000}" uniqueName="P1076128">
      <xmlPr mapId="1" xpath="/GFI-IZD-POD/ISD-GFI-IZD-POD_1000341/P1076128" xmlDataType="decimal"/>
    </xmlCellPr>
  </singleXmlCell>
  <singleXmlCell id="296" xr6:uid="{00000000-000C-0000-FFFF-FFFF23010000}" r="H27" connectionId="0">
    <xmlCellPr id="1" xr6:uid="{00000000-0010-0000-2301-000001000000}" uniqueName="P1076130">
      <xmlPr mapId="1" xpath="/GFI-IZD-POD/ISD-GFI-IZD-POD_1000341/P1076130" xmlDataType="decimal"/>
    </xmlCellPr>
  </singleXmlCell>
  <singleXmlCell id="297" xr6:uid="{00000000-000C-0000-FFFF-FFFF24010000}" r="I27" connectionId="0">
    <xmlCellPr id="1" xr6:uid="{00000000-0010-0000-2401-000001000000}" uniqueName="P1076132">
      <xmlPr mapId="1" xpath="/GFI-IZD-POD/ISD-GFI-IZD-POD_1000341/P1076132" xmlDataType="decimal"/>
    </xmlCellPr>
  </singleXmlCell>
  <singleXmlCell id="298" xr6:uid="{00000000-000C-0000-FFFF-FFFF25010000}" r="H28" connectionId="0">
    <xmlCellPr id="1" xr6:uid="{00000000-0010-0000-2501-000001000000}" uniqueName="P1076134">
      <xmlPr mapId="1" xpath="/GFI-IZD-POD/ISD-GFI-IZD-POD_1000341/P1076134" xmlDataType="decimal"/>
    </xmlCellPr>
  </singleXmlCell>
  <singleXmlCell id="299" xr6:uid="{00000000-000C-0000-FFFF-FFFF26010000}" r="I28" connectionId="0">
    <xmlCellPr id="1" xr6:uid="{00000000-0010-0000-2601-000001000000}" uniqueName="P1076136">
      <xmlPr mapId="1" xpath="/GFI-IZD-POD/ISD-GFI-IZD-POD_1000341/P1076136" xmlDataType="decimal"/>
    </xmlCellPr>
  </singleXmlCell>
  <singleXmlCell id="300" xr6:uid="{00000000-000C-0000-FFFF-FFFF27010000}" r="H29" connectionId="0">
    <xmlCellPr id="1" xr6:uid="{00000000-0010-0000-2701-000001000000}" uniqueName="P1076138">
      <xmlPr mapId="1" xpath="/GFI-IZD-POD/ISD-GFI-IZD-POD_1000341/P1076138" xmlDataType="decimal"/>
    </xmlCellPr>
  </singleXmlCell>
  <singleXmlCell id="301" xr6:uid="{00000000-000C-0000-FFFF-FFFF28010000}" r="I29" connectionId="0">
    <xmlCellPr id="1" xr6:uid="{00000000-0010-0000-2801-000001000000}" uniqueName="P1076140">
      <xmlPr mapId="1" xpath="/GFI-IZD-POD/ISD-GFI-IZD-POD_1000341/P1076140" xmlDataType="decimal"/>
    </xmlCellPr>
  </singleXmlCell>
  <singleXmlCell id="302" xr6:uid="{00000000-000C-0000-FFFF-FFFF29010000}" r="H30" connectionId="0">
    <xmlCellPr id="1" xr6:uid="{00000000-0010-0000-2901-000001000000}" uniqueName="P1076142">
      <xmlPr mapId="1" xpath="/GFI-IZD-POD/ISD-GFI-IZD-POD_1000341/P1076142" xmlDataType="decimal"/>
    </xmlCellPr>
  </singleXmlCell>
  <singleXmlCell id="303" xr6:uid="{00000000-000C-0000-FFFF-FFFF2A010000}" r="I30" connectionId="0">
    <xmlCellPr id="1" xr6:uid="{00000000-0010-0000-2A01-000001000000}" uniqueName="P1076144">
      <xmlPr mapId="1" xpath="/GFI-IZD-POD/ISD-GFI-IZD-POD_1000341/P1076144" xmlDataType="decimal"/>
    </xmlCellPr>
  </singleXmlCell>
  <singleXmlCell id="304" xr6:uid="{00000000-000C-0000-FFFF-FFFF2B010000}" r="H31" connectionId="0">
    <xmlCellPr id="1" xr6:uid="{00000000-0010-0000-2B01-000001000000}" uniqueName="P1076147">
      <xmlPr mapId="1" xpath="/GFI-IZD-POD/ISD-GFI-IZD-POD_1000341/P1076147" xmlDataType="decimal"/>
    </xmlCellPr>
  </singleXmlCell>
  <singleXmlCell id="305" xr6:uid="{00000000-000C-0000-FFFF-FFFF2C010000}" r="I31" connectionId="0">
    <xmlCellPr id="1" xr6:uid="{00000000-0010-0000-2C01-000001000000}" uniqueName="P1076150">
      <xmlPr mapId="1" xpath="/GFI-IZD-POD/ISD-GFI-IZD-POD_1000341/P1076150" xmlDataType="decimal"/>
    </xmlCellPr>
  </singleXmlCell>
  <singleXmlCell id="306" xr6:uid="{00000000-000C-0000-FFFF-FFFF2D010000}" r="H32" connectionId="0">
    <xmlCellPr id="1" xr6:uid="{00000000-0010-0000-2D01-000001000000}" uniqueName="P1076152">
      <xmlPr mapId="1" xpath="/GFI-IZD-POD/ISD-GFI-IZD-POD_1000341/P1076152" xmlDataType="decimal"/>
    </xmlCellPr>
  </singleXmlCell>
  <singleXmlCell id="307" xr6:uid="{00000000-000C-0000-FFFF-FFFF2E010000}" r="I32" connectionId="0">
    <xmlCellPr id="1" xr6:uid="{00000000-0010-0000-2E01-000001000000}" uniqueName="P1076154">
      <xmlPr mapId="1" xpath="/GFI-IZD-POD/ISD-GFI-IZD-POD_1000341/P1076154" xmlDataType="decimal"/>
    </xmlCellPr>
  </singleXmlCell>
  <singleXmlCell id="308" xr6:uid="{00000000-000C-0000-FFFF-FFFF2F010000}" r="H33" connectionId="0">
    <xmlCellPr id="1" xr6:uid="{00000000-0010-0000-2F01-000001000000}" uniqueName="P1076156">
      <xmlPr mapId="1" xpath="/GFI-IZD-POD/ISD-GFI-IZD-POD_1000341/P1076156" xmlDataType="decimal"/>
    </xmlCellPr>
  </singleXmlCell>
  <singleXmlCell id="309" xr6:uid="{00000000-000C-0000-FFFF-FFFF30010000}" r="I33" connectionId="0">
    <xmlCellPr id="1" xr6:uid="{00000000-0010-0000-3001-000001000000}" uniqueName="P1076158">
      <xmlPr mapId="1" xpath="/GFI-IZD-POD/ISD-GFI-IZD-POD_1000341/P1076158" xmlDataType="decimal"/>
    </xmlCellPr>
  </singleXmlCell>
  <singleXmlCell id="310" xr6:uid="{00000000-000C-0000-FFFF-FFFF31010000}" r="H34" connectionId="0">
    <xmlCellPr id="1" xr6:uid="{00000000-0010-0000-3101-000001000000}" uniqueName="P1076162">
      <xmlPr mapId="1" xpath="/GFI-IZD-POD/ISD-GFI-IZD-POD_1000341/P1076162" xmlDataType="decimal"/>
    </xmlCellPr>
  </singleXmlCell>
  <singleXmlCell id="311" xr6:uid="{00000000-000C-0000-FFFF-FFFF32010000}" r="I34" connectionId="0">
    <xmlCellPr id="1" xr6:uid="{00000000-0010-0000-3201-000001000000}" uniqueName="P1076164">
      <xmlPr mapId="1" xpath="/GFI-IZD-POD/ISD-GFI-IZD-POD_1000341/P1076164" xmlDataType="decimal"/>
    </xmlCellPr>
  </singleXmlCell>
  <singleXmlCell id="312" xr6:uid="{00000000-000C-0000-FFFF-FFFF33010000}" r="H35" connectionId="0">
    <xmlCellPr id="1" xr6:uid="{00000000-0010-0000-3301-000001000000}" uniqueName="P1076166">
      <xmlPr mapId="1" xpath="/GFI-IZD-POD/ISD-GFI-IZD-POD_1000341/P1076166" xmlDataType="decimal"/>
    </xmlCellPr>
  </singleXmlCell>
  <singleXmlCell id="313" xr6:uid="{00000000-000C-0000-FFFF-FFFF34010000}" r="I35" connectionId="0">
    <xmlCellPr id="1" xr6:uid="{00000000-0010-0000-3401-000001000000}" uniqueName="P1076168">
      <xmlPr mapId="1" xpath="/GFI-IZD-POD/ISD-GFI-IZD-POD_1000341/P1076168" xmlDataType="decimal"/>
    </xmlCellPr>
  </singleXmlCell>
  <singleXmlCell id="314" xr6:uid="{00000000-000C-0000-FFFF-FFFF35010000}" r="H36" connectionId="0">
    <xmlCellPr id="1" xr6:uid="{00000000-0010-0000-3501-000001000000}" uniqueName="P1076170">
      <xmlPr mapId="1" xpath="/GFI-IZD-POD/ISD-GFI-IZD-POD_1000341/P1076170" xmlDataType="decimal"/>
    </xmlCellPr>
  </singleXmlCell>
  <singleXmlCell id="315" xr6:uid="{00000000-000C-0000-FFFF-FFFF36010000}" r="I36" connectionId="0">
    <xmlCellPr id="1" xr6:uid="{00000000-0010-0000-3601-000001000000}" uniqueName="P1076173">
      <xmlPr mapId="1" xpath="/GFI-IZD-POD/ISD-GFI-IZD-POD_1000341/P1076173" xmlDataType="decimal"/>
    </xmlCellPr>
  </singleXmlCell>
  <singleXmlCell id="316" xr6:uid="{00000000-000C-0000-FFFF-FFFF37010000}" r="H37" connectionId="0">
    <xmlCellPr id="1" xr6:uid="{00000000-0010-0000-3701-000001000000}" uniqueName="P1076175">
      <xmlPr mapId="1" xpath="/GFI-IZD-POD/ISD-GFI-IZD-POD_1000341/P1076175" xmlDataType="decimal"/>
    </xmlCellPr>
  </singleXmlCell>
  <singleXmlCell id="317" xr6:uid="{00000000-000C-0000-FFFF-FFFF38010000}" r="I37" connectionId="0">
    <xmlCellPr id="1" xr6:uid="{00000000-0010-0000-3801-000001000000}" uniqueName="P1076178">
      <xmlPr mapId="1" xpath="/GFI-IZD-POD/ISD-GFI-IZD-POD_1000341/P1076178" xmlDataType="decimal"/>
    </xmlCellPr>
  </singleXmlCell>
  <singleXmlCell id="318" xr6:uid="{00000000-000C-0000-FFFF-FFFF39010000}" r="H38" connectionId="0">
    <xmlCellPr id="1" xr6:uid="{00000000-0010-0000-3901-000001000000}" uniqueName="P1076180">
      <xmlPr mapId="1" xpath="/GFI-IZD-POD/ISD-GFI-IZD-POD_1000341/P1076180" xmlDataType="decimal"/>
    </xmlCellPr>
  </singleXmlCell>
  <singleXmlCell id="319" xr6:uid="{00000000-000C-0000-FFFF-FFFF3A010000}" r="I38" connectionId="0">
    <xmlCellPr id="1" xr6:uid="{00000000-0010-0000-3A01-000001000000}" uniqueName="P1076182">
      <xmlPr mapId="1" xpath="/GFI-IZD-POD/ISD-GFI-IZD-POD_1000341/P1076182" xmlDataType="decimal"/>
    </xmlCellPr>
  </singleXmlCell>
  <singleXmlCell id="320" xr6:uid="{00000000-000C-0000-FFFF-FFFF3B010000}" r="H39" connectionId="0">
    <xmlCellPr id="1" xr6:uid="{00000000-0010-0000-3B01-000001000000}" uniqueName="P1076234">
      <xmlPr mapId="1" xpath="/GFI-IZD-POD/ISD-GFI-IZD-POD_1000341/P1076234" xmlDataType="decimal"/>
    </xmlCellPr>
  </singleXmlCell>
  <singleXmlCell id="321" xr6:uid="{00000000-000C-0000-FFFF-FFFF3C010000}" r="I39" connectionId="0">
    <xmlCellPr id="1" xr6:uid="{00000000-0010-0000-3C01-000001000000}" uniqueName="P1076236">
      <xmlPr mapId="1" xpath="/GFI-IZD-POD/ISD-GFI-IZD-POD_1000341/P1076236" xmlDataType="decimal"/>
    </xmlCellPr>
  </singleXmlCell>
  <singleXmlCell id="322" xr6:uid="{00000000-000C-0000-FFFF-FFFF3D010000}" r="H40" connectionId="0">
    <xmlCellPr id="1" xr6:uid="{00000000-0010-0000-3D01-000001000000}" uniqueName="P1076240">
      <xmlPr mapId="1" xpath="/GFI-IZD-POD/ISD-GFI-IZD-POD_1000341/P1076240" xmlDataType="decimal"/>
    </xmlCellPr>
  </singleXmlCell>
  <singleXmlCell id="323" xr6:uid="{00000000-000C-0000-FFFF-FFFF3E010000}" r="I40" connectionId="0">
    <xmlCellPr id="1" xr6:uid="{00000000-0010-0000-3E01-000001000000}" uniqueName="P1076243">
      <xmlPr mapId="1" xpath="/GFI-IZD-POD/ISD-GFI-IZD-POD_1000341/P1076243" xmlDataType="decimal"/>
    </xmlCellPr>
  </singleXmlCell>
  <singleXmlCell id="324" xr6:uid="{00000000-000C-0000-FFFF-FFFF3F010000}" r="H41" connectionId="0">
    <xmlCellPr id="1" xr6:uid="{00000000-0010-0000-3F01-000001000000}" uniqueName="P1076245">
      <xmlPr mapId="1" xpath="/GFI-IZD-POD/ISD-GFI-IZD-POD_1000341/P1076245" xmlDataType="decimal"/>
    </xmlCellPr>
  </singleXmlCell>
  <singleXmlCell id="325" xr6:uid="{00000000-000C-0000-FFFF-FFFF40010000}" r="I41" connectionId="0">
    <xmlCellPr id="1" xr6:uid="{00000000-0010-0000-4001-000001000000}" uniqueName="P1076247">
      <xmlPr mapId="1" xpath="/GFI-IZD-POD/ISD-GFI-IZD-POD_1000341/P1076247" xmlDataType="decimal"/>
    </xmlCellPr>
  </singleXmlCell>
  <singleXmlCell id="326" xr6:uid="{00000000-000C-0000-FFFF-FFFF41010000}" r="H42" connectionId="0">
    <xmlCellPr id="1" xr6:uid="{00000000-0010-0000-4101-000001000000}" uniqueName="P1076249">
      <xmlPr mapId="1" xpath="/GFI-IZD-POD/ISD-GFI-IZD-POD_1000341/P1076249" xmlDataType="decimal"/>
    </xmlCellPr>
  </singleXmlCell>
  <singleXmlCell id="327" xr6:uid="{00000000-000C-0000-FFFF-FFFF42010000}" r="I42" connectionId="0">
    <xmlCellPr id="1" xr6:uid="{00000000-0010-0000-4201-000001000000}" uniqueName="P1076251">
      <xmlPr mapId="1" xpath="/GFI-IZD-POD/ISD-GFI-IZD-POD_1000341/P1076251" xmlDataType="decimal"/>
    </xmlCellPr>
  </singleXmlCell>
  <singleXmlCell id="328" xr6:uid="{00000000-000C-0000-FFFF-FFFF43010000}" r="H43" connectionId="0">
    <xmlCellPr id="1" xr6:uid="{00000000-0010-0000-4301-000001000000}" uniqueName="P1076253">
      <xmlPr mapId="1" xpath="/GFI-IZD-POD/ISD-GFI-IZD-POD_1000341/P1076253" xmlDataType="decimal"/>
    </xmlCellPr>
  </singleXmlCell>
  <singleXmlCell id="329" xr6:uid="{00000000-000C-0000-FFFF-FFFF44010000}" r="I43" connectionId="0">
    <xmlCellPr id="1" xr6:uid="{00000000-0010-0000-4401-000001000000}" uniqueName="P1076255">
      <xmlPr mapId="1" xpath="/GFI-IZD-POD/ISD-GFI-IZD-POD_1000341/P1076255" xmlDataType="decimal"/>
    </xmlCellPr>
  </singleXmlCell>
  <singleXmlCell id="330" xr6:uid="{00000000-000C-0000-FFFF-FFFF45010000}" r="H44" connectionId="0">
    <xmlCellPr id="1" xr6:uid="{00000000-0010-0000-4501-000001000000}" uniqueName="P1076257">
      <xmlPr mapId="1" xpath="/GFI-IZD-POD/ISD-GFI-IZD-POD_1000341/P1076257" xmlDataType="decimal"/>
    </xmlCellPr>
  </singleXmlCell>
  <singleXmlCell id="331" xr6:uid="{00000000-000C-0000-FFFF-FFFF46010000}" r="I44" connectionId="0">
    <xmlCellPr id="1" xr6:uid="{00000000-0010-0000-4601-000001000000}" uniqueName="P1076259">
      <xmlPr mapId="1" xpath="/GFI-IZD-POD/ISD-GFI-IZD-POD_1000341/P1076259" xmlDataType="decimal"/>
    </xmlCellPr>
  </singleXmlCell>
  <singleXmlCell id="332" xr6:uid="{00000000-000C-0000-FFFF-FFFF47010000}" r="H45" connectionId="0">
    <xmlCellPr id="1" xr6:uid="{00000000-0010-0000-4701-000001000000}" uniqueName="P1076262">
      <xmlPr mapId="1" xpath="/GFI-IZD-POD/ISD-GFI-IZD-POD_1000341/P1076262" xmlDataType="decimal"/>
    </xmlCellPr>
  </singleXmlCell>
  <singleXmlCell id="333" xr6:uid="{00000000-000C-0000-FFFF-FFFF48010000}" r="I45" connectionId="0">
    <xmlCellPr id="1" xr6:uid="{00000000-0010-0000-4801-000001000000}" uniqueName="P1076264">
      <xmlPr mapId="1" xpath="/GFI-IZD-POD/ISD-GFI-IZD-POD_1000341/P1076264" xmlDataType="decimal"/>
    </xmlCellPr>
  </singleXmlCell>
  <singleXmlCell id="334" xr6:uid="{00000000-000C-0000-FFFF-FFFF49010000}" r="H46" connectionId="0">
    <xmlCellPr id="1" xr6:uid="{00000000-0010-0000-4901-000001000000}" uniqueName="P1076274">
      <xmlPr mapId="1" xpath="/GFI-IZD-POD/ISD-GFI-IZD-POD_1000341/P1076274" xmlDataType="decimal"/>
    </xmlCellPr>
  </singleXmlCell>
  <singleXmlCell id="335" xr6:uid="{00000000-000C-0000-FFFF-FFFF4A010000}" r="I46" connectionId="0">
    <xmlCellPr id="1" xr6:uid="{00000000-0010-0000-4A01-000001000000}" uniqueName="P1076276">
      <xmlPr mapId="1" xpath="/GFI-IZD-POD/ISD-GFI-IZD-POD_1000341/P1076276" xmlDataType="decimal"/>
    </xmlCellPr>
  </singleXmlCell>
  <singleXmlCell id="336" xr6:uid="{00000000-000C-0000-FFFF-FFFF4B010000}" r="H47" connectionId="0">
    <xmlCellPr id="1" xr6:uid="{00000000-0010-0000-4B01-000001000000}" uniqueName="P1076278">
      <xmlPr mapId="1" xpath="/GFI-IZD-POD/ISD-GFI-IZD-POD_1000341/P1076278" xmlDataType="decimal"/>
    </xmlCellPr>
  </singleXmlCell>
  <singleXmlCell id="337" xr6:uid="{00000000-000C-0000-FFFF-FFFF4C010000}" r="I47" connectionId="0">
    <xmlCellPr id="1" xr6:uid="{00000000-0010-0000-4C01-000001000000}" uniqueName="P1076280">
      <xmlPr mapId="1" xpath="/GFI-IZD-POD/ISD-GFI-IZD-POD_1000341/P1076280" xmlDataType="decimal"/>
    </xmlCellPr>
  </singleXmlCell>
  <singleXmlCell id="338" xr6:uid="{00000000-000C-0000-FFFF-FFFF4D010000}" r="H48" connectionId="0">
    <xmlCellPr id="1" xr6:uid="{00000000-0010-0000-4D01-000001000000}" uniqueName="P1076281">
      <xmlPr mapId="1" xpath="/GFI-IZD-POD/ISD-GFI-IZD-POD_1000341/P1076281" xmlDataType="decimal"/>
    </xmlCellPr>
  </singleXmlCell>
  <singleXmlCell id="339" xr6:uid="{00000000-000C-0000-FFFF-FFFF4E010000}" r="I48" connectionId="0">
    <xmlCellPr id="1" xr6:uid="{00000000-0010-0000-4E01-000001000000}" uniqueName="P1076282">
      <xmlPr mapId="1" xpath="/GFI-IZD-POD/ISD-GFI-IZD-POD_1000341/P1076282" xmlDataType="decimal"/>
    </xmlCellPr>
  </singleXmlCell>
  <singleXmlCell id="340" xr6:uid="{00000000-000C-0000-FFFF-FFFF4F010000}" r="H49" connectionId="0">
    <xmlCellPr id="1" xr6:uid="{00000000-0010-0000-4F01-000001000000}" uniqueName="P1076283">
      <xmlPr mapId="1" xpath="/GFI-IZD-POD/ISD-GFI-IZD-POD_1000341/P1076283" xmlDataType="decimal"/>
    </xmlCellPr>
  </singleXmlCell>
  <singleXmlCell id="341" xr6:uid="{00000000-000C-0000-FFFF-FFFF50010000}" r="I49" connectionId="0">
    <xmlCellPr id="1" xr6:uid="{00000000-0010-0000-5001-000001000000}" uniqueName="P1076284">
      <xmlPr mapId="1" xpath="/GFI-IZD-POD/ISD-GFI-IZD-POD_1000341/P1076284" xmlDataType="decimal"/>
    </xmlCellPr>
  </singleXmlCell>
  <singleXmlCell id="342" xr6:uid="{00000000-000C-0000-FFFF-FFFF51010000}" r="H50" connectionId="0">
    <xmlCellPr id="1" xr6:uid="{00000000-0010-0000-5101-000001000000}" uniqueName="P1076285">
      <xmlPr mapId="1" xpath="/GFI-IZD-POD/ISD-GFI-IZD-POD_1000341/P1076285" xmlDataType="decimal"/>
    </xmlCellPr>
  </singleXmlCell>
  <singleXmlCell id="343" xr6:uid="{00000000-000C-0000-FFFF-FFFF52010000}" r="I50" connectionId="0">
    <xmlCellPr id="1" xr6:uid="{00000000-0010-0000-5201-000001000000}" uniqueName="P1076286">
      <xmlPr mapId="1" xpath="/GFI-IZD-POD/ISD-GFI-IZD-POD_1000341/P1076286" xmlDataType="decimal"/>
    </xmlCellPr>
  </singleXmlCell>
  <singleXmlCell id="344" xr6:uid="{00000000-000C-0000-FFFF-FFFF53010000}" r="H51" connectionId="0">
    <xmlCellPr id="1" xr6:uid="{00000000-0010-0000-5301-000001000000}" uniqueName="P1076287">
      <xmlPr mapId="1" xpath="/GFI-IZD-POD/ISD-GFI-IZD-POD_1000341/P1076287" xmlDataType="decimal"/>
    </xmlCellPr>
  </singleXmlCell>
  <singleXmlCell id="345" xr6:uid="{00000000-000C-0000-FFFF-FFFF54010000}" r="I51" connectionId="0">
    <xmlCellPr id="1" xr6:uid="{00000000-0010-0000-5401-000001000000}" uniqueName="P1076288">
      <xmlPr mapId="1" xpath="/GFI-IZD-POD/ISD-GFI-IZD-POD_1000341/P1076288" xmlDataType="decimal"/>
    </xmlCellPr>
  </singleXmlCell>
  <singleXmlCell id="346" xr6:uid="{00000000-000C-0000-FFFF-FFFF55010000}" r="H52" connectionId="0">
    <xmlCellPr id="1" xr6:uid="{00000000-0010-0000-5501-000001000000}" uniqueName="P1076289">
      <xmlPr mapId="1" xpath="/GFI-IZD-POD/ISD-GFI-IZD-POD_1000341/P1076289" xmlDataType="decimal"/>
    </xmlCellPr>
  </singleXmlCell>
  <singleXmlCell id="347" xr6:uid="{00000000-000C-0000-FFFF-FFFF56010000}" r="I52" connectionId="0">
    <xmlCellPr id="1" xr6:uid="{00000000-0010-0000-5601-000001000000}" uniqueName="P1076291">
      <xmlPr mapId="1" xpath="/GFI-IZD-POD/ISD-GFI-IZD-POD_1000341/P1076291" xmlDataType="decimal"/>
    </xmlCellPr>
  </singleXmlCell>
  <singleXmlCell id="348" xr6:uid="{00000000-000C-0000-FFFF-FFFF57010000}" r="H53" connectionId="0">
    <xmlCellPr id="1" xr6:uid="{00000000-0010-0000-5701-000001000000}" uniqueName="P1076293">
      <xmlPr mapId="1" xpath="/GFI-IZD-POD/ISD-GFI-IZD-POD_1000341/P1076293" xmlDataType="decimal"/>
    </xmlCellPr>
  </singleXmlCell>
  <singleXmlCell id="349" xr6:uid="{00000000-000C-0000-FFFF-FFFF58010000}" r="I53" connectionId="0">
    <xmlCellPr id="1" xr6:uid="{00000000-0010-0000-5801-000001000000}" uniqueName="P1076295">
      <xmlPr mapId="1" xpath="/GFI-IZD-POD/ISD-GFI-IZD-POD_1000341/P1076295" xmlDataType="decimal"/>
    </xmlCellPr>
  </singleXmlCell>
  <singleXmlCell id="350" xr6:uid="{00000000-000C-0000-FFFF-FFFF59010000}" r="H54" connectionId="0">
    <xmlCellPr id="1" xr6:uid="{00000000-0010-0000-5901-000001000000}" uniqueName="P1076297">
      <xmlPr mapId="1" xpath="/GFI-IZD-POD/ISD-GFI-IZD-POD_1000341/P1076297" xmlDataType="decimal"/>
    </xmlCellPr>
  </singleXmlCell>
  <singleXmlCell id="351" xr6:uid="{00000000-000C-0000-FFFF-FFFF5A010000}" r="I54" connectionId="0">
    <xmlCellPr id="1" xr6:uid="{00000000-0010-0000-5A01-000001000000}" uniqueName="P1076299">
      <xmlPr mapId="1" xpath="/GFI-IZD-POD/ISD-GFI-IZD-POD_1000341/P1076299" xmlDataType="decimal"/>
    </xmlCellPr>
  </singleXmlCell>
  <singleXmlCell id="352" xr6:uid="{00000000-000C-0000-FFFF-FFFF5B010000}" r="H55" connectionId="0">
    <xmlCellPr id="1" xr6:uid="{00000000-0010-0000-5B01-000001000000}" uniqueName="P1076301">
      <xmlPr mapId="1" xpath="/GFI-IZD-POD/ISD-GFI-IZD-POD_1000341/P1076301" xmlDataType="decimal"/>
    </xmlCellPr>
  </singleXmlCell>
  <singleXmlCell id="353" xr6:uid="{00000000-000C-0000-FFFF-FFFF5C010000}" r="I55" connectionId="0">
    <xmlCellPr id="1" xr6:uid="{00000000-0010-0000-5C01-000001000000}" uniqueName="P1076303">
      <xmlPr mapId="1" xpath="/GFI-IZD-POD/ISD-GFI-IZD-POD_1000341/P1076303" xmlDataType="decimal"/>
    </xmlCellPr>
  </singleXmlCell>
  <singleXmlCell id="354" xr6:uid="{00000000-000C-0000-FFFF-FFFF5D010000}" r="H56" connectionId="0">
    <xmlCellPr id="1" xr6:uid="{00000000-0010-0000-5D01-000001000000}" uniqueName="P1076315">
      <xmlPr mapId="1" xpath="/GFI-IZD-POD/ISD-GFI-IZD-POD_1000341/P1076315" xmlDataType="decimal"/>
    </xmlCellPr>
  </singleXmlCell>
  <singleXmlCell id="355" xr6:uid="{00000000-000C-0000-FFFF-FFFF5E010000}" r="I56" connectionId="0">
    <xmlCellPr id="1" xr6:uid="{00000000-0010-0000-5E01-000001000000}" uniqueName="P1076317">
      <xmlPr mapId="1" xpath="/GFI-IZD-POD/ISD-GFI-IZD-POD_1000341/P1076317" xmlDataType="decimal"/>
    </xmlCellPr>
  </singleXmlCell>
  <singleXmlCell id="356" xr6:uid="{00000000-000C-0000-FFFF-FFFF5F010000}" r="H57" connectionId="0">
    <xmlCellPr id="1" xr6:uid="{00000000-0010-0000-5F01-000001000000}" uniqueName="P1076322">
      <xmlPr mapId="1" xpath="/GFI-IZD-POD/ISD-GFI-IZD-POD_1000341/P1076322" xmlDataType="decimal"/>
    </xmlCellPr>
  </singleXmlCell>
  <singleXmlCell id="357" xr6:uid="{00000000-000C-0000-FFFF-FFFF60010000}" r="I57" connectionId="0">
    <xmlCellPr id="1" xr6:uid="{00000000-0010-0000-6001-000001000000}" uniqueName="P1076324">
      <xmlPr mapId="1" xpath="/GFI-IZD-POD/ISD-GFI-IZD-POD_1000341/P1076324" xmlDataType="decimal"/>
    </xmlCellPr>
  </singleXmlCell>
  <singleXmlCell id="358" xr6:uid="{00000000-000C-0000-FFFF-FFFF61010000}" r="H58" connectionId="0">
    <xmlCellPr id="1" xr6:uid="{00000000-0010-0000-6101-000001000000}" uniqueName="P1076326">
      <xmlPr mapId="1" xpath="/GFI-IZD-POD/ISD-GFI-IZD-POD_1000341/P1076326" xmlDataType="decimal"/>
    </xmlCellPr>
  </singleXmlCell>
  <singleXmlCell id="359" xr6:uid="{00000000-000C-0000-FFFF-FFFF62010000}" r="I58" connectionId="0">
    <xmlCellPr id="1" xr6:uid="{00000000-0010-0000-6201-000001000000}" uniqueName="P1076330">
      <xmlPr mapId="1" xpath="/GFI-IZD-POD/ISD-GFI-IZD-POD_1000341/P1076330" xmlDataType="decimal"/>
    </xmlCellPr>
  </singleXmlCell>
  <singleXmlCell id="360" xr6:uid="{00000000-000C-0000-FFFF-FFFF63010000}" r="H59" connectionId="0">
    <xmlCellPr id="1" xr6:uid="{00000000-0010-0000-6301-000001000000}" uniqueName="P1076331">
      <xmlPr mapId="1" xpath="/GFI-IZD-POD/ISD-GFI-IZD-POD_1000341/P1076331" xmlDataType="decimal"/>
    </xmlCellPr>
  </singleXmlCell>
  <singleXmlCell id="361" xr6:uid="{00000000-000C-0000-FFFF-FFFF64010000}" r="I59" connectionId="0">
    <xmlCellPr id="1" xr6:uid="{00000000-0010-0000-6401-000001000000}" uniqueName="P1076332">
      <xmlPr mapId="1" xpath="/GFI-IZD-POD/ISD-GFI-IZD-POD_1000341/P1076332" xmlDataType="decimal"/>
    </xmlCellPr>
  </singleXmlCell>
  <singleXmlCell id="362" xr6:uid="{00000000-000C-0000-FFFF-FFFF65010000}" r="H60" connectionId="0">
    <xmlCellPr id="1" xr6:uid="{00000000-0010-0000-6501-000001000000}" uniqueName="P1076333">
      <xmlPr mapId="1" xpath="/GFI-IZD-POD/ISD-GFI-IZD-POD_1000341/P1076333" xmlDataType="decimal"/>
    </xmlCellPr>
  </singleXmlCell>
  <singleXmlCell id="363" xr6:uid="{00000000-000C-0000-FFFF-FFFF66010000}" r="I60" connectionId="0">
    <xmlCellPr id="1" xr6:uid="{00000000-0010-0000-6601-000001000000}" uniqueName="P1076334">
      <xmlPr mapId="1" xpath="/GFI-IZD-POD/ISD-GFI-IZD-POD_1000341/P1076334" xmlDataType="decimal"/>
    </xmlCellPr>
  </singleXmlCell>
  <singleXmlCell id="364" xr6:uid="{00000000-000C-0000-FFFF-FFFF67010000}" r="H61" connectionId="0">
    <xmlCellPr id="1" xr6:uid="{00000000-0010-0000-6701-000001000000}" uniqueName="P1076335">
      <xmlPr mapId="1" xpath="/GFI-IZD-POD/ISD-GFI-IZD-POD_1000341/P1076335" xmlDataType="decimal"/>
    </xmlCellPr>
  </singleXmlCell>
  <singleXmlCell id="365" xr6:uid="{00000000-000C-0000-FFFF-FFFF68010000}" r="I61" connectionId="0">
    <xmlCellPr id="1" xr6:uid="{00000000-0010-0000-6801-000001000000}" uniqueName="P1076336">
      <xmlPr mapId="1" xpath="/GFI-IZD-POD/ISD-GFI-IZD-POD_1000341/P1076336" xmlDataType="decimal"/>
    </xmlCellPr>
  </singleXmlCell>
  <singleXmlCell id="366" xr6:uid="{00000000-000C-0000-FFFF-FFFF69010000}" r="H62" connectionId="0">
    <xmlCellPr id="1" xr6:uid="{00000000-0010-0000-6901-000001000000}" uniqueName="P1076337">
      <xmlPr mapId="1" xpath="/GFI-IZD-POD/ISD-GFI-IZD-POD_1000341/P1076337" xmlDataType="decimal"/>
    </xmlCellPr>
  </singleXmlCell>
  <singleXmlCell id="367" xr6:uid="{00000000-000C-0000-FFFF-FFFF6A010000}" r="I62" connectionId="0">
    <xmlCellPr id="1" xr6:uid="{00000000-0010-0000-6A01-000001000000}" uniqueName="P1076338">
      <xmlPr mapId="1" xpath="/GFI-IZD-POD/ISD-GFI-IZD-POD_1000341/P1076338" xmlDataType="decimal"/>
    </xmlCellPr>
  </singleXmlCell>
  <singleXmlCell id="368" xr6:uid="{00000000-000C-0000-FFFF-FFFF6B010000}" r="H63" connectionId="0">
    <xmlCellPr id="1" xr6:uid="{00000000-0010-0000-6B01-000001000000}" uniqueName="P1076339">
      <xmlPr mapId="1" xpath="/GFI-IZD-POD/ISD-GFI-IZD-POD_1000341/P1076339" xmlDataType="decimal"/>
    </xmlCellPr>
  </singleXmlCell>
  <singleXmlCell id="369" xr6:uid="{00000000-000C-0000-FFFF-FFFF6C010000}" r="I63" connectionId="0">
    <xmlCellPr id="1" xr6:uid="{00000000-0010-0000-6C01-000001000000}" uniqueName="P1076340">
      <xmlPr mapId="1" xpath="/GFI-IZD-POD/ISD-GFI-IZD-POD_1000341/P1076340" xmlDataType="decimal"/>
    </xmlCellPr>
  </singleXmlCell>
  <singleXmlCell id="370" xr6:uid="{00000000-000C-0000-FFFF-FFFF6D010000}" r="H64" connectionId="0">
    <xmlCellPr id="1" xr6:uid="{00000000-0010-0000-6D01-000001000000}" uniqueName="P1076341">
      <xmlPr mapId="1" xpath="/GFI-IZD-POD/ISD-GFI-IZD-POD_1000341/P1076341" xmlDataType="decimal"/>
    </xmlCellPr>
  </singleXmlCell>
  <singleXmlCell id="371" xr6:uid="{00000000-000C-0000-FFFF-FFFF6E010000}" r="I64" connectionId="0">
    <xmlCellPr id="1" xr6:uid="{00000000-0010-0000-6E01-000001000000}" uniqueName="P1076342">
      <xmlPr mapId="1" xpath="/GFI-IZD-POD/ISD-GFI-IZD-POD_1000341/P1076342" xmlDataType="decimal"/>
    </xmlCellPr>
  </singleXmlCell>
  <singleXmlCell id="372" xr6:uid="{00000000-000C-0000-FFFF-FFFF6F010000}" r="H65" connectionId="0">
    <xmlCellPr id="1" xr6:uid="{00000000-0010-0000-6F01-000001000000}" uniqueName="P1076343">
      <xmlPr mapId="1" xpath="/GFI-IZD-POD/ISD-GFI-IZD-POD_1000341/P1076343" xmlDataType="decimal"/>
    </xmlCellPr>
  </singleXmlCell>
  <singleXmlCell id="373" xr6:uid="{00000000-000C-0000-FFFF-FFFF70010000}" r="I65" connectionId="0">
    <xmlCellPr id="1" xr6:uid="{00000000-0010-0000-7001-000001000000}" uniqueName="P1076344">
      <xmlPr mapId="1" xpath="/GFI-IZD-POD/ISD-GFI-IZD-POD_1000341/P1076344" xmlDataType="decimal"/>
    </xmlCellPr>
  </singleXmlCell>
  <singleXmlCell id="374" xr6:uid="{00000000-000C-0000-FFFF-FFFF71010000}" r="H66" connectionId="0">
    <xmlCellPr id="1" xr6:uid="{00000000-0010-0000-7101-000001000000}" uniqueName="P1076345">
      <xmlPr mapId="1" xpath="/GFI-IZD-POD/ISD-GFI-IZD-POD_1000341/P1076345" xmlDataType="decimal"/>
    </xmlCellPr>
  </singleXmlCell>
  <singleXmlCell id="375" xr6:uid="{00000000-000C-0000-FFFF-FFFF72010000}" r="I66" connectionId="0">
    <xmlCellPr id="1" xr6:uid="{00000000-0010-0000-7201-000001000000}" uniqueName="P1076346">
      <xmlPr mapId="1" xpath="/GFI-IZD-POD/ISD-GFI-IZD-POD_1000341/P1076346" xmlDataType="decimal"/>
    </xmlCellPr>
  </singleXmlCell>
  <singleXmlCell id="376" xr6:uid="{00000000-000C-0000-FFFF-FFFF73010000}" r="H67" connectionId="0">
    <xmlCellPr id="1" xr6:uid="{00000000-0010-0000-7301-000001000000}" uniqueName="P1076347">
      <xmlPr mapId="1" xpath="/GFI-IZD-POD/ISD-GFI-IZD-POD_1000341/P1076347" xmlDataType="decimal"/>
    </xmlCellPr>
  </singleXmlCell>
  <singleXmlCell id="377" xr6:uid="{00000000-000C-0000-FFFF-FFFF74010000}" r="I67" connectionId="0">
    <xmlCellPr id="1" xr6:uid="{00000000-0010-0000-7401-000001000000}" uniqueName="P1076348">
      <xmlPr mapId="1" xpath="/GFI-IZD-POD/ISD-GFI-IZD-POD_1000341/P1076348" xmlDataType="decimal"/>
    </xmlCellPr>
  </singleXmlCell>
  <singleXmlCell id="378" xr6:uid="{00000000-000C-0000-FFFF-FFFF75010000}" r="H69" connectionId="0">
    <xmlCellPr id="1" xr6:uid="{00000000-0010-0000-7501-000001000000}" uniqueName="P1076349">
      <xmlPr mapId="1" xpath="/GFI-IZD-POD/ISD-GFI-IZD-POD_1000341/P1076349" xmlDataType="decimal"/>
    </xmlCellPr>
  </singleXmlCell>
  <singleXmlCell id="379" xr6:uid="{00000000-000C-0000-FFFF-FFFF76010000}" r="I69" connectionId="0">
    <xmlCellPr id="1" xr6:uid="{00000000-0010-0000-7601-000001000000}" uniqueName="P1076350">
      <xmlPr mapId="1" xpath="/GFI-IZD-POD/ISD-GFI-IZD-POD_1000341/P1076350" xmlDataType="decimal"/>
    </xmlCellPr>
  </singleXmlCell>
  <singleXmlCell id="380" xr6:uid="{00000000-000C-0000-FFFF-FFFF77010000}" r="H70" connectionId="0">
    <xmlCellPr id="1" xr6:uid="{00000000-0010-0000-7701-000001000000}" uniqueName="P1076351">
      <xmlPr mapId="1" xpath="/GFI-IZD-POD/ISD-GFI-IZD-POD_1000341/P1076351" xmlDataType="decimal"/>
    </xmlCellPr>
  </singleXmlCell>
  <singleXmlCell id="381" xr6:uid="{00000000-000C-0000-FFFF-FFFF78010000}" r="I70" connectionId="0">
    <xmlCellPr id="1" xr6:uid="{00000000-0010-0000-7801-000001000000}" uniqueName="P1076352">
      <xmlPr mapId="1" xpath="/GFI-IZD-POD/ISD-GFI-IZD-POD_1000341/P1076352" xmlDataType="decimal"/>
    </xmlCellPr>
  </singleXmlCell>
  <singleXmlCell id="382" xr6:uid="{00000000-000C-0000-FFFF-FFFF79010000}" r="H71" connectionId="0">
    <xmlCellPr id="1" xr6:uid="{00000000-0010-0000-7901-000001000000}" uniqueName="P1076353">
      <xmlPr mapId="1" xpath="/GFI-IZD-POD/ISD-GFI-IZD-POD_1000341/P1076353" xmlDataType="decimal"/>
    </xmlCellPr>
  </singleXmlCell>
  <singleXmlCell id="383" xr6:uid="{00000000-000C-0000-FFFF-FFFF7A010000}" r="I71" connectionId="0">
    <xmlCellPr id="1" xr6:uid="{00000000-0010-0000-7A01-000001000000}" uniqueName="P1076354">
      <xmlPr mapId="1" xpath="/GFI-IZD-POD/ISD-GFI-IZD-POD_1000341/P1076354" xmlDataType="decimal"/>
    </xmlCellPr>
  </singleXmlCell>
  <singleXmlCell id="384" xr6:uid="{00000000-000C-0000-FFFF-FFFF7B010000}" r="H72" connectionId="0">
    <xmlCellPr id="1" xr6:uid="{00000000-0010-0000-7B01-000001000000}" uniqueName="P1076355">
      <xmlPr mapId="1" xpath="/GFI-IZD-POD/ISD-GFI-IZD-POD_1000341/P1076355" xmlDataType="decimal"/>
    </xmlCellPr>
  </singleXmlCell>
  <singleXmlCell id="385" xr6:uid="{00000000-000C-0000-FFFF-FFFF7C010000}" r="I72" connectionId="0">
    <xmlCellPr id="1" xr6:uid="{00000000-0010-0000-7C01-000001000000}" uniqueName="P1076356">
      <xmlPr mapId="1" xpath="/GFI-IZD-POD/ISD-GFI-IZD-POD_1000341/P1076356" xmlDataType="decimal"/>
    </xmlCellPr>
  </singleXmlCell>
  <singleXmlCell id="386" xr6:uid="{00000000-000C-0000-FFFF-FFFF7D010000}" r="H73" connectionId="0">
    <xmlCellPr id="1" xr6:uid="{00000000-0010-0000-7D01-000001000000}" uniqueName="P1076357">
      <xmlPr mapId="1" xpath="/GFI-IZD-POD/ISD-GFI-IZD-POD_1000341/P1076357" xmlDataType="decimal"/>
    </xmlCellPr>
  </singleXmlCell>
  <singleXmlCell id="387" xr6:uid="{00000000-000C-0000-FFFF-FFFF7E010000}" r="I73" connectionId="0">
    <xmlCellPr id="1" xr6:uid="{00000000-0010-0000-7E01-000001000000}" uniqueName="P1076358">
      <xmlPr mapId="1" xpath="/GFI-IZD-POD/ISD-GFI-IZD-POD_1000341/P1076358" xmlDataType="decimal"/>
    </xmlCellPr>
  </singleXmlCell>
  <singleXmlCell id="388" xr6:uid="{00000000-000C-0000-FFFF-FFFF7F010000}" r="H74" connectionId="0">
    <xmlCellPr id="1" xr6:uid="{00000000-0010-0000-7F01-000001000000}" uniqueName="P1076359">
      <xmlPr mapId="1" xpath="/GFI-IZD-POD/ISD-GFI-IZD-POD_1000341/P1076359" xmlDataType="decimal"/>
    </xmlCellPr>
  </singleXmlCell>
  <singleXmlCell id="389" xr6:uid="{00000000-000C-0000-FFFF-FFFF80010000}" r="I74" connectionId="0">
    <xmlCellPr id="1" xr6:uid="{00000000-0010-0000-8001-000001000000}" uniqueName="P1076360">
      <xmlPr mapId="1" xpath="/GFI-IZD-POD/ISD-GFI-IZD-POD_1000341/P1076360" xmlDataType="decimal"/>
    </xmlCellPr>
  </singleXmlCell>
  <singleXmlCell id="390" xr6:uid="{00000000-000C-0000-FFFF-FFFF81010000}" r="H76" connectionId="0">
    <xmlCellPr id="1" xr6:uid="{00000000-0010-0000-8101-000001000000}" uniqueName="P1076361">
      <xmlPr mapId="1" xpath="/GFI-IZD-POD/ISD-GFI-IZD-POD_1000341/P1076361" xmlDataType="decimal"/>
    </xmlCellPr>
  </singleXmlCell>
  <singleXmlCell id="391" xr6:uid="{00000000-000C-0000-FFFF-FFFF82010000}" r="I76" connectionId="0">
    <xmlCellPr id="1" xr6:uid="{00000000-0010-0000-8201-000001000000}" uniqueName="P1076362">
      <xmlPr mapId="1" xpath="/GFI-IZD-POD/ISD-GFI-IZD-POD_1000341/P1076362" xmlDataType="decimal"/>
    </xmlCellPr>
  </singleXmlCell>
  <singleXmlCell id="392" xr6:uid="{00000000-000C-0000-FFFF-FFFF83010000}" r="H77" connectionId="0">
    <xmlCellPr id="1" xr6:uid="{00000000-0010-0000-8301-000001000000}" uniqueName="P1076363">
      <xmlPr mapId="1" xpath="/GFI-IZD-POD/ISD-GFI-IZD-POD_1000341/P1076363" xmlDataType="decimal"/>
    </xmlCellPr>
  </singleXmlCell>
  <singleXmlCell id="393" xr6:uid="{00000000-000C-0000-FFFF-FFFF84010000}" r="I77" connectionId="0">
    <xmlCellPr id="1" xr6:uid="{00000000-0010-0000-8401-000001000000}" uniqueName="P1076364">
      <xmlPr mapId="1" xpath="/GFI-IZD-POD/ISD-GFI-IZD-POD_1000341/P1076364" xmlDataType="decimal"/>
    </xmlCellPr>
  </singleXmlCell>
  <singleXmlCell id="394" xr6:uid="{00000000-000C-0000-FFFF-FFFF85010000}" r="H78" connectionId="0">
    <xmlCellPr id="1" xr6:uid="{00000000-0010-0000-8501-000001000000}" uniqueName="P1076365">
      <xmlPr mapId="1" xpath="/GFI-IZD-POD/ISD-GFI-IZD-POD_1000341/P1076365" xmlDataType="decimal"/>
    </xmlCellPr>
  </singleXmlCell>
  <singleXmlCell id="395" xr6:uid="{00000000-000C-0000-FFFF-FFFF86010000}" r="I78" connectionId="0">
    <xmlCellPr id="1" xr6:uid="{00000000-0010-0000-8601-000001000000}" uniqueName="P1076366">
      <xmlPr mapId="1" xpath="/GFI-IZD-POD/ISD-GFI-IZD-POD_1000341/P1076366" xmlDataType="decimal"/>
    </xmlCellPr>
  </singleXmlCell>
  <singleXmlCell id="396" xr6:uid="{00000000-000C-0000-FFFF-FFFF87010000}" r="H79" connectionId="0">
    <xmlCellPr id="1" xr6:uid="{00000000-0010-0000-8701-000001000000}" uniqueName="P1076367">
      <xmlPr mapId="1" xpath="/GFI-IZD-POD/ISD-GFI-IZD-POD_1000341/P1076367" xmlDataType="decimal"/>
    </xmlCellPr>
  </singleXmlCell>
  <singleXmlCell id="397" xr6:uid="{00000000-000C-0000-FFFF-FFFF88010000}" r="I79" connectionId="0">
    <xmlCellPr id="1" xr6:uid="{00000000-0010-0000-8801-000001000000}" uniqueName="P1076368">
      <xmlPr mapId="1" xpath="/GFI-IZD-POD/ISD-GFI-IZD-POD_1000341/P1076368" xmlDataType="decimal"/>
    </xmlCellPr>
  </singleXmlCell>
  <singleXmlCell id="398" xr6:uid="{00000000-000C-0000-FFFF-FFFF89010000}" r="H80" connectionId="0">
    <xmlCellPr id="1" xr6:uid="{00000000-0010-0000-8901-000001000000}" uniqueName="P1076369">
      <xmlPr mapId="1" xpath="/GFI-IZD-POD/ISD-GFI-IZD-POD_1000341/P1076369" xmlDataType="decimal"/>
    </xmlCellPr>
  </singleXmlCell>
  <singleXmlCell id="399" xr6:uid="{00000000-000C-0000-FFFF-FFFF8A010000}" r="I80" connectionId="0">
    <xmlCellPr id="1" xr6:uid="{00000000-0010-0000-8A01-000001000000}" uniqueName="P1076370">
      <xmlPr mapId="1" xpath="/GFI-IZD-POD/ISD-GFI-IZD-POD_1000341/P1076370" xmlDataType="decimal"/>
    </xmlCellPr>
  </singleXmlCell>
  <singleXmlCell id="400" xr6:uid="{00000000-000C-0000-FFFF-FFFF8B010000}" r="H81" connectionId="0">
    <xmlCellPr id="1" xr6:uid="{00000000-0010-0000-8B01-000001000000}" uniqueName="P1076371">
      <xmlPr mapId="1" xpath="/GFI-IZD-POD/ISD-GFI-IZD-POD_1000341/P1076371" xmlDataType="decimal"/>
    </xmlCellPr>
  </singleXmlCell>
  <singleXmlCell id="401" xr6:uid="{00000000-000C-0000-FFFF-FFFF8C010000}" r="I81" connectionId="0">
    <xmlCellPr id="1" xr6:uid="{00000000-0010-0000-8C01-000001000000}" uniqueName="P1076372">
      <xmlPr mapId="1" xpath="/GFI-IZD-POD/ISD-GFI-IZD-POD_1000341/P1076372" xmlDataType="decimal"/>
    </xmlCellPr>
  </singleXmlCell>
  <singleXmlCell id="402" xr6:uid="{00000000-000C-0000-FFFF-FFFF8D010000}" r="H82" connectionId="0">
    <xmlCellPr id="1" xr6:uid="{00000000-0010-0000-8D01-000001000000}" uniqueName="P1076373">
      <xmlPr mapId="1" xpath="/GFI-IZD-POD/ISD-GFI-IZD-POD_1000341/P1076373" xmlDataType="decimal"/>
    </xmlCellPr>
  </singleXmlCell>
  <singleXmlCell id="403" xr6:uid="{00000000-000C-0000-FFFF-FFFF8E010000}" r="I82" connectionId="0">
    <xmlCellPr id="1" xr6:uid="{00000000-0010-0000-8E01-000001000000}" uniqueName="P1076374">
      <xmlPr mapId="1" xpath="/GFI-IZD-POD/ISD-GFI-IZD-POD_1000341/P1076374" xmlDataType="decimal"/>
    </xmlCellPr>
  </singleXmlCell>
  <singleXmlCell id="404" xr6:uid="{00000000-000C-0000-FFFF-FFFF8F010000}" r="H84" connectionId="0">
    <xmlCellPr id="1" xr6:uid="{00000000-0010-0000-8F01-000001000000}" uniqueName="P1076375">
      <xmlPr mapId="1" xpath="/GFI-IZD-POD/ISD-GFI-IZD-POD_1000341/P1076375" xmlDataType="decimal"/>
    </xmlCellPr>
  </singleXmlCell>
  <singleXmlCell id="405" xr6:uid="{00000000-000C-0000-FFFF-FFFF90010000}" r="I84" connectionId="0">
    <xmlCellPr id="1" xr6:uid="{00000000-0010-0000-9001-000001000000}" uniqueName="P1076376">
      <xmlPr mapId="1" xpath="/GFI-IZD-POD/ISD-GFI-IZD-POD_1000341/P1076376" xmlDataType="decimal"/>
    </xmlCellPr>
  </singleXmlCell>
  <singleXmlCell id="406" xr6:uid="{00000000-000C-0000-FFFF-FFFF91010000}" r="H85" connectionId="0">
    <xmlCellPr id="1" xr6:uid="{00000000-0010-0000-9101-000001000000}" uniqueName="P1076377">
      <xmlPr mapId="1" xpath="/GFI-IZD-POD/ISD-GFI-IZD-POD_1000341/P1076377" xmlDataType="decimal"/>
    </xmlCellPr>
  </singleXmlCell>
  <singleXmlCell id="407" xr6:uid="{00000000-000C-0000-FFFF-FFFF92010000}" r="I85" connectionId="0">
    <xmlCellPr id="1" xr6:uid="{00000000-0010-0000-9201-000001000000}" uniqueName="P1076378">
      <xmlPr mapId="1" xpath="/GFI-IZD-POD/ISD-GFI-IZD-POD_1000341/P1076378" xmlDataType="decimal"/>
    </xmlCellPr>
  </singleXmlCell>
  <singleXmlCell id="408" xr6:uid="{00000000-000C-0000-FFFF-FFFF93010000}" r="H86" connectionId="0">
    <xmlCellPr id="1" xr6:uid="{00000000-0010-0000-9301-000001000000}" uniqueName="P1076379">
      <xmlPr mapId="1" xpath="/GFI-IZD-POD/ISD-GFI-IZD-POD_1000341/P1076379" xmlDataType="decimal"/>
    </xmlCellPr>
  </singleXmlCell>
  <singleXmlCell id="409" xr6:uid="{00000000-000C-0000-FFFF-FFFF94010000}" r="I86" connectionId="0">
    <xmlCellPr id="1" xr6:uid="{00000000-0010-0000-9401-000001000000}" uniqueName="P1076380">
      <xmlPr mapId="1" xpath="/GFI-IZD-POD/ISD-GFI-IZD-POD_1000341/P1076380" xmlDataType="decimal"/>
    </xmlCellPr>
  </singleXmlCell>
  <singleXmlCell id="410" xr6:uid="{00000000-000C-0000-FFFF-FFFF95010000}" r="H88" connectionId="0">
    <xmlCellPr id="1" xr6:uid="{00000000-0010-0000-9501-000001000000}" uniqueName="P1076381">
      <xmlPr mapId="1" xpath="/GFI-IZD-POD/ISD-GFI-IZD-POD_1000341/P1076381" xmlDataType="decimal"/>
    </xmlCellPr>
  </singleXmlCell>
  <singleXmlCell id="411" xr6:uid="{00000000-000C-0000-FFFF-FFFF96010000}" r="I88" connectionId="0">
    <xmlCellPr id="1" xr6:uid="{00000000-0010-0000-9601-000001000000}" uniqueName="P1076382">
      <xmlPr mapId="1" xpath="/GFI-IZD-POD/ISD-GFI-IZD-POD_1000341/P1076382" xmlDataType="decimal"/>
    </xmlCellPr>
  </singleXmlCell>
  <singleXmlCell id="412" xr6:uid="{00000000-000C-0000-FFFF-FFFF97010000}" r="H89" connectionId="0">
    <xmlCellPr id="1" xr6:uid="{00000000-0010-0000-9701-000001000000}" uniqueName="P1076383">
      <xmlPr mapId="1" xpath="/GFI-IZD-POD/ISD-GFI-IZD-POD_1000341/P1076383" xmlDataType="decimal"/>
    </xmlCellPr>
  </singleXmlCell>
  <singleXmlCell id="413" xr6:uid="{00000000-000C-0000-FFFF-FFFF98010000}" r="I89" connectionId="0">
    <xmlCellPr id="1" xr6:uid="{00000000-0010-0000-9801-000001000000}" uniqueName="P1076384">
      <xmlPr mapId="1" xpath="/GFI-IZD-POD/ISD-GFI-IZD-POD_1000341/P1076384" xmlDataType="decimal"/>
    </xmlCellPr>
  </singleXmlCell>
  <singleXmlCell id="414" xr6:uid="{00000000-000C-0000-FFFF-FFFF99010000}" r="H90" connectionId="0">
    <xmlCellPr id="1" xr6:uid="{00000000-0010-0000-9901-000001000000}" uniqueName="P1076385">
      <xmlPr mapId="1" xpath="/GFI-IZD-POD/ISD-GFI-IZD-POD_1000341/P1076385" xmlDataType="decimal"/>
    </xmlCellPr>
  </singleXmlCell>
  <singleXmlCell id="415" xr6:uid="{00000000-000C-0000-FFFF-FFFF9A010000}" r="I90" connectionId="0">
    <xmlCellPr id="1" xr6:uid="{00000000-0010-0000-9A01-000001000000}" uniqueName="P1076386">
      <xmlPr mapId="1" xpath="/GFI-IZD-POD/ISD-GFI-IZD-POD_1000341/P1076386" xmlDataType="decimal"/>
    </xmlCellPr>
  </singleXmlCell>
  <singleXmlCell id="416" xr6:uid="{00000000-000C-0000-FFFF-FFFF9B010000}" r="H91" connectionId="0">
    <xmlCellPr id="1" xr6:uid="{00000000-0010-0000-9B01-000001000000}" uniqueName="P1076387">
      <xmlPr mapId="1" xpath="/GFI-IZD-POD/ISD-GFI-IZD-POD_1000341/P1076387" xmlDataType="decimal"/>
    </xmlCellPr>
  </singleXmlCell>
  <singleXmlCell id="417" xr6:uid="{00000000-000C-0000-FFFF-FFFF9C010000}" r="I91" connectionId="0">
    <xmlCellPr id="1" xr6:uid="{00000000-0010-0000-9C01-000001000000}" uniqueName="P1076388">
      <xmlPr mapId="1" xpath="/GFI-IZD-POD/ISD-GFI-IZD-POD_1000341/P1076388" xmlDataType="decimal"/>
    </xmlCellPr>
  </singleXmlCell>
  <singleXmlCell id="418" xr6:uid="{00000000-000C-0000-FFFF-FFFF9D010000}" r="H92" connectionId="0">
    <xmlCellPr id="1" xr6:uid="{00000000-0010-0000-9D01-000001000000}" uniqueName="P1076389">
      <xmlPr mapId="1" xpath="/GFI-IZD-POD/ISD-GFI-IZD-POD_1000341/P1076389" xmlDataType="decimal"/>
    </xmlCellPr>
  </singleXmlCell>
  <singleXmlCell id="419" xr6:uid="{00000000-000C-0000-FFFF-FFFF9E010000}" r="I92" connectionId="0">
    <xmlCellPr id="1" xr6:uid="{00000000-0010-0000-9E01-000001000000}" uniqueName="P1076390">
      <xmlPr mapId="1" xpath="/GFI-IZD-POD/ISD-GFI-IZD-POD_1000341/P1076390" xmlDataType="decimal"/>
    </xmlCellPr>
  </singleXmlCell>
  <singleXmlCell id="420" xr6:uid="{00000000-000C-0000-FFFF-FFFF9F010000}" r="H93" connectionId="0">
    <xmlCellPr id="1" xr6:uid="{00000000-0010-0000-9F01-000001000000}" uniqueName="P1076391">
      <xmlPr mapId="1" xpath="/GFI-IZD-POD/ISD-GFI-IZD-POD_1000341/P1076391" xmlDataType="decimal"/>
    </xmlCellPr>
  </singleXmlCell>
  <singleXmlCell id="421" xr6:uid="{00000000-000C-0000-FFFF-FFFFA0010000}" r="I93" connectionId="0">
    <xmlCellPr id="1" xr6:uid="{00000000-0010-0000-A001-000001000000}" uniqueName="P1076392">
      <xmlPr mapId="1" xpath="/GFI-IZD-POD/ISD-GFI-IZD-POD_1000341/P1076392" xmlDataType="decimal"/>
    </xmlCellPr>
  </singleXmlCell>
  <singleXmlCell id="422" xr6:uid="{00000000-000C-0000-FFFF-FFFFA1010000}" r="H94" connectionId="0">
    <xmlCellPr id="1" xr6:uid="{00000000-0010-0000-A101-000001000000}" uniqueName="P1076393">
      <xmlPr mapId="1" xpath="/GFI-IZD-POD/ISD-GFI-IZD-POD_1000341/P1076393" xmlDataType="decimal"/>
    </xmlCellPr>
  </singleXmlCell>
  <singleXmlCell id="423" xr6:uid="{00000000-000C-0000-FFFF-FFFFA2010000}" r="I94" connectionId="0">
    <xmlCellPr id="1" xr6:uid="{00000000-0010-0000-A201-000001000000}" uniqueName="P1076394">
      <xmlPr mapId="1" xpath="/GFI-IZD-POD/ISD-GFI-IZD-POD_1000341/P1076394" xmlDataType="decimal"/>
    </xmlCellPr>
  </singleXmlCell>
  <singleXmlCell id="424" xr6:uid="{00000000-000C-0000-FFFF-FFFFA3010000}" r="H95" connectionId="0">
    <xmlCellPr id="1" xr6:uid="{00000000-0010-0000-A301-000001000000}" uniqueName="P1076395">
      <xmlPr mapId="1" xpath="/GFI-IZD-POD/ISD-GFI-IZD-POD_1000341/P1076395" xmlDataType="decimal"/>
    </xmlCellPr>
  </singleXmlCell>
  <singleXmlCell id="425" xr6:uid="{00000000-000C-0000-FFFF-FFFFA4010000}" r="I95" connectionId="0">
    <xmlCellPr id="1" xr6:uid="{00000000-0010-0000-A401-000001000000}" uniqueName="P1076396">
      <xmlPr mapId="1" xpath="/GFI-IZD-POD/ISD-GFI-IZD-POD_1000341/P1076396" xmlDataType="decimal"/>
    </xmlCellPr>
  </singleXmlCell>
  <singleXmlCell id="426" xr6:uid="{00000000-000C-0000-FFFF-FFFFA5010000}" r="H96" connectionId="0">
    <xmlCellPr id="1" xr6:uid="{00000000-0010-0000-A501-000001000000}" uniqueName="P1076397">
      <xmlPr mapId="1" xpath="/GFI-IZD-POD/ISD-GFI-IZD-POD_1000341/P1076397" xmlDataType="decimal"/>
    </xmlCellPr>
  </singleXmlCell>
  <singleXmlCell id="427" xr6:uid="{00000000-000C-0000-FFFF-FFFFA6010000}" r="I96" connectionId="0">
    <xmlCellPr id="1" xr6:uid="{00000000-0010-0000-A601-000001000000}" uniqueName="P1076398">
      <xmlPr mapId="1" xpath="/GFI-IZD-POD/ISD-GFI-IZD-POD_1000341/P1076398" xmlDataType="decimal"/>
    </xmlCellPr>
  </singleXmlCell>
  <singleXmlCell id="428" xr6:uid="{00000000-000C-0000-FFFF-FFFFA7010000}" r="H97" connectionId="0">
    <xmlCellPr id="1" xr6:uid="{00000000-0010-0000-A701-000001000000}" uniqueName="P1076399">
      <xmlPr mapId="1" xpath="/GFI-IZD-POD/ISD-GFI-IZD-POD_1000341/P1076399" xmlDataType="decimal"/>
    </xmlCellPr>
  </singleXmlCell>
  <singleXmlCell id="429" xr6:uid="{00000000-000C-0000-FFFF-FFFFA8010000}" r="I97" connectionId="0">
    <xmlCellPr id="1" xr6:uid="{00000000-0010-0000-A801-000001000000}" uniqueName="P1076400">
      <xmlPr mapId="1" xpath="/GFI-IZD-POD/ISD-GFI-IZD-POD_1000341/P1076400" xmlDataType="decimal"/>
    </xmlCellPr>
  </singleXmlCell>
  <singleXmlCell id="430" xr6:uid="{00000000-000C-0000-FFFF-FFFFA9010000}" r="H98" connectionId="0">
    <xmlCellPr id="1" xr6:uid="{00000000-0010-0000-A901-000001000000}" uniqueName="P1076401">
      <xmlPr mapId="1" xpath="/GFI-IZD-POD/ISD-GFI-IZD-POD_1000341/P1076401" xmlDataType="decimal"/>
    </xmlCellPr>
  </singleXmlCell>
  <singleXmlCell id="431" xr6:uid="{00000000-000C-0000-FFFF-FFFFAA010000}" r="I98" connectionId="0">
    <xmlCellPr id="1" xr6:uid="{00000000-0010-0000-AA01-000001000000}" uniqueName="P1076402">
      <xmlPr mapId="1" xpath="/GFI-IZD-POD/ISD-GFI-IZD-POD_1000341/P1076402" xmlDataType="decimal"/>
    </xmlCellPr>
  </singleXmlCell>
  <singleXmlCell id="432" xr6:uid="{00000000-000C-0000-FFFF-FFFFAB010000}" r="H99" connectionId="0">
    <xmlCellPr id="1" xr6:uid="{00000000-0010-0000-AB01-000001000000}" uniqueName="P1076403">
      <xmlPr mapId="1" xpath="/GFI-IZD-POD/ISD-GFI-IZD-POD_1000341/P1076403" xmlDataType="decimal"/>
    </xmlCellPr>
  </singleXmlCell>
  <singleXmlCell id="433" xr6:uid="{00000000-000C-0000-FFFF-FFFFAC010000}" r="I99" connectionId="0">
    <xmlCellPr id="1" xr6:uid="{00000000-0010-0000-AC01-000001000000}" uniqueName="P1076404">
      <xmlPr mapId="1" xpath="/GFI-IZD-POD/ISD-GFI-IZD-POD_1000341/P1076404" xmlDataType="decimal"/>
    </xmlCellPr>
  </singleXmlCell>
  <singleXmlCell id="434" xr6:uid="{00000000-000C-0000-FFFF-FFFFAD010000}" r="H100" connectionId="0">
    <xmlCellPr id="1" xr6:uid="{00000000-0010-0000-AD01-000001000000}" uniqueName="P1076405">
      <xmlPr mapId="1" xpath="/GFI-IZD-POD/ISD-GFI-IZD-POD_1000341/P1076405" xmlDataType="decimal"/>
    </xmlCellPr>
  </singleXmlCell>
  <singleXmlCell id="435" xr6:uid="{00000000-000C-0000-FFFF-FFFFAE010000}" r="I100" connectionId="0">
    <xmlCellPr id="1" xr6:uid="{00000000-0010-0000-AE01-000001000000}" uniqueName="P1076406">
      <xmlPr mapId="1" xpath="/GFI-IZD-POD/ISD-GFI-IZD-POD_1000341/P1076406" xmlDataType="decimal"/>
    </xmlCellPr>
  </singleXmlCell>
  <singleXmlCell id="436" xr6:uid="{00000000-000C-0000-FFFF-FFFFAF010000}" r="H102" connectionId="0">
    <xmlCellPr id="1" xr6:uid="{00000000-0010-0000-AF01-000001000000}" uniqueName="P1076407">
      <xmlPr mapId="1" xpath="/GFI-IZD-POD/ISD-GFI-IZD-POD_1000341/P1076407" xmlDataType="decimal"/>
    </xmlCellPr>
  </singleXmlCell>
  <singleXmlCell id="437" xr6:uid="{00000000-000C-0000-FFFF-FFFFB0010000}" r="I102" connectionId="0">
    <xmlCellPr id="1" xr6:uid="{00000000-0010-0000-B001-000001000000}" uniqueName="P1076408">
      <xmlPr mapId="1" xpath="/GFI-IZD-POD/ISD-GFI-IZD-POD_1000341/P1076408" xmlDataType="decimal"/>
    </xmlCellPr>
  </singleXmlCell>
  <singleXmlCell id="438" xr6:uid="{00000000-000C-0000-FFFF-FFFFB1010000}" r="H103" connectionId="0">
    <xmlCellPr id="1" xr6:uid="{00000000-0010-0000-B101-000001000000}" uniqueName="P1076409">
      <xmlPr mapId="1" xpath="/GFI-IZD-POD/ISD-GFI-IZD-POD_1000341/P1076409" xmlDataType="decimal"/>
    </xmlCellPr>
  </singleXmlCell>
  <singleXmlCell id="439" xr6:uid="{00000000-000C-0000-FFFF-FFFFB2010000}" r="I103" connectionId="0">
    <xmlCellPr id="1" xr6:uid="{00000000-0010-0000-B201-000001000000}" uniqueName="P1076410">
      <xmlPr mapId="1" xpath="/GFI-IZD-POD/ISD-GFI-IZD-POD_1000341/P1076410" xmlDataType="decimal"/>
    </xmlCellPr>
  </singleXmlCell>
  <singleXmlCell id="440" xr6:uid="{00000000-000C-0000-FFFF-FFFFB3010000}" r="H104" connectionId="0">
    <xmlCellPr id="1" xr6:uid="{00000000-0010-0000-B301-000001000000}" uniqueName="P1076411">
      <xmlPr mapId="1" xpath="/GFI-IZD-POD/ISD-GFI-IZD-POD_1000341/P1076411" xmlDataType="decimal"/>
    </xmlCellPr>
  </singleXmlCell>
  <singleXmlCell id="441" xr6:uid="{00000000-000C-0000-FFFF-FFFFB4010000}" r="I104" connectionId="0">
    <xmlCellPr id="1" xr6:uid="{00000000-0010-0000-B401-000001000000}"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42" xr6:uid="{00000000-000C-0000-FFFF-FFFFB5010000}" r="H8" connectionId="0">
    <xmlCellPr id="1" xr6:uid="{00000000-0010-0000-B501-000001000000}" uniqueName="P1076413">
      <xmlPr mapId="1" xpath="/GFI-IZD-POD/NTI-GFI-IZD-POD_1000342/P1076413" xmlDataType="decimal"/>
    </xmlCellPr>
  </singleXmlCell>
  <singleXmlCell id="443" xr6:uid="{00000000-000C-0000-FFFF-FFFFB6010000}" r="I8" connectionId="0">
    <xmlCellPr id="1" xr6:uid="{00000000-0010-0000-B601-000001000000}" uniqueName="P1076414">
      <xmlPr mapId="1" xpath="/GFI-IZD-POD/NTI-GFI-IZD-POD_1000342/P1076414" xmlDataType="decimal"/>
    </xmlCellPr>
  </singleXmlCell>
  <singleXmlCell id="444" xr6:uid="{00000000-000C-0000-FFFF-FFFFB7010000}" r="H9" connectionId="0">
    <xmlCellPr id="1" xr6:uid="{00000000-0010-0000-B701-000001000000}" uniqueName="P1076415">
      <xmlPr mapId="1" xpath="/GFI-IZD-POD/NTI-GFI-IZD-POD_1000342/P1076415" xmlDataType="decimal"/>
    </xmlCellPr>
  </singleXmlCell>
  <singleXmlCell id="445" xr6:uid="{00000000-000C-0000-FFFF-FFFFB8010000}" r="I9" connectionId="0">
    <xmlCellPr id="1" xr6:uid="{00000000-0010-0000-B801-000001000000}" uniqueName="P1076416">
      <xmlPr mapId="1" xpath="/GFI-IZD-POD/NTI-GFI-IZD-POD_1000342/P1076416" xmlDataType="decimal"/>
    </xmlCellPr>
  </singleXmlCell>
  <singleXmlCell id="446" xr6:uid="{00000000-000C-0000-FFFF-FFFFB9010000}" r="H10" connectionId="0">
    <xmlCellPr id="1" xr6:uid="{00000000-0010-0000-B901-000001000000}" uniqueName="P1076417">
      <xmlPr mapId="1" xpath="/GFI-IZD-POD/NTI-GFI-IZD-POD_1000342/P1076417" xmlDataType="decimal"/>
    </xmlCellPr>
  </singleXmlCell>
  <singleXmlCell id="447" xr6:uid="{00000000-000C-0000-FFFF-FFFFBA010000}" r="I10" connectionId="0">
    <xmlCellPr id="1" xr6:uid="{00000000-0010-0000-BA01-000001000000}" uniqueName="P1076418">
      <xmlPr mapId="1" xpath="/GFI-IZD-POD/NTI-GFI-IZD-POD_1000342/P1076418" xmlDataType="decimal"/>
    </xmlCellPr>
  </singleXmlCell>
  <singleXmlCell id="448" xr6:uid="{00000000-000C-0000-FFFF-FFFFBB010000}" r="H11" connectionId="0">
    <xmlCellPr id="1" xr6:uid="{00000000-0010-0000-BB01-000001000000}" uniqueName="P1076419">
      <xmlPr mapId="1" xpath="/GFI-IZD-POD/NTI-GFI-IZD-POD_1000342/P1076419" xmlDataType="decimal"/>
    </xmlCellPr>
  </singleXmlCell>
  <singleXmlCell id="449" xr6:uid="{00000000-000C-0000-FFFF-FFFFBC010000}" r="I11" connectionId="0">
    <xmlCellPr id="1" xr6:uid="{00000000-0010-0000-BC01-000001000000}" uniqueName="P1076420">
      <xmlPr mapId="1" xpath="/GFI-IZD-POD/NTI-GFI-IZD-POD_1000342/P1076420" xmlDataType="decimal"/>
    </xmlCellPr>
  </singleXmlCell>
  <singleXmlCell id="450" xr6:uid="{00000000-000C-0000-FFFF-FFFFBD010000}" r="H12" connectionId="0">
    <xmlCellPr id="1" xr6:uid="{00000000-0010-0000-BD01-000001000000}" uniqueName="P1076421">
      <xmlPr mapId="1" xpath="/GFI-IZD-POD/NTI-GFI-IZD-POD_1000342/P1076421" xmlDataType="decimal"/>
    </xmlCellPr>
  </singleXmlCell>
  <singleXmlCell id="451" xr6:uid="{00000000-000C-0000-FFFF-FFFFBE010000}" r="I12" connectionId="0">
    <xmlCellPr id="1" xr6:uid="{00000000-0010-0000-BE01-000001000000}" uniqueName="P1076422">
      <xmlPr mapId="1" xpath="/GFI-IZD-POD/NTI-GFI-IZD-POD_1000342/P1076422" xmlDataType="decimal"/>
    </xmlCellPr>
  </singleXmlCell>
  <singleXmlCell id="452" xr6:uid="{00000000-000C-0000-FFFF-FFFFBF010000}" r="H13" connectionId="0">
    <xmlCellPr id="1" xr6:uid="{00000000-0010-0000-BF01-000001000000}" uniqueName="P1076423">
      <xmlPr mapId="1" xpath="/GFI-IZD-POD/NTI-GFI-IZD-POD_1000342/P1076423" xmlDataType="decimal"/>
    </xmlCellPr>
  </singleXmlCell>
  <singleXmlCell id="453" xr6:uid="{00000000-000C-0000-FFFF-FFFFC0010000}" r="I13" connectionId="0">
    <xmlCellPr id="1" xr6:uid="{00000000-0010-0000-C001-000001000000}" uniqueName="P1076424">
      <xmlPr mapId="1" xpath="/GFI-IZD-POD/NTI-GFI-IZD-POD_1000342/P1076424" xmlDataType="decimal"/>
    </xmlCellPr>
  </singleXmlCell>
  <singleXmlCell id="454" xr6:uid="{00000000-000C-0000-FFFF-FFFFC1010000}" r="H14" connectionId="0">
    <xmlCellPr id="1" xr6:uid="{00000000-0010-0000-C101-000001000000}" uniqueName="P1076425">
      <xmlPr mapId="1" xpath="/GFI-IZD-POD/NTI-GFI-IZD-POD_1000342/P1076425" xmlDataType="decimal"/>
    </xmlCellPr>
  </singleXmlCell>
  <singleXmlCell id="455" xr6:uid="{00000000-000C-0000-FFFF-FFFFC2010000}" r="I14" connectionId="0">
    <xmlCellPr id="1" xr6:uid="{00000000-0010-0000-C201-000001000000}" uniqueName="P1076426">
      <xmlPr mapId="1" xpath="/GFI-IZD-POD/NTI-GFI-IZD-POD_1000342/P1076426" xmlDataType="decimal"/>
    </xmlCellPr>
  </singleXmlCell>
  <singleXmlCell id="456" xr6:uid="{00000000-000C-0000-FFFF-FFFFC3010000}" r="H15" connectionId="0">
    <xmlCellPr id="1" xr6:uid="{00000000-0010-0000-C301-000001000000}" uniqueName="P1076427">
      <xmlPr mapId="1" xpath="/GFI-IZD-POD/NTI-GFI-IZD-POD_1000342/P1076427" xmlDataType="decimal"/>
    </xmlCellPr>
  </singleXmlCell>
  <singleXmlCell id="457" xr6:uid="{00000000-000C-0000-FFFF-FFFFC4010000}" r="I15" connectionId="0">
    <xmlCellPr id="1" xr6:uid="{00000000-0010-0000-C401-000001000000}" uniqueName="P1076428">
      <xmlPr mapId="1" xpath="/GFI-IZD-POD/NTI-GFI-IZD-POD_1000342/P1076428" xmlDataType="decimal"/>
    </xmlCellPr>
  </singleXmlCell>
  <singleXmlCell id="458" xr6:uid="{00000000-000C-0000-FFFF-FFFFC5010000}" r="H16" connectionId="0">
    <xmlCellPr id="1" xr6:uid="{00000000-0010-0000-C501-000001000000}" uniqueName="P1076429">
      <xmlPr mapId="1" xpath="/GFI-IZD-POD/NTI-GFI-IZD-POD_1000342/P1076429" xmlDataType="decimal"/>
    </xmlCellPr>
  </singleXmlCell>
  <singleXmlCell id="459" xr6:uid="{00000000-000C-0000-FFFF-FFFFC6010000}" r="I16" connectionId="0">
    <xmlCellPr id="1" xr6:uid="{00000000-0010-0000-C601-000001000000}" uniqueName="P1076430">
      <xmlPr mapId="1" xpath="/GFI-IZD-POD/NTI-GFI-IZD-POD_1000342/P1076430" xmlDataType="decimal"/>
    </xmlCellPr>
  </singleXmlCell>
  <singleXmlCell id="460" xr6:uid="{00000000-000C-0000-FFFF-FFFFC7010000}" r="H17" connectionId="0">
    <xmlCellPr id="1" xr6:uid="{00000000-0010-0000-C701-000001000000}" uniqueName="P1076431">
      <xmlPr mapId="1" xpath="/GFI-IZD-POD/NTI-GFI-IZD-POD_1000342/P1076431" xmlDataType="decimal"/>
    </xmlCellPr>
  </singleXmlCell>
  <singleXmlCell id="461" xr6:uid="{00000000-000C-0000-FFFF-FFFFC8010000}" r="I17" connectionId="0">
    <xmlCellPr id="1" xr6:uid="{00000000-0010-0000-C801-000001000000}" uniqueName="P1076432">
      <xmlPr mapId="1" xpath="/GFI-IZD-POD/NTI-GFI-IZD-POD_1000342/P1076432" xmlDataType="decimal"/>
    </xmlCellPr>
  </singleXmlCell>
  <singleXmlCell id="462" xr6:uid="{00000000-000C-0000-FFFF-FFFFC9010000}" r="H18" connectionId="0">
    <xmlCellPr id="1" xr6:uid="{00000000-0010-0000-C901-000001000000}" uniqueName="P1076433">
      <xmlPr mapId="1" xpath="/GFI-IZD-POD/NTI-GFI-IZD-POD_1000342/P1076433" xmlDataType="decimal"/>
    </xmlCellPr>
  </singleXmlCell>
  <singleXmlCell id="463" xr6:uid="{00000000-000C-0000-FFFF-FFFFCA010000}" r="I18" connectionId="0">
    <xmlCellPr id="1" xr6:uid="{00000000-0010-0000-CA01-000001000000}" uniqueName="P1076434">
      <xmlPr mapId="1" xpath="/GFI-IZD-POD/NTI-GFI-IZD-POD_1000342/P1076434" xmlDataType="decimal"/>
    </xmlCellPr>
  </singleXmlCell>
  <singleXmlCell id="464" xr6:uid="{00000000-000C-0000-FFFF-FFFFCB010000}" r="H19" connectionId="0">
    <xmlCellPr id="1" xr6:uid="{00000000-0010-0000-CB01-000001000000}" uniqueName="P1076435">
      <xmlPr mapId="1" xpath="/GFI-IZD-POD/NTI-GFI-IZD-POD_1000342/P1076435" xmlDataType="decimal"/>
    </xmlCellPr>
  </singleXmlCell>
  <singleXmlCell id="465" xr6:uid="{00000000-000C-0000-FFFF-FFFFCC010000}" r="I19" connectionId="0">
    <xmlCellPr id="1" xr6:uid="{00000000-0010-0000-CC01-000001000000}" uniqueName="P1076436">
      <xmlPr mapId="1" xpath="/GFI-IZD-POD/NTI-GFI-IZD-POD_1000342/P1076436" xmlDataType="decimal"/>
    </xmlCellPr>
  </singleXmlCell>
  <singleXmlCell id="466" xr6:uid="{00000000-000C-0000-FFFF-FFFFCD010000}" r="H20" connectionId="0">
    <xmlCellPr id="1" xr6:uid="{00000000-0010-0000-CD01-000001000000}" uniqueName="P1076437">
      <xmlPr mapId="1" xpath="/GFI-IZD-POD/NTI-GFI-IZD-POD_1000342/P1076437" xmlDataType="decimal"/>
    </xmlCellPr>
  </singleXmlCell>
  <singleXmlCell id="467" xr6:uid="{00000000-000C-0000-FFFF-FFFFCE010000}" r="I20" connectionId="0">
    <xmlCellPr id="1" xr6:uid="{00000000-0010-0000-CE01-000001000000}" uniqueName="P1076438">
      <xmlPr mapId="1" xpath="/GFI-IZD-POD/NTI-GFI-IZD-POD_1000342/P1076438" xmlDataType="decimal"/>
    </xmlCellPr>
  </singleXmlCell>
  <singleXmlCell id="468" xr6:uid="{00000000-000C-0000-FFFF-FFFFCF010000}" r="H21" connectionId="0">
    <xmlCellPr id="1" xr6:uid="{00000000-0010-0000-CF01-000001000000}" uniqueName="P1076439">
      <xmlPr mapId="1" xpath="/GFI-IZD-POD/NTI-GFI-IZD-POD_1000342/P1076439" xmlDataType="decimal"/>
    </xmlCellPr>
  </singleXmlCell>
  <singleXmlCell id="469" xr6:uid="{00000000-000C-0000-FFFF-FFFFD0010000}" r="I21" connectionId="0">
    <xmlCellPr id="1" xr6:uid="{00000000-0010-0000-D001-000001000000}" uniqueName="P1076440">
      <xmlPr mapId="1" xpath="/GFI-IZD-POD/NTI-GFI-IZD-POD_1000342/P1076440" xmlDataType="decimal"/>
    </xmlCellPr>
  </singleXmlCell>
  <singleXmlCell id="470" xr6:uid="{00000000-000C-0000-FFFF-FFFFD1010000}" r="H22" connectionId="0">
    <xmlCellPr id="1" xr6:uid="{00000000-0010-0000-D101-000001000000}" uniqueName="P1076441">
      <xmlPr mapId="1" xpath="/GFI-IZD-POD/NTI-GFI-IZD-POD_1000342/P1076441" xmlDataType="decimal"/>
    </xmlCellPr>
  </singleXmlCell>
  <singleXmlCell id="471" xr6:uid="{00000000-000C-0000-FFFF-FFFFD2010000}" r="I22" connectionId="0">
    <xmlCellPr id="1" xr6:uid="{00000000-0010-0000-D201-000001000000}" uniqueName="P1076442">
      <xmlPr mapId="1" xpath="/GFI-IZD-POD/NTI-GFI-IZD-POD_1000342/P1076442" xmlDataType="decimal"/>
    </xmlCellPr>
  </singleXmlCell>
  <singleXmlCell id="472" xr6:uid="{00000000-000C-0000-FFFF-FFFFD3010000}" r="H23" connectionId="0">
    <xmlCellPr id="1" xr6:uid="{00000000-0010-0000-D301-000001000000}" uniqueName="P1076443">
      <xmlPr mapId="1" xpath="/GFI-IZD-POD/NTI-GFI-IZD-POD_1000342/P1076443" xmlDataType="decimal"/>
    </xmlCellPr>
  </singleXmlCell>
  <singleXmlCell id="473" xr6:uid="{00000000-000C-0000-FFFF-FFFFD4010000}" r="I23" connectionId="0">
    <xmlCellPr id="1" xr6:uid="{00000000-0010-0000-D401-000001000000}" uniqueName="P1076444">
      <xmlPr mapId="1" xpath="/GFI-IZD-POD/NTI-GFI-IZD-POD_1000342/P1076444" xmlDataType="decimal"/>
    </xmlCellPr>
  </singleXmlCell>
  <singleXmlCell id="474" xr6:uid="{00000000-000C-0000-FFFF-FFFFD5010000}" r="H24" connectionId="0">
    <xmlCellPr id="1" xr6:uid="{00000000-0010-0000-D501-000001000000}" uniqueName="P1076445">
      <xmlPr mapId="1" xpath="/GFI-IZD-POD/NTI-GFI-IZD-POD_1000342/P1076445" xmlDataType="decimal"/>
    </xmlCellPr>
  </singleXmlCell>
  <singleXmlCell id="475" xr6:uid="{00000000-000C-0000-FFFF-FFFFD6010000}" r="I24" connectionId="0">
    <xmlCellPr id="1" xr6:uid="{00000000-0010-0000-D601-000001000000}" uniqueName="P1076446">
      <xmlPr mapId="1" xpath="/GFI-IZD-POD/NTI-GFI-IZD-POD_1000342/P1076446" xmlDataType="decimal"/>
    </xmlCellPr>
  </singleXmlCell>
  <singleXmlCell id="476" xr6:uid="{00000000-000C-0000-FFFF-FFFFD7010000}" r="H25" connectionId="0">
    <xmlCellPr id="1" xr6:uid="{00000000-0010-0000-D701-000001000000}" uniqueName="P1076447">
      <xmlPr mapId="1" xpath="/GFI-IZD-POD/NTI-GFI-IZD-POD_1000342/P1076447" xmlDataType="decimal"/>
    </xmlCellPr>
  </singleXmlCell>
  <singleXmlCell id="477" xr6:uid="{00000000-000C-0000-FFFF-FFFFD8010000}" r="I25" connectionId="0">
    <xmlCellPr id="1" xr6:uid="{00000000-0010-0000-D801-000001000000}" uniqueName="P1076448">
      <xmlPr mapId="1" xpath="/GFI-IZD-POD/NTI-GFI-IZD-POD_1000342/P1076448" xmlDataType="decimal"/>
    </xmlCellPr>
  </singleXmlCell>
  <singleXmlCell id="478" xr6:uid="{00000000-000C-0000-FFFF-FFFFD9010000}" r="H26" connectionId="0">
    <xmlCellPr id="1" xr6:uid="{00000000-0010-0000-D901-000001000000}" uniqueName="P1076449">
      <xmlPr mapId="1" xpath="/GFI-IZD-POD/NTI-GFI-IZD-POD_1000342/P1076449" xmlDataType="decimal"/>
    </xmlCellPr>
  </singleXmlCell>
  <singleXmlCell id="479" xr6:uid="{00000000-000C-0000-FFFF-FFFFDA010000}" r="I26" connectionId="0">
    <xmlCellPr id="1" xr6:uid="{00000000-0010-0000-DA01-000001000000}" uniqueName="P1076450">
      <xmlPr mapId="1" xpath="/GFI-IZD-POD/NTI-GFI-IZD-POD_1000342/P1076450" xmlDataType="decimal"/>
    </xmlCellPr>
  </singleXmlCell>
  <singleXmlCell id="480" xr6:uid="{00000000-000C-0000-FFFF-FFFFDB010000}" r="H27" connectionId="0">
    <xmlCellPr id="1" xr6:uid="{00000000-0010-0000-DB01-000001000000}" uniqueName="P1076451">
      <xmlPr mapId="1" xpath="/GFI-IZD-POD/NTI-GFI-IZD-POD_1000342/P1076451" xmlDataType="decimal"/>
    </xmlCellPr>
  </singleXmlCell>
  <singleXmlCell id="481" xr6:uid="{00000000-000C-0000-FFFF-FFFFDC010000}" r="I27" connectionId="0">
    <xmlCellPr id="1" xr6:uid="{00000000-0010-0000-DC01-000001000000}" uniqueName="P1076452">
      <xmlPr mapId="1" xpath="/GFI-IZD-POD/NTI-GFI-IZD-POD_1000342/P1076452" xmlDataType="decimal"/>
    </xmlCellPr>
  </singleXmlCell>
  <singleXmlCell id="482" xr6:uid="{00000000-000C-0000-FFFF-FFFFDD010000}" r="H29" connectionId="0">
    <xmlCellPr id="1" xr6:uid="{00000000-0010-0000-DD01-000001000000}" uniqueName="P1076453">
      <xmlPr mapId="1" xpath="/GFI-IZD-POD/NTI-GFI-IZD-POD_1000342/P1076453" xmlDataType="decimal"/>
    </xmlCellPr>
  </singleXmlCell>
  <singleXmlCell id="483" xr6:uid="{00000000-000C-0000-FFFF-FFFFDE010000}" r="I29" connectionId="0">
    <xmlCellPr id="1" xr6:uid="{00000000-0010-0000-DE01-000001000000}" uniqueName="P1076454">
      <xmlPr mapId="1" xpath="/GFI-IZD-POD/NTI-GFI-IZD-POD_1000342/P1076454" xmlDataType="decimal"/>
    </xmlCellPr>
  </singleXmlCell>
  <singleXmlCell id="484" xr6:uid="{00000000-000C-0000-FFFF-FFFFDF010000}" r="H30" connectionId="0">
    <xmlCellPr id="1" xr6:uid="{00000000-0010-0000-DF01-000001000000}" uniqueName="P1076455">
      <xmlPr mapId="1" xpath="/GFI-IZD-POD/NTI-GFI-IZD-POD_1000342/P1076455" xmlDataType="decimal"/>
    </xmlCellPr>
  </singleXmlCell>
  <singleXmlCell id="485" xr6:uid="{00000000-000C-0000-FFFF-FFFFE0010000}" r="I30" connectionId="0">
    <xmlCellPr id="1" xr6:uid="{00000000-0010-0000-E001-000001000000}" uniqueName="P1076456">
      <xmlPr mapId="1" xpath="/GFI-IZD-POD/NTI-GFI-IZD-POD_1000342/P1076456" xmlDataType="decimal"/>
    </xmlCellPr>
  </singleXmlCell>
  <singleXmlCell id="486" xr6:uid="{00000000-000C-0000-FFFF-FFFFE1010000}" r="H31" connectionId="0">
    <xmlCellPr id="1" xr6:uid="{00000000-0010-0000-E101-000001000000}" uniqueName="P1076457">
      <xmlPr mapId="1" xpath="/GFI-IZD-POD/NTI-GFI-IZD-POD_1000342/P1076457" xmlDataType="decimal"/>
    </xmlCellPr>
  </singleXmlCell>
  <singleXmlCell id="487" xr6:uid="{00000000-000C-0000-FFFF-FFFFE2010000}" r="I31" connectionId="0">
    <xmlCellPr id="1" xr6:uid="{00000000-0010-0000-E201-000001000000}" uniqueName="P1076458">
      <xmlPr mapId="1" xpath="/GFI-IZD-POD/NTI-GFI-IZD-POD_1000342/P1076458" xmlDataType="decimal"/>
    </xmlCellPr>
  </singleXmlCell>
  <singleXmlCell id="488" xr6:uid="{00000000-000C-0000-FFFF-FFFFE3010000}" r="H32" connectionId="0">
    <xmlCellPr id="1" xr6:uid="{00000000-0010-0000-E301-000001000000}" uniqueName="P1076459">
      <xmlPr mapId="1" xpath="/GFI-IZD-POD/NTI-GFI-IZD-POD_1000342/P1076459" xmlDataType="decimal"/>
    </xmlCellPr>
  </singleXmlCell>
  <singleXmlCell id="489" xr6:uid="{00000000-000C-0000-FFFF-FFFFE4010000}" r="I32" connectionId="0">
    <xmlCellPr id="1" xr6:uid="{00000000-0010-0000-E401-000001000000}" uniqueName="P1076460">
      <xmlPr mapId="1" xpath="/GFI-IZD-POD/NTI-GFI-IZD-POD_1000342/P1076460" xmlDataType="decimal"/>
    </xmlCellPr>
  </singleXmlCell>
  <singleXmlCell id="490" xr6:uid="{00000000-000C-0000-FFFF-FFFFE5010000}" r="H33" connectionId="0">
    <xmlCellPr id="1" xr6:uid="{00000000-0010-0000-E501-000001000000}" uniqueName="P1076461">
      <xmlPr mapId="1" xpath="/GFI-IZD-POD/NTI-GFI-IZD-POD_1000342/P1076461" xmlDataType="decimal"/>
    </xmlCellPr>
  </singleXmlCell>
  <singleXmlCell id="491" xr6:uid="{00000000-000C-0000-FFFF-FFFFE6010000}" r="I33" connectionId="0">
    <xmlCellPr id="1" xr6:uid="{00000000-0010-0000-E601-000001000000}" uniqueName="P1076462">
      <xmlPr mapId="1" xpath="/GFI-IZD-POD/NTI-GFI-IZD-POD_1000342/P1076462" xmlDataType="decimal"/>
    </xmlCellPr>
  </singleXmlCell>
  <singleXmlCell id="492" xr6:uid="{00000000-000C-0000-FFFF-FFFFE7010000}" r="H34" connectionId="0">
    <xmlCellPr id="1" xr6:uid="{00000000-0010-0000-E701-000001000000}" uniqueName="P1076463">
      <xmlPr mapId="1" xpath="/GFI-IZD-POD/NTI-GFI-IZD-POD_1000342/P1076463" xmlDataType="decimal"/>
    </xmlCellPr>
  </singleXmlCell>
  <singleXmlCell id="493" xr6:uid="{00000000-000C-0000-FFFF-FFFFE8010000}" r="I34" connectionId="0">
    <xmlCellPr id="1" xr6:uid="{00000000-0010-0000-E801-000001000000}" uniqueName="P1076464">
      <xmlPr mapId="1" xpath="/GFI-IZD-POD/NTI-GFI-IZD-POD_1000342/P1076464" xmlDataType="decimal"/>
    </xmlCellPr>
  </singleXmlCell>
  <singleXmlCell id="494" xr6:uid="{00000000-000C-0000-FFFF-FFFFE9010000}" r="H35" connectionId="0">
    <xmlCellPr id="1" xr6:uid="{00000000-0010-0000-E901-000001000000}" uniqueName="P1076465">
      <xmlPr mapId="1" xpath="/GFI-IZD-POD/NTI-GFI-IZD-POD_1000342/P1076465" xmlDataType="decimal"/>
    </xmlCellPr>
  </singleXmlCell>
  <singleXmlCell id="495" xr6:uid="{00000000-000C-0000-FFFF-FFFFEA010000}" r="I35" connectionId="0">
    <xmlCellPr id="1" xr6:uid="{00000000-0010-0000-EA01-000001000000}" uniqueName="P1076466">
      <xmlPr mapId="1" xpath="/GFI-IZD-POD/NTI-GFI-IZD-POD_1000342/P1076466" xmlDataType="decimal"/>
    </xmlCellPr>
  </singleXmlCell>
  <singleXmlCell id="496" xr6:uid="{00000000-000C-0000-FFFF-FFFFEB010000}" r="H36" connectionId="0">
    <xmlCellPr id="1" xr6:uid="{00000000-0010-0000-EB01-000001000000}" uniqueName="P1076467">
      <xmlPr mapId="1" xpath="/GFI-IZD-POD/NTI-GFI-IZD-POD_1000342/P1076467" xmlDataType="decimal"/>
    </xmlCellPr>
  </singleXmlCell>
  <singleXmlCell id="497" xr6:uid="{00000000-000C-0000-FFFF-FFFFEC010000}" r="I36" connectionId="0">
    <xmlCellPr id="1" xr6:uid="{00000000-0010-0000-EC01-000001000000}" uniqueName="P1076468">
      <xmlPr mapId="1" xpath="/GFI-IZD-POD/NTI-GFI-IZD-POD_1000342/P1076468" xmlDataType="decimal"/>
    </xmlCellPr>
  </singleXmlCell>
  <singleXmlCell id="498" xr6:uid="{00000000-000C-0000-FFFF-FFFFED010000}" r="H37" connectionId="0">
    <xmlCellPr id="1" xr6:uid="{00000000-0010-0000-ED01-000001000000}" uniqueName="P1076469">
      <xmlPr mapId="1" xpath="/GFI-IZD-POD/NTI-GFI-IZD-POD_1000342/P1076469" xmlDataType="decimal"/>
    </xmlCellPr>
  </singleXmlCell>
  <singleXmlCell id="499" xr6:uid="{00000000-000C-0000-FFFF-FFFFEE010000}" r="I37" connectionId="0">
    <xmlCellPr id="1" xr6:uid="{00000000-0010-0000-EE01-000001000000}" uniqueName="P1076470">
      <xmlPr mapId="1" xpath="/GFI-IZD-POD/NTI-GFI-IZD-POD_1000342/P1076470" xmlDataType="decimal"/>
    </xmlCellPr>
  </singleXmlCell>
  <singleXmlCell id="500" xr6:uid="{00000000-000C-0000-FFFF-FFFFEF010000}" r="H38" connectionId="0">
    <xmlCellPr id="1" xr6:uid="{00000000-0010-0000-EF01-000001000000}" uniqueName="P1076471">
      <xmlPr mapId="1" xpath="/GFI-IZD-POD/NTI-GFI-IZD-POD_1000342/P1076471" xmlDataType="decimal"/>
    </xmlCellPr>
  </singleXmlCell>
  <singleXmlCell id="501" xr6:uid="{00000000-000C-0000-FFFF-FFFFF0010000}" r="I38" connectionId="0">
    <xmlCellPr id="1" xr6:uid="{00000000-0010-0000-F001-000001000000}" uniqueName="P1076472">
      <xmlPr mapId="1" xpath="/GFI-IZD-POD/NTI-GFI-IZD-POD_1000342/P1076472" xmlDataType="decimal"/>
    </xmlCellPr>
  </singleXmlCell>
  <singleXmlCell id="502" xr6:uid="{00000000-000C-0000-FFFF-FFFFF1010000}" r="H39" connectionId="0">
    <xmlCellPr id="1" xr6:uid="{00000000-0010-0000-F101-000001000000}" uniqueName="P1076473">
      <xmlPr mapId="1" xpath="/GFI-IZD-POD/NTI-GFI-IZD-POD_1000342/P1076473" xmlDataType="decimal"/>
    </xmlCellPr>
  </singleXmlCell>
  <singleXmlCell id="503" xr6:uid="{00000000-000C-0000-FFFF-FFFFF2010000}" r="I39" connectionId="0">
    <xmlCellPr id="1" xr6:uid="{00000000-0010-0000-F201-000001000000}" uniqueName="P1076474">
      <xmlPr mapId="1" xpath="/GFI-IZD-POD/NTI-GFI-IZD-POD_1000342/P1076474" xmlDataType="decimal"/>
    </xmlCellPr>
  </singleXmlCell>
  <singleXmlCell id="504" xr6:uid="{00000000-000C-0000-FFFF-FFFFF3010000}" r="H40" connectionId="0">
    <xmlCellPr id="1" xr6:uid="{00000000-0010-0000-F301-000001000000}" uniqueName="P1076475">
      <xmlPr mapId="1" xpath="/GFI-IZD-POD/NTI-GFI-IZD-POD_1000342/P1076475" xmlDataType="decimal"/>
    </xmlCellPr>
  </singleXmlCell>
  <singleXmlCell id="505" xr6:uid="{00000000-000C-0000-FFFF-FFFFF4010000}" r="I40" connectionId="0">
    <xmlCellPr id="1" xr6:uid="{00000000-0010-0000-F401-000001000000}" uniqueName="P1076476">
      <xmlPr mapId="1" xpath="/GFI-IZD-POD/NTI-GFI-IZD-POD_1000342/P1076476" xmlDataType="decimal"/>
    </xmlCellPr>
  </singleXmlCell>
  <singleXmlCell id="506" xr6:uid="{00000000-000C-0000-FFFF-FFFFF5010000}" r="H41" connectionId="0">
    <xmlCellPr id="1" xr6:uid="{00000000-0010-0000-F501-000001000000}" uniqueName="P1076477">
      <xmlPr mapId="1" xpath="/GFI-IZD-POD/NTI-GFI-IZD-POD_1000342/P1076477" xmlDataType="decimal"/>
    </xmlCellPr>
  </singleXmlCell>
  <singleXmlCell id="507" xr6:uid="{00000000-000C-0000-FFFF-FFFFF6010000}" r="I41" connectionId="0">
    <xmlCellPr id="1" xr6:uid="{00000000-0010-0000-F601-000001000000}" uniqueName="P1076478">
      <xmlPr mapId="1" xpath="/GFI-IZD-POD/NTI-GFI-IZD-POD_1000342/P1076478" xmlDataType="decimal"/>
    </xmlCellPr>
  </singleXmlCell>
  <singleXmlCell id="508" xr6:uid="{00000000-000C-0000-FFFF-FFFFF7010000}" r="H42" connectionId="0">
    <xmlCellPr id="1" xr6:uid="{00000000-0010-0000-F701-000001000000}" uniqueName="P1076479">
      <xmlPr mapId="1" xpath="/GFI-IZD-POD/NTI-GFI-IZD-POD_1000342/P1076479" xmlDataType="decimal"/>
    </xmlCellPr>
  </singleXmlCell>
  <singleXmlCell id="509" xr6:uid="{00000000-000C-0000-FFFF-FFFFF8010000}" r="I42" connectionId="0">
    <xmlCellPr id="1" xr6:uid="{00000000-0010-0000-F801-000001000000}" uniqueName="P1076480">
      <xmlPr mapId="1" xpath="/GFI-IZD-POD/NTI-GFI-IZD-POD_1000342/P1076480" xmlDataType="decimal"/>
    </xmlCellPr>
  </singleXmlCell>
  <singleXmlCell id="510" xr6:uid="{00000000-000C-0000-FFFF-FFFFF9010000}" r="H44" connectionId="0">
    <xmlCellPr id="1" xr6:uid="{00000000-0010-0000-F901-000001000000}" uniqueName="P1076481">
      <xmlPr mapId="1" xpath="/GFI-IZD-POD/NTI-GFI-IZD-POD_1000342/P1076481" xmlDataType="decimal"/>
    </xmlCellPr>
  </singleXmlCell>
  <singleXmlCell id="511" xr6:uid="{00000000-000C-0000-FFFF-FFFFFA010000}" r="I44" connectionId="0">
    <xmlCellPr id="1" xr6:uid="{00000000-0010-0000-FA01-000001000000}" uniqueName="P1076482">
      <xmlPr mapId="1" xpath="/GFI-IZD-POD/NTI-GFI-IZD-POD_1000342/P1076482" xmlDataType="decimal"/>
    </xmlCellPr>
  </singleXmlCell>
  <singleXmlCell id="512" xr6:uid="{00000000-000C-0000-FFFF-FFFFFB010000}" r="H45" connectionId="0">
    <xmlCellPr id="1" xr6:uid="{00000000-0010-0000-FB01-000001000000}" uniqueName="P1076483">
      <xmlPr mapId="1" xpath="/GFI-IZD-POD/NTI-GFI-IZD-POD_1000342/P1076483" xmlDataType="decimal"/>
    </xmlCellPr>
  </singleXmlCell>
  <singleXmlCell id="513" xr6:uid="{00000000-000C-0000-FFFF-FFFFFC010000}" r="I45" connectionId="0">
    <xmlCellPr id="1" xr6:uid="{00000000-0010-0000-FC01-000001000000}" uniqueName="P1076484">
      <xmlPr mapId="1" xpath="/GFI-IZD-POD/NTI-GFI-IZD-POD_1000342/P1076484" xmlDataType="decimal"/>
    </xmlCellPr>
  </singleXmlCell>
  <singleXmlCell id="514" xr6:uid="{00000000-000C-0000-FFFF-FFFFFD010000}" r="H46" connectionId="0">
    <xmlCellPr id="1" xr6:uid="{00000000-0010-0000-FD01-000001000000}" uniqueName="P1076485">
      <xmlPr mapId="1" xpath="/GFI-IZD-POD/NTI-GFI-IZD-POD_1000342/P1076485" xmlDataType="decimal"/>
    </xmlCellPr>
  </singleXmlCell>
  <singleXmlCell id="515" xr6:uid="{00000000-000C-0000-FFFF-FFFFFE010000}" r="I46" connectionId="0">
    <xmlCellPr id="1" xr6:uid="{00000000-0010-0000-FE01-000001000000}" uniqueName="P1076486">
      <xmlPr mapId="1" xpath="/GFI-IZD-POD/NTI-GFI-IZD-POD_1000342/P1076486" xmlDataType="decimal"/>
    </xmlCellPr>
  </singleXmlCell>
  <singleXmlCell id="516" xr6:uid="{00000000-000C-0000-FFFF-FFFFFF010000}" r="H47" connectionId="0">
    <xmlCellPr id="1" xr6:uid="{00000000-0010-0000-FF01-000001000000}" uniqueName="P1076487">
      <xmlPr mapId="1" xpath="/GFI-IZD-POD/NTI-GFI-IZD-POD_1000342/P1076487" xmlDataType="decimal"/>
    </xmlCellPr>
  </singleXmlCell>
  <singleXmlCell id="517" xr6:uid="{00000000-000C-0000-FFFF-FFFF00020000}" r="I47" connectionId="0">
    <xmlCellPr id="1" xr6:uid="{00000000-0010-0000-0002-000001000000}" uniqueName="P1076488">
      <xmlPr mapId="1" xpath="/GFI-IZD-POD/NTI-GFI-IZD-POD_1000342/P1076488" xmlDataType="decimal"/>
    </xmlCellPr>
  </singleXmlCell>
  <singleXmlCell id="518" xr6:uid="{00000000-000C-0000-FFFF-FFFF01020000}" r="H48" connectionId="0">
    <xmlCellPr id="1" xr6:uid="{00000000-0010-0000-0102-000001000000}" uniqueName="P1076489">
      <xmlPr mapId="1" xpath="/GFI-IZD-POD/NTI-GFI-IZD-POD_1000342/P1076489" xmlDataType="decimal"/>
    </xmlCellPr>
  </singleXmlCell>
  <singleXmlCell id="519" xr6:uid="{00000000-000C-0000-FFFF-FFFF02020000}" r="I48" connectionId="0">
    <xmlCellPr id="1" xr6:uid="{00000000-0010-0000-0202-000001000000}" uniqueName="P1076490">
      <xmlPr mapId="1" xpath="/GFI-IZD-POD/NTI-GFI-IZD-POD_1000342/P1076490" xmlDataType="decimal"/>
    </xmlCellPr>
  </singleXmlCell>
  <singleXmlCell id="520" xr6:uid="{00000000-000C-0000-FFFF-FFFF03020000}" r="H49" connectionId="0">
    <xmlCellPr id="1" xr6:uid="{00000000-0010-0000-0302-000001000000}" uniqueName="P1076491">
      <xmlPr mapId="1" xpath="/GFI-IZD-POD/NTI-GFI-IZD-POD_1000342/P1076491" xmlDataType="decimal"/>
    </xmlCellPr>
  </singleXmlCell>
  <singleXmlCell id="521" xr6:uid="{00000000-000C-0000-FFFF-FFFF04020000}" r="I49" connectionId="0">
    <xmlCellPr id="1" xr6:uid="{00000000-0010-0000-0402-000001000000}" uniqueName="P1076492">
      <xmlPr mapId="1" xpath="/GFI-IZD-POD/NTI-GFI-IZD-POD_1000342/P1076492" xmlDataType="decimal"/>
    </xmlCellPr>
  </singleXmlCell>
  <singleXmlCell id="522" xr6:uid="{00000000-000C-0000-FFFF-FFFF05020000}" r="H50" connectionId="0">
    <xmlCellPr id="1" xr6:uid="{00000000-0010-0000-0502-000001000000}" uniqueName="P1076493">
      <xmlPr mapId="1" xpath="/GFI-IZD-POD/NTI-GFI-IZD-POD_1000342/P1076493" xmlDataType="decimal"/>
    </xmlCellPr>
  </singleXmlCell>
  <singleXmlCell id="523" xr6:uid="{00000000-000C-0000-FFFF-FFFF06020000}" r="I50" connectionId="0">
    <xmlCellPr id="1" xr6:uid="{00000000-0010-0000-0602-000001000000}" uniqueName="P1076494">
      <xmlPr mapId="1" xpath="/GFI-IZD-POD/NTI-GFI-IZD-POD_1000342/P1076494" xmlDataType="decimal"/>
    </xmlCellPr>
  </singleXmlCell>
  <singleXmlCell id="524" xr6:uid="{00000000-000C-0000-FFFF-FFFF07020000}" r="H51" connectionId="0">
    <xmlCellPr id="1" xr6:uid="{00000000-0010-0000-0702-000001000000}" uniqueName="P1076495">
      <xmlPr mapId="1" xpath="/GFI-IZD-POD/NTI-GFI-IZD-POD_1000342/P1076495" xmlDataType="decimal"/>
    </xmlCellPr>
  </singleXmlCell>
  <singleXmlCell id="525" xr6:uid="{00000000-000C-0000-FFFF-FFFF08020000}" r="I51" connectionId="0">
    <xmlCellPr id="1" xr6:uid="{00000000-0010-0000-0802-000001000000}" uniqueName="P1076496">
      <xmlPr mapId="1" xpath="/GFI-IZD-POD/NTI-GFI-IZD-POD_1000342/P1076496" xmlDataType="decimal"/>
    </xmlCellPr>
  </singleXmlCell>
  <singleXmlCell id="526" xr6:uid="{00000000-000C-0000-FFFF-FFFF09020000}" r="H52" connectionId="0">
    <xmlCellPr id="1" xr6:uid="{00000000-0010-0000-0902-000001000000}" uniqueName="P1078211">
      <xmlPr mapId="1" xpath="/GFI-IZD-POD/NTI-GFI-IZD-POD_1000342/P1078211" xmlDataType="decimal"/>
    </xmlCellPr>
  </singleXmlCell>
  <singleXmlCell id="527" xr6:uid="{00000000-000C-0000-FFFF-FFFF0A020000}" r="I52" connectionId="0">
    <xmlCellPr id="1" xr6:uid="{00000000-0010-0000-0A02-000001000000}" uniqueName="P1078212">
      <xmlPr mapId="1" xpath="/GFI-IZD-POD/NTI-GFI-IZD-POD_1000342/P1078212" xmlDataType="decimal"/>
    </xmlCellPr>
  </singleXmlCell>
  <singleXmlCell id="528" xr6:uid="{00000000-000C-0000-FFFF-FFFF0B020000}" r="H53" connectionId="0">
    <xmlCellPr id="1" xr6:uid="{00000000-0010-0000-0B02-000001000000}" uniqueName="P1078213">
      <xmlPr mapId="1" xpath="/GFI-IZD-POD/NTI-GFI-IZD-POD_1000342/P1078213" xmlDataType="decimal"/>
    </xmlCellPr>
  </singleXmlCell>
  <singleXmlCell id="529" xr6:uid="{00000000-000C-0000-FFFF-FFFF0C020000}" r="I53" connectionId="0">
    <xmlCellPr id="1" xr6:uid="{00000000-0010-0000-0C02-000001000000}" uniqueName="P1078214">
      <xmlPr mapId="1" xpath="/GFI-IZD-POD/NTI-GFI-IZD-POD_1000342/P1078214" xmlDataType="decimal"/>
    </xmlCellPr>
  </singleXmlCell>
  <singleXmlCell id="530" xr6:uid="{00000000-000C-0000-FFFF-FFFF0D020000}" r="H54" connectionId="0">
    <xmlCellPr id="1" xr6:uid="{00000000-0010-0000-0D02-000001000000}" uniqueName="P1078216">
      <xmlPr mapId="1" xpath="/GFI-IZD-POD/NTI-GFI-IZD-POD_1000342/P1078216" xmlDataType="decimal"/>
    </xmlCellPr>
  </singleXmlCell>
  <singleXmlCell id="531" xr6:uid="{00000000-000C-0000-FFFF-FFFF0E020000}" r="I54" connectionId="0">
    <xmlCellPr id="1" xr6:uid="{00000000-0010-0000-0E02-000001000000}" uniqueName="P1078218">
      <xmlPr mapId="1" xpath="/GFI-IZD-POD/NTI-GFI-IZD-POD_1000342/P1078218" xmlDataType="decimal"/>
    </xmlCellPr>
  </singleXmlCell>
  <singleXmlCell id="532" xr6:uid="{00000000-000C-0000-FFFF-FFFF0F020000}" r="H55" connectionId="0">
    <xmlCellPr id="1" xr6:uid="{00000000-0010-0000-0F02-000001000000}" uniqueName="P1078219">
      <xmlPr mapId="1" xpath="/GFI-IZD-POD/NTI-GFI-IZD-POD_1000342/P1078219" xmlDataType="decimal"/>
    </xmlCellPr>
  </singleXmlCell>
  <singleXmlCell id="533" xr6:uid="{00000000-000C-0000-FFFF-FFFF10020000}" r="I55" connectionId="0">
    <xmlCellPr id="1" xr6:uid="{00000000-0010-0000-1002-000001000000}" uniqueName="P1078221">
      <xmlPr mapId="1" xpath="/GFI-IZD-POD/NTI-GFI-IZD-POD_1000342/P1078221" xmlDataType="decimal"/>
    </xmlCellPr>
  </singleXmlCell>
  <singleXmlCell id="534" xr6:uid="{00000000-000C-0000-FFFF-FFFF11020000}" r="H56" connectionId="0">
    <xmlCellPr id="1" xr6:uid="{00000000-0010-0000-1102-000001000000}" uniqueName="P1078223">
      <xmlPr mapId="1" xpath="/GFI-IZD-POD/NTI-GFI-IZD-POD_1000342/P1078223" xmlDataType="decimal"/>
    </xmlCellPr>
  </singleXmlCell>
  <singleXmlCell id="535" xr6:uid="{00000000-000C-0000-FFFF-FFFF12020000}" r="I56" connectionId="0">
    <xmlCellPr id="1" xr6:uid="{00000000-0010-0000-1202-000001000000}" uniqueName="P1078225">
      <xmlPr mapId="1" xpath="/GFI-IZD-POD/NTI-GFI-IZD-POD_1000342/P1078225" xmlDataType="decimal"/>
    </xmlCellPr>
  </singleXmlCell>
  <singleXmlCell id="536" xr6:uid="{00000000-000C-0000-FFFF-FFFF13020000}" r="H57" connectionId="0">
    <xmlCellPr id="1" xr6:uid="{00000000-0010-0000-1302-000001000000}" uniqueName="P1078227">
      <xmlPr mapId="1" xpath="/GFI-IZD-POD/NTI-GFI-IZD-POD_1000342/P1078227" xmlDataType="decimal"/>
    </xmlCellPr>
  </singleXmlCell>
  <singleXmlCell id="537" xr6:uid="{00000000-000C-0000-FFFF-FFFF14020000}" r="I57" connectionId="0">
    <xmlCellPr id="1" xr6:uid="{00000000-0010-0000-1402-000001000000}" uniqueName="P1078228">
      <xmlPr mapId="1" xpath="/GFI-IZD-POD/NTI-GFI-IZD-POD_1000342/P1078228" xmlDataType="decimal"/>
    </xmlCellPr>
  </singleXmlCell>
  <singleXmlCell id="538" xr6:uid="{00000000-000C-0000-FFFF-FFFF15020000}" r="H58" connectionId="0">
    <xmlCellPr id="1" xr6:uid="{00000000-0010-0000-1502-000001000000}" uniqueName="P1078230">
      <xmlPr mapId="1" xpath="/GFI-IZD-POD/NTI-GFI-IZD-POD_1000342/P1078230" xmlDataType="decimal"/>
    </xmlCellPr>
  </singleXmlCell>
  <singleXmlCell id="539" xr6:uid="{00000000-000C-0000-FFFF-FFFF16020000}" r="I58" connectionId="0">
    <xmlCellPr id="1" xr6:uid="{00000000-0010-0000-1602-000001000000}" uniqueName="P1078232">
      <xmlPr mapId="1" xpath="/GFI-IZD-POD/NTI-GFI-IZD-POD_1000342/P1078232" xmlDataType="decimal"/>
    </xmlCellPr>
  </singleXmlCell>
  <singleXmlCell id="540" xr6:uid="{00000000-000C-0000-FFFF-FFFF17020000}" r="H59" connectionId="0">
    <xmlCellPr id="1" xr6:uid="{00000000-0010-0000-1702-000001000000}" uniqueName="P1078234">
      <xmlPr mapId="1" xpath="/GFI-IZD-POD/NTI-GFI-IZD-POD_1000342/P1078234" xmlDataType="decimal"/>
    </xmlCellPr>
  </singleXmlCell>
  <singleXmlCell id="541" xr6:uid="{00000000-000C-0000-FFFF-FFFF18020000}" r="I59" connectionId="0">
    <xmlCellPr id="1" xr6:uid="{00000000-0010-0000-1802-000001000000}"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workbookViewId="0">
      <selection activeCell="S8" sqref="S8"/>
    </sheetView>
  </sheetViews>
  <sheetFormatPr defaultRowHeight="12.75" x14ac:dyDescent="0.2"/>
  <cols>
    <col min="9" max="9" width="12.7109375" customWidth="1"/>
  </cols>
  <sheetData>
    <row r="1" spans="1:10" ht="15.75" x14ac:dyDescent="0.2">
      <c r="A1" s="152"/>
      <c r="B1" s="153"/>
      <c r="C1" s="153"/>
      <c r="D1" s="29"/>
      <c r="E1" s="29"/>
      <c r="F1" s="29"/>
      <c r="G1" s="29"/>
      <c r="H1" s="29"/>
      <c r="I1" s="29"/>
      <c r="J1" s="30"/>
    </row>
    <row r="2" spans="1:10" ht="14.45" customHeight="1" x14ac:dyDescent="0.2">
      <c r="A2" s="154" t="s">
        <v>0</v>
      </c>
      <c r="B2" s="155"/>
      <c r="C2" s="155"/>
      <c r="D2" s="155"/>
      <c r="E2" s="155"/>
      <c r="F2" s="155"/>
      <c r="G2" s="155"/>
      <c r="H2" s="155"/>
      <c r="I2" s="155"/>
      <c r="J2" s="156"/>
    </row>
    <row r="3" spans="1:10" ht="15" x14ac:dyDescent="0.2">
      <c r="A3" s="84"/>
      <c r="B3" s="85"/>
      <c r="C3" s="85"/>
      <c r="D3" s="85"/>
      <c r="E3" s="85"/>
      <c r="F3" s="85"/>
      <c r="G3" s="85"/>
      <c r="H3" s="85"/>
      <c r="I3" s="85"/>
      <c r="J3" s="86"/>
    </row>
    <row r="4" spans="1:10" ht="33.6" customHeight="1" x14ac:dyDescent="0.2">
      <c r="A4" s="157" t="s">
        <v>1</v>
      </c>
      <c r="B4" s="158"/>
      <c r="C4" s="158"/>
      <c r="D4" s="158"/>
      <c r="E4" s="159" t="s">
        <v>504</v>
      </c>
      <c r="F4" s="160"/>
      <c r="G4" s="92" t="s">
        <v>2</v>
      </c>
      <c r="H4" s="159" t="s">
        <v>505</v>
      </c>
      <c r="I4" s="160"/>
      <c r="J4" s="31"/>
    </row>
    <row r="5" spans="1:10" s="97" customFormat="1" ht="10.15" customHeight="1" x14ac:dyDescent="0.25">
      <c r="A5" s="161"/>
      <c r="B5" s="162"/>
      <c r="C5" s="162"/>
      <c r="D5" s="162"/>
      <c r="E5" s="162"/>
      <c r="F5" s="162"/>
      <c r="G5" s="162"/>
      <c r="H5" s="162"/>
      <c r="I5" s="162"/>
      <c r="J5" s="163"/>
    </row>
    <row r="6" spans="1:10" ht="20.45" customHeight="1" x14ac:dyDescent="0.2">
      <c r="A6" s="87"/>
      <c r="B6" s="98" t="s">
        <v>3</v>
      </c>
      <c r="C6" s="88"/>
      <c r="D6" s="88"/>
      <c r="E6" s="110" t="s">
        <v>510</v>
      </c>
      <c r="F6" s="99"/>
      <c r="G6" s="92"/>
      <c r="H6" s="99"/>
      <c r="I6" s="99"/>
      <c r="J6" s="40"/>
    </row>
    <row r="7" spans="1:10" s="101" customFormat="1" ht="10.9" customHeight="1" x14ac:dyDescent="0.2">
      <c r="A7" s="87"/>
      <c r="B7" s="88"/>
      <c r="C7" s="88"/>
      <c r="D7" s="88"/>
      <c r="E7" s="100"/>
      <c r="F7" s="100"/>
      <c r="G7" s="92"/>
      <c r="H7" s="100"/>
      <c r="I7" s="100"/>
      <c r="J7" s="40"/>
    </row>
    <row r="8" spans="1:10" ht="37.9" customHeight="1" x14ac:dyDescent="0.2">
      <c r="A8" s="165" t="s">
        <v>4</v>
      </c>
      <c r="B8" s="166"/>
      <c r="C8" s="166"/>
      <c r="D8" s="166"/>
      <c r="E8" s="166"/>
      <c r="F8" s="166"/>
      <c r="G8" s="166"/>
      <c r="H8" s="166"/>
      <c r="I8" s="166"/>
      <c r="J8" s="32"/>
    </row>
    <row r="9" spans="1:10" ht="14.25" x14ac:dyDescent="0.2">
      <c r="A9" s="33"/>
      <c r="B9" s="80"/>
      <c r="C9" s="80"/>
      <c r="D9" s="80"/>
      <c r="E9" s="164"/>
      <c r="F9" s="164"/>
      <c r="G9" s="114"/>
      <c r="H9" s="114"/>
      <c r="I9" s="90"/>
      <c r="J9" s="91"/>
    </row>
    <row r="10" spans="1:10" ht="25.9" customHeight="1" x14ac:dyDescent="0.2">
      <c r="A10" s="132" t="s">
        <v>5</v>
      </c>
      <c r="B10" s="133"/>
      <c r="C10" s="144" t="s">
        <v>485</v>
      </c>
      <c r="D10" s="145"/>
      <c r="E10" s="82"/>
      <c r="F10" s="117" t="s">
        <v>6</v>
      </c>
      <c r="G10" s="143"/>
      <c r="H10" s="126" t="s">
        <v>486</v>
      </c>
      <c r="I10" s="127"/>
      <c r="J10" s="34"/>
    </row>
    <row r="11" spans="1:10" ht="15.6" customHeight="1" x14ac:dyDescent="0.2">
      <c r="A11" s="33"/>
      <c r="B11" s="80"/>
      <c r="C11" s="80"/>
      <c r="D11" s="80"/>
      <c r="E11" s="151"/>
      <c r="F11" s="151"/>
      <c r="G11" s="151"/>
      <c r="H11" s="151"/>
      <c r="I11" s="83"/>
      <c r="J11" s="34"/>
    </row>
    <row r="12" spans="1:10" ht="21" customHeight="1" x14ac:dyDescent="0.2">
      <c r="A12" s="116" t="s">
        <v>7</v>
      </c>
      <c r="B12" s="133"/>
      <c r="C12" s="144" t="s">
        <v>487</v>
      </c>
      <c r="D12" s="145"/>
      <c r="E12" s="150"/>
      <c r="F12" s="151"/>
      <c r="G12" s="151"/>
      <c r="H12" s="151"/>
      <c r="I12" s="83"/>
      <c r="J12" s="34"/>
    </row>
    <row r="13" spans="1:10" ht="10.9" customHeight="1" x14ac:dyDescent="0.2">
      <c r="A13" s="82"/>
      <c r="B13" s="83"/>
      <c r="C13" s="80"/>
      <c r="D13" s="80"/>
      <c r="E13" s="114"/>
      <c r="F13" s="114"/>
      <c r="G13" s="114"/>
      <c r="H13" s="114"/>
      <c r="I13" s="80"/>
      <c r="J13" s="35"/>
    </row>
    <row r="14" spans="1:10" ht="22.9" customHeight="1" x14ac:dyDescent="0.2">
      <c r="A14" s="116" t="s">
        <v>8</v>
      </c>
      <c r="B14" s="143"/>
      <c r="C14" s="144" t="s">
        <v>488</v>
      </c>
      <c r="D14" s="145"/>
      <c r="E14" s="149"/>
      <c r="F14" s="134"/>
      <c r="G14" s="96" t="s">
        <v>9</v>
      </c>
      <c r="H14" s="144" t="s">
        <v>507</v>
      </c>
      <c r="I14" s="145"/>
      <c r="J14" s="93"/>
    </row>
    <row r="15" spans="1:10" ht="14.45" customHeight="1" x14ac:dyDescent="0.2">
      <c r="A15" s="82"/>
      <c r="B15" s="83"/>
      <c r="C15" s="80"/>
      <c r="D15" s="80"/>
      <c r="E15" s="114"/>
      <c r="F15" s="114"/>
      <c r="G15" s="114"/>
      <c r="H15" s="114"/>
      <c r="I15" s="80"/>
      <c r="J15" s="35"/>
    </row>
    <row r="16" spans="1:10" ht="13.15" customHeight="1" x14ac:dyDescent="0.2">
      <c r="A16" s="116" t="s">
        <v>10</v>
      </c>
      <c r="B16" s="143"/>
      <c r="C16" s="144" t="s">
        <v>489</v>
      </c>
      <c r="D16" s="145"/>
      <c r="E16" s="89"/>
      <c r="F16" s="89"/>
      <c r="G16" s="89"/>
      <c r="H16" s="89"/>
      <c r="I16" s="89"/>
      <c r="J16" s="93"/>
    </row>
    <row r="17" spans="1:10" ht="14.45" customHeight="1" x14ac:dyDescent="0.2">
      <c r="A17" s="146"/>
      <c r="B17" s="147"/>
      <c r="C17" s="147"/>
      <c r="D17" s="147"/>
      <c r="E17" s="147"/>
      <c r="F17" s="147"/>
      <c r="G17" s="147"/>
      <c r="H17" s="147"/>
      <c r="I17" s="147"/>
      <c r="J17" s="148"/>
    </row>
    <row r="18" spans="1:10" x14ac:dyDescent="0.2">
      <c r="A18" s="132" t="s">
        <v>11</v>
      </c>
      <c r="B18" s="133"/>
      <c r="C18" s="118" t="s">
        <v>490</v>
      </c>
      <c r="D18" s="119"/>
      <c r="E18" s="119"/>
      <c r="F18" s="119"/>
      <c r="G18" s="119"/>
      <c r="H18" s="119"/>
      <c r="I18" s="119"/>
      <c r="J18" s="120"/>
    </row>
    <row r="19" spans="1:10" ht="14.25" x14ac:dyDescent="0.2">
      <c r="A19" s="33"/>
      <c r="B19" s="80"/>
      <c r="C19" s="95"/>
      <c r="D19" s="80"/>
      <c r="E19" s="114"/>
      <c r="F19" s="114"/>
      <c r="G19" s="114"/>
      <c r="H19" s="114"/>
      <c r="I19" s="80"/>
      <c r="J19" s="35"/>
    </row>
    <row r="20" spans="1:10" ht="14.25" x14ac:dyDescent="0.2">
      <c r="A20" s="132" t="s">
        <v>12</v>
      </c>
      <c r="B20" s="133"/>
      <c r="C20" s="126">
        <v>48000</v>
      </c>
      <c r="D20" s="127"/>
      <c r="E20" s="114"/>
      <c r="F20" s="114"/>
      <c r="G20" s="118" t="s">
        <v>491</v>
      </c>
      <c r="H20" s="119"/>
      <c r="I20" s="119"/>
      <c r="J20" s="120"/>
    </row>
    <row r="21" spans="1:10" ht="14.25" x14ac:dyDescent="0.2">
      <c r="A21" s="33"/>
      <c r="B21" s="80"/>
      <c r="C21" s="80"/>
      <c r="D21" s="80"/>
      <c r="E21" s="114"/>
      <c r="F21" s="114"/>
      <c r="G21" s="114"/>
      <c r="H21" s="114"/>
      <c r="I21" s="80"/>
      <c r="J21" s="35"/>
    </row>
    <row r="22" spans="1:10" x14ac:dyDescent="0.2">
      <c r="A22" s="132" t="s">
        <v>13</v>
      </c>
      <c r="B22" s="133"/>
      <c r="C22" s="118" t="s">
        <v>492</v>
      </c>
      <c r="D22" s="119"/>
      <c r="E22" s="119"/>
      <c r="F22" s="119"/>
      <c r="G22" s="119"/>
      <c r="H22" s="119"/>
      <c r="I22" s="119"/>
      <c r="J22" s="120"/>
    </row>
    <row r="23" spans="1:10" ht="14.25" x14ac:dyDescent="0.2">
      <c r="A23" s="33"/>
      <c r="B23" s="80"/>
      <c r="C23" s="80"/>
      <c r="D23" s="80"/>
      <c r="E23" s="114"/>
      <c r="F23" s="114"/>
      <c r="G23" s="114"/>
      <c r="H23" s="114"/>
      <c r="I23" s="80"/>
      <c r="J23" s="35"/>
    </row>
    <row r="24" spans="1:10" ht="14.25" x14ac:dyDescent="0.2">
      <c r="A24" s="132" t="s">
        <v>14</v>
      </c>
      <c r="B24" s="133"/>
      <c r="C24" s="138" t="s">
        <v>493</v>
      </c>
      <c r="D24" s="139"/>
      <c r="E24" s="139"/>
      <c r="F24" s="139"/>
      <c r="G24" s="139"/>
      <c r="H24" s="139"/>
      <c r="I24" s="139"/>
      <c r="J24" s="140"/>
    </row>
    <row r="25" spans="1:10" ht="14.25" x14ac:dyDescent="0.2">
      <c r="A25" s="33"/>
      <c r="B25" s="80"/>
      <c r="C25" s="95"/>
      <c r="D25" s="80"/>
      <c r="E25" s="114"/>
      <c r="F25" s="114"/>
      <c r="G25" s="114"/>
      <c r="H25" s="114"/>
      <c r="I25" s="80"/>
      <c r="J25" s="35"/>
    </row>
    <row r="26" spans="1:10" ht="14.25" x14ac:dyDescent="0.2">
      <c r="A26" s="132" t="s">
        <v>15</v>
      </c>
      <c r="B26" s="133"/>
      <c r="C26" s="138" t="s">
        <v>494</v>
      </c>
      <c r="D26" s="139"/>
      <c r="E26" s="139"/>
      <c r="F26" s="139"/>
      <c r="G26" s="139"/>
      <c r="H26" s="139"/>
      <c r="I26" s="139"/>
      <c r="J26" s="140"/>
    </row>
    <row r="27" spans="1:10" ht="13.9" customHeight="1" x14ac:dyDescent="0.2">
      <c r="A27" s="33"/>
      <c r="B27" s="80"/>
      <c r="C27" s="95"/>
      <c r="D27" s="80"/>
      <c r="E27" s="114"/>
      <c r="F27" s="114"/>
      <c r="G27" s="114"/>
      <c r="H27" s="114"/>
      <c r="I27" s="80"/>
      <c r="J27" s="35"/>
    </row>
    <row r="28" spans="1:10" ht="22.9" customHeight="1" x14ac:dyDescent="0.2">
      <c r="A28" s="116" t="s">
        <v>16</v>
      </c>
      <c r="B28" s="133"/>
      <c r="C28" s="60">
        <v>3167</v>
      </c>
      <c r="D28" s="36"/>
      <c r="E28" s="137"/>
      <c r="F28" s="137"/>
      <c r="G28" s="137"/>
      <c r="H28" s="137"/>
      <c r="I28" s="141"/>
      <c r="J28" s="142"/>
    </row>
    <row r="29" spans="1:10" ht="14.25" x14ac:dyDescent="0.2">
      <c r="A29" s="33"/>
      <c r="B29" s="80"/>
      <c r="C29" s="80"/>
      <c r="D29" s="80"/>
      <c r="E29" s="114"/>
      <c r="F29" s="114"/>
      <c r="G29" s="114"/>
      <c r="H29" s="114"/>
      <c r="I29" s="80"/>
      <c r="J29" s="35"/>
    </row>
    <row r="30" spans="1:10" ht="15" x14ac:dyDescent="0.2">
      <c r="A30" s="132" t="s">
        <v>17</v>
      </c>
      <c r="B30" s="133"/>
      <c r="C30" s="109" t="s">
        <v>506</v>
      </c>
      <c r="D30" s="128" t="s">
        <v>18</v>
      </c>
      <c r="E30" s="129"/>
      <c r="F30" s="129"/>
      <c r="G30" s="129"/>
      <c r="H30" s="102" t="s">
        <v>19</v>
      </c>
      <c r="I30" s="103" t="s">
        <v>20</v>
      </c>
      <c r="J30" s="104"/>
    </row>
    <row r="31" spans="1:10" x14ac:dyDescent="0.2">
      <c r="A31" s="132"/>
      <c r="B31" s="133"/>
      <c r="C31" s="37"/>
      <c r="D31" s="92"/>
      <c r="E31" s="134"/>
      <c r="F31" s="134"/>
      <c r="G31" s="134"/>
      <c r="H31" s="134"/>
      <c r="I31" s="135"/>
      <c r="J31" s="136"/>
    </row>
    <row r="32" spans="1:10" x14ac:dyDescent="0.2">
      <c r="A32" s="132" t="s">
        <v>21</v>
      </c>
      <c r="B32" s="133"/>
      <c r="C32" s="60" t="s">
        <v>495</v>
      </c>
      <c r="D32" s="128" t="s">
        <v>22</v>
      </c>
      <c r="E32" s="129"/>
      <c r="F32" s="129"/>
      <c r="G32" s="129"/>
      <c r="H32" s="105" t="s">
        <v>23</v>
      </c>
      <c r="I32" s="106" t="s">
        <v>24</v>
      </c>
      <c r="J32" s="107"/>
    </row>
    <row r="33" spans="1:10" ht="14.25" x14ac:dyDescent="0.2">
      <c r="A33" s="33"/>
      <c r="B33" s="80"/>
      <c r="C33" s="80"/>
      <c r="D33" s="80"/>
      <c r="E33" s="114"/>
      <c r="F33" s="114"/>
      <c r="G33" s="114"/>
      <c r="H33" s="114"/>
      <c r="I33" s="80"/>
      <c r="J33" s="35"/>
    </row>
    <row r="34" spans="1:10" x14ac:dyDescent="0.2">
      <c r="A34" s="128" t="s">
        <v>25</v>
      </c>
      <c r="B34" s="129"/>
      <c r="C34" s="129"/>
      <c r="D34" s="129"/>
      <c r="E34" s="129" t="s">
        <v>26</v>
      </c>
      <c r="F34" s="129"/>
      <c r="G34" s="129"/>
      <c r="H34" s="129"/>
      <c r="I34" s="129"/>
      <c r="J34" s="38" t="s">
        <v>27</v>
      </c>
    </row>
    <row r="35" spans="1:10" ht="14.25" x14ac:dyDescent="0.2">
      <c r="A35" s="33"/>
      <c r="B35" s="80"/>
      <c r="C35" s="80"/>
      <c r="D35" s="80"/>
      <c r="E35" s="114"/>
      <c r="F35" s="114"/>
      <c r="G35" s="114"/>
      <c r="H35" s="114"/>
      <c r="I35" s="80"/>
      <c r="J35" s="91"/>
    </row>
    <row r="36" spans="1:10" x14ac:dyDescent="0.2">
      <c r="A36" s="121"/>
      <c r="B36" s="122"/>
      <c r="C36" s="122"/>
      <c r="D36" s="122"/>
      <c r="E36" s="121"/>
      <c r="F36" s="122"/>
      <c r="G36" s="122"/>
      <c r="H36" s="122"/>
      <c r="I36" s="123"/>
      <c r="J36" s="81"/>
    </row>
    <row r="37" spans="1:10" ht="14.25" x14ac:dyDescent="0.2">
      <c r="A37" s="33"/>
      <c r="B37" s="80"/>
      <c r="C37" s="95"/>
      <c r="D37" s="131"/>
      <c r="E37" s="131"/>
      <c r="F37" s="131"/>
      <c r="G37" s="131"/>
      <c r="H37" s="131"/>
      <c r="I37" s="131"/>
      <c r="J37" s="35"/>
    </row>
    <row r="38" spans="1:10" x14ac:dyDescent="0.2">
      <c r="A38" s="121"/>
      <c r="B38" s="122"/>
      <c r="C38" s="122"/>
      <c r="D38" s="123"/>
      <c r="E38" s="121"/>
      <c r="F38" s="122"/>
      <c r="G38" s="122"/>
      <c r="H38" s="122"/>
      <c r="I38" s="123"/>
      <c r="J38" s="60"/>
    </row>
    <row r="39" spans="1:10" ht="14.25" x14ac:dyDescent="0.2">
      <c r="A39" s="33"/>
      <c r="B39" s="80"/>
      <c r="C39" s="95"/>
      <c r="D39" s="94"/>
      <c r="E39" s="131"/>
      <c r="F39" s="131"/>
      <c r="G39" s="131"/>
      <c r="H39" s="131"/>
      <c r="I39" s="83"/>
      <c r="J39" s="35"/>
    </row>
    <row r="40" spans="1:10" x14ac:dyDescent="0.2">
      <c r="A40" s="121"/>
      <c r="B40" s="122"/>
      <c r="C40" s="122"/>
      <c r="D40" s="123"/>
      <c r="E40" s="121"/>
      <c r="F40" s="122"/>
      <c r="G40" s="122"/>
      <c r="H40" s="122"/>
      <c r="I40" s="123"/>
      <c r="J40" s="60"/>
    </row>
    <row r="41" spans="1:10" ht="14.25" x14ac:dyDescent="0.2">
      <c r="A41" s="33"/>
      <c r="B41" s="80"/>
      <c r="C41" s="95"/>
      <c r="D41" s="94"/>
      <c r="E41" s="131"/>
      <c r="F41" s="131"/>
      <c r="G41" s="131"/>
      <c r="H41" s="131"/>
      <c r="I41" s="83"/>
      <c r="J41" s="35"/>
    </row>
    <row r="42" spans="1:10" x14ac:dyDescent="0.2">
      <c r="A42" s="121"/>
      <c r="B42" s="122"/>
      <c r="C42" s="122"/>
      <c r="D42" s="123"/>
      <c r="E42" s="121"/>
      <c r="F42" s="122"/>
      <c r="G42" s="122"/>
      <c r="H42" s="122"/>
      <c r="I42" s="123"/>
      <c r="J42" s="60"/>
    </row>
    <row r="43" spans="1:10" ht="14.25" x14ac:dyDescent="0.2">
      <c r="A43" s="39"/>
      <c r="B43" s="95"/>
      <c r="C43" s="113"/>
      <c r="D43" s="113"/>
      <c r="E43" s="114"/>
      <c r="F43" s="114"/>
      <c r="G43" s="113"/>
      <c r="H43" s="113"/>
      <c r="I43" s="113"/>
      <c r="J43" s="35"/>
    </row>
    <row r="44" spans="1:10" x14ac:dyDescent="0.2">
      <c r="A44" s="121"/>
      <c r="B44" s="122"/>
      <c r="C44" s="122"/>
      <c r="D44" s="123"/>
      <c r="E44" s="121"/>
      <c r="F44" s="122"/>
      <c r="G44" s="122"/>
      <c r="H44" s="122"/>
      <c r="I44" s="123"/>
      <c r="J44" s="60"/>
    </row>
    <row r="45" spans="1:10" ht="14.25" x14ac:dyDescent="0.2">
      <c r="A45" s="39"/>
      <c r="B45" s="95"/>
      <c r="C45" s="95"/>
      <c r="D45" s="80"/>
      <c r="E45" s="130"/>
      <c r="F45" s="130"/>
      <c r="G45" s="113"/>
      <c r="H45" s="113"/>
      <c r="I45" s="80"/>
      <c r="J45" s="35"/>
    </row>
    <row r="46" spans="1:10" x14ac:dyDescent="0.2">
      <c r="A46" s="121"/>
      <c r="B46" s="122"/>
      <c r="C46" s="122"/>
      <c r="D46" s="123"/>
      <c r="E46" s="121"/>
      <c r="F46" s="122"/>
      <c r="G46" s="122"/>
      <c r="H46" s="122"/>
      <c r="I46" s="123"/>
      <c r="J46" s="60"/>
    </row>
    <row r="47" spans="1:10" ht="14.25" x14ac:dyDescent="0.2">
      <c r="A47" s="39"/>
      <c r="B47" s="95"/>
      <c r="C47" s="95"/>
      <c r="D47" s="80"/>
      <c r="E47" s="114"/>
      <c r="F47" s="114"/>
      <c r="G47" s="113"/>
      <c r="H47" s="113"/>
      <c r="I47" s="80"/>
      <c r="J47" s="108" t="s">
        <v>28</v>
      </c>
    </row>
    <row r="48" spans="1:10" ht="14.25" x14ac:dyDescent="0.2">
      <c r="A48" s="39"/>
      <c r="B48" s="95"/>
      <c r="C48" s="95"/>
      <c r="D48" s="80"/>
      <c r="E48" s="114"/>
      <c r="F48" s="114"/>
      <c r="G48" s="113"/>
      <c r="H48" s="113"/>
      <c r="I48" s="80"/>
      <c r="J48" s="108" t="s">
        <v>29</v>
      </c>
    </row>
    <row r="49" spans="1:10" ht="14.45" customHeight="1" x14ac:dyDescent="0.2">
      <c r="A49" s="116" t="s">
        <v>30</v>
      </c>
      <c r="B49" s="117"/>
      <c r="C49" s="126" t="s">
        <v>496</v>
      </c>
      <c r="D49" s="127"/>
      <c r="E49" s="124" t="s">
        <v>31</v>
      </c>
      <c r="F49" s="125"/>
      <c r="G49" s="118"/>
      <c r="H49" s="119"/>
      <c r="I49" s="119"/>
      <c r="J49" s="120"/>
    </row>
    <row r="50" spans="1:10" ht="14.25" x14ac:dyDescent="0.2">
      <c r="A50" s="39"/>
      <c r="B50" s="95"/>
      <c r="C50" s="113"/>
      <c r="D50" s="113"/>
      <c r="E50" s="114"/>
      <c r="F50" s="114"/>
      <c r="G50" s="115" t="s">
        <v>32</v>
      </c>
      <c r="H50" s="115"/>
      <c r="I50" s="115"/>
      <c r="J50" s="40"/>
    </row>
    <row r="51" spans="1:10" ht="13.9" customHeight="1" x14ac:dyDescent="0.2">
      <c r="A51" s="116" t="s">
        <v>33</v>
      </c>
      <c r="B51" s="117"/>
      <c r="C51" s="118" t="s">
        <v>497</v>
      </c>
      <c r="D51" s="119"/>
      <c r="E51" s="119"/>
      <c r="F51" s="119"/>
      <c r="G51" s="119"/>
      <c r="H51" s="119"/>
      <c r="I51" s="119"/>
      <c r="J51" s="120"/>
    </row>
    <row r="52" spans="1:10" ht="14.25" x14ac:dyDescent="0.2">
      <c r="A52" s="33"/>
      <c r="B52" s="80"/>
      <c r="C52" s="137" t="s">
        <v>34</v>
      </c>
      <c r="D52" s="137"/>
      <c r="E52" s="137"/>
      <c r="F52" s="137"/>
      <c r="G52" s="137"/>
      <c r="H52" s="137"/>
      <c r="I52" s="137"/>
      <c r="J52" s="35"/>
    </row>
    <row r="53" spans="1:10" ht="14.25" x14ac:dyDescent="0.2">
      <c r="A53" s="116" t="s">
        <v>35</v>
      </c>
      <c r="B53" s="117"/>
      <c r="C53" s="171" t="s">
        <v>498</v>
      </c>
      <c r="D53" s="172"/>
      <c r="E53" s="173"/>
      <c r="F53" s="114"/>
      <c r="G53" s="114"/>
      <c r="H53" s="129"/>
      <c r="I53" s="129"/>
      <c r="J53" s="174"/>
    </row>
    <row r="54" spans="1:10" ht="14.25" x14ac:dyDescent="0.2">
      <c r="A54" s="33"/>
      <c r="B54" s="80"/>
      <c r="C54" s="95"/>
      <c r="D54" s="80"/>
      <c r="E54" s="114"/>
      <c r="F54" s="114"/>
      <c r="G54" s="114"/>
      <c r="H54" s="114"/>
      <c r="I54" s="80"/>
      <c r="J54" s="35"/>
    </row>
    <row r="55" spans="1:10" ht="14.45" customHeight="1" x14ac:dyDescent="0.2">
      <c r="A55" s="116" t="s">
        <v>36</v>
      </c>
      <c r="B55" s="117"/>
      <c r="C55" s="167" t="s">
        <v>499</v>
      </c>
      <c r="D55" s="168"/>
      <c r="E55" s="168"/>
      <c r="F55" s="168"/>
      <c r="G55" s="168"/>
      <c r="H55" s="168"/>
      <c r="I55" s="168"/>
      <c r="J55" s="169"/>
    </row>
    <row r="56" spans="1:10" ht="14.25" x14ac:dyDescent="0.2">
      <c r="A56" s="33"/>
      <c r="B56" s="80"/>
      <c r="C56" s="80"/>
      <c r="D56" s="80"/>
      <c r="E56" s="114"/>
      <c r="F56" s="114"/>
      <c r="G56" s="114"/>
      <c r="H56" s="114"/>
      <c r="I56" s="80"/>
      <c r="J56" s="35"/>
    </row>
    <row r="57" spans="1:10" ht="14.25" x14ac:dyDescent="0.2">
      <c r="A57" s="116" t="s">
        <v>37</v>
      </c>
      <c r="B57" s="117"/>
      <c r="C57" s="167" t="s">
        <v>500</v>
      </c>
      <c r="D57" s="168"/>
      <c r="E57" s="168"/>
      <c r="F57" s="168"/>
      <c r="G57" s="168"/>
      <c r="H57" s="168"/>
      <c r="I57" s="168"/>
      <c r="J57" s="169"/>
    </row>
    <row r="58" spans="1:10" ht="14.45" customHeight="1" x14ac:dyDescent="0.2">
      <c r="A58" s="33"/>
      <c r="B58" s="80"/>
      <c r="C58" s="115" t="s">
        <v>38</v>
      </c>
      <c r="D58" s="115"/>
      <c r="E58" s="115"/>
      <c r="F58" s="115"/>
      <c r="G58" s="80"/>
      <c r="H58" s="80"/>
      <c r="I58" s="80"/>
      <c r="J58" s="35"/>
    </row>
    <row r="59" spans="1:10" ht="14.25" x14ac:dyDescent="0.2">
      <c r="A59" s="116" t="s">
        <v>39</v>
      </c>
      <c r="B59" s="117"/>
      <c r="C59" s="167" t="s">
        <v>501</v>
      </c>
      <c r="D59" s="168"/>
      <c r="E59" s="168"/>
      <c r="F59" s="168"/>
      <c r="G59" s="168"/>
      <c r="H59" s="168"/>
      <c r="I59" s="168"/>
      <c r="J59" s="169"/>
    </row>
    <row r="60" spans="1:10" ht="14.45" customHeight="1" x14ac:dyDescent="0.2">
      <c r="A60" s="41"/>
      <c r="B60" s="42"/>
      <c r="C60" s="170" t="s">
        <v>40</v>
      </c>
      <c r="D60" s="170"/>
      <c r="E60" s="170"/>
      <c r="F60" s="170"/>
      <c r="G60" s="170"/>
      <c r="H60" s="42"/>
      <c r="I60" s="42"/>
      <c r="J60" s="43"/>
    </row>
    <row r="67" ht="27" customHeight="1" x14ac:dyDescent="0.2"/>
    <row r="71" ht="38.450000000000003" customHeight="1" x14ac:dyDescent="0.2"/>
  </sheetData>
  <sheetProtection algorithmName="SHA-512" hashValue="22/BzaN/iFMIBzikcwcDE3S2NTewgTikPp60r+3EnWlh3dxe/krcL88AUmmqD8BomAmoU3mhBUKNFAvVEMFYww==" saltValue="oBSOvN12g99rGgYI7FXM3Q==" spinCount="100000" sheet="1" formatCells="0" insertRows="0"/>
  <mergeCells count="124">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E41:F41"/>
    <mergeCell ref="G41:H41"/>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110" zoomScaleNormal="100" workbookViewId="0">
      <selection activeCell="J127" sqref="J127"/>
    </sheetView>
  </sheetViews>
  <sheetFormatPr defaultColWidth="8.85546875" defaultRowHeight="12.75" x14ac:dyDescent="0.2"/>
  <cols>
    <col min="1" max="7" width="8.85546875" style="25"/>
    <col min="8" max="9" width="16.7109375" style="59" customWidth="1"/>
    <col min="10" max="10" width="10.28515625" style="25" bestFit="1" customWidth="1"/>
    <col min="11" max="16384" width="8.85546875" style="25"/>
  </cols>
  <sheetData>
    <row r="1" spans="1:9" x14ac:dyDescent="0.2">
      <c r="A1" s="187" t="s">
        <v>41</v>
      </c>
      <c r="B1" s="188"/>
      <c r="C1" s="188"/>
      <c r="D1" s="188"/>
      <c r="E1" s="188"/>
      <c r="F1" s="188"/>
      <c r="G1" s="188"/>
      <c r="H1" s="188"/>
      <c r="I1" s="188"/>
    </row>
    <row r="2" spans="1:9" x14ac:dyDescent="0.2">
      <c r="A2" s="189" t="s">
        <v>503</v>
      </c>
      <c r="B2" s="190"/>
      <c r="C2" s="190"/>
      <c r="D2" s="190"/>
      <c r="E2" s="190"/>
      <c r="F2" s="190"/>
      <c r="G2" s="190"/>
      <c r="H2" s="190"/>
      <c r="I2" s="190"/>
    </row>
    <row r="3" spans="1:9" x14ac:dyDescent="0.2">
      <c r="A3" s="191" t="s">
        <v>42</v>
      </c>
      <c r="B3" s="192"/>
      <c r="C3" s="192"/>
      <c r="D3" s="192"/>
      <c r="E3" s="192"/>
      <c r="F3" s="192"/>
      <c r="G3" s="192"/>
      <c r="H3" s="192"/>
      <c r="I3" s="192"/>
    </row>
    <row r="4" spans="1:9" x14ac:dyDescent="0.2">
      <c r="A4" s="193" t="s">
        <v>508</v>
      </c>
      <c r="B4" s="194"/>
      <c r="C4" s="194"/>
      <c r="D4" s="194"/>
      <c r="E4" s="194"/>
      <c r="F4" s="194"/>
      <c r="G4" s="194"/>
      <c r="H4" s="194"/>
      <c r="I4" s="195"/>
    </row>
    <row r="5" spans="1:9" ht="34.5" thickBot="1" x14ac:dyDescent="0.25">
      <c r="A5" s="199" t="s">
        <v>43</v>
      </c>
      <c r="B5" s="200"/>
      <c r="C5" s="200"/>
      <c r="D5" s="200"/>
      <c r="E5" s="200"/>
      <c r="F5" s="201"/>
      <c r="G5" s="26" t="s">
        <v>44</v>
      </c>
      <c r="H5" s="54" t="s">
        <v>45</v>
      </c>
      <c r="I5" s="55" t="s">
        <v>46</v>
      </c>
    </row>
    <row r="6" spans="1:9" x14ac:dyDescent="0.2">
      <c r="A6" s="196">
        <v>1</v>
      </c>
      <c r="B6" s="197"/>
      <c r="C6" s="197"/>
      <c r="D6" s="197"/>
      <c r="E6" s="197"/>
      <c r="F6" s="198"/>
      <c r="G6" s="27">
        <v>2</v>
      </c>
      <c r="H6" s="28">
        <v>3</v>
      </c>
      <c r="I6" s="28">
        <v>4</v>
      </c>
    </row>
    <row r="7" spans="1:9" x14ac:dyDescent="0.2">
      <c r="A7" s="202"/>
      <c r="B7" s="202"/>
      <c r="C7" s="202"/>
      <c r="D7" s="202"/>
      <c r="E7" s="202"/>
      <c r="F7" s="202"/>
      <c r="G7" s="202"/>
      <c r="H7" s="202"/>
      <c r="I7" s="203"/>
    </row>
    <row r="8" spans="1:9" ht="12.75" customHeight="1" x14ac:dyDescent="0.2">
      <c r="A8" s="204" t="s">
        <v>47</v>
      </c>
      <c r="B8" s="205"/>
      <c r="C8" s="205"/>
      <c r="D8" s="205"/>
      <c r="E8" s="205"/>
      <c r="F8" s="206"/>
      <c r="G8" s="16">
        <v>1</v>
      </c>
      <c r="H8" s="56">
        <v>0</v>
      </c>
      <c r="I8" s="56">
        <v>0</v>
      </c>
    </row>
    <row r="9" spans="1:9" ht="12.75" customHeight="1" x14ac:dyDescent="0.2">
      <c r="A9" s="184" t="s">
        <v>48</v>
      </c>
      <c r="B9" s="185"/>
      <c r="C9" s="185"/>
      <c r="D9" s="185"/>
      <c r="E9" s="185"/>
      <c r="F9" s="186"/>
      <c r="G9" s="17">
        <v>2</v>
      </c>
      <c r="H9" s="57">
        <f>H10+H17+H27+H38+H43</f>
        <v>2092574121</v>
      </c>
      <c r="I9" s="57">
        <f>I10+I17+I27+I38+I43</f>
        <v>2109444156</v>
      </c>
    </row>
    <row r="10" spans="1:9" ht="12.75" customHeight="1" x14ac:dyDescent="0.2">
      <c r="A10" s="176" t="s">
        <v>49</v>
      </c>
      <c r="B10" s="177"/>
      <c r="C10" s="177"/>
      <c r="D10" s="177"/>
      <c r="E10" s="177"/>
      <c r="F10" s="178"/>
      <c r="G10" s="17">
        <v>3</v>
      </c>
      <c r="H10" s="57">
        <f>H11+H12+H13+H14+H15+H16</f>
        <v>84738126</v>
      </c>
      <c r="I10" s="57">
        <f>I11+I12+I13+I14+I15+I16</f>
        <v>84120842</v>
      </c>
    </row>
    <row r="11" spans="1:9" ht="12.75" customHeight="1" x14ac:dyDescent="0.2">
      <c r="A11" s="181" t="s">
        <v>50</v>
      </c>
      <c r="B11" s="182"/>
      <c r="C11" s="182"/>
      <c r="D11" s="182"/>
      <c r="E11" s="182"/>
      <c r="F11" s="183"/>
      <c r="G11" s="16">
        <v>4</v>
      </c>
      <c r="H11" s="56">
        <v>0</v>
      </c>
      <c r="I11" s="56">
        <v>0</v>
      </c>
    </row>
    <row r="12" spans="1:9" ht="23.45" customHeight="1" x14ac:dyDescent="0.2">
      <c r="A12" s="181" t="s">
        <v>51</v>
      </c>
      <c r="B12" s="182"/>
      <c r="C12" s="182"/>
      <c r="D12" s="182"/>
      <c r="E12" s="182"/>
      <c r="F12" s="183"/>
      <c r="G12" s="16">
        <v>5</v>
      </c>
      <c r="H12" s="56">
        <v>77936646</v>
      </c>
      <c r="I12" s="56">
        <v>77035710</v>
      </c>
    </row>
    <row r="13" spans="1:9" ht="12.75" customHeight="1" x14ac:dyDescent="0.2">
      <c r="A13" s="181" t="s">
        <v>52</v>
      </c>
      <c r="B13" s="182"/>
      <c r="C13" s="182"/>
      <c r="D13" s="182"/>
      <c r="E13" s="182"/>
      <c r="F13" s="183"/>
      <c r="G13" s="16">
        <v>6</v>
      </c>
      <c r="H13" s="56">
        <v>0</v>
      </c>
      <c r="I13" s="56">
        <v>0</v>
      </c>
    </row>
    <row r="14" spans="1:9" ht="12.75" customHeight="1" x14ac:dyDescent="0.2">
      <c r="A14" s="181" t="s">
        <v>53</v>
      </c>
      <c r="B14" s="182"/>
      <c r="C14" s="182"/>
      <c r="D14" s="182"/>
      <c r="E14" s="182"/>
      <c r="F14" s="183"/>
      <c r="G14" s="16">
        <v>7</v>
      </c>
      <c r="H14" s="56">
        <v>0</v>
      </c>
      <c r="I14" s="56">
        <v>0</v>
      </c>
    </row>
    <row r="15" spans="1:9" ht="12.75" customHeight="1" x14ac:dyDescent="0.2">
      <c r="A15" s="181" t="s">
        <v>54</v>
      </c>
      <c r="B15" s="182"/>
      <c r="C15" s="182"/>
      <c r="D15" s="182"/>
      <c r="E15" s="182"/>
      <c r="F15" s="183"/>
      <c r="G15" s="16">
        <v>8</v>
      </c>
      <c r="H15" s="56">
        <v>6801480</v>
      </c>
      <c r="I15" s="56">
        <v>7085132</v>
      </c>
    </row>
    <row r="16" spans="1:9" ht="12.75" customHeight="1" x14ac:dyDescent="0.2">
      <c r="A16" s="181" t="s">
        <v>55</v>
      </c>
      <c r="B16" s="182"/>
      <c r="C16" s="182"/>
      <c r="D16" s="182"/>
      <c r="E16" s="182"/>
      <c r="F16" s="183"/>
      <c r="G16" s="16">
        <v>9</v>
      </c>
      <c r="H16" s="56">
        <v>0</v>
      </c>
      <c r="I16" s="56">
        <v>0</v>
      </c>
    </row>
    <row r="17" spans="1:9" ht="12.75" customHeight="1" x14ac:dyDescent="0.2">
      <c r="A17" s="176" t="s">
        <v>56</v>
      </c>
      <c r="B17" s="177"/>
      <c r="C17" s="177"/>
      <c r="D17" s="177"/>
      <c r="E17" s="177"/>
      <c r="F17" s="178"/>
      <c r="G17" s="17">
        <v>10</v>
      </c>
      <c r="H17" s="57">
        <f>H18+H19+H20+H21+H22+H23+H24+H25+H26</f>
        <v>948017022</v>
      </c>
      <c r="I17" s="57">
        <f>I18+I19+I20+I21+I22+I23+I24+I25+I26</f>
        <v>954993358</v>
      </c>
    </row>
    <row r="18" spans="1:9" ht="12.75" customHeight="1" x14ac:dyDescent="0.2">
      <c r="A18" s="181" t="s">
        <v>57</v>
      </c>
      <c r="B18" s="182"/>
      <c r="C18" s="182"/>
      <c r="D18" s="182"/>
      <c r="E18" s="182"/>
      <c r="F18" s="183"/>
      <c r="G18" s="16">
        <v>11</v>
      </c>
      <c r="H18" s="56">
        <v>57909131</v>
      </c>
      <c r="I18" s="56">
        <v>56772221</v>
      </c>
    </row>
    <row r="19" spans="1:9" ht="12.75" customHeight="1" x14ac:dyDescent="0.2">
      <c r="A19" s="181" t="s">
        <v>58</v>
      </c>
      <c r="B19" s="182"/>
      <c r="C19" s="182"/>
      <c r="D19" s="182"/>
      <c r="E19" s="182"/>
      <c r="F19" s="183"/>
      <c r="G19" s="16">
        <v>12</v>
      </c>
      <c r="H19" s="56">
        <v>422475282</v>
      </c>
      <c r="I19" s="56">
        <v>406562637</v>
      </c>
    </row>
    <row r="20" spans="1:9" ht="12.75" customHeight="1" x14ac:dyDescent="0.2">
      <c r="A20" s="181" t="s">
        <v>59</v>
      </c>
      <c r="B20" s="182"/>
      <c r="C20" s="182"/>
      <c r="D20" s="182"/>
      <c r="E20" s="182"/>
      <c r="F20" s="183"/>
      <c r="G20" s="16">
        <v>13</v>
      </c>
      <c r="H20" s="56">
        <v>269997957</v>
      </c>
      <c r="I20" s="56">
        <v>269826853</v>
      </c>
    </row>
    <row r="21" spans="1:9" ht="12.75" customHeight="1" x14ac:dyDescent="0.2">
      <c r="A21" s="181" t="s">
        <v>60</v>
      </c>
      <c r="B21" s="182"/>
      <c r="C21" s="182"/>
      <c r="D21" s="182"/>
      <c r="E21" s="182"/>
      <c r="F21" s="183"/>
      <c r="G21" s="16">
        <v>14</v>
      </c>
      <c r="H21" s="56">
        <v>41112287</v>
      </c>
      <c r="I21" s="56">
        <v>48691871</v>
      </c>
    </row>
    <row r="22" spans="1:9" ht="12.75" customHeight="1" x14ac:dyDescent="0.2">
      <c r="A22" s="181" t="s">
        <v>61</v>
      </c>
      <c r="B22" s="182"/>
      <c r="C22" s="182"/>
      <c r="D22" s="182"/>
      <c r="E22" s="182"/>
      <c r="F22" s="183"/>
      <c r="G22" s="16">
        <v>15</v>
      </c>
      <c r="H22" s="56">
        <v>0</v>
      </c>
      <c r="I22" s="56">
        <v>0</v>
      </c>
    </row>
    <row r="23" spans="1:9" ht="12.75" customHeight="1" x14ac:dyDescent="0.2">
      <c r="A23" s="181" t="s">
        <v>62</v>
      </c>
      <c r="B23" s="182"/>
      <c r="C23" s="182"/>
      <c r="D23" s="182"/>
      <c r="E23" s="182"/>
      <c r="F23" s="183"/>
      <c r="G23" s="16">
        <v>16</v>
      </c>
      <c r="H23" s="56">
        <v>3765153</v>
      </c>
      <c r="I23" s="56">
        <v>913125</v>
      </c>
    </row>
    <row r="24" spans="1:9" ht="12.75" customHeight="1" x14ac:dyDescent="0.2">
      <c r="A24" s="181" t="s">
        <v>63</v>
      </c>
      <c r="B24" s="182"/>
      <c r="C24" s="182"/>
      <c r="D24" s="182"/>
      <c r="E24" s="182"/>
      <c r="F24" s="183"/>
      <c r="G24" s="16">
        <v>17</v>
      </c>
      <c r="H24" s="56">
        <v>42757212</v>
      </c>
      <c r="I24" s="56">
        <v>63171995</v>
      </c>
    </row>
    <row r="25" spans="1:9" ht="12.75" customHeight="1" x14ac:dyDescent="0.2">
      <c r="A25" s="181" t="s">
        <v>64</v>
      </c>
      <c r="B25" s="182"/>
      <c r="C25" s="182"/>
      <c r="D25" s="182"/>
      <c r="E25" s="182"/>
      <c r="F25" s="183"/>
      <c r="G25" s="16">
        <v>18</v>
      </c>
      <c r="H25" s="56">
        <v>0</v>
      </c>
      <c r="I25" s="56">
        <v>0</v>
      </c>
    </row>
    <row r="26" spans="1:9" ht="12.75" customHeight="1" x14ac:dyDescent="0.2">
      <c r="A26" s="181" t="s">
        <v>65</v>
      </c>
      <c r="B26" s="182"/>
      <c r="C26" s="182"/>
      <c r="D26" s="182"/>
      <c r="E26" s="182"/>
      <c r="F26" s="183"/>
      <c r="G26" s="16">
        <v>19</v>
      </c>
      <c r="H26" s="56">
        <v>110000000</v>
      </c>
      <c r="I26" s="56">
        <v>109054656</v>
      </c>
    </row>
    <row r="27" spans="1:9" ht="12.75" customHeight="1" x14ac:dyDescent="0.2">
      <c r="A27" s="176" t="s">
        <v>66</v>
      </c>
      <c r="B27" s="177"/>
      <c r="C27" s="177"/>
      <c r="D27" s="177"/>
      <c r="E27" s="177"/>
      <c r="F27" s="178"/>
      <c r="G27" s="17">
        <v>20</v>
      </c>
      <c r="H27" s="57">
        <f>SUM(H28:H37)</f>
        <v>1015430473</v>
      </c>
      <c r="I27" s="57">
        <f>SUM(I28:I37)</f>
        <v>1021940507</v>
      </c>
    </row>
    <row r="28" spans="1:9" ht="12.75" customHeight="1" x14ac:dyDescent="0.2">
      <c r="A28" s="181" t="s">
        <v>67</v>
      </c>
      <c r="B28" s="182"/>
      <c r="C28" s="182"/>
      <c r="D28" s="182"/>
      <c r="E28" s="182"/>
      <c r="F28" s="183"/>
      <c r="G28" s="16">
        <v>21</v>
      </c>
      <c r="H28" s="56">
        <v>978278607</v>
      </c>
      <c r="I28" s="56">
        <v>984249504</v>
      </c>
    </row>
    <row r="29" spans="1:9" ht="12.75" customHeight="1" x14ac:dyDescent="0.2">
      <c r="A29" s="181" t="s">
        <v>68</v>
      </c>
      <c r="B29" s="182"/>
      <c r="C29" s="182"/>
      <c r="D29" s="182"/>
      <c r="E29" s="182"/>
      <c r="F29" s="183"/>
      <c r="G29" s="16">
        <v>22</v>
      </c>
      <c r="H29" s="56">
        <v>0</v>
      </c>
      <c r="I29" s="56">
        <v>0</v>
      </c>
    </row>
    <row r="30" spans="1:9" ht="12.75" customHeight="1" x14ac:dyDescent="0.2">
      <c r="A30" s="181" t="s">
        <v>69</v>
      </c>
      <c r="B30" s="182"/>
      <c r="C30" s="182"/>
      <c r="D30" s="182"/>
      <c r="E30" s="182"/>
      <c r="F30" s="183"/>
      <c r="G30" s="16">
        <v>23</v>
      </c>
      <c r="H30" s="56">
        <v>0</v>
      </c>
      <c r="I30" s="56">
        <v>518838</v>
      </c>
    </row>
    <row r="31" spans="1:9" ht="24.6" customHeight="1" x14ac:dyDescent="0.2">
      <c r="A31" s="181" t="s">
        <v>70</v>
      </c>
      <c r="B31" s="182"/>
      <c r="C31" s="182"/>
      <c r="D31" s="182"/>
      <c r="E31" s="182"/>
      <c r="F31" s="183"/>
      <c r="G31" s="16">
        <v>24</v>
      </c>
      <c r="H31" s="56">
        <v>0</v>
      </c>
      <c r="I31" s="56">
        <v>0</v>
      </c>
    </row>
    <row r="32" spans="1:9" ht="24" customHeight="1" x14ac:dyDescent="0.2">
      <c r="A32" s="181" t="s">
        <v>71</v>
      </c>
      <c r="B32" s="182"/>
      <c r="C32" s="182"/>
      <c r="D32" s="182"/>
      <c r="E32" s="182"/>
      <c r="F32" s="183"/>
      <c r="G32" s="16">
        <v>25</v>
      </c>
      <c r="H32" s="56">
        <v>0</v>
      </c>
      <c r="I32" s="56">
        <v>0</v>
      </c>
    </row>
    <row r="33" spans="1:9" ht="26.45" customHeight="1" x14ac:dyDescent="0.2">
      <c r="A33" s="181" t="s">
        <v>72</v>
      </c>
      <c r="B33" s="182"/>
      <c r="C33" s="182"/>
      <c r="D33" s="182"/>
      <c r="E33" s="182"/>
      <c r="F33" s="183"/>
      <c r="G33" s="16">
        <v>26</v>
      </c>
      <c r="H33" s="56">
        <v>0</v>
      </c>
      <c r="I33" s="56">
        <v>0</v>
      </c>
    </row>
    <row r="34" spans="1:9" ht="12.75" customHeight="1" x14ac:dyDescent="0.2">
      <c r="A34" s="181" t="s">
        <v>73</v>
      </c>
      <c r="B34" s="182"/>
      <c r="C34" s="182"/>
      <c r="D34" s="182"/>
      <c r="E34" s="182"/>
      <c r="F34" s="183"/>
      <c r="G34" s="16">
        <v>27</v>
      </c>
      <c r="H34" s="56">
        <v>532554</v>
      </c>
      <c r="I34" s="56">
        <v>559377</v>
      </c>
    </row>
    <row r="35" spans="1:9" ht="12.75" customHeight="1" x14ac:dyDescent="0.2">
      <c r="A35" s="181" t="s">
        <v>74</v>
      </c>
      <c r="B35" s="182"/>
      <c r="C35" s="182"/>
      <c r="D35" s="182"/>
      <c r="E35" s="182"/>
      <c r="F35" s="183"/>
      <c r="G35" s="16">
        <v>28</v>
      </c>
      <c r="H35" s="56">
        <v>221769</v>
      </c>
      <c r="I35" s="56">
        <v>215245</v>
      </c>
    </row>
    <row r="36" spans="1:9" ht="12.75" customHeight="1" x14ac:dyDescent="0.2">
      <c r="A36" s="181" t="s">
        <v>75</v>
      </c>
      <c r="B36" s="182"/>
      <c r="C36" s="182"/>
      <c r="D36" s="182"/>
      <c r="E36" s="182"/>
      <c r="F36" s="183"/>
      <c r="G36" s="16">
        <v>29</v>
      </c>
      <c r="H36" s="56">
        <v>0</v>
      </c>
      <c r="I36" s="56">
        <v>0</v>
      </c>
    </row>
    <row r="37" spans="1:9" ht="12.75" customHeight="1" x14ac:dyDescent="0.2">
      <c r="A37" s="181" t="s">
        <v>76</v>
      </c>
      <c r="B37" s="182"/>
      <c r="C37" s="182"/>
      <c r="D37" s="182"/>
      <c r="E37" s="182"/>
      <c r="F37" s="183"/>
      <c r="G37" s="16">
        <v>30</v>
      </c>
      <c r="H37" s="56">
        <v>36397543</v>
      </c>
      <c r="I37" s="56">
        <v>36397543</v>
      </c>
    </row>
    <row r="38" spans="1:9" ht="12.75" customHeight="1" x14ac:dyDescent="0.2">
      <c r="A38" s="176" t="s">
        <v>77</v>
      </c>
      <c r="B38" s="177"/>
      <c r="C38" s="177"/>
      <c r="D38" s="177"/>
      <c r="E38" s="177"/>
      <c r="F38" s="178"/>
      <c r="G38" s="17">
        <v>31</v>
      </c>
      <c r="H38" s="57">
        <f>H39+H40+H41+H42</f>
        <v>0</v>
      </c>
      <c r="I38" s="57">
        <f>I39+I40+I41+I42</f>
        <v>0</v>
      </c>
    </row>
    <row r="39" spans="1:9" ht="12.75" customHeight="1" x14ac:dyDescent="0.2">
      <c r="A39" s="181" t="s">
        <v>78</v>
      </c>
      <c r="B39" s="182"/>
      <c r="C39" s="182"/>
      <c r="D39" s="182"/>
      <c r="E39" s="182"/>
      <c r="F39" s="183"/>
      <c r="G39" s="16">
        <v>32</v>
      </c>
      <c r="H39" s="56">
        <v>0</v>
      </c>
      <c r="I39" s="56">
        <v>0</v>
      </c>
    </row>
    <row r="40" spans="1:9" ht="21.6" customHeight="1" x14ac:dyDescent="0.2">
      <c r="A40" s="181" t="s">
        <v>79</v>
      </c>
      <c r="B40" s="182"/>
      <c r="C40" s="182"/>
      <c r="D40" s="182"/>
      <c r="E40" s="182"/>
      <c r="F40" s="183"/>
      <c r="G40" s="16">
        <v>33</v>
      </c>
      <c r="H40" s="56">
        <v>0</v>
      </c>
      <c r="I40" s="56">
        <v>0</v>
      </c>
    </row>
    <row r="41" spans="1:9" ht="12.75" customHeight="1" x14ac:dyDescent="0.2">
      <c r="A41" s="181" t="s">
        <v>80</v>
      </c>
      <c r="B41" s="182"/>
      <c r="C41" s="182"/>
      <c r="D41" s="182"/>
      <c r="E41" s="182"/>
      <c r="F41" s="183"/>
      <c r="G41" s="16">
        <v>34</v>
      </c>
      <c r="H41" s="56">
        <v>0</v>
      </c>
      <c r="I41" s="56">
        <v>0</v>
      </c>
    </row>
    <row r="42" spans="1:9" ht="12.75" customHeight="1" x14ac:dyDescent="0.2">
      <c r="A42" s="181" t="s">
        <v>81</v>
      </c>
      <c r="B42" s="182"/>
      <c r="C42" s="182"/>
      <c r="D42" s="182"/>
      <c r="E42" s="182"/>
      <c r="F42" s="183"/>
      <c r="G42" s="16">
        <v>35</v>
      </c>
      <c r="H42" s="56">
        <v>0</v>
      </c>
      <c r="I42" s="56">
        <v>0</v>
      </c>
    </row>
    <row r="43" spans="1:9" ht="12.75" customHeight="1" x14ac:dyDescent="0.2">
      <c r="A43" s="207" t="s">
        <v>82</v>
      </c>
      <c r="B43" s="208"/>
      <c r="C43" s="208"/>
      <c r="D43" s="208"/>
      <c r="E43" s="208"/>
      <c r="F43" s="209"/>
      <c r="G43" s="16">
        <v>36</v>
      </c>
      <c r="H43" s="56">
        <v>44388500</v>
      </c>
      <c r="I43" s="56">
        <v>48389449</v>
      </c>
    </row>
    <row r="44" spans="1:9" ht="12.75" customHeight="1" x14ac:dyDescent="0.2">
      <c r="A44" s="184" t="s">
        <v>83</v>
      </c>
      <c r="B44" s="185"/>
      <c r="C44" s="185"/>
      <c r="D44" s="185"/>
      <c r="E44" s="185"/>
      <c r="F44" s="186"/>
      <c r="G44" s="17">
        <v>37</v>
      </c>
      <c r="H44" s="57">
        <f>H45+H53+H60+H70</f>
        <v>947046055</v>
      </c>
      <c r="I44" s="57">
        <f>I45+I53+I60+I70</f>
        <v>945677885</v>
      </c>
    </row>
    <row r="45" spans="1:9" ht="12.75" customHeight="1" x14ac:dyDescent="0.2">
      <c r="A45" s="176" t="s">
        <v>84</v>
      </c>
      <c r="B45" s="177"/>
      <c r="C45" s="177"/>
      <c r="D45" s="177"/>
      <c r="E45" s="177"/>
      <c r="F45" s="178"/>
      <c r="G45" s="17">
        <v>38</v>
      </c>
      <c r="H45" s="57">
        <f>SUM(H46:H52)</f>
        <v>438975867</v>
      </c>
      <c r="I45" s="57">
        <f>SUM(I46:I52)</f>
        <v>458380255</v>
      </c>
    </row>
    <row r="46" spans="1:9" ht="12.75" customHeight="1" x14ac:dyDescent="0.2">
      <c r="A46" s="181" t="s">
        <v>85</v>
      </c>
      <c r="B46" s="182"/>
      <c r="C46" s="182"/>
      <c r="D46" s="182"/>
      <c r="E46" s="182"/>
      <c r="F46" s="183"/>
      <c r="G46" s="16">
        <v>39</v>
      </c>
      <c r="H46" s="56">
        <v>146148219</v>
      </c>
      <c r="I46" s="56">
        <v>139540454</v>
      </c>
    </row>
    <row r="47" spans="1:9" ht="12.75" customHeight="1" x14ac:dyDescent="0.2">
      <c r="A47" s="181" t="s">
        <v>86</v>
      </c>
      <c r="B47" s="182"/>
      <c r="C47" s="182"/>
      <c r="D47" s="182"/>
      <c r="E47" s="182"/>
      <c r="F47" s="183"/>
      <c r="G47" s="16">
        <v>40</v>
      </c>
      <c r="H47" s="56">
        <v>26275145</v>
      </c>
      <c r="I47" s="56">
        <v>25827126</v>
      </c>
    </row>
    <row r="48" spans="1:9" ht="12.75" customHeight="1" x14ac:dyDescent="0.2">
      <c r="A48" s="181" t="s">
        <v>87</v>
      </c>
      <c r="B48" s="182"/>
      <c r="C48" s="182"/>
      <c r="D48" s="182"/>
      <c r="E48" s="182"/>
      <c r="F48" s="183"/>
      <c r="G48" s="16">
        <v>41</v>
      </c>
      <c r="H48" s="56">
        <v>177289102</v>
      </c>
      <c r="I48" s="56">
        <v>191051926</v>
      </c>
    </row>
    <row r="49" spans="1:9" ht="12.75" customHeight="1" x14ac:dyDescent="0.2">
      <c r="A49" s="181" t="s">
        <v>88</v>
      </c>
      <c r="B49" s="182"/>
      <c r="C49" s="182"/>
      <c r="D49" s="182"/>
      <c r="E49" s="182"/>
      <c r="F49" s="183"/>
      <c r="G49" s="16">
        <v>42</v>
      </c>
      <c r="H49" s="56">
        <v>88188330</v>
      </c>
      <c r="I49" s="56">
        <v>100885678</v>
      </c>
    </row>
    <row r="50" spans="1:9" ht="12.75" customHeight="1" x14ac:dyDescent="0.2">
      <c r="A50" s="181" t="s">
        <v>89</v>
      </c>
      <c r="B50" s="182"/>
      <c r="C50" s="182"/>
      <c r="D50" s="182"/>
      <c r="E50" s="182"/>
      <c r="F50" s="183"/>
      <c r="G50" s="16">
        <v>43</v>
      </c>
      <c r="H50" s="56">
        <v>0</v>
      </c>
      <c r="I50" s="56">
        <v>0</v>
      </c>
    </row>
    <row r="51" spans="1:9" ht="12.75" customHeight="1" x14ac:dyDescent="0.2">
      <c r="A51" s="181" t="s">
        <v>90</v>
      </c>
      <c r="B51" s="182"/>
      <c r="C51" s="182"/>
      <c r="D51" s="182"/>
      <c r="E51" s="182"/>
      <c r="F51" s="183"/>
      <c r="G51" s="16">
        <v>44</v>
      </c>
      <c r="H51" s="56">
        <v>1075071</v>
      </c>
      <c r="I51" s="56">
        <v>1075071</v>
      </c>
    </row>
    <row r="52" spans="1:9" ht="12.75" customHeight="1" x14ac:dyDescent="0.2">
      <c r="A52" s="181" t="s">
        <v>91</v>
      </c>
      <c r="B52" s="182"/>
      <c r="C52" s="182"/>
      <c r="D52" s="182"/>
      <c r="E52" s="182"/>
      <c r="F52" s="183"/>
      <c r="G52" s="16">
        <v>45</v>
      </c>
      <c r="H52" s="56">
        <v>0</v>
      </c>
      <c r="I52" s="56">
        <v>0</v>
      </c>
    </row>
    <row r="53" spans="1:9" ht="12.75" customHeight="1" x14ac:dyDescent="0.2">
      <c r="A53" s="176" t="s">
        <v>92</v>
      </c>
      <c r="B53" s="177"/>
      <c r="C53" s="177"/>
      <c r="D53" s="177"/>
      <c r="E53" s="177"/>
      <c r="F53" s="178"/>
      <c r="G53" s="17">
        <v>46</v>
      </c>
      <c r="H53" s="57">
        <f>SUM(H54:H59)</f>
        <v>480552184</v>
      </c>
      <c r="I53" s="57">
        <f>SUM(I54:I59)</f>
        <v>400114748</v>
      </c>
    </row>
    <row r="54" spans="1:9" ht="12.75" customHeight="1" x14ac:dyDescent="0.2">
      <c r="A54" s="181" t="s">
        <v>93</v>
      </c>
      <c r="B54" s="182"/>
      <c r="C54" s="182"/>
      <c r="D54" s="182"/>
      <c r="E54" s="182"/>
      <c r="F54" s="183"/>
      <c r="G54" s="16">
        <v>47</v>
      </c>
      <c r="H54" s="56">
        <v>290484997</v>
      </c>
      <c r="I54" s="56">
        <v>211195172</v>
      </c>
    </row>
    <row r="55" spans="1:9" ht="24.6" customHeight="1" x14ac:dyDescent="0.2">
      <c r="A55" s="181" t="s">
        <v>94</v>
      </c>
      <c r="B55" s="182"/>
      <c r="C55" s="182"/>
      <c r="D55" s="182"/>
      <c r="E55" s="182"/>
      <c r="F55" s="183"/>
      <c r="G55" s="16">
        <v>48</v>
      </c>
      <c r="H55" s="56">
        <v>0</v>
      </c>
      <c r="I55" s="56">
        <v>0</v>
      </c>
    </row>
    <row r="56" spans="1:9" ht="12.75" customHeight="1" x14ac:dyDescent="0.2">
      <c r="A56" s="181" t="s">
        <v>95</v>
      </c>
      <c r="B56" s="182"/>
      <c r="C56" s="182"/>
      <c r="D56" s="182"/>
      <c r="E56" s="182"/>
      <c r="F56" s="183"/>
      <c r="G56" s="16">
        <v>49</v>
      </c>
      <c r="H56" s="56">
        <v>184596116</v>
      </c>
      <c r="I56" s="56">
        <v>186302651</v>
      </c>
    </row>
    <row r="57" spans="1:9" ht="12.75" customHeight="1" x14ac:dyDescent="0.2">
      <c r="A57" s="181" t="s">
        <v>96</v>
      </c>
      <c r="B57" s="182"/>
      <c r="C57" s="182"/>
      <c r="D57" s="182"/>
      <c r="E57" s="182"/>
      <c r="F57" s="183"/>
      <c r="G57" s="16">
        <v>50</v>
      </c>
      <c r="H57" s="56">
        <v>920073</v>
      </c>
      <c r="I57" s="56">
        <v>627940</v>
      </c>
    </row>
    <row r="58" spans="1:9" ht="12.75" customHeight="1" x14ac:dyDescent="0.2">
      <c r="A58" s="181" t="s">
        <v>97</v>
      </c>
      <c r="B58" s="182"/>
      <c r="C58" s="182"/>
      <c r="D58" s="182"/>
      <c r="E58" s="182"/>
      <c r="F58" s="183"/>
      <c r="G58" s="16">
        <v>51</v>
      </c>
      <c r="H58" s="56">
        <v>4357997</v>
      </c>
      <c r="I58" s="56">
        <v>1099159</v>
      </c>
    </row>
    <row r="59" spans="1:9" ht="12.75" customHeight="1" x14ac:dyDescent="0.2">
      <c r="A59" s="181" t="s">
        <v>98</v>
      </c>
      <c r="B59" s="182"/>
      <c r="C59" s="182"/>
      <c r="D59" s="182"/>
      <c r="E59" s="182"/>
      <c r="F59" s="183"/>
      <c r="G59" s="16">
        <v>52</v>
      </c>
      <c r="H59" s="56">
        <v>193001</v>
      </c>
      <c r="I59" s="56">
        <v>889826</v>
      </c>
    </row>
    <row r="60" spans="1:9" ht="12.75" customHeight="1" x14ac:dyDescent="0.2">
      <c r="A60" s="176" t="s">
        <v>99</v>
      </c>
      <c r="B60" s="177"/>
      <c r="C60" s="177"/>
      <c r="D60" s="177"/>
      <c r="E60" s="177"/>
      <c r="F60" s="178"/>
      <c r="G60" s="17">
        <v>53</v>
      </c>
      <c r="H60" s="57">
        <f>SUM(H61:H69)</f>
        <v>25337630</v>
      </c>
      <c r="I60" s="57">
        <f>SUM(I61:I69)</f>
        <v>84901171</v>
      </c>
    </row>
    <row r="61" spans="1:9" ht="12.75" customHeight="1" x14ac:dyDescent="0.2">
      <c r="A61" s="181" t="s">
        <v>100</v>
      </c>
      <c r="B61" s="182"/>
      <c r="C61" s="182"/>
      <c r="D61" s="182"/>
      <c r="E61" s="182"/>
      <c r="F61" s="183"/>
      <c r="G61" s="16">
        <v>54</v>
      </c>
      <c r="H61" s="56">
        <v>0</v>
      </c>
      <c r="I61" s="56">
        <v>0</v>
      </c>
    </row>
    <row r="62" spans="1:9" ht="12.75" customHeight="1" x14ac:dyDescent="0.2">
      <c r="A62" s="181" t="s">
        <v>101</v>
      </c>
      <c r="B62" s="182"/>
      <c r="C62" s="182"/>
      <c r="D62" s="182"/>
      <c r="E62" s="182"/>
      <c r="F62" s="183"/>
      <c r="G62" s="16">
        <v>55</v>
      </c>
      <c r="H62" s="56">
        <v>0</v>
      </c>
      <c r="I62" s="56">
        <v>0</v>
      </c>
    </row>
    <row r="63" spans="1:9" ht="12.75" customHeight="1" x14ac:dyDescent="0.2">
      <c r="A63" s="181" t="s">
        <v>102</v>
      </c>
      <c r="B63" s="182"/>
      <c r="C63" s="182"/>
      <c r="D63" s="182"/>
      <c r="E63" s="182"/>
      <c r="F63" s="183"/>
      <c r="G63" s="16">
        <v>56</v>
      </c>
      <c r="H63" s="56">
        <v>25330884</v>
      </c>
      <c r="I63" s="56">
        <v>79554113</v>
      </c>
    </row>
    <row r="64" spans="1:9" ht="23.45" customHeight="1" x14ac:dyDescent="0.2">
      <c r="A64" s="181" t="s">
        <v>103</v>
      </c>
      <c r="B64" s="182"/>
      <c r="C64" s="182"/>
      <c r="D64" s="182"/>
      <c r="E64" s="182"/>
      <c r="F64" s="183"/>
      <c r="G64" s="16">
        <v>57</v>
      </c>
      <c r="H64" s="56">
        <v>0</v>
      </c>
      <c r="I64" s="56">
        <v>0</v>
      </c>
    </row>
    <row r="65" spans="1:9" ht="21" customHeight="1" x14ac:dyDescent="0.2">
      <c r="A65" s="181" t="s">
        <v>104</v>
      </c>
      <c r="B65" s="182"/>
      <c r="C65" s="182"/>
      <c r="D65" s="182"/>
      <c r="E65" s="182"/>
      <c r="F65" s="183"/>
      <c r="G65" s="16">
        <v>58</v>
      </c>
      <c r="H65" s="56">
        <v>0</v>
      </c>
      <c r="I65" s="56">
        <v>0</v>
      </c>
    </row>
    <row r="66" spans="1:9" ht="22.9" customHeight="1" x14ac:dyDescent="0.2">
      <c r="A66" s="181" t="s">
        <v>105</v>
      </c>
      <c r="B66" s="182"/>
      <c r="C66" s="182"/>
      <c r="D66" s="182"/>
      <c r="E66" s="182"/>
      <c r="F66" s="183"/>
      <c r="G66" s="16">
        <v>59</v>
      </c>
      <c r="H66" s="56">
        <v>0</v>
      </c>
      <c r="I66" s="56">
        <v>0</v>
      </c>
    </row>
    <row r="67" spans="1:9" ht="12.75" customHeight="1" x14ac:dyDescent="0.2">
      <c r="A67" s="181" t="s">
        <v>106</v>
      </c>
      <c r="B67" s="182"/>
      <c r="C67" s="182"/>
      <c r="D67" s="182"/>
      <c r="E67" s="182"/>
      <c r="F67" s="183"/>
      <c r="G67" s="16">
        <v>60</v>
      </c>
      <c r="H67" s="56">
        <v>6746</v>
      </c>
      <c r="I67" s="56">
        <v>48557</v>
      </c>
    </row>
    <row r="68" spans="1:9" ht="12.75" customHeight="1" x14ac:dyDescent="0.2">
      <c r="A68" s="181" t="s">
        <v>107</v>
      </c>
      <c r="B68" s="182"/>
      <c r="C68" s="182"/>
      <c r="D68" s="182"/>
      <c r="E68" s="182"/>
      <c r="F68" s="183"/>
      <c r="G68" s="16">
        <v>61</v>
      </c>
      <c r="H68" s="56">
        <v>0</v>
      </c>
      <c r="I68" s="56">
        <v>0</v>
      </c>
    </row>
    <row r="69" spans="1:9" ht="12.75" customHeight="1" x14ac:dyDescent="0.2">
      <c r="A69" s="181" t="s">
        <v>108</v>
      </c>
      <c r="B69" s="182"/>
      <c r="C69" s="182"/>
      <c r="D69" s="182"/>
      <c r="E69" s="182"/>
      <c r="F69" s="183"/>
      <c r="G69" s="16">
        <v>62</v>
      </c>
      <c r="H69" s="56">
        <v>0</v>
      </c>
      <c r="I69" s="56">
        <v>5298501</v>
      </c>
    </row>
    <row r="70" spans="1:9" ht="12.75" customHeight="1" x14ac:dyDescent="0.2">
      <c r="A70" s="207" t="s">
        <v>109</v>
      </c>
      <c r="B70" s="208"/>
      <c r="C70" s="208"/>
      <c r="D70" s="208"/>
      <c r="E70" s="208"/>
      <c r="F70" s="209"/>
      <c r="G70" s="16">
        <v>63</v>
      </c>
      <c r="H70" s="56">
        <v>2180374</v>
      </c>
      <c r="I70" s="56">
        <v>2281711</v>
      </c>
    </row>
    <row r="71" spans="1:9" ht="12.75" customHeight="1" x14ac:dyDescent="0.2">
      <c r="A71" s="213" t="s">
        <v>110</v>
      </c>
      <c r="B71" s="214"/>
      <c r="C71" s="214"/>
      <c r="D71" s="214"/>
      <c r="E71" s="214"/>
      <c r="F71" s="215"/>
      <c r="G71" s="16">
        <v>64</v>
      </c>
      <c r="H71" s="56">
        <v>3046938</v>
      </c>
      <c r="I71" s="56">
        <v>1515113</v>
      </c>
    </row>
    <row r="72" spans="1:9" ht="12.75" customHeight="1" x14ac:dyDescent="0.2">
      <c r="A72" s="184" t="s">
        <v>111</v>
      </c>
      <c r="B72" s="185"/>
      <c r="C72" s="185"/>
      <c r="D72" s="185"/>
      <c r="E72" s="185"/>
      <c r="F72" s="186"/>
      <c r="G72" s="17">
        <v>65</v>
      </c>
      <c r="H72" s="57">
        <f>H8+H9+H44+H71</f>
        <v>3042667114</v>
      </c>
      <c r="I72" s="57">
        <f>I8+I9+I44+I71</f>
        <v>3056637154</v>
      </c>
    </row>
    <row r="73" spans="1:9" ht="12.75" customHeight="1" x14ac:dyDescent="0.2">
      <c r="A73" s="216" t="s">
        <v>112</v>
      </c>
      <c r="B73" s="217"/>
      <c r="C73" s="217"/>
      <c r="D73" s="217"/>
      <c r="E73" s="217"/>
      <c r="F73" s="218"/>
      <c r="G73" s="19">
        <v>66</v>
      </c>
      <c r="H73" s="58">
        <v>964208349</v>
      </c>
      <c r="I73" s="58">
        <v>774845427</v>
      </c>
    </row>
    <row r="74" spans="1:9" x14ac:dyDescent="0.2">
      <c r="A74" s="219" t="s">
        <v>113</v>
      </c>
      <c r="B74" s="220"/>
      <c r="C74" s="220"/>
      <c r="D74" s="220"/>
      <c r="E74" s="220"/>
      <c r="F74" s="220"/>
      <c r="G74" s="220"/>
      <c r="H74" s="220"/>
      <c r="I74" s="220"/>
    </row>
    <row r="75" spans="1:9" ht="12.75" customHeight="1" x14ac:dyDescent="0.2">
      <c r="A75" s="179" t="s">
        <v>114</v>
      </c>
      <c r="B75" s="179"/>
      <c r="C75" s="179"/>
      <c r="D75" s="179"/>
      <c r="E75" s="179"/>
      <c r="F75" s="179"/>
      <c r="G75" s="17">
        <v>67</v>
      </c>
      <c r="H75" s="57">
        <f>H76+H77+H78+H84+H85+H89+H92+H95</f>
        <v>2277609287</v>
      </c>
      <c r="I75" s="57">
        <f>I76+I77+I78+I84+I85+I89+I92+I95</f>
        <v>2411871994</v>
      </c>
    </row>
    <row r="76" spans="1:9" ht="12.75" customHeight="1" x14ac:dyDescent="0.2">
      <c r="A76" s="180" t="s">
        <v>115</v>
      </c>
      <c r="B76" s="180"/>
      <c r="C76" s="180"/>
      <c r="D76" s="180"/>
      <c r="E76" s="180"/>
      <c r="F76" s="180"/>
      <c r="G76" s="16">
        <v>68</v>
      </c>
      <c r="H76" s="56">
        <v>1566400660</v>
      </c>
      <c r="I76" s="56">
        <v>1566400660</v>
      </c>
    </row>
    <row r="77" spans="1:9" ht="12.75" customHeight="1" x14ac:dyDescent="0.2">
      <c r="A77" s="180" t="s">
        <v>116</v>
      </c>
      <c r="B77" s="180"/>
      <c r="C77" s="180"/>
      <c r="D77" s="180"/>
      <c r="E77" s="180"/>
      <c r="F77" s="180"/>
      <c r="G77" s="16">
        <v>69</v>
      </c>
      <c r="H77" s="56">
        <v>178030772</v>
      </c>
      <c r="I77" s="56">
        <v>182874937</v>
      </c>
    </row>
    <row r="78" spans="1:9" ht="12.75" customHeight="1" x14ac:dyDescent="0.2">
      <c r="A78" s="210" t="s">
        <v>117</v>
      </c>
      <c r="B78" s="210"/>
      <c r="C78" s="210"/>
      <c r="D78" s="210"/>
      <c r="E78" s="210"/>
      <c r="F78" s="210"/>
      <c r="G78" s="17">
        <v>70</v>
      </c>
      <c r="H78" s="57">
        <f>SUM(H79:H83)</f>
        <v>383120276</v>
      </c>
      <c r="I78" s="57">
        <f>SUM(I79:I83)</f>
        <v>462744642</v>
      </c>
    </row>
    <row r="79" spans="1:9" ht="12.75" customHeight="1" x14ac:dyDescent="0.2">
      <c r="A79" s="175" t="s">
        <v>118</v>
      </c>
      <c r="B79" s="175"/>
      <c r="C79" s="175"/>
      <c r="D79" s="175"/>
      <c r="E79" s="175"/>
      <c r="F79" s="175"/>
      <c r="G79" s="16">
        <v>71</v>
      </c>
      <c r="H79" s="56">
        <v>36604533</v>
      </c>
      <c r="I79" s="56">
        <v>43863988</v>
      </c>
    </row>
    <row r="80" spans="1:9" ht="12.75" customHeight="1" x14ac:dyDescent="0.2">
      <c r="A80" s="175" t="s">
        <v>119</v>
      </c>
      <c r="B80" s="175"/>
      <c r="C80" s="175"/>
      <c r="D80" s="175"/>
      <c r="E80" s="175"/>
      <c r="F80" s="175"/>
      <c r="G80" s="16">
        <v>72</v>
      </c>
      <c r="H80" s="56">
        <v>147604502</v>
      </c>
      <c r="I80" s="56">
        <v>147604502</v>
      </c>
    </row>
    <row r="81" spans="1:9" ht="12.75" customHeight="1" x14ac:dyDescent="0.2">
      <c r="A81" s="175" t="s">
        <v>120</v>
      </c>
      <c r="B81" s="175"/>
      <c r="C81" s="175"/>
      <c r="D81" s="175"/>
      <c r="E81" s="175"/>
      <c r="F81" s="175"/>
      <c r="G81" s="16">
        <v>73</v>
      </c>
      <c r="H81" s="56">
        <v>-47568237</v>
      </c>
      <c r="I81" s="56">
        <v>-47568237</v>
      </c>
    </row>
    <row r="82" spans="1:9" ht="12.75" customHeight="1" x14ac:dyDescent="0.2">
      <c r="A82" s="175" t="s">
        <v>121</v>
      </c>
      <c r="B82" s="175"/>
      <c r="C82" s="175"/>
      <c r="D82" s="175"/>
      <c r="E82" s="175"/>
      <c r="F82" s="175"/>
      <c r="G82" s="16">
        <v>74</v>
      </c>
      <c r="H82" s="56">
        <v>0</v>
      </c>
      <c r="I82" s="56">
        <v>0</v>
      </c>
    </row>
    <row r="83" spans="1:9" ht="12.75" customHeight="1" x14ac:dyDescent="0.2">
      <c r="A83" s="175" t="s">
        <v>122</v>
      </c>
      <c r="B83" s="175"/>
      <c r="C83" s="175"/>
      <c r="D83" s="175"/>
      <c r="E83" s="175"/>
      <c r="F83" s="175"/>
      <c r="G83" s="16">
        <v>75</v>
      </c>
      <c r="H83" s="56">
        <v>246479478</v>
      </c>
      <c r="I83" s="56">
        <v>318844389</v>
      </c>
    </row>
    <row r="84" spans="1:9" ht="12.75" customHeight="1" x14ac:dyDescent="0.2">
      <c r="A84" s="180" t="s">
        <v>123</v>
      </c>
      <c r="B84" s="180"/>
      <c r="C84" s="180"/>
      <c r="D84" s="180"/>
      <c r="E84" s="180"/>
      <c r="F84" s="180"/>
      <c r="G84" s="16">
        <v>76</v>
      </c>
      <c r="H84" s="56">
        <v>0</v>
      </c>
      <c r="I84" s="56">
        <v>0</v>
      </c>
    </row>
    <row r="85" spans="1:9" ht="12.75" customHeight="1" x14ac:dyDescent="0.2">
      <c r="A85" s="210" t="s">
        <v>124</v>
      </c>
      <c r="B85" s="210"/>
      <c r="C85" s="210"/>
      <c r="D85" s="210"/>
      <c r="E85" s="210"/>
      <c r="F85" s="210"/>
      <c r="G85" s="17">
        <v>77</v>
      </c>
      <c r="H85" s="57">
        <f>H86+H87+H88</f>
        <v>0</v>
      </c>
      <c r="I85" s="57">
        <f>I86+I87+I88</f>
        <v>0</v>
      </c>
    </row>
    <row r="86" spans="1:9" ht="12.75" customHeight="1" x14ac:dyDescent="0.2">
      <c r="A86" s="175" t="s">
        <v>125</v>
      </c>
      <c r="B86" s="175"/>
      <c r="C86" s="175"/>
      <c r="D86" s="175"/>
      <c r="E86" s="175"/>
      <c r="F86" s="175"/>
      <c r="G86" s="16">
        <v>78</v>
      </c>
      <c r="H86" s="56">
        <v>0</v>
      </c>
      <c r="I86" s="56">
        <v>0</v>
      </c>
    </row>
    <row r="87" spans="1:9" ht="12.75" customHeight="1" x14ac:dyDescent="0.2">
      <c r="A87" s="175" t="s">
        <v>126</v>
      </c>
      <c r="B87" s="175"/>
      <c r="C87" s="175"/>
      <c r="D87" s="175"/>
      <c r="E87" s="175"/>
      <c r="F87" s="175"/>
      <c r="G87" s="16">
        <v>79</v>
      </c>
      <c r="H87" s="56">
        <v>0</v>
      </c>
      <c r="I87" s="56">
        <v>0</v>
      </c>
    </row>
    <row r="88" spans="1:9" ht="12.75" customHeight="1" x14ac:dyDescent="0.2">
      <c r="A88" s="175" t="s">
        <v>127</v>
      </c>
      <c r="B88" s="175"/>
      <c r="C88" s="175"/>
      <c r="D88" s="175"/>
      <c r="E88" s="175"/>
      <c r="F88" s="175"/>
      <c r="G88" s="16">
        <v>80</v>
      </c>
      <c r="H88" s="56">
        <v>0</v>
      </c>
      <c r="I88" s="56">
        <v>0</v>
      </c>
    </row>
    <row r="89" spans="1:9" ht="22.9" customHeight="1" x14ac:dyDescent="0.2">
      <c r="A89" s="210" t="s">
        <v>128</v>
      </c>
      <c r="B89" s="210"/>
      <c r="C89" s="210"/>
      <c r="D89" s="210"/>
      <c r="E89" s="210"/>
      <c r="F89" s="210"/>
      <c r="G89" s="17">
        <v>81</v>
      </c>
      <c r="H89" s="57">
        <f>H90-H91</f>
        <v>4868475</v>
      </c>
      <c r="I89" s="57">
        <f>I90-I91</f>
        <v>6019719</v>
      </c>
    </row>
    <row r="90" spans="1:9" ht="12.75" customHeight="1" x14ac:dyDescent="0.2">
      <c r="A90" s="175" t="s">
        <v>129</v>
      </c>
      <c r="B90" s="175"/>
      <c r="C90" s="175"/>
      <c r="D90" s="175"/>
      <c r="E90" s="175"/>
      <c r="F90" s="175"/>
      <c r="G90" s="16">
        <v>82</v>
      </c>
      <c r="H90" s="56">
        <v>4868475</v>
      </c>
      <c r="I90" s="56">
        <v>6019719</v>
      </c>
    </row>
    <row r="91" spans="1:9" ht="12.75" customHeight="1" x14ac:dyDescent="0.2">
      <c r="A91" s="175" t="s">
        <v>130</v>
      </c>
      <c r="B91" s="175"/>
      <c r="C91" s="175"/>
      <c r="D91" s="175"/>
      <c r="E91" s="175"/>
      <c r="F91" s="175"/>
      <c r="G91" s="16">
        <v>83</v>
      </c>
      <c r="H91" s="56">
        <v>0</v>
      </c>
      <c r="I91" s="56">
        <v>0</v>
      </c>
    </row>
    <row r="92" spans="1:9" ht="12.75" customHeight="1" x14ac:dyDescent="0.2">
      <c r="A92" s="210" t="s">
        <v>131</v>
      </c>
      <c r="B92" s="210"/>
      <c r="C92" s="210"/>
      <c r="D92" s="210"/>
      <c r="E92" s="210"/>
      <c r="F92" s="210"/>
      <c r="G92" s="17">
        <v>84</v>
      </c>
      <c r="H92" s="57">
        <f>H93-H94</f>
        <v>145189104</v>
      </c>
      <c r="I92" s="57">
        <f>I93-I94</f>
        <v>193832036</v>
      </c>
    </row>
    <row r="93" spans="1:9" ht="12.75" customHeight="1" x14ac:dyDescent="0.2">
      <c r="A93" s="175" t="s">
        <v>132</v>
      </c>
      <c r="B93" s="175"/>
      <c r="C93" s="175"/>
      <c r="D93" s="175"/>
      <c r="E93" s="175"/>
      <c r="F93" s="175"/>
      <c r="G93" s="16">
        <v>85</v>
      </c>
      <c r="H93" s="56">
        <v>145189104</v>
      </c>
      <c r="I93" s="56">
        <v>193832036</v>
      </c>
    </row>
    <row r="94" spans="1:9" ht="12.75" customHeight="1" x14ac:dyDescent="0.2">
      <c r="A94" s="175" t="s">
        <v>133</v>
      </c>
      <c r="B94" s="175"/>
      <c r="C94" s="175"/>
      <c r="D94" s="175"/>
      <c r="E94" s="175"/>
      <c r="F94" s="175"/>
      <c r="G94" s="16">
        <v>86</v>
      </c>
      <c r="H94" s="56">
        <v>0</v>
      </c>
      <c r="I94" s="56">
        <v>0</v>
      </c>
    </row>
    <row r="95" spans="1:9" ht="12.75" customHeight="1" x14ac:dyDescent="0.2">
      <c r="A95" s="180" t="s">
        <v>134</v>
      </c>
      <c r="B95" s="180"/>
      <c r="C95" s="180"/>
      <c r="D95" s="180"/>
      <c r="E95" s="180"/>
      <c r="F95" s="180"/>
      <c r="G95" s="16">
        <v>87</v>
      </c>
      <c r="H95" s="56">
        <v>0</v>
      </c>
      <c r="I95" s="56">
        <v>0</v>
      </c>
    </row>
    <row r="96" spans="1:9" ht="12.75" customHeight="1" x14ac:dyDescent="0.2">
      <c r="A96" s="179" t="s">
        <v>135</v>
      </c>
      <c r="B96" s="179"/>
      <c r="C96" s="179"/>
      <c r="D96" s="179"/>
      <c r="E96" s="179"/>
      <c r="F96" s="179"/>
      <c r="G96" s="17">
        <v>88</v>
      </c>
      <c r="H96" s="57">
        <f>SUM(H97:H102)</f>
        <v>34787460</v>
      </c>
      <c r="I96" s="57">
        <f>SUM(I97:I102)</f>
        <v>34681897</v>
      </c>
    </row>
    <row r="97" spans="1:9" ht="25.9" customHeight="1" x14ac:dyDescent="0.2">
      <c r="A97" s="175" t="s">
        <v>136</v>
      </c>
      <c r="B97" s="175"/>
      <c r="C97" s="175"/>
      <c r="D97" s="175"/>
      <c r="E97" s="175"/>
      <c r="F97" s="175"/>
      <c r="G97" s="16">
        <v>89</v>
      </c>
      <c r="H97" s="56">
        <v>21975417</v>
      </c>
      <c r="I97" s="56">
        <v>23940507</v>
      </c>
    </row>
    <row r="98" spans="1:9" ht="12.75" customHeight="1" x14ac:dyDescent="0.2">
      <c r="A98" s="175" t="s">
        <v>137</v>
      </c>
      <c r="B98" s="175"/>
      <c r="C98" s="175"/>
      <c r="D98" s="175"/>
      <c r="E98" s="175"/>
      <c r="F98" s="175"/>
      <c r="G98" s="16">
        <v>90</v>
      </c>
      <c r="H98" s="56">
        <v>0</v>
      </c>
      <c r="I98" s="56">
        <v>0</v>
      </c>
    </row>
    <row r="99" spans="1:9" ht="12.75" customHeight="1" x14ac:dyDescent="0.2">
      <c r="A99" s="175" t="s">
        <v>138</v>
      </c>
      <c r="B99" s="175"/>
      <c r="C99" s="175"/>
      <c r="D99" s="175"/>
      <c r="E99" s="175"/>
      <c r="F99" s="175"/>
      <c r="G99" s="16">
        <v>91</v>
      </c>
      <c r="H99" s="56">
        <v>12812043</v>
      </c>
      <c r="I99" s="56">
        <v>10741390</v>
      </c>
    </row>
    <row r="100" spans="1:9" ht="12.75" customHeight="1" x14ac:dyDescent="0.2">
      <c r="A100" s="175" t="s">
        <v>139</v>
      </c>
      <c r="B100" s="175"/>
      <c r="C100" s="175"/>
      <c r="D100" s="175"/>
      <c r="E100" s="175"/>
      <c r="F100" s="175"/>
      <c r="G100" s="16">
        <v>92</v>
      </c>
      <c r="H100" s="56">
        <v>0</v>
      </c>
      <c r="I100" s="56">
        <v>0</v>
      </c>
    </row>
    <row r="101" spans="1:9" ht="12.75" customHeight="1" x14ac:dyDescent="0.2">
      <c r="A101" s="175" t="s">
        <v>140</v>
      </c>
      <c r="B101" s="175"/>
      <c r="C101" s="175"/>
      <c r="D101" s="175"/>
      <c r="E101" s="175"/>
      <c r="F101" s="175"/>
      <c r="G101" s="16">
        <v>93</v>
      </c>
      <c r="H101" s="56">
        <v>0</v>
      </c>
      <c r="I101" s="56">
        <v>0</v>
      </c>
    </row>
    <row r="102" spans="1:9" ht="12.75" customHeight="1" x14ac:dyDescent="0.2">
      <c r="A102" s="175" t="s">
        <v>141</v>
      </c>
      <c r="B102" s="175"/>
      <c r="C102" s="175"/>
      <c r="D102" s="175"/>
      <c r="E102" s="175"/>
      <c r="F102" s="175"/>
      <c r="G102" s="16">
        <v>94</v>
      </c>
      <c r="H102" s="56">
        <v>0</v>
      </c>
      <c r="I102" s="56">
        <v>0</v>
      </c>
    </row>
    <row r="103" spans="1:9" ht="12.75" customHeight="1" x14ac:dyDescent="0.2">
      <c r="A103" s="179" t="s">
        <v>142</v>
      </c>
      <c r="B103" s="179"/>
      <c r="C103" s="179"/>
      <c r="D103" s="179"/>
      <c r="E103" s="179"/>
      <c r="F103" s="179"/>
      <c r="G103" s="17">
        <v>95</v>
      </c>
      <c r="H103" s="57">
        <f>SUM(H104:H114)</f>
        <v>179850124</v>
      </c>
      <c r="I103" s="57">
        <f>SUM(I104:I114)</f>
        <v>118318728</v>
      </c>
    </row>
    <row r="104" spans="1:9" ht="12.75" customHeight="1" x14ac:dyDescent="0.2">
      <c r="A104" s="175" t="s">
        <v>143</v>
      </c>
      <c r="B104" s="175"/>
      <c r="C104" s="175"/>
      <c r="D104" s="175"/>
      <c r="E104" s="175"/>
      <c r="F104" s="175"/>
      <c r="G104" s="16">
        <v>96</v>
      </c>
      <c r="H104" s="56">
        <v>0</v>
      </c>
      <c r="I104" s="56">
        <v>0</v>
      </c>
    </row>
    <row r="105" spans="1:9" ht="12.75" customHeight="1" x14ac:dyDescent="0.2">
      <c r="A105" s="175" t="s">
        <v>144</v>
      </c>
      <c r="B105" s="175"/>
      <c r="C105" s="175"/>
      <c r="D105" s="175"/>
      <c r="E105" s="175"/>
      <c r="F105" s="175"/>
      <c r="G105" s="16">
        <v>97</v>
      </c>
      <c r="H105" s="56">
        <v>0</v>
      </c>
      <c r="I105" s="56">
        <v>0</v>
      </c>
    </row>
    <row r="106" spans="1:9" ht="24.6" customHeight="1" x14ac:dyDescent="0.2">
      <c r="A106" s="175" t="s">
        <v>145</v>
      </c>
      <c r="B106" s="175"/>
      <c r="C106" s="175"/>
      <c r="D106" s="175"/>
      <c r="E106" s="175"/>
      <c r="F106" s="175"/>
      <c r="G106" s="16">
        <v>98</v>
      </c>
      <c r="H106" s="56">
        <v>0</v>
      </c>
      <c r="I106" s="56">
        <v>0</v>
      </c>
    </row>
    <row r="107" spans="1:9" ht="22.15" customHeight="1" x14ac:dyDescent="0.2">
      <c r="A107" s="175" t="s">
        <v>146</v>
      </c>
      <c r="B107" s="175"/>
      <c r="C107" s="175"/>
      <c r="D107" s="175"/>
      <c r="E107" s="175"/>
      <c r="F107" s="175"/>
      <c r="G107" s="16">
        <v>99</v>
      </c>
      <c r="H107" s="56">
        <v>0</v>
      </c>
      <c r="I107" s="56">
        <v>0</v>
      </c>
    </row>
    <row r="108" spans="1:9" ht="12.75" customHeight="1" x14ac:dyDescent="0.2">
      <c r="A108" s="175" t="s">
        <v>147</v>
      </c>
      <c r="B108" s="175"/>
      <c r="C108" s="175"/>
      <c r="D108" s="175"/>
      <c r="E108" s="175"/>
      <c r="F108" s="175"/>
      <c r="G108" s="16">
        <v>100</v>
      </c>
      <c r="H108" s="56">
        <v>0</v>
      </c>
      <c r="I108" s="56">
        <v>0</v>
      </c>
    </row>
    <row r="109" spans="1:9" ht="12.75" customHeight="1" x14ac:dyDescent="0.2">
      <c r="A109" s="175" t="s">
        <v>148</v>
      </c>
      <c r="B109" s="175"/>
      <c r="C109" s="175"/>
      <c r="D109" s="175"/>
      <c r="E109" s="175"/>
      <c r="F109" s="175"/>
      <c r="G109" s="16">
        <v>101</v>
      </c>
      <c r="H109" s="56">
        <v>179850124</v>
      </c>
      <c r="I109" s="56">
        <v>118318728</v>
      </c>
    </row>
    <row r="110" spans="1:9" ht="12.75" customHeight="1" x14ac:dyDescent="0.2">
      <c r="A110" s="175" t="s">
        <v>149</v>
      </c>
      <c r="B110" s="175"/>
      <c r="C110" s="175"/>
      <c r="D110" s="175"/>
      <c r="E110" s="175"/>
      <c r="F110" s="175"/>
      <c r="G110" s="16">
        <v>102</v>
      </c>
      <c r="H110" s="56">
        <v>0</v>
      </c>
      <c r="I110" s="56">
        <v>0</v>
      </c>
    </row>
    <row r="111" spans="1:9" ht="12.75" customHeight="1" x14ac:dyDescent="0.2">
      <c r="A111" s="175" t="s">
        <v>150</v>
      </c>
      <c r="B111" s="175"/>
      <c r="C111" s="175"/>
      <c r="D111" s="175"/>
      <c r="E111" s="175"/>
      <c r="F111" s="175"/>
      <c r="G111" s="16">
        <v>103</v>
      </c>
      <c r="H111" s="56">
        <v>0</v>
      </c>
      <c r="I111" s="56">
        <v>0</v>
      </c>
    </row>
    <row r="112" spans="1:9" ht="12.75" customHeight="1" x14ac:dyDescent="0.2">
      <c r="A112" s="175" t="s">
        <v>151</v>
      </c>
      <c r="B112" s="175"/>
      <c r="C112" s="175"/>
      <c r="D112" s="175"/>
      <c r="E112" s="175"/>
      <c r="F112" s="175"/>
      <c r="G112" s="16">
        <v>104</v>
      </c>
      <c r="H112" s="56">
        <v>0</v>
      </c>
      <c r="I112" s="56">
        <v>0</v>
      </c>
    </row>
    <row r="113" spans="1:9" ht="12.75" customHeight="1" x14ac:dyDescent="0.2">
      <c r="A113" s="175" t="s">
        <v>152</v>
      </c>
      <c r="B113" s="175"/>
      <c r="C113" s="175"/>
      <c r="D113" s="175"/>
      <c r="E113" s="175"/>
      <c r="F113" s="175"/>
      <c r="G113" s="16">
        <v>105</v>
      </c>
      <c r="H113" s="56">
        <v>0</v>
      </c>
      <c r="I113" s="56">
        <v>0</v>
      </c>
    </row>
    <row r="114" spans="1:9" ht="12.75" customHeight="1" x14ac:dyDescent="0.2">
      <c r="A114" s="175" t="s">
        <v>153</v>
      </c>
      <c r="B114" s="175"/>
      <c r="C114" s="175"/>
      <c r="D114" s="175"/>
      <c r="E114" s="175"/>
      <c r="F114" s="175"/>
      <c r="G114" s="16">
        <v>106</v>
      </c>
      <c r="H114" s="56">
        <v>0</v>
      </c>
      <c r="I114" s="56">
        <v>0</v>
      </c>
    </row>
    <row r="115" spans="1:9" ht="12.75" customHeight="1" x14ac:dyDescent="0.2">
      <c r="A115" s="179" t="s">
        <v>154</v>
      </c>
      <c r="B115" s="179"/>
      <c r="C115" s="179"/>
      <c r="D115" s="179"/>
      <c r="E115" s="179"/>
      <c r="F115" s="179"/>
      <c r="G115" s="17">
        <v>107</v>
      </c>
      <c r="H115" s="57">
        <f>SUM(H116:H129)</f>
        <v>487929614</v>
      </c>
      <c r="I115" s="57">
        <f>SUM(I116:I129)</f>
        <v>422511954</v>
      </c>
    </row>
    <row r="116" spans="1:9" ht="12.75" customHeight="1" x14ac:dyDescent="0.2">
      <c r="A116" s="175" t="s">
        <v>155</v>
      </c>
      <c r="B116" s="175"/>
      <c r="C116" s="175"/>
      <c r="D116" s="175"/>
      <c r="E116" s="175"/>
      <c r="F116" s="175"/>
      <c r="G116" s="16">
        <v>108</v>
      </c>
      <c r="H116" s="56">
        <v>28090456</v>
      </c>
      <c r="I116" s="56">
        <v>20632020</v>
      </c>
    </row>
    <row r="117" spans="1:9" ht="12.75" customHeight="1" x14ac:dyDescent="0.2">
      <c r="A117" s="175" t="s">
        <v>156</v>
      </c>
      <c r="B117" s="175"/>
      <c r="C117" s="175"/>
      <c r="D117" s="175"/>
      <c r="E117" s="175"/>
      <c r="F117" s="175"/>
      <c r="G117" s="16">
        <v>109</v>
      </c>
      <c r="H117" s="56">
        <v>9461512</v>
      </c>
      <c r="I117" s="56">
        <v>1158815</v>
      </c>
    </row>
    <row r="118" spans="1:9" ht="21.6" customHeight="1" x14ac:dyDescent="0.2">
      <c r="A118" s="175" t="s">
        <v>157</v>
      </c>
      <c r="B118" s="175"/>
      <c r="C118" s="175"/>
      <c r="D118" s="175"/>
      <c r="E118" s="175"/>
      <c r="F118" s="175"/>
      <c r="G118" s="16">
        <v>110</v>
      </c>
      <c r="H118" s="56">
        <v>0</v>
      </c>
      <c r="I118" s="56">
        <v>0</v>
      </c>
    </row>
    <row r="119" spans="1:9" ht="25.9" customHeight="1" x14ac:dyDescent="0.2">
      <c r="A119" s="175" t="s">
        <v>158</v>
      </c>
      <c r="B119" s="175"/>
      <c r="C119" s="175"/>
      <c r="D119" s="175"/>
      <c r="E119" s="175"/>
      <c r="F119" s="175"/>
      <c r="G119" s="16">
        <v>111</v>
      </c>
      <c r="H119" s="56">
        <v>0</v>
      </c>
      <c r="I119" s="56">
        <v>0</v>
      </c>
    </row>
    <row r="120" spans="1:9" ht="12.75" customHeight="1" x14ac:dyDescent="0.2">
      <c r="A120" s="175" t="s">
        <v>159</v>
      </c>
      <c r="B120" s="175"/>
      <c r="C120" s="175"/>
      <c r="D120" s="175"/>
      <c r="E120" s="175"/>
      <c r="F120" s="175"/>
      <c r="G120" s="16">
        <v>112</v>
      </c>
      <c r="H120" s="56">
        <v>345367</v>
      </c>
      <c r="I120" s="56">
        <v>287630</v>
      </c>
    </row>
    <row r="121" spans="1:9" ht="12.75" customHeight="1" x14ac:dyDescent="0.2">
      <c r="A121" s="175" t="s">
        <v>160</v>
      </c>
      <c r="B121" s="175"/>
      <c r="C121" s="175"/>
      <c r="D121" s="175"/>
      <c r="E121" s="175"/>
      <c r="F121" s="175"/>
      <c r="G121" s="16">
        <v>113</v>
      </c>
      <c r="H121" s="56">
        <v>167707337</v>
      </c>
      <c r="I121" s="56">
        <v>175294263</v>
      </c>
    </row>
    <row r="122" spans="1:9" ht="12.75" customHeight="1" x14ac:dyDescent="0.2">
      <c r="A122" s="175" t="s">
        <v>161</v>
      </c>
      <c r="B122" s="175"/>
      <c r="C122" s="175"/>
      <c r="D122" s="175"/>
      <c r="E122" s="175"/>
      <c r="F122" s="175"/>
      <c r="G122" s="16">
        <v>114</v>
      </c>
      <c r="H122" s="56">
        <v>0</v>
      </c>
      <c r="I122" s="56">
        <v>0</v>
      </c>
    </row>
    <row r="123" spans="1:9" ht="12.75" customHeight="1" x14ac:dyDescent="0.2">
      <c r="A123" s="175" t="s">
        <v>162</v>
      </c>
      <c r="B123" s="175"/>
      <c r="C123" s="175"/>
      <c r="D123" s="175"/>
      <c r="E123" s="175"/>
      <c r="F123" s="175"/>
      <c r="G123" s="16">
        <v>115</v>
      </c>
      <c r="H123" s="56">
        <v>224702395</v>
      </c>
      <c r="I123" s="56">
        <v>185100430</v>
      </c>
    </row>
    <row r="124" spans="1:9" x14ac:dyDescent="0.2">
      <c r="A124" s="175" t="s">
        <v>163</v>
      </c>
      <c r="B124" s="175"/>
      <c r="C124" s="175"/>
      <c r="D124" s="175"/>
      <c r="E124" s="175"/>
      <c r="F124" s="175"/>
      <c r="G124" s="16">
        <v>116</v>
      </c>
      <c r="H124" s="56">
        <v>292116</v>
      </c>
      <c r="I124" s="56">
        <v>66053</v>
      </c>
    </row>
    <row r="125" spans="1:9" x14ac:dyDescent="0.2">
      <c r="A125" s="175" t="s">
        <v>164</v>
      </c>
      <c r="B125" s="175"/>
      <c r="C125" s="175"/>
      <c r="D125" s="175"/>
      <c r="E125" s="175"/>
      <c r="F125" s="175"/>
      <c r="G125" s="16">
        <v>117</v>
      </c>
      <c r="H125" s="56">
        <v>35868211</v>
      </c>
      <c r="I125" s="56">
        <v>33291928</v>
      </c>
    </row>
    <row r="126" spans="1:9" x14ac:dyDescent="0.2">
      <c r="A126" s="175" t="s">
        <v>165</v>
      </c>
      <c r="B126" s="175"/>
      <c r="C126" s="175"/>
      <c r="D126" s="175"/>
      <c r="E126" s="175"/>
      <c r="F126" s="175"/>
      <c r="G126" s="16">
        <v>118</v>
      </c>
      <c r="H126" s="56">
        <v>15305439</v>
      </c>
      <c r="I126" s="56">
        <v>649083</v>
      </c>
    </row>
    <row r="127" spans="1:9" x14ac:dyDescent="0.2">
      <c r="A127" s="175" t="s">
        <v>166</v>
      </c>
      <c r="B127" s="175"/>
      <c r="C127" s="175"/>
      <c r="D127" s="175"/>
      <c r="E127" s="175"/>
      <c r="F127" s="175"/>
      <c r="G127" s="16">
        <v>119</v>
      </c>
      <c r="H127" s="56">
        <v>2201947</v>
      </c>
      <c r="I127" s="56">
        <v>2584971</v>
      </c>
    </row>
    <row r="128" spans="1:9" x14ac:dyDescent="0.2">
      <c r="A128" s="175" t="s">
        <v>167</v>
      </c>
      <c r="B128" s="175"/>
      <c r="C128" s="175"/>
      <c r="D128" s="175"/>
      <c r="E128" s="175"/>
      <c r="F128" s="175"/>
      <c r="G128" s="16">
        <v>120</v>
      </c>
      <c r="H128" s="56">
        <v>0</v>
      </c>
      <c r="I128" s="56">
        <v>0</v>
      </c>
    </row>
    <row r="129" spans="1:9" x14ac:dyDescent="0.2">
      <c r="A129" s="175" t="s">
        <v>168</v>
      </c>
      <c r="B129" s="175"/>
      <c r="C129" s="175"/>
      <c r="D129" s="175"/>
      <c r="E129" s="175"/>
      <c r="F129" s="175"/>
      <c r="G129" s="16">
        <v>121</v>
      </c>
      <c r="H129" s="56">
        <v>3954834</v>
      </c>
      <c r="I129" s="56">
        <v>3446761</v>
      </c>
    </row>
    <row r="130" spans="1:9" ht="22.15" customHeight="1" x14ac:dyDescent="0.2">
      <c r="A130" s="211" t="s">
        <v>169</v>
      </c>
      <c r="B130" s="211"/>
      <c r="C130" s="211"/>
      <c r="D130" s="211"/>
      <c r="E130" s="211"/>
      <c r="F130" s="211"/>
      <c r="G130" s="16">
        <v>122</v>
      </c>
      <c r="H130" s="56">
        <v>62490629</v>
      </c>
      <c r="I130" s="56">
        <v>69252581</v>
      </c>
    </row>
    <row r="131" spans="1:9" x14ac:dyDescent="0.2">
      <c r="A131" s="179" t="s">
        <v>170</v>
      </c>
      <c r="B131" s="179"/>
      <c r="C131" s="179"/>
      <c r="D131" s="179"/>
      <c r="E131" s="179"/>
      <c r="F131" s="179"/>
      <c r="G131" s="17">
        <v>123</v>
      </c>
      <c r="H131" s="57">
        <f>H75+H96+H103+H115+H130</f>
        <v>3042667114</v>
      </c>
      <c r="I131" s="57">
        <f>I75+I96+I103+I115+I130</f>
        <v>3056637154</v>
      </c>
    </row>
    <row r="132" spans="1:9" x14ac:dyDescent="0.2">
      <c r="A132" s="212" t="s">
        <v>171</v>
      </c>
      <c r="B132" s="212"/>
      <c r="C132" s="212"/>
      <c r="D132" s="212"/>
      <c r="E132" s="212"/>
      <c r="F132" s="212"/>
      <c r="G132" s="19">
        <v>124</v>
      </c>
      <c r="H132" s="58">
        <v>964208349</v>
      </c>
      <c r="I132" s="58">
        <v>774845427</v>
      </c>
    </row>
  </sheetData>
  <sheetProtection algorithmName="SHA-512" hashValue="UkOU9gLnGsbokQ1g6okHVHIalCreKmV9Tv97+DJyXlNREdx0XGiRmhhlNLEer/L9OsCFG1NmoJuvCfo2Tey2Xg==" saltValue="0M/nqei+Br/aloD/1ZCpPA=="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Incorrect entry" error="You can enter only whole numbers. This ADP code can have a negative sign."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Incorrect entry" error="You can enter only positive or negative whole numbers."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Incorrect entry" error="You can enter only whole numbers."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Incorrect entry" error="You can enter only whole numbers or a zero" sqref="H95:I95 H75:I75 H92:I92 H77:I89" xr:uid="{00000000-0002-0000-0100-000005000000}">
      <formula1>999999999999</formula1>
    </dataValidation>
    <dataValidation type="whole" operator="greaterThanOrEqual" allowBlank="1" showInputMessage="1" showErrorMessage="1" errorTitle="Incorrect entry" error="You can enter only positive whole numbers or a zero" sqref="H76:I76 H8:I73 H93:I94 H90:I91 H96:I132"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4"/>
  <sheetViews>
    <sheetView zoomScaleNormal="100" zoomScaleSheetLayoutView="110" workbookViewId="0">
      <selection activeCell="H90" sqref="H90:I98"/>
    </sheetView>
  </sheetViews>
  <sheetFormatPr defaultRowHeight="12.75" x14ac:dyDescent="0.2"/>
  <cols>
    <col min="1" max="7" width="9.140625" style="11"/>
    <col min="8" max="9" width="19.42578125" style="53"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25" t="s">
        <v>172</v>
      </c>
      <c r="B1" s="188"/>
      <c r="C1" s="188"/>
      <c r="D1" s="188"/>
      <c r="E1" s="188"/>
      <c r="F1" s="188"/>
      <c r="G1" s="188"/>
      <c r="H1" s="188"/>
      <c r="I1" s="188"/>
    </row>
    <row r="2" spans="1:9" x14ac:dyDescent="0.2">
      <c r="A2" s="224" t="s">
        <v>502</v>
      </c>
      <c r="B2" s="190"/>
      <c r="C2" s="190"/>
      <c r="D2" s="190"/>
      <c r="E2" s="190"/>
      <c r="F2" s="190"/>
      <c r="G2" s="190"/>
      <c r="H2" s="190"/>
      <c r="I2" s="190"/>
    </row>
    <row r="3" spans="1:9" x14ac:dyDescent="0.2">
      <c r="A3" s="236" t="s">
        <v>173</v>
      </c>
      <c r="B3" s="237"/>
      <c r="C3" s="237"/>
      <c r="D3" s="237"/>
      <c r="E3" s="237"/>
      <c r="F3" s="237"/>
      <c r="G3" s="237"/>
      <c r="H3" s="237"/>
      <c r="I3" s="237"/>
    </row>
    <row r="4" spans="1:9" x14ac:dyDescent="0.2">
      <c r="A4" s="223" t="s">
        <v>508</v>
      </c>
      <c r="B4" s="194"/>
      <c r="C4" s="194"/>
      <c r="D4" s="194"/>
      <c r="E4" s="194"/>
      <c r="F4" s="194"/>
      <c r="G4" s="194"/>
      <c r="H4" s="194"/>
      <c r="I4" s="195"/>
    </row>
    <row r="5" spans="1:9" ht="24" thickBot="1" x14ac:dyDescent="0.25">
      <c r="A5" s="221" t="s">
        <v>174</v>
      </c>
      <c r="B5" s="200"/>
      <c r="C5" s="200"/>
      <c r="D5" s="200"/>
      <c r="E5" s="200"/>
      <c r="F5" s="201"/>
      <c r="G5" s="12" t="s">
        <v>175</v>
      </c>
      <c r="H5" s="44" t="s">
        <v>176</v>
      </c>
      <c r="I5" s="44" t="s">
        <v>177</v>
      </c>
    </row>
    <row r="6" spans="1:9" x14ac:dyDescent="0.2">
      <c r="A6" s="222">
        <v>1</v>
      </c>
      <c r="B6" s="197"/>
      <c r="C6" s="197"/>
      <c r="D6" s="197"/>
      <c r="E6" s="197"/>
      <c r="F6" s="198"/>
      <c r="G6" s="14">
        <v>2</v>
      </c>
      <c r="H6" s="20">
        <v>3</v>
      </c>
      <c r="I6" s="20">
        <v>4</v>
      </c>
    </row>
    <row r="7" spans="1:9" x14ac:dyDescent="0.2">
      <c r="A7" s="234" t="s">
        <v>178</v>
      </c>
      <c r="B7" s="234"/>
      <c r="C7" s="234"/>
      <c r="D7" s="234"/>
      <c r="E7" s="234"/>
      <c r="F7" s="234"/>
      <c r="G7" s="24">
        <v>125</v>
      </c>
      <c r="H7" s="61">
        <f>SUM(H8:H12)</f>
        <v>2097698412</v>
      </c>
      <c r="I7" s="61">
        <f>SUM(I8:I12)</f>
        <v>2122853051</v>
      </c>
    </row>
    <row r="8" spans="1:9" x14ac:dyDescent="0.2">
      <c r="A8" s="175" t="s">
        <v>179</v>
      </c>
      <c r="B8" s="175"/>
      <c r="C8" s="175"/>
      <c r="D8" s="175"/>
      <c r="E8" s="175"/>
      <c r="F8" s="175"/>
      <c r="G8" s="16">
        <v>126</v>
      </c>
      <c r="H8" s="56">
        <v>824830648</v>
      </c>
      <c r="I8" s="56">
        <v>878718178</v>
      </c>
    </row>
    <row r="9" spans="1:9" x14ac:dyDescent="0.2">
      <c r="A9" s="175" t="s">
        <v>180</v>
      </c>
      <c r="B9" s="175"/>
      <c r="C9" s="175"/>
      <c r="D9" s="175"/>
      <c r="E9" s="175"/>
      <c r="F9" s="175"/>
      <c r="G9" s="16">
        <v>127</v>
      </c>
      <c r="H9" s="56">
        <v>1253973139</v>
      </c>
      <c r="I9" s="56">
        <v>1233441653</v>
      </c>
    </row>
    <row r="10" spans="1:9" x14ac:dyDescent="0.2">
      <c r="A10" s="175" t="s">
        <v>181</v>
      </c>
      <c r="B10" s="175"/>
      <c r="C10" s="175"/>
      <c r="D10" s="175"/>
      <c r="E10" s="175"/>
      <c r="F10" s="175"/>
      <c r="G10" s="16">
        <v>128</v>
      </c>
      <c r="H10" s="56">
        <v>0</v>
      </c>
      <c r="I10" s="56">
        <v>0</v>
      </c>
    </row>
    <row r="11" spans="1:9" x14ac:dyDescent="0.2">
      <c r="A11" s="175" t="s">
        <v>182</v>
      </c>
      <c r="B11" s="175"/>
      <c r="C11" s="175"/>
      <c r="D11" s="175"/>
      <c r="E11" s="175"/>
      <c r="F11" s="175"/>
      <c r="G11" s="16">
        <v>129</v>
      </c>
      <c r="H11" s="56">
        <v>4986</v>
      </c>
      <c r="I11" s="56">
        <v>0</v>
      </c>
    </row>
    <row r="12" spans="1:9" x14ac:dyDescent="0.2">
      <c r="A12" s="175" t="s">
        <v>183</v>
      </c>
      <c r="B12" s="175"/>
      <c r="C12" s="175"/>
      <c r="D12" s="175"/>
      <c r="E12" s="175"/>
      <c r="F12" s="175"/>
      <c r="G12" s="16">
        <v>130</v>
      </c>
      <c r="H12" s="56">
        <v>18889639</v>
      </c>
      <c r="I12" s="56">
        <v>10693220</v>
      </c>
    </row>
    <row r="13" spans="1:9" ht="22.15" customHeight="1" x14ac:dyDescent="0.2">
      <c r="A13" s="179" t="s">
        <v>184</v>
      </c>
      <c r="B13" s="179"/>
      <c r="C13" s="179"/>
      <c r="D13" s="179"/>
      <c r="E13" s="179"/>
      <c r="F13" s="179"/>
      <c r="G13" s="17">
        <v>131</v>
      </c>
      <c r="H13" s="57">
        <f>H14+H15+H19+H23+H24+H25+H28+H35</f>
        <v>1982529367</v>
      </c>
      <c r="I13" s="57">
        <f>I14+I15+I19+I23+I24+I25+I28+I35</f>
        <v>1955161562</v>
      </c>
    </row>
    <row r="14" spans="1:9" x14ac:dyDescent="0.2">
      <c r="A14" s="175" t="s">
        <v>185</v>
      </c>
      <c r="B14" s="175"/>
      <c r="C14" s="175"/>
      <c r="D14" s="175"/>
      <c r="E14" s="175"/>
      <c r="F14" s="175"/>
      <c r="G14" s="16">
        <v>132</v>
      </c>
      <c r="H14" s="56">
        <v>-23710749</v>
      </c>
      <c r="I14" s="56">
        <v>-11493339</v>
      </c>
    </row>
    <row r="15" spans="1:9" x14ac:dyDescent="0.2">
      <c r="A15" s="235" t="s">
        <v>186</v>
      </c>
      <c r="B15" s="235"/>
      <c r="C15" s="235"/>
      <c r="D15" s="235"/>
      <c r="E15" s="235"/>
      <c r="F15" s="235"/>
      <c r="G15" s="17">
        <v>133</v>
      </c>
      <c r="H15" s="57">
        <f>SUM(H16:H18)</f>
        <v>1392141233</v>
      </c>
      <c r="I15" s="57">
        <f>SUM(I16:I18)</f>
        <v>1384430581</v>
      </c>
    </row>
    <row r="16" spans="1:9" x14ac:dyDescent="0.2">
      <c r="A16" s="226" t="s">
        <v>187</v>
      </c>
      <c r="B16" s="226"/>
      <c r="C16" s="226"/>
      <c r="D16" s="226"/>
      <c r="E16" s="226"/>
      <c r="F16" s="226"/>
      <c r="G16" s="16">
        <v>134</v>
      </c>
      <c r="H16" s="56">
        <v>873834192</v>
      </c>
      <c r="I16" s="56">
        <v>931041651</v>
      </c>
    </row>
    <row r="17" spans="1:9" x14ac:dyDescent="0.2">
      <c r="A17" s="226" t="s">
        <v>188</v>
      </c>
      <c r="B17" s="226"/>
      <c r="C17" s="226"/>
      <c r="D17" s="226"/>
      <c r="E17" s="226"/>
      <c r="F17" s="226"/>
      <c r="G17" s="16">
        <v>135</v>
      </c>
      <c r="H17" s="56">
        <v>319018085</v>
      </c>
      <c r="I17" s="56">
        <v>272712240</v>
      </c>
    </row>
    <row r="18" spans="1:9" x14ac:dyDescent="0.2">
      <c r="A18" s="226" t="s">
        <v>189</v>
      </c>
      <c r="B18" s="226"/>
      <c r="C18" s="226"/>
      <c r="D18" s="226"/>
      <c r="E18" s="226"/>
      <c r="F18" s="226"/>
      <c r="G18" s="16">
        <v>136</v>
      </c>
      <c r="H18" s="56">
        <v>199288956</v>
      </c>
      <c r="I18" s="56">
        <v>180676690</v>
      </c>
    </row>
    <row r="19" spans="1:9" x14ac:dyDescent="0.2">
      <c r="A19" s="235" t="s">
        <v>190</v>
      </c>
      <c r="B19" s="235"/>
      <c r="C19" s="235"/>
      <c r="D19" s="235"/>
      <c r="E19" s="235"/>
      <c r="F19" s="235"/>
      <c r="G19" s="17">
        <v>137</v>
      </c>
      <c r="H19" s="57">
        <f>SUM(H20:H22)</f>
        <v>432528824</v>
      </c>
      <c r="I19" s="57">
        <f>SUM(I20:I22)</f>
        <v>432071000</v>
      </c>
    </row>
    <row r="20" spans="1:9" x14ac:dyDescent="0.2">
      <c r="A20" s="226" t="s">
        <v>191</v>
      </c>
      <c r="B20" s="226"/>
      <c r="C20" s="226"/>
      <c r="D20" s="226"/>
      <c r="E20" s="226"/>
      <c r="F20" s="226"/>
      <c r="G20" s="16">
        <v>138</v>
      </c>
      <c r="H20" s="56">
        <v>296982610</v>
      </c>
      <c r="I20" s="56">
        <v>302118747</v>
      </c>
    </row>
    <row r="21" spans="1:9" x14ac:dyDescent="0.2">
      <c r="A21" s="226" t="s">
        <v>192</v>
      </c>
      <c r="B21" s="226"/>
      <c r="C21" s="226"/>
      <c r="D21" s="226"/>
      <c r="E21" s="226"/>
      <c r="F21" s="226"/>
      <c r="G21" s="16">
        <v>139</v>
      </c>
      <c r="H21" s="56">
        <v>85760455</v>
      </c>
      <c r="I21" s="56">
        <v>81710959</v>
      </c>
    </row>
    <row r="22" spans="1:9" x14ac:dyDescent="0.2">
      <c r="A22" s="226" t="s">
        <v>193</v>
      </c>
      <c r="B22" s="226"/>
      <c r="C22" s="226"/>
      <c r="D22" s="226"/>
      <c r="E22" s="226"/>
      <c r="F22" s="226"/>
      <c r="G22" s="16">
        <v>140</v>
      </c>
      <c r="H22" s="56">
        <v>49785759</v>
      </c>
      <c r="I22" s="56">
        <v>48241294</v>
      </c>
    </row>
    <row r="23" spans="1:9" x14ac:dyDescent="0.2">
      <c r="A23" s="175" t="s">
        <v>194</v>
      </c>
      <c r="B23" s="175"/>
      <c r="C23" s="175"/>
      <c r="D23" s="175"/>
      <c r="E23" s="175"/>
      <c r="F23" s="175"/>
      <c r="G23" s="16">
        <v>141</v>
      </c>
      <c r="H23" s="56">
        <v>97488689</v>
      </c>
      <c r="I23" s="56">
        <v>98370922</v>
      </c>
    </row>
    <row r="24" spans="1:9" x14ac:dyDescent="0.2">
      <c r="A24" s="175" t="s">
        <v>195</v>
      </c>
      <c r="B24" s="175"/>
      <c r="C24" s="175"/>
      <c r="D24" s="175"/>
      <c r="E24" s="175"/>
      <c r="F24" s="175"/>
      <c r="G24" s="16">
        <v>142</v>
      </c>
      <c r="H24" s="56">
        <v>46158375</v>
      </c>
      <c r="I24" s="56">
        <v>36743386</v>
      </c>
    </row>
    <row r="25" spans="1:9" x14ac:dyDescent="0.2">
      <c r="A25" s="235" t="s">
        <v>196</v>
      </c>
      <c r="B25" s="235"/>
      <c r="C25" s="235"/>
      <c r="D25" s="235"/>
      <c r="E25" s="235"/>
      <c r="F25" s="235"/>
      <c r="G25" s="17">
        <v>143</v>
      </c>
      <c r="H25" s="57">
        <f>H26+H27</f>
        <v>17653745</v>
      </c>
      <c r="I25" s="57">
        <f>I26+I27</f>
        <v>-247069</v>
      </c>
    </row>
    <row r="26" spans="1:9" x14ac:dyDescent="0.2">
      <c r="A26" s="226" t="s">
        <v>197</v>
      </c>
      <c r="B26" s="226"/>
      <c r="C26" s="226"/>
      <c r="D26" s="226"/>
      <c r="E26" s="226"/>
      <c r="F26" s="226"/>
      <c r="G26" s="16">
        <v>144</v>
      </c>
      <c r="H26" s="56">
        <v>14144873</v>
      </c>
      <c r="I26" s="56">
        <v>0</v>
      </c>
    </row>
    <row r="27" spans="1:9" x14ac:dyDescent="0.2">
      <c r="A27" s="226" t="s">
        <v>198</v>
      </c>
      <c r="B27" s="226"/>
      <c r="C27" s="226"/>
      <c r="D27" s="226"/>
      <c r="E27" s="226"/>
      <c r="F27" s="226"/>
      <c r="G27" s="16">
        <v>145</v>
      </c>
      <c r="H27" s="56">
        <v>3508872</v>
      </c>
      <c r="I27" s="56">
        <v>-247069</v>
      </c>
    </row>
    <row r="28" spans="1:9" x14ac:dyDescent="0.2">
      <c r="A28" s="235" t="s">
        <v>199</v>
      </c>
      <c r="B28" s="235"/>
      <c r="C28" s="235"/>
      <c r="D28" s="235"/>
      <c r="E28" s="235"/>
      <c r="F28" s="235"/>
      <c r="G28" s="17">
        <v>146</v>
      </c>
      <c r="H28" s="57">
        <f>SUM(H29:H34)</f>
        <v>0</v>
      </c>
      <c r="I28" s="57">
        <f>SUM(I29:I34)</f>
        <v>0</v>
      </c>
    </row>
    <row r="29" spans="1:9" x14ac:dyDescent="0.2">
      <c r="A29" s="226" t="s">
        <v>200</v>
      </c>
      <c r="B29" s="226"/>
      <c r="C29" s="226"/>
      <c r="D29" s="226"/>
      <c r="E29" s="226"/>
      <c r="F29" s="226"/>
      <c r="G29" s="16">
        <v>147</v>
      </c>
      <c r="H29" s="56">
        <v>0</v>
      </c>
      <c r="I29" s="56">
        <v>0</v>
      </c>
    </row>
    <row r="30" spans="1:9" x14ac:dyDescent="0.2">
      <c r="A30" s="226" t="s">
        <v>201</v>
      </c>
      <c r="B30" s="226"/>
      <c r="C30" s="226"/>
      <c r="D30" s="226"/>
      <c r="E30" s="226"/>
      <c r="F30" s="226"/>
      <c r="G30" s="16">
        <v>148</v>
      </c>
      <c r="H30" s="56">
        <v>0</v>
      </c>
      <c r="I30" s="56">
        <v>0</v>
      </c>
    </row>
    <row r="31" spans="1:9" x14ac:dyDescent="0.2">
      <c r="A31" s="226" t="s">
        <v>202</v>
      </c>
      <c r="B31" s="226"/>
      <c r="C31" s="226"/>
      <c r="D31" s="226"/>
      <c r="E31" s="226"/>
      <c r="F31" s="226"/>
      <c r="G31" s="16">
        <v>149</v>
      </c>
      <c r="H31" s="56">
        <v>0</v>
      </c>
      <c r="I31" s="56">
        <v>0</v>
      </c>
    </row>
    <row r="32" spans="1:9" x14ac:dyDescent="0.2">
      <c r="A32" s="226" t="s">
        <v>203</v>
      </c>
      <c r="B32" s="226"/>
      <c r="C32" s="226"/>
      <c r="D32" s="226"/>
      <c r="E32" s="226"/>
      <c r="F32" s="226"/>
      <c r="G32" s="16">
        <v>150</v>
      </c>
      <c r="H32" s="56">
        <v>0</v>
      </c>
      <c r="I32" s="56">
        <v>0</v>
      </c>
    </row>
    <row r="33" spans="1:9" x14ac:dyDescent="0.2">
      <c r="A33" s="226" t="s">
        <v>204</v>
      </c>
      <c r="B33" s="226"/>
      <c r="C33" s="226"/>
      <c r="D33" s="226"/>
      <c r="E33" s="226"/>
      <c r="F33" s="226"/>
      <c r="G33" s="16">
        <v>151</v>
      </c>
      <c r="H33" s="56">
        <v>0</v>
      </c>
      <c r="I33" s="56">
        <v>0</v>
      </c>
    </row>
    <row r="34" spans="1:9" x14ac:dyDescent="0.2">
      <c r="A34" s="226" t="s">
        <v>205</v>
      </c>
      <c r="B34" s="226"/>
      <c r="C34" s="226"/>
      <c r="D34" s="226"/>
      <c r="E34" s="226"/>
      <c r="F34" s="226"/>
      <c r="G34" s="16">
        <v>152</v>
      </c>
      <c r="H34" s="56">
        <v>0</v>
      </c>
      <c r="I34" s="56">
        <v>0</v>
      </c>
    </row>
    <row r="35" spans="1:9" x14ac:dyDescent="0.2">
      <c r="A35" s="175" t="s">
        <v>206</v>
      </c>
      <c r="B35" s="175"/>
      <c r="C35" s="175"/>
      <c r="D35" s="175"/>
      <c r="E35" s="175"/>
      <c r="F35" s="175"/>
      <c r="G35" s="16">
        <v>153</v>
      </c>
      <c r="H35" s="56">
        <v>20269250</v>
      </c>
      <c r="I35" s="56">
        <v>15286081</v>
      </c>
    </row>
    <row r="36" spans="1:9" x14ac:dyDescent="0.2">
      <c r="A36" s="179" t="s">
        <v>207</v>
      </c>
      <c r="B36" s="179"/>
      <c r="C36" s="179"/>
      <c r="D36" s="179"/>
      <c r="E36" s="179"/>
      <c r="F36" s="179"/>
      <c r="G36" s="17">
        <v>154</v>
      </c>
      <c r="H36" s="57">
        <f>SUM(H37:H46)</f>
        <v>51159472</v>
      </c>
      <c r="I36" s="57">
        <f>SUM(I37:I46)</f>
        <v>65081631</v>
      </c>
    </row>
    <row r="37" spans="1:9" ht="27.6" customHeight="1" x14ac:dyDescent="0.2">
      <c r="A37" s="175" t="s">
        <v>208</v>
      </c>
      <c r="B37" s="175"/>
      <c r="C37" s="175"/>
      <c r="D37" s="175"/>
      <c r="E37" s="175"/>
      <c r="F37" s="175"/>
      <c r="G37" s="16">
        <v>155</v>
      </c>
      <c r="H37" s="56">
        <v>45857357</v>
      </c>
      <c r="I37" s="56">
        <v>61670803</v>
      </c>
    </row>
    <row r="38" spans="1:9" ht="25.15" customHeight="1" x14ac:dyDescent="0.2">
      <c r="A38" s="175" t="s">
        <v>209</v>
      </c>
      <c r="B38" s="175"/>
      <c r="C38" s="175"/>
      <c r="D38" s="175"/>
      <c r="E38" s="175"/>
      <c r="F38" s="175"/>
      <c r="G38" s="16">
        <v>156</v>
      </c>
      <c r="H38" s="56">
        <v>0</v>
      </c>
      <c r="I38" s="56">
        <v>0</v>
      </c>
    </row>
    <row r="39" spans="1:9" ht="28.15" customHeight="1" x14ac:dyDescent="0.2">
      <c r="A39" s="175" t="s">
        <v>210</v>
      </c>
      <c r="B39" s="175"/>
      <c r="C39" s="175"/>
      <c r="D39" s="175"/>
      <c r="E39" s="175"/>
      <c r="F39" s="175"/>
      <c r="G39" s="16">
        <v>157</v>
      </c>
      <c r="H39" s="56">
        <v>0</v>
      </c>
      <c r="I39" s="56">
        <v>0</v>
      </c>
    </row>
    <row r="40" spans="1:9" ht="28.15" customHeight="1" x14ac:dyDescent="0.2">
      <c r="A40" s="175" t="s">
        <v>211</v>
      </c>
      <c r="B40" s="175"/>
      <c r="C40" s="175"/>
      <c r="D40" s="175"/>
      <c r="E40" s="175"/>
      <c r="F40" s="175"/>
      <c r="G40" s="16">
        <v>158</v>
      </c>
      <c r="H40" s="56">
        <v>4739474</v>
      </c>
      <c r="I40" s="56">
        <v>2995411</v>
      </c>
    </row>
    <row r="41" spans="1:9" ht="22.9" customHeight="1" x14ac:dyDescent="0.2">
      <c r="A41" s="175" t="s">
        <v>212</v>
      </c>
      <c r="B41" s="175"/>
      <c r="C41" s="175"/>
      <c r="D41" s="175"/>
      <c r="E41" s="175"/>
      <c r="F41" s="175"/>
      <c r="G41" s="16">
        <v>159</v>
      </c>
      <c r="H41" s="56">
        <v>0</v>
      </c>
      <c r="I41" s="56">
        <v>0</v>
      </c>
    </row>
    <row r="42" spans="1:9" x14ac:dyDescent="0.2">
      <c r="A42" s="175" t="s">
        <v>213</v>
      </c>
      <c r="B42" s="175"/>
      <c r="C42" s="175"/>
      <c r="D42" s="175"/>
      <c r="E42" s="175"/>
      <c r="F42" s="175"/>
      <c r="G42" s="16">
        <v>160</v>
      </c>
      <c r="H42" s="56">
        <v>18514</v>
      </c>
      <c r="I42" s="56">
        <v>0</v>
      </c>
    </row>
    <row r="43" spans="1:9" x14ac:dyDescent="0.2">
      <c r="A43" s="175" t="s">
        <v>214</v>
      </c>
      <c r="B43" s="175"/>
      <c r="C43" s="175"/>
      <c r="D43" s="175"/>
      <c r="E43" s="175"/>
      <c r="F43" s="175"/>
      <c r="G43" s="16">
        <v>161</v>
      </c>
      <c r="H43" s="56">
        <v>154172</v>
      </c>
      <c r="I43" s="56">
        <v>147542</v>
      </c>
    </row>
    <row r="44" spans="1:9" x14ac:dyDescent="0.2">
      <c r="A44" s="175" t="s">
        <v>215</v>
      </c>
      <c r="B44" s="175"/>
      <c r="C44" s="175"/>
      <c r="D44" s="175"/>
      <c r="E44" s="175"/>
      <c r="F44" s="175"/>
      <c r="G44" s="16">
        <v>162</v>
      </c>
      <c r="H44" s="56">
        <v>0</v>
      </c>
      <c r="I44" s="56">
        <v>0</v>
      </c>
    </row>
    <row r="45" spans="1:9" x14ac:dyDescent="0.2">
      <c r="A45" s="175" t="s">
        <v>216</v>
      </c>
      <c r="B45" s="175"/>
      <c r="C45" s="175"/>
      <c r="D45" s="175"/>
      <c r="E45" s="175"/>
      <c r="F45" s="175"/>
      <c r="G45" s="16">
        <v>163</v>
      </c>
      <c r="H45" s="56">
        <v>389955</v>
      </c>
      <c r="I45" s="56">
        <v>267875</v>
      </c>
    </row>
    <row r="46" spans="1:9" x14ac:dyDescent="0.2">
      <c r="A46" s="175" t="s">
        <v>217</v>
      </c>
      <c r="B46" s="175"/>
      <c r="C46" s="175"/>
      <c r="D46" s="175"/>
      <c r="E46" s="175"/>
      <c r="F46" s="175"/>
      <c r="G46" s="16">
        <v>164</v>
      </c>
      <c r="H46" s="56">
        <v>0</v>
      </c>
      <c r="I46" s="56">
        <v>0</v>
      </c>
    </row>
    <row r="47" spans="1:9" x14ac:dyDescent="0.2">
      <c r="A47" s="179" t="s">
        <v>218</v>
      </c>
      <c r="B47" s="179"/>
      <c r="C47" s="179"/>
      <c r="D47" s="179"/>
      <c r="E47" s="179"/>
      <c r="F47" s="179"/>
      <c r="G47" s="17">
        <v>165</v>
      </c>
      <c r="H47" s="57">
        <f>SUM(H48:H54)</f>
        <v>11276741</v>
      </c>
      <c r="I47" s="57">
        <f>SUM(I48:I54)</f>
        <v>8936568</v>
      </c>
    </row>
    <row r="48" spans="1:9" ht="23.45" customHeight="1" x14ac:dyDescent="0.2">
      <c r="A48" s="175" t="s">
        <v>219</v>
      </c>
      <c r="B48" s="175"/>
      <c r="C48" s="175"/>
      <c r="D48" s="175"/>
      <c r="E48" s="175"/>
      <c r="F48" s="175"/>
      <c r="G48" s="16">
        <v>166</v>
      </c>
      <c r="H48" s="56">
        <v>4495159</v>
      </c>
      <c r="I48" s="56">
        <v>2925523</v>
      </c>
    </row>
    <row r="49" spans="1:9" ht="22.15" customHeight="1" x14ac:dyDescent="0.2">
      <c r="A49" s="228" t="s">
        <v>220</v>
      </c>
      <c r="B49" s="228"/>
      <c r="C49" s="228"/>
      <c r="D49" s="228"/>
      <c r="E49" s="228"/>
      <c r="F49" s="228"/>
      <c r="G49" s="16">
        <v>167</v>
      </c>
      <c r="H49" s="56">
        <v>0</v>
      </c>
      <c r="I49" s="56">
        <v>0</v>
      </c>
    </row>
    <row r="50" spans="1:9" x14ac:dyDescent="0.2">
      <c r="A50" s="228" t="s">
        <v>221</v>
      </c>
      <c r="B50" s="228"/>
      <c r="C50" s="228"/>
      <c r="D50" s="228"/>
      <c r="E50" s="228"/>
      <c r="F50" s="228"/>
      <c r="G50" s="16">
        <v>168</v>
      </c>
      <c r="H50" s="56">
        <v>5258779</v>
      </c>
      <c r="I50" s="56">
        <v>3866130</v>
      </c>
    </row>
    <row r="51" spans="1:9" x14ac:dyDescent="0.2">
      <c r="A51" s="228" t="s">
        <v>222</v>
      </c>
      <c r="B51" s="228"/>
      <c r="C51" s="228"/>
      <c r="D51" s="228"/>
      <c r="E51" s="228"/>
      <c r="F51" s="228"/>
      <c r="G51" s="16">
        <v>169</v>
      </c>
      <c r="H51" s="56">
        <v>966951</v>
      </c>
      <c r="I51" s="56">
        <v>2144915</v>
      </c>
    </row>
    <row r="52" spans="1:9" x14ac:dyDescent="0.2">
      <c r="A52" s="228" t="s">
        <v>223</v>
      </c>
      <c r="B52" s="228"/>
      <c r="C52" s="228"/>
      <c r="D52" s="228"/>
      <c r="E52" s="228"/>
      <c r="F52" s="228"/>
      <c r="G52" s="16">
        <v>170</v>
      </c>
      <c r="H52" s="56">
        <v>555852</v>
      </c>
      <c r="I52" s="56">
        <v>0</v>
      </c>
    </row>
    <row r="53" spans="1:9" x14ac:dyDescent="0.2">
      <c r="A53" s="228" t="s">
        <v>224</v>
      </c>
      <c r="B53" s="228"/>
      <c r="C53" s="228"/>
      <c r="D53" s="228"/>
      <c r="E53" s="228"/>
      <c r="F53" s="228"/>
      <c r="G53" s="16">
        <v>171</v>
      </c>
      <c r="H53" s="56">
        <v>0</v>
      </c>
      <c r="I53" s="56">
        <v>0</v>
      </c>
    </row>
    <row r="54" spans="1:9" x14ac:dyDescent="0.2">
      <c r="A54" s="228" t="s">
        <v>225</v>
      </c>
      <c r="B54" s="228"/>
      <c r="C54" s="228"/>
      <c r="D54" s="228"/>
      <c r="E54" s="228"/>
      <c r="F54" s="228"/>
      <c r="G54" s="16">
        <v>172</v>
      </c>
      <c r="H54" s="56">
        <v>0</v>
      </c>
      <c r="I54" s="56">
        <v>0</v>
      </c>
    </row>
    <row r="55" spans="1:9" ht="30.6" customHeight="1" x14ac:dyDescent="0.2">
      <c r="A55" s="211" t="s">
        <v>226</v>
      </c>
      <c r="B55" s="211"/>
      <c r="C55" s="211"/>
      <c r="D55" s="211"/>
      <c r="E55" s="211"/>
      <c r="F55" s="211"/>
      <c r="G55" s="16">
        <v>173</v>
      </c>
      <c r="H55" s="56">
        <v>0</v>
      </c>
      <c r="I55" s="56">
        <v>0</v>
      </c>
    </row>
    <row r="56" spans="1:9" x14ac:dyDescent="0.2">
      <c r="A56" s="211" t="s">
        <v>227</v>
      </c>
      <c r="B56" s="211"/>
      <c r="C56" s="211"/>
      <c r="D56" s="211"/>
      <c r="E56" s="211"/>
      <c r="F56" s="211"/>
      <c r="G56" s="16">
        <v>174</v>
      </c>
      <c r="H56" s="56">
        <v>0</v>
      </c>
      <c r="I56" s="56">
        <v>0</v>
      </c>
    </row>
    <row r="57" spans="1:9" ht="28.9" customHeight="1" x14ac:dyDescent="0.2">
      <c r="A57" s="211" t="s">
        <v>228</v>
      </c>
      <c r="B57" s="211"/>
      <c r="C57" s="211"/>
      <c r="D57" s="211"/>
      <c r="E57" s="211"/>
      <c r="F57" s="211"/>
      <c r="G57" s="16">
        <v>175</v>
      </c>
      <c r="H57" s="56">
        <v>0</v>
      </c>
      <c r="I57" s="56">
        <v>0</v>
      </c>
    </row>
    <row r="58" spans="1:9" x14ac:dyDescent="0.2">
      <c r="A58" s="211" t="s">
        <v>229</v>
      </c>
      <c r="B58" s="211"/>
      <c r="C58" s="211"/>
      <c r="D58" s="211"/>
      <c r="E58" s="211"/>
      <c r="F58" s="211"/>
      <c r="G58" s="16">
        <v>176</v>
      </c>
      <c r="H58" s="56">
        <v>0</v>
      </c>
      <c r="I58" s="56">
        <v>0</v>
      </c>
    </row>
    <row r="59" spans="1:9" x14ac:dyDescent="0.2">
      <c r="A59" s="179" t="s">
        <v>230</v>
      </c>
      <c r="B59" s="179"/>
      <c r="C59" s="179"/>
      <c r="D59" s="179"/>
      <c r="E59" s="179"/>
      <c r="F59" s="179"/>
      <c r="G59" s="17">
        <v>177</v>
      </c>
      <c r="H59" s="57">
        <f>H7+H36+H55+H56</f>
        <v>2148857884</v>
      </c>
      <c r="I59" s="57">
        <f>I7+I36+I55+I56</f>
        <v>2187934682</v>
      </c>
    </row>
    <row r="60" spans="1:9" x14ac:dyDescent="0.2">
      <c r="A60" s="179" t="s">
        <v>231</v>
      </c>
      <c r="B60" s="179"/>
      <c r="C60" s="179"/>
      <c r="D60" s="179"/>
      <c r="E60" s="179"/>
      <c r="F60" s="179"/>
      <c r="G60" s="17">
        <v>178</v>
      </c>
      <c r="H60" s="57">
        <f>H13+H47+H57+H58</f>
        <v>1993806108</v>
      </c>
      <c r="I60" s="57">
        <f>I13+I47+I57+I58</f>
        <v>1964098130</v>
      </c>
    </row>
    <row r="61" spans="1:9" x14ac:dyDescent="0.2">
      <c r="A61" s="179" t="s">
        <v>232</v>
      </c>
      <c r="B61" s="179"/>
      <c r="C61" s="179"/>
      <c r="D61" s="179"/>
      <c r="E61" s="179"/>
      <c r="F61" s="179"/>
      <c r="G61" s="17">
        <v>179</v>
      </c>
      <c r="H61" s="57">
        <f>H59-H60</f>
        <v>155051776</v>
      </c>
      <c r="I61" s="57">
        <f>I59-I60</f>
        <v>223836552</v>
      </c>
    </row>
    <row r="62" spans="1:9" x14ac:dyDescent="0.2">
      <c r="A62" s="227" t="s">
        <v>233</v>
      </c>
      <c r="B62" s="227"/>
      <c r="C62" s="227"/>
      <c r="D62" s="227"/>
      <c r="E62" s="227"/>
      <c r="F62" s="227"/>
      <c r="G62" s="17">
        <v>180</v>
      </c>
      <c r="H62" s="57">
        <f>+IF((H59-H60)&gt;0,(H59-H60),0)</f>
        <v>155051776</v>
      </c>
      <c r="I62" s="57">
        <f>+IF((I59-I60)&gt;0,(I59-I60),0)</f>
        <v>223836552</v>
      </c>
    </row>
    <row r="63" spans="1:9" x14ac:dyDescent="0.2">
      <c r="A63" s="227" t="s">
        <v>234</v>
      </c>
      <c r="B63" s="227"/>
      <c r="C63" s="227"/>
      <c r="D63" s="227"/>
      <c r="E63" s="227"/>
      <c r="F63" s="227"/>
      <c r="G63" s="17">
        <v>181</v>
      </c>
      <c r="H63" s="57">
        <f>+IF((H59-H60)&lt;0,(H59-H60),0)</f>
        <v>0</v>
      </c>
      <c r="I63" s="57">
        <f>+IF((I59-I60)&lt;0,(I59-I60),0)</f>
        <v>0</v>
      </c>
    </row>
    <row r="64" spans="1:9" x14ac:dyDescent="0.2">
      <c r="A64" s="211" t="s">
        <v>235</v>
      </c>
      <c r="B64" s="211"/>
      <c r="C64" s="211"/>
      <c r="D64" s="211"/>
      <c r="E64" s="211"/>
      <c r="F64" s="211"/>
      <c r="G64" s="16">
        <v>182</v>
      </c>
      <c r="H64" s="56">
        <v>9862672</v>
      </c>
      <c r="I64" s="56">
        <v>30004516</v>
      </c>
    </row>
    <row r="65" spans="1:9" x14ac:dyDescent="0.2">
      <c r="A65" s="179" t="s">
        <v>236</v>
      </c>
      <c r="B65" s="179"/>
      <c r="C65" s="179"/>
      <c r="D65" s="179"/>
      <c r="E65" s="179"/>
      <c r="F65" s="179"/>
      <c r="G65" s="17">
        <v>183</v>
      </c>
      <c r="H65" s="57">
        <f>H61-H64</f>
        <v>145189104</v>
      </c>
      <c r="I65" s="57">
        <f>I61-I64</f>
        <v>193832036</v>
      </c>
    </row>
    <row r="66" spans="1:9" x14ac:dyDescent="0.2">
      <c r="A66" s="227" t="s">
        <v>237</v>
      </c>
      <c r="B66" s="227"/>
      <c r="C66" s="227"/>
      <c r="D66" s="227"/>
      <c r="E66" s="227"/>
      <c r="F66" s="227"/>
      <c r="G66" s="17">
        <v>184</v>
      </c>
      <c r="H66" s="57">
        <f>+IF((H61-H64)&gt;0,(H61-H64),0)</f>
        <v>145189104</v>
      </c>
      <c r="I66" s="57">
        <f>+IF((I61-I64)&gt;0,(I61-I64),0)</f>
        <v>193832036</v>
      </c>
    </row>
    <row r="67" spans="1:9" x14ac:dyDescent="0.2">
      <c r="A67" s="233" t="s">
        <v>238</v>
      </c>
      <c r="B67" s="233"/>
      <c r="C67" s="233"/>
      <c r="D67" s="233"/>
      <c r="E67" s="233"/>
      <c r="F67" s="233"/>
      <c r="G67" s="18">
        <v>185</v>
      </c>
      <c r="H67" s="62">
        <f>+IF((H61-H64)&lt;0,(H61-H64),0)</f>
        <v>0</v>
      </c>
      <c r="I67" s="62">
        <f>+IF((I61-I64)&lt;0,(I61-I64),0)</f>
        <v>0</v>
      </c>
    </row>
    <row r="68" spans="1:9" x14ac:dyDescent="0.2">
      <c r="A68" s="219" t="s">
        <v>239</v>
      </c>
      <c r="B68" s="219"/>
      <c r="C68" s="219"/>
      <c r="D68" s="219"/>
      <c r="E68" s="219"/>
      <c r="F68" s="219"/>
      <c r="G68" s="229"/>
      <c r="H68" s="229"/>
      <c r="I68" s="229"/>
    </row>
    <row r="69" spans="1:9" ht="25.9" customHeight="1" x14ac:dyDescent="0.2">
      <c r="A69" s="179" t="s">
        <v>240</v>
      </c>
      <c r="B69" s="179"/>
      <c r="C69" s="179"/>
      <c r="D69" s="179"/>
      <c r="E69" s="179"/>
      <c r="F69" s="179"/>
      <c r="G69" s="17">
        <v>186</v>
      </c>
      <c r="H69" s="57">
        <f>H70-H71</f>
        <v>0</v>
      </c>
      <c r="I69" s="57">
        <f>I70-I71</f>
        <v>0</v>
      </c>
    </row>
    <row r="70" spans="1:9" x14ac:dyDescent="0.2">
      <c r="A70" s="228" t="s">
        <v>241</v>
      </c>
      <c r="B70" s="228"/>
      <c r="C70" s="228"/>
      <c r="D70" s="228"/>
      <c r="E70" s="228"/>
      <c r="F70" s="228"/>
      <c r="G70" s="16">
        <v>187</v>
      </c>
      <c r="H70" s="56">
        <v>0</v>
      </c>
      <c r="I70" s="56">
        <v>0</v>
      </c>
    </row>
    <row r="71" spans="1:9" x14ac:dyDescent="0.2">
      <c r="A71" s="228" t="s">
        <v>242</v>
      </c>
      <c r="B71" s="228"/>
      <c r="C71" s="228"/>
      <c r="D71" s="228"/>
      <c r="E71" s="228"/>
      <c r="F71" s="228"/>
      <c r="G71" s="16">
        <v>188</v>
      </c>
      <c r="H71" s="56">
        <v>0</v>
      </c>
      <c r="I71" s="56">
        <v>0</v>
      </c>
    </row>
    <row r="72" spans="1:9" x14ac:dyDescent="0.2">
      <c r="A72" s="211" t="s">
        <v>243</v>
      </c>
      <c r="B72" s="211"/>
      <c r="C72" s="211"/>
      <c r="D72" s="211"/>
      <c r="E72" s="211"/>
      <c r="F72" s="211"/>
      <c r="G72" s="16">
        <v>189</v>
      </c>
      <c r="H72" s="56">
        <v>0</v>
      </c>
      <c r="I72" s="56">
        <v>0</v>
      </c>
    </row>
    <row r="73" spans="1:9" x14ac:dyDescent="0.2">
      <c r="A73" s="227" t="s">
        <v>244</v>
      </c>
      <c r="B73" s="227"/>
      <c r="C73" s="227"/>
      <c r="D73" s="227"/>
      <c r="E73" s="227"/>
      <c r="F73" s="227"/>
      <c r="G73" s="17">
        <v>190</v>
      </c>
      <c r="H73" s="111">
        <v>0</v>
      </c>
      <c r="I73" s="111">
        <v>0</v>
      </c>
    </row>
    <row r="74" spans="1:9" x14ac:dyDescent="0.2">
      <c r="A74" s="233" t="s">
        <v>245</v>
      </c>
      <c r="B74" s="233"/>
      <c r="C74" s="233"/>
      <c r="D74" s="233"/>
      <c r="E74" s="233"/>
      <c r="F74" s="233"/>
      <c r="G74" s="18">
        <v>191</v>
      </c>
      <c r="H74" s="112">
        <v>0</v>
      </c>
      <c r="I74" s="112">
        <v>0</v>
      </c>
    </row>
    <row r="75" spans="1:9" x14ac:dyDescent="0.2">
      <c r="A75" s="219" t="s">
        <v>246</v>
      </c>
      <c r="B75" s="219"/>
      <c r="C75" s="219"/>
      <c r="D75" s="219"/>
      <c r="E75" s="219"/>
      <c r="F75" s="219"/>
      <c r="G75" s="229"/>
      <c r="H75" s="229"/>
      <c r="I75" s="229"/>
    </row>
    <row r="76" spans="1:9" x14ac:dyDescent="0.2">
      <c r="A76" s="179" t="s">
        <v>247</v>
      </c>
      <c r="B76" s="179"/>
      <c r="C76" s="179"/>
      <c r="D76" s="179"/>
      <c r="E76" s="179"/>
      <c r="F76" s="179"/>
      <c r="G76" s="17">
        <v>192</v>
      </c>
      <c r="H76" s="111">
        <v>0</v>
      </c>
      <c r="I76" s="111">
        <v>0</v>
      </c>
    </row>
    <row r="77" spans="1:9" x14ac:dyDescent="0.2">
      <c r="A77" s="243" t="s">
        <v>248</v>
      </c>
      <c r="B77" s="243"/>
      <c r="C77" s="243"/>
      <c r="D77" s="243"/>
      <c r="E77" s="243"/>
      <c r="F77" s="243"/>
      <c r="G77" s="22">
        <v>193</v>
      </c>
      <c r="H77" s="63">
        <v>0</v>
      </c>
      <c r="I77" s="63">
        <v>0</v>
      </c>
    </row>
    <row r="78" spans="1:9" x14ac:dyDescent="0.2">
      <c r="A78" s="243" t="s">
        <v>249</v>
      </c>
      <c r="B78" s="243"/>
      <c r="C78" s="243"/>
      <c r="D78" s="243"/>
      <c r="E78" s="243"/>
      <c r="F78" s="243"/>
      <c r="G78" s="22">
        <v>194</v>
      </c>
      <c r="H78" s="63">
        <v>0</v>
      </c>
      <c r="I78" s="63">
        <v>0</v>
      </c>
    </row>
    <row r="79" spans="1:9" x14ac:dyDescent="0.2">
      <c r="A79" s="179" t="s">
        <v>250</v>
      </c>
      <c r="B79" s="179"/>
      <c r="C79" s="179"/>
      <c r="D79" s="179"/>
      <c r="E79" s="179"/>
      <c r="F79" s="179"/>
      <c r="G79" s="17">
        <v>195</v>
      </c>
      <c r="H79" s="111">
        <v>0</v>
      </c>
      <c r="I79" s="111">
        <v>0</v>
      </c>
    </row>
    <row r="80" spans="1:9" x14ac:dyDescent="0.2">
      <c r="A80" s="179" t="s">
        <v>251</v>
      </c>
      <c r="B80" s="179"/>
      <c r="C80" s="179"/>
      <c r="D80" s="179"/>
      <c r="E80" s="179"/>
      <c r="F80" s="179"/>
      <c r="G80" s="17">
        <v>196</v>
      </c>
      <c r="H80" s="111">
        <v>0</v>
      </c>
      <c r="I80" s="111">
        <v>0</v>
      </c>
    </row>
    <row r="81" spans="1:9" x14ac:dyDescent="0.2">
      <c r="A81" s="227" t="s">
        <v>252</v>
      </c>
      <c r="B81" s="227"/>
      <c r="C81" s="227"/>
      <c r="D81" s="227"/>
      <c r="E81" s="227"/>
      <c r="F81" s="227"/>
      <c r="G81" s="17">
        <v>197</v>
      </c>
      <c r="H81" s="111">
        <v>0</v>
      </c>
      <c r="I81" s="111">
        <v>0</v>
      </c>
    </row>
    <row r="82" spans="1:9" x14ac:dyDescent="0.2">
      <c r="A82" s="233" t="s">
        <v>253</v>
      </c>
      <c r="B82" s="233"/>
      <c r="C82" s="233"/>
      <c r="D82" s="233"/>
      <c r="E82" s="233"/>
      <c r="F82" s="233"/>
      <c r="G82" s="18">
        <v>198</v>
      </c>
      <c r="H82" s="112">
        <v>0</v>
      </c>
      <c r="I82" s="112">
        <v>0</v>
      </c>
    </row>
    <row r="83" spans="1:9" x14ac:dyDescent="0.2">
      <c r="A83" s="219" t="s">
        <v>254</v>
      </c>
      <c r="B83" s="219"/>
      <c r="C83" s="219"/>
      <c r="D83" s="219"/>
      <c r="E83" s="219"/>
      <c r="F83" s="219"/>
      <c r="G83" s="229"/>
      <c r="H83" s="229"/>
      <c r="I83" s="229"/>
    </row>
    <row r="84" spans="1:9" x14ac:dyDescent="0.2">
      <c r="A84" s="230" t="s">
        <v>255</v>
      </c>
      <c r="B84" s="230"/>
      <c r="C84" s="230"/>
      <c r="D84" s="230"/>
      <c r="E84" s="230"/>
      <c r="F84" s="230"/>
      <c r="G84" s="17">
        <v>199</v>
      </c>
      <c r="H84" s="51">
        <f>H85+H86</f>
        <v>0</v>
      </c>
      <c r="I84" s="51">
        <f>I85+I86</f>
        <v>0</v>
      </c>
    </row>
    <row r="85" spans="1:9" x14ac:dyDescent="0.2">
      <c r="A85" s="231" t="s">
        <v>256</v>
      </c>
      <c r="B85" s="231"/>
      <c r="C85" s="231"/>
      <c r="D85" s="231"/>
      <c r="E85" s="231"/>
      <c r="F85" s="231"/>
      <c r="G85" s="16">
        <v>200</v>
      </c>
      <c r="H85" s="50">
        <v>0</v>
      </c>
      <c r="I85" s="50">
        <v>0</v>
      </c>
    </row>
    <row r="86" spans="1:9" x14ac:dyDescent="0.2">
      <c r="A86" s="232" t="s">
        <v>257</v>
      </c>
      <c r="B86" s="232"/>
      <c r="C86" s="232"/>
      <c r="D86" s="232"/>
      <c r="E86" s="232"/>
      <c r="F86" s="232"/>
      <c r="G86" s="19">
        <v>201</v>
      </c>
      <c r="H86" s="64">
        <v>0</v>
      </c>
      <c r="I86" s="64">
        <v>0</v>
      </c>
    </row>
    <row r="87" spans="1:9" x14ac:dyDescent="0.2">
      <c r="A87" s="240" t="s">
        <v>258</v>
      </c>
      <c r="B87" s="240"/>
      <c r="C87" s="240"/>
      <c r="D87" s="240"/>
      <c r="E87" s="240"/>
      <c r="F87" s="240"/>
      <c r="G87" s="241"/>
      <c r="H87" s="241"/>
      <c r="I87" s="241"/>
    </row>
    <row r="88" spans="1:9" x14ac:dyDescent="0.2">
      <c r="A88" s="242" t="s">
        <v>259</v>
      </c>
      <c r="B88" s="242"/>
      <c r="C88" s="242"/>
      <c r="D88" s="242"/>
      <c r="E88" s="242"/>
      <c r="F88" s="242"/>
      <c r="G88" s="16">
        <v>202</v>
      </c>
      <c r="H88" s="50">
        <v>145189104</v>
      </c>
      <c r="I88" s="50">
        <v>193832036</v>
      </c>
    </row>
    <row r="89" spans="1:9" ht="24.6" customHeight="1" x14ac:dyDescent="0.2">
      <c r="A89" s="238" t="s">
        <v>260</v>
      </c>
      <c r="B89" s="238"/>
      <c r="C89" s="238"/>
      <c r="D89" s="238"/>
      <c r="E89" s="238"/>
      <c r="F89" s="238"/>
      <c r="G89" s="17">
        <v>203</v>
      </c>
      <c r="H89" s="51">
        <f>SUM(H90:H97)</f>
        <v>-639514</v>
      </c>
      <c r="I89" s="51">
        <f>SUM(I90:I97)</f>
        <v>-1484711</v>
      </c>
    </row>
    <row r="90" spans="1:9" x14ac:dyDescent="0.2">
      <c r="A90" s="228" t="s">
        <v>261</v>
      </c>
      <c r="B90" s="228"/>
      <c r="C90" s="228"/>
      <c r="D90" s="228"/>
      <c r="E90" s="228"/>
      <c r="F90" s="228"/>
      <c r="G90" s="16">
        <v>204</v>
      </c>
      <c r="H90" s="50">
        <v>0</v>
      </c>
      <c r="I90" s="50">
        <v>0</v>
      </c>
    </row>
    <row r="91" spans="1:9" ht="21.6" customHeight="1" x14ac:dyDescent="0.2">
      <c r="A91" s="228" t="s">
        <v>262</v>
      </c>
      <c r="B91" s="228"/>
      <c r="C91" s="228"/>
      <c r="D91" s="228"/>
      <c r="E91" s="228"/>
      <c r="F91" s="228"/>
      <c r="G91" s="16">
        <v>205</v>
      </c>
      <c r="H91" s="50">
        <v>0</v>
      </c>
      <c r="I91" s="50">
        <v>0</v>
      </c>
    </row>
    <row r="92" spans="1:9" ht="21.6" customHeight="1" x14ac:dyDescent="0.2">
      <c r="A92" s="228" t="s">
        <v>263</v>
      </c>
      <c r="B92" s="228"/>
      <c r="C92" s="228"/>
      <c r="D92" s="228"/>
      <c r="E92" s="228"/>
      <c r="F92" s="228"/>
      <c r="G92" s="16">
        <v>206</v>
      </c>
      <c r="H92" s="50">
        <v>0</v>
      </c>
      <c r="I92" s="50">
        <v>0</v>
      </c>
    </row>
    <row r="93" spans="1:9" x14ac:dyDescent="0.2">
      <c r="A93" s="228" t="s">
        <v>264</v>
      </c>
      <c r="B93" s="228"/>
      <c r="C93" s="228"/>
      <c r="D93" s="228"/>
      <c r="E93" s="228"/>
      <c r="F93" s="228"/>
      <c r="G93" s="16">
        <v>207</v>
      </c>
      <c r="H93" s="50">
        <v>0</v>
      </c>
      <c r="I93" s="50">
        <v>0</v>
      </c>
    </row>
    <row r="94" spans="1:9" ht="24.6" customHeight="1" x14ac:dyDescent="0.2">
      <c r="A94" s="228" t="s">
        <v>265</v>
      </c>
      <c r="B94" s="228"/>
      <c r="C94" s="228"/>
      <c r="D94" s="228"/>
      <c r="E94" s="228"/>
      <c r="F94" s="228"/>
      <c r="G94" s="16">
        <v>208</v>
      </c>
      <c r="H94" s="50">
        <v>0</v>
      </c>
      <c r="I94" s="50">
        <v>0</v>
      </c>
    </row>
    <row r="95" spans="1:9" ht="24.6" customHeight="1" x14ac:dyDescent="0.2">
      <c r="A95" s="228" t="s">
        <v>266</v>
      </c>
      <c r="B95" s="228"/>
      <c r="C95" s="228"/>
      <c r="D95" s="228"/>
      <c r="E95" s="228"/>
      <c r="F95" s="228"/>
      <c r="G95" s="16">
        <v>209</v>
      </c>
      <c r="H95" s="50">
        <v>0</v>
      </c>
      <c r="I95" s="50">
        <v>0</v>
      </c>
    </row>
    <row r="96" spans="1:9" x14ac:dyDescent="0.2">
      <c r="A96" s="228" t="s">
        <v>267</v>
      </c>
      <c r="B96" s="228"/>
      <c r="C96" s="228"/>
      <c r="D96" s="228"/>
      <c r="E96" s="228"/>
      <c r="F96" s="228"/>
      <c r="G96" s="16">
        <v>210</v>
      </c>
      <c r="H96" s="50">
        <v>-639514</v>
      </c>
      <c r="I96" s="50">
        <v>-1484711</v>
      </c>
    </row>
    <row r="97" spans="1:9" x14ac:dyDescent="0.2">
      <c r="A97" s="228" t="s">
        <v>268</v>
      </c>
      <c r="B97" s="228"/>
      <c r="C97" s="228"/>
      <c r="D97" s="228"/>
      <c r="E97" s="228"/>
      <c r="F97" s="228"/>
      <c r="G97" s="16">
        <v>211</v>
      </c>
      <c r="H97" s="50">
        <v>0</v>
      </c>
      <c r="I97" s="50">
        <v>0</v>
      </c>
    </row>
    <row r="98" spans="1:9" x14ac:dyDescent="0.2">
      <c r="A98" s="242" t="s">
        <v>269</v>
      </c>
      <c r="B98" s="242"/>
      <c r="C98" s="242"/>
      <c r="D98" s="242"/>
      <c r="E98" s="242"/>
      <c r="F98" s="242"/>
      <c r="G98" s="16">
        <v>212</v>
      </c>
      <c r="H98" s="50">
        <v>0</v>
      </c>
      <c r="I98" s="50">
        <v>0</v>
      </c>
    </row>
    <row r="99" spans="1:9" ht="27.6" customHeight="1" x14ac:dyDescent="0.2">
      <c r="A99" s="238" t="s">
        <v>270</v>
      </c>
      <c r="B99" s="238"/>
      <c r="C99" s="238"/>
      <c r="D99" s="238"/>
      <c r="E99" s="238"/>
      <c r="F99" s="238"/>
      <c r="G99" s="17">
        <v>213</v>
      </c>
      <c r="H99" s="51">
        <f>H89-H98</f>
        <v>-639514</v>
      </c>
      <c r="I99" s="51">
        <f>I89-I98</f>
        <v>-1484711</v>
      </c>
    </row>
    <row r="100" spans="1:9" ht="31.15" customHeight="1" x14ac:dyDescent="0.2">
      <c r="A100" s="239" t="s">
        <v>271</v>
      </c>
      <c r="B100" s="239"/>
      <c r="C100" s="239"/>
      <c r="D100" s="239"/>
      <c r="E100" s="239"/>
      <c r="F100" s="239"/>
      <c r="G100" s="18">
        <v>214</v>
      </c>
      <c r="H100" s="52">
        <f>H88+H99</f>
        <v>144549590</v>
      </c>
      <c r="I100" s="52">
        <f>I88+I99</f>
        <v>192347325</v>
      </c>
    </row>
    <row r="101" spans="1:9" ht="28.9" customHeight="1" x14ac:dyDescent="0.2">
      <c r="A101" s="219" t="s">
        <v>272</v>
      </c>
      <c r="B101" s="219"/>
      <c r="C101" s="219"/>
      <c r="D101" s="219"/>
      <c r="E101" s="219"/>
      <c r="F101" s="219"/>
      <c r="G101" s="229"/>
      <c r="H101" s="229"/>
      <c r="I101" s="229"/>
    </row>
    <row r="102" spans="1:9" ht="23.45" customHeight="1" x14ac:dyDescent="0.2">
      <c r="A102" s="230" t="s">
        <v>273</v>
      </c>
      <c r="B102" s="230"/>
      <c r="C102" s="230"/>
      <c r="D102" s="230"/>
      <c r="E102" s="230"/>
      <c r="F102" s="230"/>
      <c r="G102" s="17">
        <v>215</v>
      </c>
      <c r="H102" s="51">
        <f>H103+H104</f>
        <v>0</v>
      </c>
      <c r="I102" s="51">
        <f>I103+I104</f>
        <v>0</v>
      </c>
    </row>
    <row r="103" spans="1:9" x14ac:dyDescent="0.2">
      <c r="A103" s="231" t="s">
        <v>274</v>
      </c>
      <c r="B103" s="231"/>
      <c r="C103" s="231"/>
      <c r="D103" s="231"/>
      <c r="E103" s="231"/>
      <c r="F103" s="231"/>
      <c r="G103" s="16">
        <v>216</v>
      </c>
      <c r="H103" s="50">
        <v>0</v>
      </c>
      <c r="I103" s="50">
        <v>0</v>
      </c>
    </row>
    <row r="104" spans="1:9" x14ac:dyDescent="0.2">
      <c r="A104" s="232" t="s">
        <v>275</v>
      </c>
      <c r="B104" s="232"/>
      <c r="C104" s="232"/>
      <c r="D104" s="232"/>
      <c r="E104" s="232"/>
      <c r="F104" s="232"/>
      <c r="G104" s="19">
        <v>217</v>
      </c>
      <c r="H104" s="64">
        <v>0</v>
      </c>
      <c r="I104" s="64">
        <v>0</v>
      </c>
    </row>
  </sheetData>
  <sheetProtection algorithmName="SHA-512" hashValue="ExdivMfHprhYz4sY5xsdi9t/8zAa8p8xzOYGuRTceLinkImF6Tpr21DX5SkYidaRTik9R1Z/XbNFXWOmUFa3bg==" saltValue="X3mqdawevTVbQLAW0Y3+xA=="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Incorrect entry" error="You can enter only positive whole numbers."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00000000-0002-0000-0200-000000000000}">
      <formula1>0</formula1>
    </dataValidation>
    <dataValidation type="whole" operator="notEqual" allowBlank="1" showInputMessage="1" showErrorMessage="1" errorTitle="Incorrect entry" error="You can enter only positive or negative whole numbers."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00000000-0002-0000-0200-000001000000}">
      <formula1>999999999999</formula1>
    </dataValidation>
    <dataValidation type="whole" operator="notEqual" allowBlank="1" showInputMessage="1" showErrorMessage="1" errorTitle="Incorrect entry" error="You can enter only whole numbers."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00000000-0002-0000-0200-000002000000}">
      <formula1>999999999999</formula1>
    </dataValidation>
    <dataValidation type="whole" operator="notEqual" allowBlank="1" showInputMessage="1" showErrorMessage="1" errorTitle="Incorrect entry" error="You can enter only whole numbers" sqref="H14:I14 H88:I100 H53:I53 H25:I34 H64:I65 H102:I104 H72:I72 H69:I69 H76:I76 H79:I80 H84:I86 H61:I61" xr:uid="{00000000-0002-0000-0200-000003000000}">
      <formula1>999999999999</formula1>
    </dataValidation>
    <dataValidation type="whole" operator="greaterThanOrEqual" allowBlank="1" showInputMessage="1" showErrorMessage="1" errorTitle="Incorrect entry" error="You can enter only positive whole numbers" sqref="H70:I71 H77:I78 H7:I13 H73:I74 H62:I63 H35:I52 H15:I24 H81:I82 H54:I60 H66:I67"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K56" sqref="K56"/>
    </sheetView>
  </sheetViews>
  <sheetFormatPr defaultColWidth="9.140625" defaultRowHeight="12.75" x14ac:dyDescent="0.2"/>
  <cols>
    <col min="1" max="6" width="9.140625" style="11"/>
    <col min="7" max="7" width="9.140625" style="23"/>
    <col min="8" max="9" width="18.140625" style="53" customWidth="1"/>
    <col min="10" max="16384" width="9.140625" style="11"/>
  </cols>
  <sheetData>
    <row r="1" spans="1:9" x14ac:dyDescent="0.2">
      <c r="A1" s="225" t="s">
        <v>276</v>
      </c>
      <c r="B1" s="244"/>
      <c r="C1" s="244"/>
      <c r="D1" s="244"/>
      <c r="E1" s="244"/>
      <c r="F1" s="244"/>
      <c r="G1" s="244"/>
      <c r="H1" s="244"/>
      <c r="I1" s="244"/>
    </row>
    <row r="2" spans="1:9" x14ac:dyDescent="0.2">
      <c r="A2" s="224" t="s">
        <v>502</v>
      </c>
      <c r="B2" s="190"/>
      <c r="C2" s="190"/>
      <c r="D2" s="190"/>
      <c r="E2" s="190"/>
      <c r="F2" s="190"/>
      <c r="G2" s="190"/>
      <c r="H2" s="190"/>
      <c r="I2" s="190"/>
    </row>
    <row r="3" spans="1:9" x14ac:dyDescent="0.2">
      <c r="A3" s="252" t="s">
        <v>277</v>
      </c>
      <c r="B3" s="253"/>
      <c r="C3" s="253"/>
      <c r="D3" s="253"/>
      <c r="E3" s="253"/>
      <c r="F3" s="253"/>
      <c r="G3" s="253"/>
      <c r="H3" s="253"/>
      <c r="I3" s="253"/>
    </row>
    <row r="4" spans="1:9" x14ac:dyDescent="0.2">
      <c r="A4" s="248" t="s">
        <v>508</v>
      </c>
      <c r="B4" s="194"/>
      <c r="C4" s="194"/>
      <c r="D4" s="194"/>
      <c r="E4" s="194"/>
      <c r="F4" s="194"/>
      <c r="G4" s="194"/>
      <c r="H4" s="194"/>
      <c r="I4" s="195"/>
    </row>
    <row r="5" spans="1:9" ht="23.25" thickBot="1" x14ac:dyDescent="0.25">
      <c r="A5" s="260" t="s">
        <v>278</v>
      </c>
      <c r="B5" s="261"/>
      <c r="C5" s="261"/>
      <c r="D5" s="261"/>
      <c r="E5" s="261"/>
      <c r="F5" s="262"/>
      <c r="G5" s="13" t="s">
        <v>279</v>
      </c>
      <c r="H5" s="44" t="s">
        <v>280</v>
      </c>
      <c r="I5" s="44" t="s">
        <v>281</v>
      </c>
    </row>
    <row r="6" spans="1:9" x14ac:dyDescent="0.2">
      <c r="A6" s="263">
        <v>1</v>
      </c>
      <c r="B6" s="264"/>
      <c r="C6" s="264"/>
      <c r="D6" s="264"/>
      <c r="E6" s="264"/>
      <c r="F6" s="265"/>
      <c r="G6" s="20">
        <v>2</v>
      </c>
      <c r="H6" s="20" t="s">
        <v>282</v>
      </c>
      <c r="I6" s="20" t="s">
        <v>283</v>
      </c>
    </row>
    <row r="7" spans="1:9" x14ac:dyDescent="0.2">
      <c r="A7" s="266" t="s">
        <v>284</v>
      </c>
      <c r="B7" s="267"/>
      <c r="C7" s="267"/>
      <c r="D7" s="267"/>
      <c r="E7" s="267"/>
      <c r="F7" s="267"/>
      <c r="G7" s="267"/>
      <c r="H7" s="267"/>
      <c r="I7" s="268"/>
    </row>
    <row r="8" spans="1:9" ht="12.75" customHeight="1" x14ac:dyDescent="0.2">
      <c r="A8" s="269" t="s">
        <v>285</v>
      </c>
      <c r="B8" s="270"/>
      <c r="C8" s="270"/>
      <c r="D8" s="270"/>
      <c r="E8" s="270"/>
      <c r="F8" s="271"/>
      <c r="G8" s="21">
        <v>1</v>
      </c>
      <c r="H8" s="45">
        <v>155051776</v>
      </c>
      <c r="I8" s="45">
        <v>223836552</v>
      </c>
    </row>
    <row r="9" spans="1:9" ht="12.75" customHeight="1" x14ac:dyDescent="0.2">
      <c r="A9" s="257" t="s">
        <v>286</v>
      </c>
      <c r="B9" s="258"/>
      <c r="C9" s="258"/>
      <c r="D9" s="258"/>
      <c r="E9" s="258"/>
      <c r="F9" s="259"/>
      <c r="G9" s="17">
        <v>2</v>
      </c>
      <c r="H9" s="46">
        <f>H10+H11+H12+H13+H14+H15+H16+H17</f>
        <v>82618371</v>
      </c>
      <c r="I9" s="46">
        <f>I10+I11+I12+I13+I14+I15+I16+I17</f>
        <v>46866469</v>
      </c>
    </row>
    <row r="10" spans="1:9" ht="12.75" customHeight="1" x14ac:dyDescent="0.2">
      <c r="A10" s="249" t="s">
        <v>287</v>
      </c>
      <c r="B10" s="250"/>
      <c r="C10" s="250"/>
      <c r="D10" s="250"/>
      <c r="E10" s="250"/>
      <c r="F10" s="251"/>
      <c r="G10" s="22">
        <v>3</v>
      </c>
      <c r="H10" s="47">
        <v>97488689</v>
      </c>
      <c r="I10" s="47">
        <v>98370922</v>
      </c>
    </row>
    <row r="11" spans="1:9" ht="31.15" customHeight="1" x14ac:dyDescent="0.2">
      <c r="A11" s="249" t="s">
        <v>288</v>
      </c>
      <c r="B11" s="250"/>
      <c r="C11" s="250"/>
      <c r="D11" s="250"/>
      <c r="E11" s="250"/>
      <c r="F11" s="251"/>
      <c r="G11" s="22">
        <v>4</v>
      </c>
      <c r="H11" s="47">
        <v>13428972</v>
      </c>
      <c r="I11" s="47">
        <v>-837493</v>
      </c>
    </row>
    <row r="12" spans="1:9" ht="28.15" customHeight="1" x14ac:dyDescent="0.2">
      <c r="A12" s="249" t="s">
        <v>289</v>
      </c>
      <c r="B12" s="250"/>
      <c r="C12" s="250"/>
      <c r="D12" s="250"/>
      <c r="E12" s="250"/>
      <c r="F12" s="251"/>
      <c r="G12" s="22">
        <v>5</v>
      </c>
      <c r="H12" s="47">
        <v>7144229</v>
      </c>
      <c r="I12" s="47">
        <v>3952267</v>
      </c>
    </row>
    <row r="13" spans="1:9" ht="12.75" customHeight="1" x14ac:dyDescent="0.2">
      <c r="A13" s="249" t="s">
        <v>290</v>
      </c>
      <c r="B13" s="250"/>
      <c r="C13" s="250"/>
      <c r="D13" s="250"/>
      <c r="E13" s="250"/>
      <c r="F13" s="251"/>
      <c r="G13" s="22">
        <v>6</v>
      </c>
      <c r="H13" s="47">
        <v>-50769518</v>
      </c>
      <c r="I13" s="47">
        <v>-64813756</v>
      </c>
    </row>
    <row r="14" spans="1:9" ht="12.75" customHeight="1" x14ac:dyDescent="0.2">
      <c r="A14" s="249" t="s">
        <v>291</v>
      </c>
      <c r="B14" s="250"/>
      <c r="C14" s="250"/>
      <c r="D14" s="250"/>
      <c r="E14" s="250"/>
      <c r="F14" s="251"/>
      <c r="G14" s="22">
        <v>7</v>
      </c>
      <c r="H14" s="47">
        <v>9753937</v>
      </c>
      <c r="I14" s="47">
        <v>6791652</v>
      </c>
    </row>
    <row r="15" spans="1:9" ht="12.75" customHeight="1" x14ac:dyDescent="0.2">
      <c r="A15" s="249" t="s">
        <v>292</v>
      </c>
      <c r="B15" s="250"/>
      <c r="C15" s="250"/>
      <c r="D15" s="250"/>
      <c r="E15" s="250"/>
      <c r="F15" s="251"/>
      <c r="G15" s="22">
        <v>8</v>
      </c>
      <c r="H15" s="47">
        <v>5248655</v>
      </c>
      <c r="I15" s="47">
        <v>-193877</v>
      </c>
    </row>
    <row r="16" spans="1:9" ht="12.75" customHeight="1" x14ac:dyDescent="0.2">
      <c r="A16" s="249" t="s">
        <v>293</v>
      </c>
      <c r="B16" s="250"/>
      <c r="C16" s="250"/>
      <c r="D16" s="250"/>
      <c r="E16" s="250"/>
      <c r="F16" s="251"/>
      <c r="G16" s="22">
        <v>9</v>
      </c>
      <c r="H16" s="47">
        <v>323407</v>
      </c>
      <c r="I16" s="47">
        <v>3596754</v>
      </c>
    </row>
    <row r="17" spans="1:9" ht="27.6" customHeight="1" x14ac:dyDescent="0.2">
      <c r="A17" s="249" t="s">
        <v>294</v>
      </c>
      <c r="B17" s="250"/>
      <c r="C17" s="250"/>
      <c r="D17" s="250"/>
      <c r="E17" s="250"/>
      <c r="F17" s="251"/>
      <c r="G17" s="22">
        <v>10</v>
      </c>
      <c r="H17" s="47">
        <v>0</v>
      </c>
      <c r="I17" s="47">
        <v>0</v>
      </c>
    </row>
    <row r="18" spans="1:9" ht="29.45" customHeight="1" x14ac:dyDescent="0.2">
      <c r="A18" s="254" t="s">
        <v>295</v>
      </c>
      <c r="B18" s="255"/>
      <c r="C18" s="255"/>
      <c r="D18" s="255"/>
      <c r="E18" s="255"/>
      <c r="F18" s="256"/>
      <c r="G18" s="17">
        <v>11</v>
      </c>
      <c r="H18" s="46">
        <f>H8+H9</f>
        <v>237670147</v>
      </c>
      <c r="I18" s="46">
        <f>I8+I9</f>
        <v>270703021</v>
      </c>
    </row>
    <row r="19" spans="1:9" ht="12.75" customHeight="1" x14ac:dyDescent="0.2">
      <c r="A19" s="257" t="s">
        <v>296</v>
      </c>
      <c r="B19" s="258"/>
      <c r="C19" s="258"/>
      <c r="D19" s="258"/>
      <c r="E19" s="258"/>
      <c r="F19" s="259"/>
      <c r="G19" s="17">
        <v>12</v>
      </c>
      <c r="H19" s="46">
        <f>H20+H21+H22+H23</f>
        <v>-113611975</v>
      </c>
      <c r="I19" s="46">
        <f>I20+I21+I22+I23</f>
        <v>-39855077</v>
      </c>
    </row>
    <row r="20" spans="1:9" ht="12.75" customHeight="1" x14ac:dyDescent="0.2">
      <c r="A20" s="249" t="s">
        <v>297</v>
      </c>
      <c r="B20" s="250"/>
      <c r="C20" s="250"/>
      <c r="D20" s="250"/>
      <c r="E20" s="250"/>
      <c r="F20" s="251"/>
      <c r="G20" s="22">
        <v>13</v>
      </c>
      <c r="H20" s="47">
        <v>-19927146</v>
      </c>
      <c r="I20" s="47">
        <v>-45714382</v>
      </c>
    </row>
    <row r="21" spans="1:9" ht="12.75" customHeight="1" x14ac:dyDescent="0.2">
      <c r="A21" s="249" t="s">
        <v>298</v>
      </c>
      <c r="B21" s="250"/>
      <c r="C21" s="250"/>
      <c r="D21" s="250"/>
      <c r="E21" s="250"/>
      <c r="F21" s="251"/>
      <c r="G21" s="22">
        <v>14</v>
      </c>
      <c r="H21" s="47">
        <v>-24039534</v>
      </c>
      <c r="I21" s="47">
        <v>25263691</v>
      </c>
    </row>
    <row r="22" spans="1:9" ht="12.75" customHeight="1" x14ac:dyDescent="0.2">
      <c r="A22" s="249" t="s">
        <v>299</v>
      </c>
      <c r="B22" s="250"/>
      <c r="C22" s="250"/>
      <c r="D22" s="250"/>
      <c r="E22" s="250"/>
      <c r="F22" s="251"/>
      <c r="G22" s="22">
        <v>15</v>
      </c>
      <c r="H22" s="47">
        <v>-69645295</v>
      </c>
      <c r="I22" s="47">
        <v>-19404386</v>
      </c>
    </row>
    <row r="23" spans="1:9" ht="12.75" customHeight="1" x14ac:dyDescent="0.2">
      <c r="A23" s="249" t="s">
        <v>300</v>
      </c>
      <c r="B23" s="250"/>
      <c r="C23" s="250"/>
      <c r="D23" s="250"/>
      <c r="E23" s="250"/>
      <c r="F23" s="251"/>
      <c r="G23" s="22">
        <v>16</v>
      </c>
      <c r="H23" s="47">
        <v>0</v>
      </c>
      <c r="I23" s="47">
        <v>0</v>
      </c>
    </row>
    <row r="24" spans="1:9" ht="12.75" customHeight="1" x14ac:dyDescent="0.2">
      <c r="A24" s="254" t="s">
        <v>301</v>
      </c>
      <c r="B24" s="255"/>
      <c r="C24" s="255"/>
      <c r="D24" s="255"/>
      <c r="E24" s="255"/>
      <c r="F24" s="256"/>
      <c r="G24" s="17">
        <v>17</v>
      </c>
      <c r="H24" s="46">
        <f>H18+H19</f>
        <v>124058172</v>
      </c>
      <c r="I24" s="46">
        <f>I18+I19</f>
        <v>230847944</v>
      </c>
    </row>
    <row r="25" spans="1:9" ht="12.75" customHeight="1" x14ac:dyDescent="0.2">
      <c r="A25" s="245" t="s">
        <v>302</v>
      </c>
      <c r="B25" s="246"/>
      <c r="C25" s="246"/>
      <c r="D25" s="246"/>
      <c r="E25" s="246"/>
      <c r="F25" s="247"/>
      <c r="G25" s="22">
        <v>18</v>
      </c>
      <c r="H25" s="47">
        <v>-10070291</v>
      </c>
      <c r="I25" s="47">
        <v>-6814073</v>
      </c>
    </row>
    <row r="26" spans="1:9" ht="12.75" customHeight="1" x14ac:dyDescent="0.2">
      <c r="A26" s="245" t="s">
        <v>303</v>
      </c>
      <c r="B26" s="246"/>
      <c r="C26" s="246"/>
      <c r="D26" s="246"/>
      <c r="E26" s="246"/>
      <c r="F26" s="247"/>
      <c r="G26" s="22">
        <v>19</v>
      </c>
      <c r="H26" s="47">
        <v>-21700037</v>
      </c>
      <c r="I26" s="47">
        <v>-48137231</v>
      </c>
    </row>
    <row r="27" spans="1:9" ht="28.9" customHeight="1" x14ac:dyDescent="0.2">
      <c r="A27" s="272" t="s">
        <v>304</v>
      </c>
      <c r="B27" s="273"/>
      <c r="C27" s="273"/>
      <c r="D27" s="273"/>
      <c r="E27" s="273"/>
      <c r="F27" s="274"/>
      <c r="G27" s="18">
        <v>20</v>
      </c>
      <c r="H27" s="48">
        <f>H24+H25+H26</f>
        <v>92287844</v>
      </c>
      <c r="I27" s="48">
        <f>I24+I25+I26</f>
        <v>175896640</v>
      </c>
    </row>
    <row r="28" spans="1:9" x14ac:dyDescent="0.2">
      <c r="A28" s="266" t="s">
        <v>305</v>
      </c>
      <c r="B28" s="267"/>
      <c r="C28" s="267"/>
      <c r="D28" s="267"/>
      <c r="E28" s="267"/>
      <c r="F28" s="267"/>
      <c r="G28" s="267"/>
      <c r="H28" s="267"/>
      <c r="I28" s="268"/>
    </row>
    <row r="29" spans="1:9" ht="23.45" customHeight="1" x14ac:dyDescent="0.2">
      <c r="A29" s="269" t="s">
        <v>306</v>
      </c>
      <c r="B29" s="270"/>
      <c r="C29" s="270"/>
      <c r="D29" s="270"/>
      <c r="E29" s="270"/>
      <c r="F29" s="271"/>
      <c r="G29" s="21">
        <v>21</v>
      </c>
      <c r="H29" s="49">
        <v>1016557</v>
      </c>
      <c r="I29" s="49">
        <v>1178050</v>
      </c>
    </row>
    <row r="30" spans="1:9" ht="12.75" customHeight="1" x14ac:dyDescent="0.2">
      <c r="A30" s="245" t="s">
        <v>307</v>
      </c>
      <c r="B30" s="246"/>
      <c r="C30" s="246"/>
      <c r="D30" s="246"/>
      <c r="E30" s="246"/>
      <c r="F30" s="247"/>
      <c r="G30" s="22">
        <v>22</v>
      </c>
      <c r="H30" s="50">
        <v>20000</v>
      </c>
      <c r="I30" s="50">
        <v>0</v>
      </c>
    </row>
    <row r="31" spans="1:9" ht="12.75" customHeight="1" x14ac:dyDescent="0.2">
      <c r="A31" s="245" t="s">
        <v>308</v>
      </c>
      <c r="B31" s="246"/>
      <c r="C31" s="246"/>
      <c r="D31" s="246"/>
      <c r="E31" s="246"/>
      <c r="F31" s="247"/>
      <c r="G31" s="22">
        <v>23</v>
      </c>
      <c r="H31" s="50">
        <v>355528</v>
      </c>
      <c r="I31" s="50">
        <v>1192304</v>
      </c>
    </row>
    <row r="32" spans="1:9" ht="12.75" customHeight="1" x14ac:dyDescent="0.2">
      <c r="A32" s="245" t="s">
        <v>309</v>
      </c>
      <c r="B32" s="246"/>
      <c r="C32" s="246"/>
      <c r="D32" s="246"/>
      <c r="E32" s="246"/>
      <c r="F32" s="247"/>
      <c r="G32" s="22">
        <v>24</v>
      </c>
      <c r="H32" s="50">
        <v>15870931</v>
      </c>
      <c r="I32" s="50">
        <v>37070132</v>
      </c>
    </row>
    <row r="33" spans="1:9" ht="12.75" customHeight="1" x14ac:dyDescent="0.2">
      <c r="A33" s="245" t="s">
        <v>310</v>
      </c>
      <c r="B33" s="246"/>
      <c r="C33" s="246"/>
      <c r="D33" s="246"/>
      <c r="E33" s="246"/>
      <c r="F33" s="247"/>
      <c r="G33" s="22">
        <v>25</v>
      </c>
      <c r="H33" s="50">
        <v>297160</v>
      </c>
      <c r="I33" s="50">
        <v>14490233</v>
      </c>
    </row>
    <row r="34" spans="1:9" ht="12.75" customHeight="1" x14ac:dyDescent="0.2">
      <c r="A34" s="245" t="s">
        <v>311</v>
      </c>
      <c r="B34" s="246"/>
      <c r="C34" s="246"/>
      <c r="D34" s="246"/>
      <c r="E34" s="246"/>
      <c r="F34" s="247"/>
      <c r="G34" s="22">
        <v>26</v>
      </c>
      <c r="H34" s="50">
        <v>0</v>
      </c>
      <c r="I34" s="50">
        <v>0</v>
      </c>
    </row>
    <row r="35" spans="1:9" ht="27.6" customHeight="1" x14ac:dyDescent="0.2">
      <c r="A35" s="254" t="s">
        <v>312</v>
      </c>
      <c r="B35" s="255"/>
      <c r="C35" s="255"/>
      <c r="D35" s="255"/>
      <c r="E35" s="255"/>
      <c r="F35" s="256"/>
      <c r="G35" s="17">
        <v>27</v>
      </c>
      <c r="H35" s="51">
        <f>H29+H30+H31+H32+H33+H34</f>
        <v>17560176</v>
      </c>
      <c r="I35" s="51">
        <f>I29+I30+I31+I32+I33+I34</f>
        <v>53930719</v>
      </c>
    </row>
    <row r="36" spans="1:9" ht="26.45" customHeight="1" x14ac:dyDescent="0.2">
      <c r="A36" s="245" t="s">
        <v>313</v>
      </c>
      <c r="B36" s="246"/>
      <c r="C36" s="246"/>
      <c r="D36" s="246"/>
      <c r="E36" s="246"/>
      <c r="F36" s="247"/>
      <c r="G36" s="22">
        <v>28</v>
      </c>
      <c r="H36" s="50">
        <v>-68999558</v>
      </c>
      <c r="I36" s="50">
        <v>-98029529</v>
      </c>
    </row>
    <row r="37" spans="1:9" ht="12.75" customHeight="1" x14ac:dyDescent="0.2">
      <c r="A37" s="245" t="s">
        <v>314</v>
      </c>
      <c r="B37" s="246"/>
      <c r="C37" s="246"/>
      <c r="D37" s="246"/>
      <c r="E37" s="246"/>
      <c r="F37" s="247"/>
      <c r="G37" s="22">
        <v>29</v>
      </c>
      <c r="H37" s="50">
        <v>0</v>
      </c>
      <c r="I37" s="50">
        <v>0</v>
      </c>
    </row>
    <row r="38" spans="1:9" ht="12.75" customHeight="1" x14ac:dyDescent="0.2">
      <c r="A38" s="245" t="s">
        <v>315</v>
      </c>
      <c r="B38" s="246"/>
      <c r="C38" s="246"/>
      <c r="D38" s="246"/>
      <c r="E38" s="246"/>
      <c r="F38" s="247"/>
      <c r="G38" s="22">
        <v>30</v>
      </c>
      <c r="H38" s="50">
        <v>-2458755</v>
      </c>
      <c r="I38" s="50">
        <v>-16899551</v>
      </c>
    </row>
    <row r="39" spans="1:9" ht="12.75" customHeight="1" x14ac:dyDescent="0.2">
      <c r="A39" s="245" t="s">
        <v>316</v>
      </c>
      <c r="B39" s="246"/>
      <c r="C39" s="246"/>
      <c r="D39" s="246"/>
      <c r="E39" s="246"/>
      <c r="F39" s="247"/>
      <c r="G39" s="22">
        <v>31</v>
      </c>
      <c r="H39" s="50">
        <v>-3847241</v>
      </c>
      <c r="I39" s="50">
        <v>-2102198</v>
      </c>
    </row>
    <row r="40" spans="1:9" ht="12.75" customHeight="1" x14ac:dyDescent="0.2">
      <c r="A40" s="245" t="s">
        <v>317</v>
      </c>
      <c r="B40" s="246"/>
      <c r="C40" s="246"/>
      <c r="D40" s="246"/>
      <c r="E40" s="246"/>
      <c r="F40" s="247"/>
      <c r="G40" s="22">
        <v>32</v>
      </c>
      <c r="H40" s="50">
        <v>0</v>
      </c>
      <c r="I40" s="50">
        <v>0</v>
      </c>
    </row>
    <row r="41" spans="1:9" ht="22.9" customHeight="1" x14ac:dyDescent="0.2">
      <c r="A41" s="254" t="s">
        <v>318</v>
      </c>
      <c r="B41" s="255"/>
      <c r="C41" s="255"/>
      <c r="D41" s="255"/>
      <c r="E41" s="255"/>
      <c r="F41" s="256"/>
      <c r="G41" s="17">
        <v>33</v>
      </c>
      <c r="H41" s="51">
        <f>H36+H37+H38+H39+H40</f>
        <v>-75305554</v>
      </c>
      <c r="I41" s="51">
        <f>I36+I37+I38+I39+I40</f>
        <v>-117031278</v>
      </c>
    </row>
    <row r="42" spans="1:9" ht="30.6" customHeight="1" x14ac:dyDescent="0.2">
      <c r="A42" s="272" t="s">
        <v>319</v>
      </c>
      <c r="B42" s="273"/>
      <c r="C42" s="273"/>
      <c r="D42" s="273"/>
      <c r="E42" s="273"/>
      <c r="F42" s="274"/>
      <c r="G42" s="18">
        <v>34</v>
      </c>
      <c r="H42" s="52">
        <f>H35+H41</f>
        <v>-57745378</v>
      </c>
      <c r="I42" s="52">
        <f>I35+I41</f>
        <v>-63100559</v>
      </c>
    </row>
    <row r="43" spans="1:9" x14ac:dyDescent="0.2">
      <c r="A43" s="266" t="s">
        <v>320</v>
      </c>
      <c r="B43" s="267"/>
      <c r="C43" s="267"/>
      <c r="D43" s="267"/>
      <c r="E43" s="267"/>
      <c r="F43" s="267"/>
      <c r="G43" s="267"/>
      <c r="H43" s="267"/>
      <c r="I43" s="268"/>
    </row>
    <row r="44" spans="1:9" ht="12.75" customHeight="1" x14ac:dyDescent="0.2">
      <c r="A44" s="269" t="s">
        <v>321</v>
      </c>
      <c r="B44" s="270"/>
      <c r="C44" s="270"/>
      <c r="D44" s="270"/>
      <c r="E44" s="270"/>
      <c r="F44" s="271"/>
      <c r="G44" s="21">
        <v>35</v>
      </c>
      <c r="H44" s="49">
        <v>0</v>
      </c>
      <c r="I44" s="49">
        <v>0</v>
      </c>
    </row>
    <row r="45" spans="1:9" ht="27.6" customHeight="1" x14ac:dyDescent="0.2">
      <c r="A45" s="245" t="s">
        <v>322</v>
      </c>
      <c r="B45" s="246"/>
      <c r="C45" s="246"/>
      <c r="D45" s="246"/>
      <c r="E45" s="246"/>
      <c r="F45" s="247"/>
      <c r="G45" s="22">
        <v>36</v>
      </c>
      <c r="H45" s="50">
        <v>0</v>
      </c>
      <c r="I45" s="50">
        <v>0</v>
      </c>
    </row>
    <row r="46" spans="1:9" ht="12.75" customHeight="1" x14ac:dyDescent="0.2">
      <c r="A46" s="245" t="s">
        <v>323</v>
      </c>
      <c r="B46" s="246"/>
      <c r="C46" s="246"/>
      <c r="D46" s="246"/>
      <c r="E46" s="246"/>
      <c r="F46" s="247"/>
      <c r="G46" s="22">
        <v>37</v>
      </c>
      <c r="H46" s="50">
        <v>310638045</v>
      </c>
      <c r="I46" s="50">
        <v>242517422</v>
      </c>
    </row>
    <row r="47" spans="1:9" ht="12.75" customHeight="1" x14ac:dyDescent="0.2">
      <c r="A47" s="245" t="s">
        <v>324</v>
      </c>
      <c r="B47" s="246"/>
      <c r="C47" s="246"/>
      <c r="D47" s="246"/>
      <c r="E47" s="246"/>
      <c r="F47" s="247"/>
      <c r="G47" s="22">
        <v>38</v>
      </c>
      <c r="H47" s="50">
        <v>6129558</v>
      </c>
      <c r="I47" s="50">
        <v>0</v>
      </c>
    </row>
    <row r="48" spans="1:9" ht="25.9" customHeight="1" x14ac:dyDescent="0.2">
      <c r="A48" s="254" t="s">
        <v>325</v>
      </c>
      <c r="B48" s="255"/>
      <c r="C48" s="255"/>
      <c r="D48" s="255"/>
      <c r="E48" s="255"/>
      <c r="F48" s="256"/>
      <c r="G48" s="17">
        <v>39</v>
      </c>
      <c r="H48" s="51">
        <f>H44+H45+H46+H47</f>
        <v>316767603</v>
      </c>
      <c r="I48" s="51">
        <f>I44+I45+I46+I47</f>
        <v>242517422</v>
      </c>
    </row>
    <row r="49" spans="1:9" ht="24.6" customHeight="1" x14ac:dyDescent="0.2">
      <c r="A49" s="245" t="s">
        <v>326</v>
      </c>
      <c r="B49" s="246"/>
      <c r="C49" s="246"/>
      <c r="D49" s="246"/>
      <c r="E49" s="246"/>
      <c r="F49" s="247"/>
      <c r="G49" s="22">
        <v>40</v>
      </c>
      <c r="H49" s="50">
        <v>-343284947</v>
      </c>
      <c r="I49" s="50">
        <v>-281449141</v>
      </c>
    </row>
    <row r="50" spans="1:9" ht="12.75" customHeight="1" x14ac:dyDescent="0.2">
      <c r="A50" s="245" t="s">
        <v>327</v>
      </c>
      <c r="B50" s="246"/>
      <c r="C50" s="246"/>
      <c r="D50" s="246"/>
      <c r="E50" s="246"/>
      <c r="F50" s="247"/>
      <c r="G50" s="22">
        <v>41</v>
      </c>
      <c r="H50" s="50">
        <v>-62176755</v>
      </c>
      <c r="I50" s="50">
        <v>-62546119</v>
      </c>
    </row>
    <row r="51" spans="1:9" ht="12.75" customHeight="1" x14ac:dyDescent="0.2">
      <c r="A51" s="245" t="s">
        <v>328</v>
      </c>
      <c r="B51" s="246"/>
      <c r="C51" s="246"/>
      <c r="D51" s="246"/>
      <c r="E51" s="246"/>
      <c r="F51" s="247"/>
      <c r="G51" s="22">
        <v>42</v>
      </c>
      <c r="H51" s="50">
        <v>0</v>
      </c>
      <c r="I51" s="50">
        <v>0</v>
      </c>
    </row>
    <row r="52" spans="1:9" ht="26.45" customHeight="1" x14ac:dyDescent="0.2">
      <c r="A52" s="245" t="s">
        <v>329</v>
      </c>
      <c r="B52" s="246"/>
      <c r="C52" s="246"/>
      <c r="D52" s="246"/>
      <c r="E52" s="246"/>
      <c r="F52" s="247"/>
      <c r="G52" s="22">
        <v>43</v>
      </c>
      <c r="H52" s="50">
        <v>0</v>
      </c>
      <c r="I52" s="50">
        <v>0</v>
      </c>
    </row>
    <row r="53" spans="1:9" ht="12.75" customHeight="1" x14ac:dyDescent="0.2">
      <c r="A53" s="245" t="s">
        <v>330</v>
      </c>
      <c r="B53" s="246"/>
      <c r="C53" s="246"/>
      <c r="D53" s="246"/>
      <c r="E53" s="246"/>
      <c r="F53" s="247"/>
      <c r="G53" s="22">
        <v>44</v>
      </c>
      <c r="H53" s="50">
        <v>-11834498</v>
      </c>
      <c r="I53" s="50">
        <v>-11216906</v>
      </c>
    </row>
    <row r="54" spans="1:9" ht="27.6" customHeight="1" x14ac:dyDescent="0.2">
      <c r="A54" s="254" t="s">
        <v>331</v>
      </c>
      <c r="B54" s="255"/>
      <c r="C54" s="255"/>
      <c r="D54" s="255"/>
      <c r="E54" s="255"/>
      <c r="F54" s="256"/>
      <c r="G54" s="17">
        <v>45</v>
      </c>
      <c r="H54" s="51">
        <f>H49+H50+H51+H52+H53</f>
        <v>-417296200</v>
      </c>
      <c r="I54" s="51">
        <f>I49+I50+I51+I52+I53</f>
        <v>-355212166</v>
      </c>
    </row>
    <row r="55" spans="1:9" ht="27.6" customHeight="1" x14ac:dyDescent="0.2">
      <c r="A55" s="275" t="s">
        <v>332</v>
      </c>
      <c r="B55" s="276"/>
      <c r="C55" s="276"/>
      <c r="D55" s="276"/>
      <c r="E55" s="276"/>
      <c r="F55" s="277"/>
      <c r="G55" s="17">
        <v>46</v>
      </c>
      <c r="H55" s="51">
        <f>H48+H54</f>
        <v>-100528597</v>
      </c>
      <c r="I55" s="51">
        <f>I48+I54</f>
        <v>-112694744</v>
      </c>
    </row>
    <row r="56" spans="1:9" x14ac:dyDescent="0.2">
      <c r="A56" s="181" t="s">
        <v>333</v>
      </c>
      <c r="B56" s="182"/>
      <c r="C56" s="182"/>
      <c r="D56" s="182"/>
      <c r="E56" s="182"/>
      <c r="F56" s="183"/>
      <c r="G56" s="22">
        <v>47</v>
      </c>
      <c r="H56" s="50">
        <v>0</v>
      </c>
      <c r="I56" s="50">
        <v>0</v>
      </c>
    </row>
    <row r="57" spans="1:9" ht="27" customHeight="1" x14ac:dyDescent="0.2">
      <c r="A57" s="275" t="s">
        <v>334</v>
      </c>
      <c r="B57" s="276"/>
      <c r="C57" s="276"/>
      <c r="D57" s="276"/>
      <c r="E57" s="276"/>
      <c r="F57" s="277"/>
      <c r="G57" s="17">
        <v>48</v>
      </c>
      <c r="H57" s="51">
        <f>H27+H42+H55+H56</f>
        <v>-65986131</v>
      </c>
      <c r="I57" s="51">
        <f>I27+I42+I55+I56</f>
        <v>101337</v>
      </c>
    </row>
    <row r="58" spans="1:9" ht="27" customHeight="1" x14ac:dyDescent="0.2">
      <c r="A58" s="278" t="s">
        <v>335</v>
      </c>
      <c r="B58" s="279"/>
      <c r="C58" s="279"/>
      <c r="D58" s="279"/>
      <c r="E58" s="279"/>
      <c r="F58" s="280"/>
      <c r="G58" s="22">
        <v>49</v>
      </c>
      <c r="H58" s="50">
        <v>68166505</v>
      </c>
      <c r="I58" s="50">
        <v>2180374</v>
      </c>
    </row>
    <row r="59" spans="1:9" ht="28.9" customHeight="1" x14ac:dyDescent="0.2">
      <c r="A59" s="272" t="s">
        <v>336</v>
      </c>
      <c r="B59" s="273"/>
      <c r="C59" s="273"/>
      <c r="D59" s="273"/>
      <c r="E59" s="273"/>
      <c r="F59" s="274"/>
      <c r="G59" s="18">
        <v>50</v>
      </c>
      <c r="H59" s="52">
        <f>H57+H58</f>
        <v>2180374</v>
      </c>
      <c r="I59" s="52">
        <f>I57+I58</f>
        <v>2281711</v>
      </c>
    </row>
  </sheetData>
  <sheetProtection algorithmName="SHA-512" hashValue="rJj1EfgBvxb3k5QPHa6r/ZvI420uzxam4UfzTlQkiuIZ9eztp1G661sWud+ASEOpxaNXwz0/w+cDCseLhlQUqw==" saltValue="7FrFLOh6DGlX3w3vSYsYn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55:I57 H42:I42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10:I10 H14:I14 H29:I35 H44:I48 H58:I59"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110" zoomScaleNormal="100" workbookViewId="0">
      <selection activeCell="A2" sqref="A2:I2"/>
    </sheetView>
  </sheetViews>
  <sheetFormatPr defaultRowHeight="12.75" x14ac:dyDescent="0.2"/>
  <cols>
    <col min="1" max="7" width="9.140625" style="11"/>
    <col min="8" max="9" width="20.7109375" style="53"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25" t="s">
        <v>337</v>
      </c>
      <c r="B1" s="244"/>
      <c r="C1" s="244"/>
      <c r="D1" s="244"/>
      <c r="E1" s="244"/>
      <c r="F1" s="244"/>
      <c r="G1" s="244"/>
      <c r="H1" s="244"/>
      <c r="I1" s="244"/>
    </row>
    <row r="2" spans="1:9" ht="12.75" customHeight="1" x14ac:dyDescent="0.2">
      <c r="A2" s="224" t="s">
        <v>509</v>
      </c>
      <c r="B2" s="190"/>
      <c r="C2" s="190"/>
      <c r="D2" s="190"/>
      <c r="E2" s="190"/>
      <c r="F2" s="190"/>
      <c r="G2" s="190"/>
      <c r="H2" s="190"/>
      <c r="I2" s="190"/>
    </row>
    <row r="3" spans="1:9" x14ac:dyDescent="0.2">
      <c r="A3" s="252" t="s">
        <v>338</v>
      </c>
      <c r="B3" s="286"/>
      <c r="C3" s="286"/>
      <c r="D3" s="286"/>
      <c r="E3" s="286"/>
      <c r="F3" s="286"/>
      <c r="G3" s="286"/>
      <c r="H3" s="286"/>
      <c r="I3" s="286"/>
    </row>
    <row r="4" spans="1:9" x14ac:dyDescent="0.2">
      <c r="A4" s="248" t="s">
        <v>508</v>
      </c>
      <c r="B4" s="194"/>
      <c r="C4" s="194"/>
      <c r="D4" s="194"/>
      <c r="E4" s="194"/>
      <c r="F4" s="194"/>
      <c r="G4" s="194"/>
      <c r="H4" s="194"/>
      <c r="I4" s="195"/>
    </row>
    <row r="5" spans="1:9" ht="24" thickBot="1" x14ac:dyDescent="0.25">
      <c r="A5" s="260" t="s">
        <v>339</v>
      </c>
      <c r="B5" s="261"/>
      <c r="C5" s="261"/>
      <c r="D5" s="261"/>
      <c r="E5" s="261"/>
      <c r="F5" s="262"/>
      <c r="G5" s="12" t="s">
        <v>340</v>
      </c>
      <c r="H5" s="44" t="s">
        <v>341</v>
      </c>
      <c r="I5" s="44" t="s">
        <v>342</v>
      </c>
    </row>
    <row r="6" spans="1:9" x14ac:dyDescent="0.2">
      <c r="A6" s="263">
        <v>1</v>
      </c>
      <c r="B6" s="264"/>
      <c r="C6" s="264"/>
      <c r="D6" s="264"/>
      <c r="E6" s="264"/>
      <c r="F6" s="265"/>
      <c r="G6" s="14">
        <v>2</v>
      </c>
      <c r="H6" s="20" t="s">
        <v>343</v>
      </c>
      <c r="I6" s="20" t="s">
        <v>344</v>
      </c>
    </row>
    <row r="7" spans="1:9" x14ac:dyDescent="0.2">
      <c r="A7" s="266" t="s">
        <v>345</v>
      </c>
      <c r="B7" s="282"/>
      <c r="C7" s="282"/>
      <c r="D7" s="282"/>
      <c r="E7" s="282"/>
      <c r="F7" s="282"/>
      <c r="G7" s="282"/>
      <c r="H7" s="282"/>
      <c r="I7" s="283"/>
    </row>
    <row r="8" spans="1:9" x14ac:dyDescent="0.2">
      <c r="A8" s="285" t="s">
        <v>346</v>
      </c>
      <c r="B8" s="285"/>
      <c r="C8" s="285"/>
      <c r="D8" s="285"/>
      <c r="E8" s="285"/>
      <c r="F8" s="285"/>
      <c r="G8" s="15">
        <v>1</v>
      </c>
      <c r="H8" s="49">
        <v>0</v>
      </c>
      <c r="I8" s="49">
        <v>0</v>
      </c>
    </row>
    <row r="9" spans="1:9" x14ac:dyDescent="0.2">
      <c r="A9" s="228" t="s">
        <v>347</v>
      </c>
      <c r="B9" s="228"/>
      <c r="C9" s="228"/>
      <c r="D9" s="228"/>
      <c r="E9" s="228"/>
      <c r="F9" s="228"/>
      <c r="G9" s="16">
        <v>2</v>
      </c>
      <c r="H9" s="50">
        <v>0</v>
      </c>
      <c r="I9" s="50">
        <v>0</v>
      </c>
    </row>
    <row r="10" spans="1:9" x14ac:dyDescent="0.2">
      <c r="A10" s="228" t="s">
        <v>348</v>
      </c>
      <c r="B10" s="228"/>
      <c r="C10" s="228"/>
      <c r="D10" s="228"/>
      <c r="E10" s="228"/>
      <c r="F10" s="228"/>
      <c r="G10" s="16">
        <v>3</v>
      </c>
      <c r="H10" s="50">
        <v>0</v>
      </c>
      <c r="I10" s="50">
        <v>0</v>
      </c>
    </row>
    <row r="11" spans="1:9" x14ac:dyDescent="0.2">
      <c r="A11" s="228" t="s">
        <v>349</v>
      </c>
      <c r="B11" s="228"/>
      <c r="C11" s="228"/>
      <c r="D11" s="228"/>
      <c r="E11" s="228"/>
      <c r="F11" s="228"/>
      <c r="G11" s="16">
        <v>4</v>
      </c>
      <c r="H11" s="50">
        <v>0</v>
      </c>
      <c r="I11" s="50">
        <v>0</v>
      </c>
    </row>
    <row r="12" spans="1:9" x14ac:dyDescent="0.2">
      <c r="A12" s="228" t="s">
        <v>350</v>
      </c>
      <c r="B12" s="228"/>
      <c r="C12" s="228"/>
      <c r="D12" s="228"/>
      <c r="E12" s="228"/>
      <c r="F12" s="228"/>
      <c r="G12" s="16">
        <v>5</v>
      </c>
      <c r="H12" s="50">
        <v>0</v>
      </c>
      <c r="I12" s="50">
        <v>0</v>
      </c>
    </row>
    <row r="13" spans="1:9" x14ac:dyDescent="0.2">
      <c r="A13" s="228" t="s">
        <v>351</v>
      </c>
      <c r="B13" s="228"/>
      <c r="C13" s="228"/>
      <c r="D13" s="228"/>
      <c r="E13" s="228"/>
      <c r="F13" s="228"/>
      <c r="G13" s="16">
        <v>6</v>
      </c>
      <c r="H13" s="50">
        <v>0</v>
      </c>
      <c r="I13" s="50">
        <v>0</v>
      </c>
    </row>
    <row r="14" spans="1:9" x14ac:dyDescent="0.2">
      <c r="A14" s="228" t="s">
        <v>352</v>
      </c>
      <c r="B14" s="228"/>
      <c r="C14" s="228"/>
      <c r="D14" s="228"/>
      <c r="E14" s="228"/>
      <c r="F14" s="228"/>
      <c r="G14" s="16">
        <v>7</v>
      </c>
      <c r="H14" s="50">
        <v>0</v>
      </c>
      <c r="I14" s="50">
        <v>0</v>
      </c>
    </row>
    <row r="15" spans="1:9" x14ac:dyDescent="0.2">
      <c r="A15" s="228" t="s">
        <v>353</v>
      </c>
      <c r="B15" s="228"/>
      <c r="C15" s="228"/>
      <c r="D15" s="228"/>
      <c r="E15" s="228"/>
      <c r="F15" s="228"/>
      <c r="G15" s="16">
        <v>8</v>
      </c>
      <c r="H15" s="50">
        <v>0</v>
      </c>
      <c r="I15" s="50">
        <v>0</v>
      </c>
    </row>
    <row r="16" spans="1:9" x14ac:dyDescent="0.2">
      <c r="A16" s="238" t="s">
        <v>354</v>
      </c>
      <c r="B16" s="238"/>
      <c r="C16" s="238"/>
      <c r="D16" s="238"/>
      <c r="E16" s="238"/>
      <c r="F16" s="238"/>
      <c r="G16" s="17">
        <v>9</v>
      </c>
      <c r="H16" s="51">
        <f>SUM(H8:H15)</f>
        <v>0</v>
      </c>
      <c r="I16" s="51">
        <f>SUM(I8:I15)</f>
        <v>0</v>
      </c>
    </row>
    <row r="17" spans="1:9" x14ac:dyDescent="0.2">
      <c r="A17" s="228" t="s">
        <v>355</v>
      </c>
      <c r="B17" s="228"/>
      <c r="C17" s="228"/>
      <c r="D17" s="228"/>
      <c r="E17" s="228"/>
      <c r="F17" s="228"/>
      <c r="G17" s="16">
        <v>10</v>
      </c>
      <c r="H17" s="50">
        <v>0</v>
      </c>
      <c r="I17" s="50">
        <v>0</v>
      </c>
    </row>
    <row r="18" spans="1:9" x14ac:dyDescent="0.2">
      <c r="A18" s="228" t="s">
        <v>356</v>
      </c>
      <c r="B18" s="228"/>
      <c r="C18" s="228"/>
      <c r="D18" s="228"/>
      <c r="E18" s="228"/>
      <c r="F18" s="228"/>
      <c r="G18" s="16">
        <v>11</v>
      </c>
      <c r="H18" s="50">
        <v>0</v>
      </c>
      <c r="I18" s="50">
        <v>0</v>
      </c>
    </row>
    <row r="19" spans="1:9" ht="25.9" customHeight="1" x14ac:dyDescent="0.2">
      <c r="A19" s="284" t="s">
        <v>357</v>
      </c>
      <c r="B19" s="284"/>
      <c r="C19" s="284"/>
      <c r="D19" s="284"/>
      <c r="E19" s="284"/>
      <c r="F19" s="284"/>
      <c r="G19" s="18">
        <v>12</v>
      </c>
      <c r="H19" s="52">
        <f>H16+H17+H18</f>
        <v>0</v>
      </c>
      <c r="I19" s="52">
        <f>I16+I17+I18</f>
        <v>0</v>
      </c>
    </row>
    <row r="20" spans="1:9" x14ac:dyDescent="0.2">
      <c r="A20" s="266" t="s">
        <v>358</v>
      </c>
      <c r="B20" s="282"/>
      <c r="C20" s="282"/>
      <c r="D20" s="282"/>
      <c r="E20" s="282"/>
      <c r="F20" s="282"/>
      <c r="G20" s="282"/>
      <c r="H20" s="282"/>
      <c r="I20" s="283"/>
    </row>
    <row r="21" spans="1:9" ht="26.45" customHeight="1" x14ac:dyDescent="0.2">
      <c r="A21" s="285" t="s">
        <v>359</v>
      </c>
      <c r="B21" s="285"/>
      <c r="C21" s="285"/>
      <c r="D21" s="285"/>
      <c r="E21" s="285"/>
      <c r="F21" s="285"/>
      <c r="G21" s="15">
        <v>13</v>
      </c>
      <c r="H21" s="49">
        <v>0</v>
      </c>
      <c r="I21" s="49">
        <v>0</v>
      </c>
    </row>
    <row r="22" spans="1:9" x14ac:dyDescent="0.2">
      <c r="A22" s="228" t="s">
        <v>360</v>
      </c>
      <c r="B22" s="228"/>
      <c r="C22" s="228"/>
      <c r="D22" s="228"/>
      <c r="E22" s="228"/>
      <c r="F22" s="228"/>
      <c r="G22" s="16">
        <v>14</v>
      </c>
      <c r="H22" s="50">
        <v>0</v>
      </c>
      <c r="I22" s="50">
        <v>0</v>
      </c>
    </row>
    <row r="23" spans="1:9" x14ac:dyDescent="0.2">
      <c r="A23" s="228" t="s">
        <v>361</v>
      </c>
      <c r="B23" s="228"/>
      <c r="C23" s="228"/>
      <c r="D23" s="228"/>
      <c r="E23" s="228"/>
      <c r="F23" s="228"/>
      <c r="G23" s="16">
        <v>15</v>
      </c>
      <c r="H23" s="50">
        <v>0</v>
      </c>
      <c r="I23" s="50">
        <v>0</v>
      </c>
    </row>
    <row r="24" spans="1:9" x14ac:dyDescent="0.2">
      <c r="A24" s="228" t="s">
        <v>362</v>
      </c>
      <c r="B24" s="228"/>
      <c r="C24" s="228"/>
      <c r="D24" s="228"/>
      <c r="E24" s="228"/>
      <c r="F24" s="228"/>
      <c r="G24" s="16">
        <v>16</v>
      </c>
      <c r="H24" s="50">
        <v>0</v>
      </c>
      <c r="I24" s="50">
        <v>0</v>
      </c>
    </row>
    <row r="25" spans="1:9" x14ac:dyDescent="0.2">
      <c r="A25" s="228" t="s">
        <v>363</v>
      </c>
      <c r="B25" s="228"/>
      <c r="C25" s="228"/>
      <c r="D25" s="228"/>
      <c r="E25" s="228"/>
      <c r="F25" s="228"/>
      <c r="G25" s="16">
        <v>17</v>
      </c>
      <c r="H25" s="50">
        <v>0</v>
      </c>
      <c r="I25" s="50">
        <v>0</v>
      </c>
    </row>
    <row r="26" spans="1:9" x14ac:dyDescent="0.2">
      <c r="A26" s="228" t="s">
        <v>364</v>
      </c>
      <c r="B26" s="228"/>
      <c r="C26" s="228"/>
      <c r="D26" s="228"/>
      <c r="E26" s="228"/>
      <c r="F26" s="228"/>
      <c r="G26" s="16">
        <v>18</v>
      </c>
      <c r="H26" s="50">
        <v>0</v>
      </c>
      <c r="I26" s="50">
        <v>0</v>
      </c>
    </row>
    <row r="27" spans="1:9" ht="25.15" customHeight="1" x14ac:dyDescent="0.2">
      <c r="A27" s="238" t="s">
        <v>365</v>
      </c>
      <c r="B27" s="238"/>
      <c r="C27" s="238"/>
      <c r="D27" s="238"/>
      <c r="E27" s="238"/>
      <c r="F27" s="238"/>
      <c r="G27" s="17">
        <v>19</v>
      </c>
      <c r="H27" s="51">
        <f>SUM(H21:H26)</f>
        <v>0</v>
      </c>
      <c r="I27" s="51">
        <f>SUM(I21:I26)</f>
        <v>0</v>
      </c>
    </row>
    <row r="28" spans="1:9" ht="21" customHeight="1" x14ac:dyDescent="0.2">
      <c r="A28" s="228" t="s">
        <v>366</v>
      </c>
      <c r="B28" s="228"/>
      <c r="C28" s="228"/>
      <c r="D28" s="228"/>
      <c r="E28" s="228"/>
      <c r="F28" s="228"/>
      <c r="G28" s="16">
        <v>20</v>
      </c>
      <c r="H28" s="50">
        <v>0</v>
      </c>
      <c r="I28" s="50">
        <v>0</v>
      </c>
    </row>
    <row r="29" spans="1:9" x14ac:dyDescent="0.2">
      <c r="A29" s="228" t="s">
        <v>367</v>
      </c>
      <c r="B29" s="228"/>
      <c r="C29" s="228"/>
      <c r="D29" s="228"/>
      <c r="E29" s="228"/>
      <c r="F29" s="228"/>
      <c r="G29" s="16">
        <v>21</v>
      </c>
      <c r="H29" s="50">
        <v>0</v>
      </c>
      <c r="I29" s="50">
        <v>0</v>
      </c>
    </row>
    <row r="30" spans="1:9" x14ac:dyDescent="0.2">
      <c r="A30" s="228" t="s">
        <v>368</v>
      </c>
      <c r="B30" s="228"/>
      <c r="C30" s="228"/>
      <c r="D30" s="228"/>
      <c r="E30" s="228"/>
      <c r="F30" s="228"/>
      <c r="G30" s="16">
        <v>22</v>
      </c>
      <c r="H30" s="50">
        <v>0</v>
      </c>
      <c r="I30" s="50">
        <v>0</v>
      </c>
    </row>
    <row r="31" spans="1:9" x14ac:dyDescent="0.2">
      <c r="A31" s="228" t="s">
        <v>369</v>
      </c>
      <c r="B31" s="228"/>
      <c r="C31" s="228"/>
      <c r="D31" s="228"/>
      <c r="E31" s="228"/>
      <c r="F31" s="228"/>
      <c r="G31" s="16">
        <v>23</v>
      </c>
      <c r="H31" s="50">
        <v>0</v>
      </c>
      <c r="I31" s="50">
        <v>0</v>
      </c>
    </row>
    <row r="32" spans="1:9" x14ac:dyDescent="0.2">
      <c r="A32" s="228" t="s">
        <v>370</v>
      </c>
      <c r="B32" s="228"/>
      <c r="C32" s="228"/>
      <c r="D32" s="228"/>
      <c r="E32" s="228"/>
      <c r="F32" s="228"/>
      <c r="G32" s="16">
        <v>24</v>
      </c>
      <c r="H32" s="50">
        <v>0</v>
      </c>
      <c r="I32" s="50">
        <v>0</v>
      </c>
    </row>
    <row r="33" spans="1:9" ht="28.9" customHeight="1" x14ac:dyDescent="0.2">
      <c r="A33" s="238" t="s">
        <v>371</v>
      </c>
      <c r="B33" s="238"/>
      <c r="C33" s="238"/>
      <c r="D33" s="238"/>
      <c r="E33" s="238"/>
      <c r="F33" s="238"/>
      <c r="G33" s="17">
        <v>25</v>
      </c>
      <c r="H33" s="51">
        <f>SUM(H28:H32)</f>
        <v>0</v>
      </c>
      <c r="I33" s="51">
        <f>SUM(I28:I32)</f>
        <v>0</v>
      </c>
    </row>
    <row r="34" spans="1:9" ht="26.45" customHeight="1" x14ac:dyDescent="0.2">
      <c r="A34" s="284" t="s">
        <v>372</v>
      </c>
      <c r="B34" s="284"/>
      <c r="C34" s="284"/>
      <c r="D34" s="284"/>
      <c r="E34" s="284"/>
      <c r="F34" s="284"/>
      <c r="G34" s="18">
        <v>26</v>
      </c>
      <c r="H34" s="52">
        <f>H27+H33</f>
        <v>0</v>
      </c>
      <c r="I34" s="52">
        <f>I27+I33</f>
        <v>0</v>
      </c>
    </row>
    <row r="35" spans="1:9" x14ac:dyDescent="0.2">
      <c r="A35" s="266" t="s">
        <v>373</v>
      </c>
      <c r="B35" s="282"/>
      <c r="C35" s="282"/>
      <c r="D35" s="282"/>
      <c r="E35" s="282"/>
      <c r="F35" s="282"/>
      <c r="G35" s="282">
        <v>0</v>
      </c>
      <c r="H35" s="282"/>
      <c r="I35" s="283"/>
    </row>
    <row r="36" spans="1:9" x14ac:dyDescent="0.2">
      <c r="A36" s="281" t="s">
        <v>374</v>
      </c>
      <c r="B36" s="281"/>
      <c r="C36" s="281"/>
      <c r="D36" s="281"/>
      <c r="E36" s="281"/>
      <c r="F36" s="281"/>
      <c r="G36" s="15">
        <v>27</v>
      </c>
      <c r="H36" s="49">
        <v>0</v>
      </c>
      <c r="I36" s="49">
        <v>0</v>
      </c>
    </row>
    <row r="37" spans="1:9" ht="21.6" customHeight="1" x14ac:dyDescent="0.2">
      <c r="A37" s="175" t="s">
        <v>375</v>
      </c>
      <c r="B37" s="175"/>
      <c r="C37" s="175"/>
      <c r="D37" s="175"/>
      <c r="E37" s="175"/>
      <c r="F37" s="175"/>
      <c r="G37" s="16">
        <v>28</v>
      </c>
      <c r="H37" s="50">
        <v>0</v>
      </c>
      <c r="I37" s="50">
        <v>0</v>
      </c>
    </row>
    <row r="38" spans="1:9" x14ac:dyDescent="0.2">
      <c r="A38" s="175" t="s">
        <v>376</v>
      </c>
      <c r="B38" s="175"/>
      <c r="C38" s="175"/>
      <c r="D38" s="175"/>
      <c r="E38" s="175"/>
      <c r="F38" s="175"/>
      <c r="G38" s="16">
        <v>29</v>
      </c>
      <c r="H38" s="50">
        <v>0</v>
      </c>
      <c r="I38" s="50">
        <v>0</v>
      </c>
    </row>
    <row r="39" spans="1:9" x14ac:dyDescent="0.2">
      <c r="A39" s="175" t="s">
        <v>377</v>
      </c>
      <c r="B39" s="175"/>
      <c r="C39" s="175"/>
      <c r="D39" s="175"/>
      <c r="E39" s="175"/>
      <c r="F39" s="175"/>
      <c r="G39" s="16">
        <v>30</v>
      </c>
      <c r="H39" s="50">
        <v>0</v>
      </c>
      <c r="I39" s="50">
        <v>0</v>
      </c>
    </row>
    <row r="40" spans="1:9" ht="26.45" customHeight="1" x14ac:dyDescent="0.2">
      <c r="A40" s="238" t="s">
        <v>378</v>
      </c>
      <c r="B40" s="238"/>
      <c r="C40" s="238"/>
      <c r="D40" s="238"/>
      <c r="E40" s="238"/>
      <c r="F40" s="238"/>
      <c r="G40" s="17">
        <v>31</v>
      </c>
      <c r="H40" s="51">
        <f>H39+H38+H37+H36</f>
        <v>0</v>
      </c>
      <c r="I40" s="51">
        <f>I39+I38+I37+I36</f>
        <v>0</v>
      </c>
    </row>
    <row r="41" spans="1:9" ht="22.9" customHeight="1" x14ac:dyDescent="0.2">
      <c r="A41" s="175" t="s">
        <v>379</v>
      </c>
      <c r="B41" s="175"/>
      <c r="C41" s="175"/>
      <c r="D41" s="175"/>
      <c r="E41" s="175"/>
      <c r="F41" s="175"/>
      <c r="G41" s="16">
        <v>32</v>
      </c>
      <c r="H41" s="50">
        <v>0</v>
      </c>
      <c r="I41" s="50">
        <v>0</v>
      </c>
    </row>
    <row r="42" spans="1:9" x14ac:dyDescent="0.2">
      <c r="A42" s="175" t="s">
        <v>380</v>
      </c>
      <c r="B42" s="175"/>
      <c r="C42" s="175"/>
      <c r="D42" s="175"/>
      <c r="E42" s="175"/>
      <c r="F42" s="175"/>
      <c r="G42" s="16">
        <v>33</v>
      </c>
      <c r="H42" s="50">
        <v>0</v>
      </c>
      <c r="I42" s="50">
        <v>0</v>
      </c>
    </row>
    <row r="43" spans="1:9" x14ac:dyDescent="0.2">
      <c r="A43" s="175" t="s">
        <v>381</v>
      </c>
      <c r="B43" s="175"/>
      <c r="C43" s="175"/>
      <c r="D43" s="175"/>
      <c r="E43" s="175"/>
      <c r="F43" s="175"/>
      <c r="G43" s="16">
        <v>34</v>
      </c>
      <c r="H43" s="50">
        <v>0</v>
      </c>
      <c r="I43" s="50">
        <v>0</v>
      </c>
    </row>
    <row r="44" spans="1:9" ht="25.15" customHeight="1" x14ac:dyDescent="0.2">
      <c r="A44" s="175" t="s">
        <v>382</v>
      </c>
      <c r="B44" s="175"/>
      <c r="C44" s="175"/>
      <c r="D44" s="175"/>
      <c r="E44" s="175"/>
      <c r="F44" s="175"/>
      <c r="G44" s="16">
        <v>35</v>
      </c>
      <c r="H44" s="50">
        <v>0</v>
      </c>
      <c r="I44" s="50">
        <v>0</v>
      </c>
    </row>
    <row r="45" spans="1:9" x14ac:dyDescent="0.2">
      <c r="A45" s="175" t="s">
        <v>383</v>
      </c>
      <c r="B45" s="175"/>
      <c r="C45" s="175"/>
      <c r="D45" s="175"/>
      <c r="E45" s="175"/>
      <c r="F45" s="175"/>
      <c r="G45" s="16">
        <v>36</v>
      </c>
      <c r="H45" s="50">
        <v>0</v>
      </c>
      <c r="I45" s="50">
        <v>0</v>
      </c>
    </row>
    <row r="46" spans="1:9" ht="25.15" customHeight="1" x14ac:dyDescent="0.2">
      <c r="A46" s="238" t="s">
        <v>384</v>
      </c>
      <c r="B46" s="238"/>
      <c r="C46" s="238"/>
      <c r="D46" s="238"/>
      <c r="E46" s="238"/>
      <c r="F46" s="238"/>
      <c r="G46" s="17">
        <v>37</v>
      </c>
      <c r="H46" s="51">
        <f>H45+H44+H43+H42+H41</f>
        <v>0</v>
      </c>
      <c r="I46" s="51">
        <f>I45+I44+I43+I42+I41</f>
        <v>0</v>
      </c>
    </row>
    <row r="47" spans="1:9" ht="28.15" customHeight="1" x14ac:dyDescent="0.2">
      <c r="A47" s="230" t="s">
        <v>385</v>
      </c>
      <c r="B47" s="230"/>
      <c r="C47" s="230"/>
      <c r="D47" s="230"/>
      <c r="E47" s="230"/>
      <c r="F47" s="230"/>
      <c r="G47" s="17">
        <v>38</v>
      </c>
      <c r="H47" s="51">
        <f>H46+H40</f>
        <v>0</v>
      </c>
      <c r="I47" s="51">
        <f>I46+I40</f>
        <v>0</v>
      </c>
    </row>
    <row r="48" spans="1:9" x14ac:dyDescent="0.2">
      <c r="A48" s="228" t="s">
        <v>386</v>
      </c>
      <c r="B48" s="228"/>
      <c r="C48" s="228"/>
      <c r="D48" s="228"/>
      <c r="E48" s="228"/>
      <c r="F48" s="228"/>
      <c r="G48" s="16">
        <v>39</v>
      </c>
      <c r="H48" s="50">
        <v>0</v>
      </c>
      <c r="I48" s="50">
        <v>0</v>
      </c>
    </row>
    <row r="49" spans="1:9" ht="24.6" customHeight="1" x14ac:dyDescent="0.2">
      <c r="A49" s="230" t="s">
        <v>387</v>
      </c>
      <c r="B49" s="230"/>
      <c r="C49" s="230"/>
      <c r="D49" s="230"/>
      <c r="E49" s="230"/>
      <c r="F49" s="230"/>
      <c r="G49" s="17">
        <v>40</v>
      </c>
      <c r="H49" s="51">
        <f>H19+H34+H47+H48</f>
        <v>0</v>
      </c>
      <c r="I49" s="51">
        <f>I19+I34+I47+I48</f>
        <v>0</v>
      </c>
    </row>
    <row r="50" spans="1:9" ht="23.45" customHeight="1" x14ac:dyDescent="0.2">
      <c r="A50" s="288" t="s">
        <v>388</v>
      </c>
      <c r="B50" s="288"/>
      <c r="C50" s="288"/>
      <c r="D50" s="288"/>
      <c r="E50" s="288"/>
      <c r="F50" s="288"/>
      <c r="G50" s="16">
        <v>41</v>
      </c>
      <c r="H50" s="50">
        <v>0</v>
      </c>
      <c r="I50" s="50">
        <v>0</v>
      </c>
    </row>
    <row r="51" spans="1:9" ht="28.9" customHeight="1" x14ac:dyDescent="0.2">
      <c r="A51" s="287" t="s">
        <v>389</v>
      </c>
      <c r="B51" s="287"/>
      <c r="C51" s="287"/>
      <c r="D51" s="287"/>
      <c r="E51" s="287"/>
      <c r="F51" s="287"/>
      <c r="G51" s="19">
        <v>42</v>
      </c>
      <c r="H51" s="65">
        <f>H50+H49</f>
        <v>0</v>
      </c>
      <c r="I51" s="65">
        <f>I50+I49</f>
        <v>0</v>
      </c>
    </row>
  </sheetData>
  <sheetProtection algorithmName="SHA-512" hashValue="XfvVDYHtwzGJyPLoHT9VAcHhr+efDyaLIjiaaIBrCO6pY1QctBpmCZDkXlAM7awQJq8XljR+gBqdfWm/+gfjpQ==" saltValue="zbbwqnPgFMOQiqo4ST8Gnw=="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Incorrect entry" error="You can enter only positive whole numbers."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Incorrect entry" error="You can enter only whole numbers."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Incorrect entry" error="You can enter only positive whole numbers."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Incorrect entry" error="You can enter only whole numbers" sqref="H34:I34 H15:I16 H31:I31 H18:I19 H47:I49" xr:uid="{00000000-0002-0000-0400-000003000000}">
      <formula1>999999999999</formula1>
    </dataValidation>
    <dataValidation type="whole" operator="lessThanOrEqual" allowBlank="1" showInputMessage="1" showErrorMessage="1" errorTitle="Incorrect entry" error="You can enter only negative whole numbers or a zero" sqref="H12:I14 H17:I17 H28:I30 H32:I33 H41:I46" xr:uid="{00000000-0002-0000-0400-000004000000}">
      <formula1>0</formula1>
    </dataValidation>
    <dataValidation type="whole" operator="greaterThanOrEqual" allowBlank="1" showInputMessage="1" showErrorMessage="1" errorTitle="Incorrect entry" error="You can enter only positive whole numbers" sqref="H8:I11 H36:I40 H21:I27 H50:I51" xr:uid="{00000000-0002-0000-0400-000005000000}">
      <formula1>0</formula1>
    </dataValidation>
  </dataValidations>
  <pageMargins left="0.71" right="0.22" top="1" bottom="1" header="0.5" footer="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zoomScale="90" zoomScaleNormal="100" zoomScaleSheetLayoutView="90" workbookViewId="0">
      <selection activeCell="I15" sqref="I15"/>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2.7109375" style="67" customWidth="1"/>
    <col min="24"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89" t="s">
        <v>390</v>
      </c>
      <c r="B1" s="290"/>
      <c r="C1" s="290"/>
      <c r="D1" s="290"/>
      <c r="E1" s="290"/>
      <c r="F1" s="290"/>
      <c r="G1" s="290"/>
      <c r="H1" s="290"/>
      <c r="I1" s="290"/>
      <c r="J1" s="290"/>
      <c r="K1" s="66"/>
    </row>
    <row r="2" spans="1:23" ht="15.75" x14ac:dyDescent="0.2">
      <c r="A2" s="3"/>
      <c r="B2" s="4"/>
      <c r="C2" s="291" t="s">
        <v>391</v>
      </c>
      <c r="D2" s="291"/>
      <c r="E2" s="5">
        <v>43831</v>
      </c>
      <c r="F2" s="6" t="s">
        <v>392</v>
      </c>
      <c r="G2" s="5">
        <v>44196</v>
      </c>
      <c r="H2" s="68"/>
      <c r="I2" s="68"/>
      <c r="J2" s="68"/>
      <c r="K2" s="69"/>
      <c r="V2" s="70" t="s">
        <v>393</v>
      </c>
    </row>
    <row r="3" spans="1:23" ht="13.5" customHeight="1" thickBot="1" x14ac:dyDescent="0.25">
      <c r="A3" s="294" t="s">
        <v>394</v>
      </c>
      <c r="B3" s="295"/>
      <c r="C3" s="295"/>
      <c r="D3" s="295"/>
      <c r="E3" s="295"/>
      <c r="F3" s="295"/>
      <c r="G3" s="298" t="s">
        <v>395</v>
      </c>
      <c r="H3" s="300" t="s">
        <v>396</v>
      </c>
      <c r="I3" s="300"/>
      <c r="J3" s="300"/>
      <c r="K3" s="300"/>
      <c r="L3" s="300"/>
      <c r="M3" s="300"/>
      <c r="N3" s="300"/>
      <c r="O3" s="300"/>
      <c r="P3" s="300"/>
      <c r="Q3" s="300"/>
      <c r="R3" s="300"/>
      <c r="S3" s="300"/>
      <c r="T3" s="300"/>
      <c r="U3" s="300"/>
      <c r="V3" s="300" t="s">
        <v>397</v>
      </c>
      <c r="W3" s="302" t="s">
        <v>398</v>
      </c>
    </row>
    <row r="4" spans="1:23" ht="68.25" thickBot="1" x14ac:dyDescent="0.25">
      <c r="A4" s="296"/>
      <c r="B4" s="297"/>
      <c r="C4" s="297"/>
      <c r="D4" s="297"/>
      <c r="E4" s="297"/>
      <c r="F4" s="297"/>
      <c r="G4" s="299"/>
      <c r="H4" s="71" t="s">
        <v>399</v>
      </c>
      <c r="I4" s="71" t="s">
        <v>400</v>
      </c>
      <c r="J4" s="71" t="s">
        <v>401</v>
      </c>
      <c r="K4" s="71" t="s">
        <v>402</v>
      </c>
      <c r="L4" s="71" t="s">
        <v>403</v>
      </c>
      <c r="M4" s="71" t="s">
        <v>404</v>
      </c>
      <c r="N4" s="71" t="s">
        <v>405</v>
      </c>
      <c r="O4" s="71" t="s">
        <v>406</v>
      </c>
      <c r="P4" s="71" t="s">
        <v>407</v>
      </c>
      <c r="Q4" s="71" t="s">
        <v>408</v>
      </c>
      <c r="R4" s="71" t="s">
        <v>409</v>
      </c>
      <c r="S4" s="71" t="s">
        <v>410</v>
      </c>
      <c r="T4" s="71" t="s">
        <v>411</v>
      </c>
      <c r="U4" s="71" t="s">
        <v>412</v>
      </c>
      <c r="V4" s="301"/>
      <c r="W4" s="303"/>
    </row>
    <row r="5" spans="1:23" ht="22.5" x14ac:dyDescent="0.2">
      <c r="A5" s="304">
        <v>1</v>
      </c>
      <c r="B5" s="305"/>
      <c r="C5" s="305"/>
      <c r="D5" s="305"/>
      <c r="E5" s="305"/>
      <c r="F5" s="305"/>
      <c r="G5" s="7">
        <v>2</v>
      </c>
      <c r="H5" s="72" t="s">
        <v>413</v>
      </c>
      <c r="I5" s="73" t="s">
        <v>414</v>
      </c>
      <c r="J5" s="72" t="s">
        <v>415</v>
      </c>
      <c r="K5" s="73" t="s">
        <v>416</v>
      </c>
      <c r="L5" s="72" t="s">
        <v>417</v>
      </c>
      <c r="M5" s="73" t="s">
        <v>418</v>
      </c>
      <c r="N5" s="72" t="s">
        <v>419</v>
      </c>
      <c r="O5" s="73" t="s">
        <v>420</v>
      </c>
      <c r="P5" s="72" t="s">
        <v>421</v>
      </c>
      <c r="Q5" s="73" t="s">
        <v>422</v>
      </c>
      <c r="R5" s="72" t="s">
        <v>423</v>
      </c>
      <c r="S5" s="73" t="s">
        <v>424</v>
      </c>
      <c r="T5" s="72" t="s">
        <v>425</v>
      </c>
      <c r="U5" s="72" t="s">
        <v>426</v>
      </c>
      <c r="V5" s="72" t="s">
        <v>427</v>
      </c>
      <c r="W5" s="74" t="s">
        <v>428</v>
      </c>
    </row>
    <row r="6" spans="1:23" x14ac:dyDescent="0.2">
      <c r="A6" s="306" t="s">
        <v>429</v>
      </c>
      <c r="B6" s="306"/>
      <c r="C6" s="306"/>
      <c r="D6" s="306"/>
      <c r="E6" s="306"/>
      <c r="F6" s="306"/>
      <c r="G6" s="306"/>
      <c r="H6" s="306"/>
      <c r="I6" s="306"/>
      <c r="J6" s="306"/>
      <c r="K6" s="306"/>
      <c r="L6" s="306"/>
      <c r="M6" s="306"/>
      <c r="N6" s="307"/>
      <c r="O6" s="307"/>
      <c r="P6" s="307"/>
      <c r="Q6" s="307"/>
      <c r="R6" s="307"/>
      <c r="S6" s="307"/>
      <c r="T6" s="307"/>
      <c r="U6" s="307"/>
      <c r="V6" s="307"/>
      <c r="W6" s="308"/>
    </row>
    <row r="7" spans="1:23" x14ac:dyDescent="0.2">
      <c r="A7" s="309" t="s">
        <v>430</v>
      </c>
      <c r="B7" s="309"/>
      <c r="C7" s="309"/>
      <c r="D7" s="309"/>
      <c r="E7" s="309"/>
      <c r="F7" s="309"/>
      <c r="G7" s="8">
        <v>1</v>
      </c>
      <c r="H7" s="75">
        <v>1566400660</v>
      </c>
      <c r="I7" s="75">
        <v>177874586</v>
      </c>
      <c r="J7" s="75">
        <v>30947466</v>
      </c>
      <c r="K7" s="75">
        <v>147604502</v>
      </c>
      <c r="L7" s="75">
        <v>54209463</v>
      </c>
      <c r="M7" s="75">
        <v>0</v>
      </c>
      <c r="N7" s="75">
        <v>203714761</v>
      </c>
      <c r="O7" s="75">
        <v>0</v>
      </c>
      <c r="P7" s="75">
        <v>0</v>
      </c>
      <c r="Q7" s="75">
        <v>0</v>
      </c>
      <c r="R7" s="75">
        <v>0</v>
      </c>
      <c r="S7" s="75">
        <v>116837326</v>
      </c>
      <c r="T7" s="75">
        <v>0</v>
      </c>
      <c r="U7" s="76">
        <f>H7+I7+J7+K7-L7+M7+N7+O7+P7+Q7+R7+S7+T7</f>
        <v>2189169838</v>
      </c>
      <c r="V7" s="75">
        <v>0</v>
      </c>
      <c r="W7" s="76">
        <f>U7+V7</f>
        <v>2189169838</v>
      </c>
    </row>
    <row r="8" spans="1:23" x14ac:dyDescent="0.2">
      <c r="A8" s="292" t="s">
        <v>431</v>
      </c>
      <c r="B8" s="292"/>
      <c r="C8" s="292"/>
      <c r="D8" s="292"/>
      <c r="E8" s="292"/>
      <c r="F8" s="292"/>
      <c r="G8" s="8">
        <v>2</v>
      </c>
      <c r="H8" s="75">
        <v>0</v>
      </c>
      <c r="I8" s="75">
        <v>0</v>
      </c>
      <c r="J8" s="75">
        <v>0</v>
      </c>
      <c r="K8" s="75">
        <v>0</v>
      </c>
      <c r="L8" s="75">
        <v>0</v>
      </c>
      <c r="M8" s="75">
        <v>0</v>
      </c>
      <c r="N8" s="75">
        <v>0</v>
      </c>
      <c r="O8" s="75">
        <v>0</v>
      </c>
      <c r="P8" s="75">
        <v>0</v>
      </c>
      <c r="Q8" s="75">
        <v>0</v>
      </c>
      <c r="R8" s="75">
        <v>0</v>
      </c>
      <c r="S8" s="75">
        <v>0</v>
      </c>
      <c r="T8" s="75">
        <v>0</v>
      </c>
      <c r="U8" s="76">
        <f t="shared" ref="U8:U9" si="0">H8+I8+J8+K8-L8+M8+N8+O8+P8+Q8+R8+S8+T8</f>
        <v>0</v>
      </c>
      <c r="V8" s="75">
        <v>0</v>
      </c>
      <c r="W8" s="76">
        <f t="shared" ref="W8:W9" si="1">U8+V8</f>
        <v>0</v>
      </c>
    </row>
    <row r="9" spans="1:23" x14ac:dyDescent="0.2">
      <c r="A9" s="292" t="s">
        <v>432</v>
      </c>
      <c r="B9" s="292"/>
      <c r="C9" s="292"/>
      <c r="D9" s="292"/>
      <c r="E9" s="292"/>
      <c r="F9" s="292"/>
      <c r="G9" s="8">
        <v>3</v>
      </c>
      <c r="H9" s="75">
        <v>0</v>
      </c>
      <c r="I9" s="75">
        <v>0</v>
      </c>
      <c r="J9" s="75">
        <v>0</v>
      </c>
      <c r="K9" s="75">
        <v>0</v>
      </c>
      <c r="L9" s="75">
        <v>0</v>
      </c>
      <c r="M9" s="75">
        <v>0</v>
      </c>
      <c r="N9" s="75">
        <v>0</v>
      </c>
      <c r="O9" s="75">
        <v>0</v>
      </c>
      <c r="P9" s="75">
        <v>0</v>
      </c>
      <c r="Q9" s="75">
        <v>0</v>
      </c>
      <c r="R9" s="75">
        <v>0</v>
      </c>
      <c r="S9" s="75">
        <v>0</v>
      </c>
      <c r="T9" s="75">
        <v>0</v>
      </c>
      <c r="U9" s="76">
        <f t="shared" si="0"/>
        <v>0</v>
      </c>
      <c r="V9" s="75">
        <v>0</v>
      </c>
      <c r="W9" s="76">
        <f t="shared" si="1"/>
        <v>0</v>
      </c>
    </row>
    <row r="10" spans="1:23" ht="22.5" customHeight="1" x14ac:dyDescent="0.2">
      <c r="A10" s="293" t="s">
        <v>433</v>
      </c>
      <c r="B10" s="293"/>
      <c r="C10" s="293"/>
      <c r="D10" s="293"/>
      <c r="E10" s="293"/>
      <c r="F10" s="293"/>
      <c r="G10" s="9">
        <v>4</v>
      </c>
      <c r="H10" s="77">
        <f>H7+H8+H9</f>
        <v>1566400660</v>
      </c>
      <c r="I10" s="77">
        <f t="shared" ref="I10:W10" si="2">I7+I8+I9</f>
        <v>177874586</v>
      </c>
      <c r="J10" s="77">
        <f t="shared" si="2"/>
        <v>30947466</v>
      </c>
      <c r="K10" s="77">
        <f t="shared" si="2"/>
        <v>147604502</v>
      </c>
      <c r="L10" s="77">
        <f t="shared" si="2"/>
        <v>54209463</v>
      </c>
      <c r="M10" s="77">
        <f t="shared" si="2"/>
        <v>0</v>
      </c>
      <c r="N10" s="77">
        <f t="shared" si="2"/>
        <v>203714761</v>
      </c>
      <c r="O10" s="77">
        <f t="shared" si="2"/>
        <v>0</v>
      </c>
      <c r="P10" s="77">
        <f t="shared" si="2"/>
        <v>0</v>
      </c>
      <c r="Q10" s="77">
        <f t="shared" si="2"/>
        <v>0</v>
      </c>
      <c r="R10" s="77">
        <f t="shared" si="2"/>
        <v>0</v>
      </c>
      <c r="S10" s="77">
        <f t="shared" si="2"/>
        <v>116837326</v>
      </c>
      <c r="T10" s="77">
        <f t="shared" si="2"/>
        <v>0</v>
      </c>
      <c r="U10" s="77">
        <f t="shared" si="2"/>
        <v>2189169838</v>
      </c>
      <c r="V10" s="77">
        <f t="shared" si="2"/>
        <v>0</v>
      </c>
      <c r="W10" s="77">
        <f t="shared" si="2"/>
        <v>2189169838</v>
      </c>
    </row>
    <row r="11" spans="1:23" x14ac:dyDescent="0.2">
      <c r="A11" s="292" t="s">
        <v>434</v>
      </c>
      <c r="B11" s="292"/>
      <c r="C11" s="292"/>
      <c r="D11" s="292"/>
      <c r="E11" s="292"/>
      <c r="F11" s="292"/>
      <c r="G11" s="8">
        <v>5</v>
      </c>
      <c r="H11" s="79">
        <v>0</v>
      </c>
      <c r="I11" s="79">
        <v>0</v>
      </c>
      <c r="J11" s="79">
        <v>0</v>
      </c>
      <c r="K11" s="79">
        <v>0</v>
      </c>
      <c r="L11" s="79">
        <v>0</v>
      </c>
      <c r="M11" s="79">
        <v>0</v>
      </c>
      <c r="N11" s="79">
        <v>0</v>
      </c>
      <c r="O11" s="79">
        <v>0</v>
      </c>
      <c r="P11" s="79">
        <v>0</v>
      </c>
      <c r="Q11" s="79">
        <v>0</v>
      </c>
      <c r="R11" s="79">
        <v>0</v>
      </c>
      <c r="S11" s="79">
        <v>0</v>
      </c>
      <c r="T11" s="75">
        <v>145189104</v>
      </c>
      <c r="U11" s="76">
        <f>H11+I11+J11+K11-L11+M11+N11+O11+P11+Q11+R11+S11+T11</f>
        <v>145189104</v>
      </c>
      <c r="V11" s="75">
        <v>0</v>
      </c>
      <c r="W11" s="76">
        <f t="shared" ref="W11:W28" si="3">U11+V11</f>
        <v>145189104</v>
      </c>
    </row>
    <row r="12" spans="1:23" x14ac:dyDescent="0.2">
      <c r="A12" s="292" t="s">
        <v>435</v>
      </c>
      <c r="B12" s="292"/>
      <c r="C12" s="292"/>
      <c r="D12" s="292"/>
      <c r="E12" s="292"/>
      <c r="F12" s="292"/>
      <c r="G12" s="8">
        <v>6</v>
      </c>
      <c r="H12" s="79">
        <v>0</v>
      </c>
      <c r="I12" s="79">
        <v>0</v>
      </c>
      <c r="J12" s="79">
        <v>0</v>
      </c>
      <c r="K12" s="79">
        <v>0</v>
      </c>
      <c r="L12" s="79">
        <v>0</v>
      </c>
      <c r="M12" s="79">
        <v>0</v>
      </c>
      <c r="N12" s="75">
        <v>0</v>
      </c>
      <c r="O12" s="79">
        <v>0</v>
      </c>
      <c r="P12" s="79">
        <v>0</v>
      </c>
      <c r="Q12" s="79">
        <v>0</v>
      </c>
      <c r="R12" s="79">
        <v>0</v>
      </c>
      <c r="S12" s="79">
        <v>0</v>
      </c>
      <c r="T12" s="79">
        <v>0</v>
      </c>
      <c r="U12" s="76">
        <f t="shared" ref="U12:U28" si="4">H12+I12+J12+K12-L12+M12+N12+O12+P12+Q12+R12+S12+T12</f>
        <v>0</v>
      </c>
      <c r="V12" s="75">
        <v>0</v>
      </c>
      <c r="W12" s="76">
        <f t="shared" si="3"/>
        <v>0</v>
      </c>
    </row>
    <row r="13" spans="1:23" ht="26.25" customHeight="1" x14ac:dyDescent="0.2">
      <c r="A13" s="292" t="s">
        <v>436</v>
      </c>
      <c r="B13" s="292"/>
      <c r="C13" s="292"/>
      <c r="D13" s="292"/>
      <c r="E13" s="292"/>
      <c r="F13" s="292"/>
      <c r="G13" s="8">
        <v>7</v>
      </c>
      <c r="H13" s="79">
        <v>0</v>
      </c>
      <c r="I13" s="79">
        <v>0</v>
      </c>
      <c r="J13" s="79">
        <v>0</v>
      </c>
      <c r="K13" s="79">
        <v>0</v>
      </c>
      <c r="L13" s="79">
        <v>0</v>
      </c>
      <c r="M13" s="79">
        <v>0</v>
      </c>
      <c r="N13" s="79">
        <v>0</v>
      </c>
      <c r="O13" s="75">
        <v>0</v>
      </c>
      <c r="P13" s="79">
        <v>0</v>
      </c>
      <c r="Q13" s="79">
        <v>0</v>
      </c>
      <c r="R13" s="79">
        <v>0</v>
      </c>
      <c r="S13" s="75">
        <v>0</v>
      </c>
      <c r="T13" s="75">
        <v>0</v>
      </c>
      <c r="U13" s="76">
        <f t="shared" si="4"/>
        <v>0</v>
      </c>
      <c r="V13" s="75">
        <v>0</v>
      </c>
      <c r="W13" s="76">
        <f t="shared" si="3"/>
        <v>0</v>
      </c>
    </row>
    <row r="14" spans="1:23" ht="29.25" customHeight="1" x14ac:dyDescent="0.2">
      <c r="A14" s="292" t="s">
        <v>437</v>
      </c>
      <c r="B14" s="292"/>
      <c r="C14" s="292"/>
      <c r="D14" s="292"/>
      <c r="E14" s="292"/>
      <c r="F14" s="292"/>
      <c r="G14" s="8">
        <v>8</v>
      </c>
      <c r="H14" s="79">
        <v>0</v>
      </c>
      <c r="I14" s="79">
        <v>0</v>
      </c>
      <c r="J14" s="79">
        <v>0</v>
      </c>
      <c r="K14" s="79">
        <v>0</v>
      </c>
      <c r="L14" s="79">
        <v>0</v>
      </c>
      <c r="M14" s="79">
        <v>0</v>
      </c>
      <c r="N14" s="79">
        <v>0</v>
      </c>
      <c r="O14" s="79">
        <v>0</v>
      </c>
      <c r="P14" s="75">
        <v>0</v>
      </c>
      <c r="Q14" s="79">
        <v>0</v>
      </c>
      <c r="R14" s="79">
        <v>0</v>
      </c>
      <c r="S14" s="75">
        <v>0</v>
      </c>
      <c r="T14" s="75">
        <v>0</v>
      </c>
      <c r="U14" s="76">
        <f t="shared" si="4"/>
        <v>0</v>
      </c>
      <c r="V14" s="75">
        <v>0</v>
      </c>
      <c r="W14" s="76">
        <f t="shared" si="3"/>
        <v>0</v>
      </c>
    </row>
    <row r="15" spans="1:23" x14ac:dyDescent="0.2">
      <c r="A15" s="292" t="s">
        <v>438</v>
      </c>
      <c r="B15" s="292"/>
      <c r="C15" s="292"/>
      <c r="D15" s="292"/>
      <c r="E15" s="292"/>
      <c r="F15" s="292"/>
      <c r="G15" s="8">
        <v>9</v>
      </c>
      <c r="H15" s="79">
        <v>0</v>
      </c>
      <c r="I15" s="79">
        <v>0</v>
      </c>
      <c r="J15" s="79">
        <v>0</v>
      </c>
      <c r="K15" s="79">
        <v>0</v>
      </c>
      <c r="L15" s="79">
        <v>0</v>
      </c>
      <c r="M15" s="79">
        <v>0</v>
      </c>
      <c r="N15" s="79">
        <v>0</v>
      </c>
      <c r="O15" s="79">
        <v>0</v>
      </c>
      <c r="P15" s="79">
        <v>0</v>
      </c>
      <c r="Q15" s="75">
        <v>0</v>
      </c>
      <c r="R15" s="79">
        <v>0</v>
      </c>
      <c r="S15" s="75">
        <v>0</v>
      </c>
      <c r="T15" s="75">
        <v>0</v>
      </c>
      <c r="U15" s="76">
        <f t="shared" si="4"/>
        <v>0</v>
      </c>
      <c r="V15" s="75">
        <v>0</v>
      </c>
      <c r="W15" s="76">
        <f t="shared" si="3"/>
        <v>0</v>
      </c>
    </row>
    <row r="16" spans="1:23" ht="28.5" customHeight="1" x14ac:dyDescent="0.2">
      <c r="A16" s="292" t="s">
        <v>439</v>
      </c>
      <c r="B16" s="292"/>
      <c r="C16" s="292"/>
      <c r="D16" s="292"/>
      <c r="E16" s="292"/>
      <c r="F16" s="292"/>
      <c r="G16" s="8">
        <v>10</v>
      </c>
      <c r="H16" s="79">
        <v>0</v>
      </c>
      <c r="I16" s="79">
        <v>0</v>
      </c>
      <c r="J16" s="79">
        <v>0</v>
      </c>
      <c r="K16" s="79">
        <v>0</v>
      </c>
      <c r="L16" s="79">
        <v>0</v>
      </c>
      <c r="M16" s="79">
        <v>0</v>
      </c>
      <c r="N16" s="79">
        <v>0</v>
      </c>
      <c r="O16" s="79">
        <v>0</v>
      </c>
      <c r="P16" s="79">
        <v>0</v>
      </c>
      <c r="Q16" s="79">
        <v>0</v>
      </c>
      <c r="R16" s="75">
        <v>0</v>
      </c>
      <c r="S16" s="75">
        <v>0</v>
      </c>
      <c r="T16" s="75">
        <v>0</v>
      </c>
      <c r="U16" s="76">
        <f t="shared" si="4"/>
        <v>0</v>
      </c>
      <c r="V16" s="75">
        <v>0</v>
      </c>
      <c r="W16" s="76">
        <f t="shared" si="3"/>
        <v>0</v>
      </c>
    </row>
    <row r="17" spans="1:23" ht="23.25" customHeight="1" x14ac:dyDescent="0.2">
      <c r="A17" s="292" t="s">
        <v>440</v>
      </c>
      <c r="B17" s="292"/>
      <c r="C17" s="292"/>
      <c r="D17" s="292"/>
      <c r="E17" s="292"/>
      <c r="F17" s="292"/>
      <c r="G17" s="8">
        <v>11</v>
      </c>
      <c r="H17" s="79">
        <v>0</v>
      </c>
      <c r="I17" s="79">
        <v>0</v>
      </c>
      <c r="J17" s="79">
        <v>0</v>
      </c>
      <c r="K17" s="79">
        <v>0</v>
      </c>
      <c r="L17" s="79">
        <v>0</v>
      </c>
      <c r="M17" s="79">
        <v>0</v>
      </c>
      <c r="N17" s="75">
        <v>0</v>
      </c>
      <c r="O17" s="75">
        <v>0</v>
      </c>
      <c r="P17" s="75">
        <v>0</v>
      </c>
      <c r="Q17" s="75">
        <v>0</v>
      </c>
      <c r="R17" s="75">
        <v>0</v>
      </c>
      <c r="S17" s="75">
        <v>0</v>
      </c>
      <c r="T17" s="75">
        <v>0</v>
      </c>
      <c r="U17" s="76">
        <f t="shared" si="4"/>
        <v>0</v>
      </c>
      <c r="V17" s="75">
        <v>0</v>
      </c>
      <c r="W17" s="76">
        <f t="shared" si="3"/>
        <v>0</v>
      </c>
    </row>
    <row r="18" spans="1:23" x14ac:dyDescent="0.2">
      <c r="A18" s="292" t="s">
        <v>441</v>
      </c>
      <c r="B18" s="292"/>
      <c r="C18" s="292"/>
      <c r="D18" s="292"/>
      <c r="E18" s="292"/>
      <c r="F18" s="292"/>
      <c r="G18" s="8">
        <v>12</v>
      </c>
      <c r="H18" s="79">
        <v>0</v>
      </c>
      <c r="I18" s="79">
        <v>0</v>
      </c>
      <c r="J18" s="79">
        <v>0</v>
      </c>
      <c r="K18" s="79">
        <v>0</v>
      </c>
      <c r="L18" s="79">
        <v>0</v>
      </c>
      <c r="M18" s="79">
        <v>0</v>
      </c>
      <c r="N18" s="75">
        <v>-779896</v>
      </c>
      <c r="O18" s="75">
        <v>0</v>
      </c>
      <c r="P18" s="75">
        <v>0</v>
      </c>
      <c r="Q18" s="75">
        <v>0</v>
      </c>
      <c r="R18" s="75">
        <v>0</v>
      </c>
      <c r="S18" s="75">
        <v>0</v>
      </c>
      <c r="T18" s="75">
        <v>0</v>
      </c>
      <c r="U18" s="76">
        <f t="shared" si="4"/>
        <v>-779896</v>
      </c>
      <c r="V18" s="75">
        <v>0</v>
      </c>
      <c r="W18" s="76">
        <f t="shared" si="3"/>
        <v>-779896</v>
      </c>
    </row>
    <row r="19" spans="1:23" x14ac:dyDescent="0.2">
      <c r="A19" s="292" t="s">
        <v>442</v>
      </c>
      <c r="B19" s="292"/>
      <c r="C19" s="292"/>
      <c r="D19" s="292"/>
      <c r="E19" s="292"/>
      <c r="F19" s="292"/>
      <c r="G19" s="8">
        <v>13</v>
      </c>
      <c r="H19" s="75">
        <v>0</v>
      </c>
      <c r="I19" s="75">
        <v>0</v>
      </c>
      <c r="J19" s="75">
        <v>0</v>
      </c>
      <c r="K19" s="75">
        <v>0</v>
      </c>
      <c r="L19" s="75">
        <v>0</v>
      </c>
      <c r="M19" s="75">
        <v>0</v>
      </c>
      <c r="N19" s="75">
        <v>0</v>
      </c>
      <c r="O19" s="75">
        <v>0</v>
      </c>
      <c r="P19" s="75">
        <v>0</v>
      </c>
      <c r="Q19" s="75">
        <v>0</v>
      </c>
      <c r="R19" s="75">
        <v>0</v>
      </c>
      <c r="S19" s="75">
        <v>0</v>
      </c>
      <c r="T19" s="75">
        <v>0</v>
      </c>
      <c r="U19" s="76">
        <f t="shared" si="4"/>
        <v>0</v>
      </c>
      <c r="V19" s="75">
        <v>0</v>
      </c>
      <c r="W19" s="76">
        <f t="shared" si="3"/>
        <v>0</v>
      </c>
    </row>
    <row r="20" spans="1:23" x14ac:dyDescent="0.2">
      <c r="A20" s="292" t="s">
        <v>443</v>
      </c>
      <c r="B20" s="292"/>
      <c r="C20" s="292"/>
      <c r="D20" s="292"/>
      <c r="E20" s="292"/>
      <c r="F20" s="292"/>
      <c r="G20" s="8">
        <v>14</v>
      </c>
      <c r="H20" s="79">
        <v>0</v>
      </c>
      <c r="I20" s="79">
        <v>0</v>
      </c>
      <c r="J20" s="79">
        <v>0</v>
      </c>
      <c r="K20" s="79">
        <v>0</v>
      </c>
      <c r="L20" s="79">
        <v>0</v>
      </c>
      <c r="M20" s="79">
        <v>0</v>
      </c>
      <c r="N20" s="75">
        <v>140381</v>
      </c>
      <c r="O20" s="75">
        <v>0</v>
      </c>
      <c r="P20" s="75">
        <v>0</v>
      </c>
      <c r="Q20" s="75">
        <v>0</v>
      </c>
      <c r="R20" s="75">
        <v>0</v>
      </c>
      <c r="S20" s="75">
        <v>0</v>
      </c>
      <c r="T20" s="75">
        <v>0</v>
      </c>
      <c r="U20" s="76">
        <f t="shared" si="4"/>
        <v>140381</v>
      </c>
      <c r="V20" s="75">
        <v>0</v>
      </c>
      <c r="W20" s="76">
        <f t="shared" si="3"/>
        <v>140381</v>
      </c>
    </row>
    <row r="21" spans="1:23" ht="30.75" customHeight="1" x14ac:dyDescent="0.2">
      <c r="A21" s="292" t="s">
        <v>444</v>
      </c>
      <c r="B21" s="292"/>
      <c r="C21" s="292"/>
      <c r="D21" s="292"/>
      <c r="E21" s="292"/>
      <c r="F21" s="292"/>
      <c r="G21" s="8">
        <v>15</v>
      </c>
      <c r="H21" s="75">
        <v>0</v>
      </c>
      <c r="I21" s="75">
        <v>156186</v>
      </c>
      <c r="J21" s="75">
        <v>0</v>
      </c>
      <c r="K21" s="75">
        <v>0</v>
      </c>
      <c r="L21" s="75">
        <v>0</v>
      </c>
      <c r="M21" s="75">
        <v>0</v>
      </c>
      <c r="N21" s="75">
        <v>0</v>
      </c>
      <c r="O21" s="75">
        <v>0</v>
      </c>
      <c r="P21" s="75">
        <v>0</v>
      </c>
      <c r="Q21" s="75">
        <v>0</v>
      </c>
      <c r="R21" s="75">
        <v>0</v>
      </c>
      <c r="S21" s="75">
        <v>0</v>
      </c>
      <c r="T21" s="75">
        <v>0</v>
      </c>
      <c r="U21" s="76">
        <f t="shared" si="4"/>
        <v>156186</v>
      </c>
      <c r="V21" s="75">
        <v>0</v>
      </c>
      <c r="W21" s="76">
        <f t="shared" si="3"/>
        <v>156186</v>
      </c>
    </row>
    <row r="22" spans="1:23" ht="28.5" customHeight="1" x14ac:dyDescent="0.2">
      <c r="A22" s="292" t="s">
        <v>445</v>
      </c>
      <c r="B22" s="292"/>
      <c r="C22" s="292"/>
      <c r="D22" s="292"/>
      <c r="E22" s="292"/>
      <c r="F22" s="292"/>
      <c r="G22" s="8">
        <v>16</v>
      </c>
      <c r="H22" s="75">
        <v>0</v>
      </c>
      <c r="I22" s="75">
        <v>0</v>
      </c>
      <c r="J22" s="75">
        <v>0</v>
      </c>
      <c r="K22" s="75">
        <v>0</v>
      </c>
      <c r="L22" s="75">
        <v>0</v>
      </c>
      <c r="M22" s="75">
        <v>0</v>
      </c>
      <c r="N22" s="75">
        <v>0</v>
      </c>
      <c r="O22" s="75">
        <v>0</v>
      </c>
      <c r="P22" s="75">
        <v>0</v>
      </c>
      <c r="Q22" s="75">
        <v>0</v>
      </c>
      <c r="R22" s="75">
        <v>0</v>
      </c>
      <c r="S22" s="75">
        <v>0</v>
      </c>
      <c r="T22" s="75">
        <v>0</v>
      </c>
      <c r="U22" s="76">
        <f t="shared" si="4"/>
        <v>0</v>
      </c>
      <c r="V22" s="75">
        <v>0</v>
      </c>
      <c r="W22" s="76">
        <f t="shared" si="3"/>
        <v>0</v>
      </c>
    </row>
    <row r="23" spans="1:23" ht="26.25" customHeight="1" x14ac:dyDescent="0.2">
      <c r="A23" s="292" t="s">
        <v>446</v>
      </c>
      <c r="B23" s="292"/>
      <c r="C23" s="292"/>
      <c r="D23" s="292"/>
      <c r="E23" s="292"/>
      <c r="F23" s="292"/>
      <c r="G23" s="8">
        <v>17</v>
      </c>
      <c r="H23" s="75">
        <v>0</v>
      </c>
      <c r="I23" s="75">
        <v>0</v>
      </c>
      <c r="J23" s="75">
        <v>0</v>
      </c>
      <c r="K23" s="75">
        <v>0</v>
      </c>
      <c r="L23" s="75">
        <v>0</v>
      </c>
      <c r="M23" s="75">
        <v>0</v>
      </c>
      <c r="N23" s="75">
        <v>0</v>
      </c>
      <c r="O23" s="75">
        <v>0</v>
      </c>
      <c r="P23" s="75">
        <v>0</v>
      </c>
      <c r="Q23" s="75">
        <v>0</v>
      </c>
      <c r="R23" s="75">
        <v>0</v>
      </c>
      <c r="S23" s="75">
        <v>0</v>
      </c>
      <c r="T23" s="75">
        <v>0</v>
      </c>
      <c r="U23" s="76">
        <f t="shared" si="4"/>
        <v>0</v>
      </c>
      <c r="V23" s="75">
        <v>0</v>
      </c>
      <c r="W23" s="76">
        <f t="shared" si="3"/>
        <v>0</v>
      </c>
    </row>
    <row r="24" spans="1:23" x14ac:dyDescent="0.2">
      <c r="A24" s="292" t="s">
        <v>447</v>
      </c>
      <c r="B24" s="292"/>
      <c r="C24" s="292"/>
      <c r="D24" s="292"/>
      <c r="E24" s="292"/>
      <c r="F24" s="292"/>
      <c r="G24" s="8">
        <v>18</v>
      </c>
      <c r="H24" s="75">
        <v>0</v>
      </c>
      <c r="I24" s="75">
        <v>0</v>
      </c>
      <c r="J24" s="75">
        <v>0</v>
      </c>
      <c r="K24" s="75">
        <v>0</v>
      </c>
      <c r="L24" s="75">
        <v>0</v>
      </c>
      <c r="M24" s="75">
        <v>0</v>
      </c>
      <c r="N24" s="75">
        <v>0</v>
      </c>
      <c r="O24" s="75">
        <v>0</v>
      </c>
      <c r="P24" s="75">
        <v>0</v>
      </c>
      <c r="Q24" s="75">
        <v>0</v>
      </c>
      <c r="R24" s="75">
        <v>0</v>
      </c>
      <c r="S24" s="75">
        <v>0</v>
      </c>
      <c r="T24" s="75">
        <v>0</v>
      </c>
      <c r="U24" s="76">
        <f t="shared" si="4"/>
        <v>0</v>
      </c>
      <c r="V24" s="75">
        <v>0</v>
      </c>
      <c r="W24" s="76">
        <f t="shared" si="3"/>
        <v>0</v>
      </c>
    </row>
    <row r="25" spans="1:23" x14ac:dyDescent="0.2">
      <c r="A25" s="292" t="s">
        <v>448</v>
      </c>
      <c r="B25" s="292"/>
      <c r="C25" s="292"/>
      <c r="D25" s="292"/>
      <c r="E25" s="292"/>
      <c r="F25" s="292"/>
      <c r="G25" s="8">
        <v>19</v>
      </c>
      <c r="H25" s="75">
        <v>0</v>
      </c>
      <c r="I25" s="75">
        <v>0</v>
      </c>
      <c r="J25" s="75">
        <v>0</v>
      </c>
      <c r="K25" s="75">
        <v>0</v>
      </c>
      <c r="L25" s="75">
        <v>-6641226</v>
      </c>
      <c r="M25" s="75">
        <v>0</v>
      </c>
      <c r="N25" s="75">
        <v>0</v>
      </c>
      <c r="O25" s="75">
        <v>0</v>
      </c>
      <c r="P25" s="75">
        <v>0</v>
      </c>
      <c r="Q25" s="75">
        <v>0</v>
      </c>
      <c r="R25" s="75">
        <v>0</v>
      </c>
      <c r="S25" s="75">
        <v>-62907552</v>
      </c>
      <c r="T25" s="75">
        <v>0</v>
      </c>
      <c r="U25" s="76">
        <f t="shared" si="4"/>
        <v>-56266326</v>
      </c>
      <c r="V25" s="75">
        <v>0</v>
      </c>
      <c r="W25" s="76">
        <f t="shared" si="3"/>
        <v>-56266326</v>
      </c>
    </row>
    <row r="26" spans="1:23" x14ac:dyDescent="0.2">
      <c r="A26" s="292" t="s">
        <v>449</v>
      </c>
      <c r="B26" s="292"/>
      <c r="C26" s="292"/>
      <c r="D26" s="292"/>
      <c r="E26" s="292"/>
      <c r="F26" s="292"/>
      <c r="G26" s="8">
        <v>20</v>
      </c>
      <c r="H26" s="75">
        <v>0</v>
      </c>
      <c r="I26" s="75">
        <v>0</v>
      </c>
      <c r="J26" s="75">
        <v>0</v>
      </c>
      <c r="K26" s="75">
        <v>0</v>
      </c>
      <c r="L26" s="75">
        <v>0</v>
      </c>
      <c r="M26" s="75">
        <v>0</v>
      </c>
      <c r="N26" s="75">
        <v>0</v>
      </c>
      <c r="O26" s="75">
        <v>0</v>
      </c>
      <c r="P26" s="75">
        <v>0</v>
      </c>
      <c r="Q26" s="75">
        <v>0</v>
      </c>
      <c r="R26" s="75">
        <v>0</v>
      </c>
      <c r="S26" s="75">
        <v>0</v>
      </c>
      <c r="T26" s="75">
        <v>0</v>
      </c>
      <c r="U26" s="76">
        <f t="shared" si="4"/>
        <v>0</v>
      </c>
      <c r="V26" s="75">
        <v>0</v>
      </c>
      <c r="W26" s="76">
        <f t="shared" si="3"/>
        <v>0</v>
      </c>
    </row>
    <row r="27" spans="1:23" x14ac:dyDescent="0.2">
      <c r="A27" s="292" t="s">
        <v>450</v>
      </c>
      <c r="B27" s="292"/>
      <c r="C27" s="292"/>
      <c r="D27" s="292"/>
      <c r="E27" s="292"/>
      <c r="F27" s="292"/>
      <c r="G27" s="8">
        <v>21</v>
      </c>
      <c r="H27" s="75">
        <v>0</v>
      </c>
      <c r="I27" s="75">
        <v>0</v>
      </c>
      <c r="J27" s="75">
        <v>5657067</v>
      </c>
      <c r="K27" s="75">
        <v>0</v>
      </c>
      <c r="L27" s="75">
        <v>0</v>
      </c>
      <c r="M27" s="75">
        <v>0</v>
      </c>
      <c r="N27" s="75">
        <v>43404232</v>
      </c>
      <c r="O27" s="75">
        <v>0</v>
      </c>
      <c r="P27" s="75">
        <v>0</v>
      </c>
      <c r="Q27" s="75">
        <v>0</v>
      </c>
      <c r="R27" s="75">
        <v>0</v>
      </c>
      <c r="S27" s="75">
        <v>-49061299</v>
      </c>
      <c r="T27" s="75">
        <v>0</v>
      </c>
      <c r="U27" s="76">
        <f t="shared" si="4"/>
        <v>0</v>
      </c>
      <c r="V27" s="75">
        <v>0</v>
      </c>
      <c r="W27" s="76">
        <f t="shared" si="3"/>
        <v>0</v>
      </c>
    </row>
    <row r="28" spans="1:23" x14ac:dyDescent="0.2">
      <c r="A28" s="292" t="s">
        <v>451</v>
      </c>
      <c r="B28" s="292"/>
      <c r="C28" s="292"/>
      <c r="D28" s="292"/>
      <c r="E28" s="292"/>
      <c r="F28" s="292"/>
      <c r="G28" s="8">
        <v>22</v>
      </c>
      <c r="H28" s="75">
        <v>0</v>
      </c>
      <c r="I28" s="75">
        <v>0</v>
      </c>
      <c r="J28" s="75">
        <v>0</v>
      </c>
      <c r="K28" s="75">
        <v>0</v>
      </c>
      <c r="L28" s="75">
        <v>0</v>
      </c>
      <c r="M28" s="75">
        <v>0</v>
      </c>
      <c r="N28" s="75">
        <v>0</v>
      </c>
      <c r="O28" s="75">
        <v>0</v>
      </c>
      <c r="P28" s="75">
        <v>0</v>
      </c>
      <c r="Q28" s="75">
        <v>0</v>
      </c>
      <c r="R28" s="75">
        <v>0</v>
      </c>
      <c r="S28" s="75">
        <v>0</v>
      </c>
      <c r="T28" s="75">
        <v>0</v>
      </c>
      <c r="U28" s="76">
        <f t="shared" si="4"/>
        <v>0</v>
      </c>
      <c r="V28" s="75">
        <v>0</v>
      </c>
      <c r="W28" s="76">
        <f t="shared" si="3"/>
        <v>0</v>
      </c>
    </row>
    <row r="29" spans="1:23" ht="27.75" customHeight="1" x14ac:dyDescent="0.2">
      <c r="A29" s="310" t="s">
        <v>452</v>
      </c>
      <c r="B29" s="310"/>
      <c r="C29" s="310"/>
      <c r="D29" s="310"/>
      <c r="E29" s="310"/>
      <c r="F29" s="310"/>
      <c r="G29" s="10">
        <v>23</v>
      </c>
      <c r="H29" s="78">
        <f>SUM(H10:H28)</f>
        <v>1566400660</v>
      </c>
      <c r="I29" s="78">
        <f t="shared" ref="I29:W29" si="5">SUM(I10:I28)</f>
        <v>178030772</v>
      </c>
      <c r="J29" s="78">
        <f t="shared" si="5"/>
        <v>36604533</v>
      </c>
      <c r="K29" s="78">
        <f t="shared" si="5"/>
        <v>147604502</v>
      </c>
      <c r="L29" s="78">
        <f t="shared" si="5"/>
        <v>47568237</v>
      </c>
      <c r="M29" s="78">
        <f t="shared" si="5"/>
        <v>0</v>
      </c>
      <c r="N29" s="78">
        <f t="shared" si="5"/>
        <v>246479478</v>
      </c>
      <c r="O29" s="78">
        <f t="shared" si="5"/>
        <v>0</v>
      </c>
      <c r="P29" s="78">
        <f t="shared" si="5"/>
        <v>0</v>
      </c>
      <c r="Q29" s="78">
        <f t="shared" si="5"/>
        <v>0</v>
      </c>
      <c r="R29" s="78">
        <f t="shared" si="5"/>
        <v>0</v>
      </c>
      <c r="S29" s="78">
        <f t="shared" si="5"/>
        <v>4868475</v>
      </c>
      <c r="T29" s="78">
        <f t="shared" si="5"/>
        <v>145189104</v>
      </c>
      <c r="U29" s="78">
        <f t="shared" si="5"/>
        <v>2277609287</v>
      </c>
      <c r="V29" s="78">
        <f t="shared" si="5"/>
        <v>0</v>
      </c>
      <c r="W29" s="78">
        <f t="shared" si="5"/>
        <v>2277609287</v>
      </c>
    </row>
    <row r="30" spans="1:23" x14ac:dyDescent="0.2">
      <c r="A30" s="311" t="s">
        <v>453</v>
      </c>
      <c r="B30" s="312"/>
      <c r="C30" s="312"/>
      <c r="D30" s="312"/>
      <c r="E30" s="312"/>
      <c r="F30" s="312"/>
      <c r="G30" s="312"/>
      <c r="H30" s="312"/>
      <c r="I30" s="312"/>
      <c r="J30" s="312"/>
      <c r="K30" s="312"/>
      <c r="L30" s="312"/>
      <c r="M30" s="312"/>
      <c r="N30" s="312"/>
      <c r="O30" s="312"/>
      <c r="P30" s="312"/>
      <c r="Q30" s="312"/>
      <c r="R30" s="312"/>
      <c r="S30" s="312"/>
      <c r="T30" s="312"/>
      <c r="U30" s="312"/>
      <c r="V30" s="312"/>
      <c r="W30" s="312"/>
    </row>
    <row r="31" spans="1:23" ht="36.75" customHeight="1" x14ac:dyDescent="0.2">
      <c r="A31" s="313" t="s">
        <v>454</v>
      </c>
      <c r="B31" s="313"/>
      <c r="C31" s="313"/>
      <c r="D31" s="313"/>
      <c r="E31" s="313"/>
      <c r="F31" s="313"/>
      <c r="G31" s="9">
        <v>24</v>
      </c>
      <c r="H31" s="77">
        <f>SUM(H12:H20)</f>
        <v>0</v>
      </c>
      <c r="I31" s="77">
        <f t="shared" ref="I31:W31" si="6">SUM(I12:I20)</f>
        <v>0</v>
      </c>
      <c r="J31" s="77">
        <f t="shared" si="6"/>
        <v>0</v>
      </c>
      <c r="K31" s="77">
        <f t="shared" si="6"/>
        <v>0</v>
      </c>
      <c r="L31" s="77">
        <f t="shared" si="6"/>
        <v>0</v>
      </c>
      <c r="M31" s="77">
        <f t="shared" si="6"/>
        <v>0</v>
      </c>
      <c r="N31" s="77">
        <f t="shared" si="6"/>
        <v>-639515</v>
      </c>
      <c r="O31" s="77">
        <f t="shared" si="6"/>
        <v>0</v>
      </c>
      <c r="P31" s="77">
        <f t="shared" si="6"/>
        <v>0</v>
      </c>
      <c r="Q31" s="77">
        <f t="shared" si="6"/>
        <v>0</v>
      </c>
      <c r="R31" s="77">
        <f t="shared" si="6"/>
        <v>0</v>
      </c>
      <c r="S31" s="77">
        <f t="shared" si="6"/>
        <v>0</v>
      </c>
      <c r="T31" s="77">
        <f t="shared" si="6"/>
        <v>0</v>
      </c>
      <c r="U31" s="77">
        <f t="shared" si="6"/>
        <v>-639515</v>
      </c>
      <c r="V31" s="77">
        <f t="shared" si="6"/>
        <v>0</v>
      </c>
      <c r="W31" s="77">
        <f t="shared" si="6"/>
        <v>-639515</v>
      </c>
    </row>
    <row r="32" spans="1:23" ht="31.5" customHeight="1" x14ac:dyDescent="0.2">
      <c r="A32" s="313" t="s">
        <v>455</v>
      </c>
      <c r="B32" s="313"/>
      <c r="C32" s="313"/>
      <c r="D32" s="313"/>
      <c r="E32" s="313"/>
      <c r="F32" s="313"/>
      <c r="G32" s="9">
        <v>25</v>
      </c>
      <c r="H32" s="77">
        <f>H11+H31</f>
        <v>0</v>
      </c>
      <c r="I32" s="77">
        <f t="shared" ref="I32:W32" si="7">I11+I31</f>
        <v>0</v>
      </c>
      <c r="J32" s="77">
        <f t="shared" si="7"/>
        <v>0</v>
      </c>
      <c r="K32" s="77">
        <f t="shared" si="7"/>
        <v>0</v>
      </c>
      <c r="L32" s="77">
        <f t="shared" si="7"/>
        <v>0</v>
      </c>
      <c r="M32" s="77">
        <f t="shared" si="7"/>
        <v>0</v>
      </c>
      <c r="N32" s="77">
        <f t="shared" si="7"/>
        <v>-639515</v>
      </c>
      <c r="O32" s="77">
        <f t="shared" si="7"/>
        <v>0</v>
      </c>
      <c r="P32" s="77">
        <f t="shared" si="7"/>
        <v>0</v>
      </c>
      <c r="Q32" s="77">
        <f t="shared" si="7"/>
        <v>0</v>
      </c>
      <c r="R32" s="77">
        <f t="shared" si="7"/>
        <v>0</v>
      </c>
      <c r="S32" s="77">
        <f t="shared" si="7"/>
        <v>0</v>
      </c>
      <c r="T32" s="77">
        <f t="shared" si="7"/>
        <v>145189104</v>
      </c>
      <c r="U32" s="77">
        <f t="shared" si="7"/>
        <v>144549589</v>
      </c>
      <c r="V32" s="77">
        <f t="shared" si="7"/>
        <v>0</v>
      </c>
      <c r="W32" s="77">
        <f t="shared" si="7"/>
        <v>144549589</v>
      </c>
    </row>
    <row r="33" spans="1:23" ht="30.75" customHeight="1" x14ac:dyDescent="0.2">
      <c r="A33" s="314" t="s">
        <v>456</v>
      </c>
      <c r="B33" s="314"/>
      <c r="C33" s="314"/>
      <c r="D33" s="314"/>
      <c r="E33" s="314"/>
      <c r="F33" s="314"/>
      <c r="G33" s="10">
        <v>26</v>
      </c>
      <c r="H33" s="78">
        <f>SUM(H21:H28)</f>
        <v>0</v>
      </c>
      <c r="I33" s="78">
        <f t="shared" ref="I33:W33" si="8">SUM(I21:I28)</f>
        <v>156186</v>
      </c>
      <c r="J33" s="78">
        <f t="shared" si="8"/>
        <v>5657067</v>
      </c>
      <c r="K33" s="78">
        <f t="shared" si="8"/>
        <v>0</v>
      </c>
      <c r="L33" s="78">
        <f t="shared" si="8"/>
        <v>-6641226</v>
      </c>
      <c r="M33" s="78">
        <f t="shared" si="8"/>
        <v>0</v>
      </c>
      <c r="N33" s="78">
        <f t="shared" si="8"/>
        <v>43404232</v>
      </c>
      <c r="O33" s="78">
        <f t="shared" si="8"/>
        <v>0</v>
      </c>
      <c r="P33" s="78">
        <f t="shared" si="8"/>
        <v>0</v>
      </c>
      <c r="Q33" s="78">
        <f t="shared" si="8"/>
        <v>0</v>
      </c>
      <c r="R33" s="78">
        <f t="shared" si="8"/>
        <v>0</v>
      </c>
      <c r="S33" s="78">
        <f t="shared" si="8"/>
        <v>-111968851</v>
      </c>
      <c r="T33" s="78">
        <f t="shared" si="8"/>
        <v>0</v>
      </c>
      <c r="U33" s="78">
        <f t="shared" si="8"/>
        <v>-56110140</v>
      </c>
      <c r="V33" s="78">
        <f t="shared" si="8"/>
        <v>0</v>
      </c>
      <c r="W33" s="78">
        <f t="shared" si="8"/>
        <v>-56110140</v>
      </c>
    </row>
    <row r="34" spans="1:23" x14ac:dyDescent="0.2">
      <c r="A34" s="311" t="s">
        <v>457</v>
      </c>
      <c r="B34" s="315"/>
      <c r="C34" s="315"/>
      <c r="D34" s="315"/>
      <c r="E34" s="315"/>
      <c r="F34" s="315"/>
      <c r="G34" s="315"/>
      <c r="H34" s="315"/>
      <c r="I34" s="315"/>
      <c r="J34" s="315"/>
      <c r="K34" s="315"/>
      <c r="L34" s="315"/>
      <c r="M34" s="315"/>
      <c r="N34" s="315"/>
      <c r="O34" s="315"/>
      <c r="P34" s="315"/>
      <c r="Q34" s="315"/>
      <c r="R34" s="315"/>
      <c r="S34" s="315"/>
      <c r="T34" s="315"/>
      <c r="U34" s="315"/>
      <c r="V34" s="315"/>
      <c r="W34" s="315"/>
    </row>
    <row r="35" spans="1:23" x14ac:dyDescent="0.2">
      <c r="A35" s="309" t="s">
        <v>458</v>
      </c>
      <c r="B35" s="309"/>
      <c r="C35" s="309"/>
      <c r="D35" s="309"/>
      <c r="E35" s="309"/>
      <c r="F35" s="309"/>
      <c r="G35" s="8">
        <v>27</v>
      </c>
      <c r="H35" s="75">
        <v>1566400660</v>
      </c>
      <c r="I35" s="75">
        <v>178030772</v>
      </c>
      <c r="J35" s="75">
        <v>36604533</v>
      </c>
      <c r="K35" s="75">
        <v>147604502</v>
      </c>
      <c r="L35" s="75">
        <v>47568237</v>
      </c>
      <c r="M35" s="75">
        <v>0</v>
      </c>
      <c r="N35" s="75">
        <v>246479478</v>
      </c>
      <c r="O35" s="75">
        <v>0</v>
      </c>
      <c r="P35" s="75">
        <v>0</v>
      </c>
      <c r="Q35" s="75">
        <v>0</v>
      </c>
      <c r="R35" s="75">
        <v>0</v>
      </c>
      <c r="S35" s="75">
        <v>150057579</v>
      </c>
      <c r="T35" s="75">
        <v>0</v>
      </c>
      <c r="U35" s="76">
        <f t="shared" ref="U35:U37" si="9">H35+I35+J35+K35-L35+M35+N35+O35+P35+Q35+R35+S35+T35</f>
        <v>2277609287</v>
      </c>
      <c r="V35" s="75">
        <v>0</v>
      </c>
      <c r="W35" s="76">
        <f t="shared" ref="W35:W37" si="10">U35+V35</f>
        <v>2277609287</v>
      </c>
    </row>
    <row r="36" spans="1:23" x14ac:dyDescent="0.2">
      <c r="A36" s="292" t="s">
        <v>459</v>
      </c>
      <c r="B36" s="292"/>
      <c r="C36" s="292"/>
      <c r="D36" s="292"/>
      <c r="E36" s="292"/>
      <c r="F36" s="292"/>
      <c r="G36" s="8">
        <v>28</v>
      </c>
      <c r="H36" s="75">
        <v>0</v>
      </c>
      <c r="I36" s="75">
        <v>0</v>
      </c>
      <c r="J36" s="75">
        <v>0</v>
      </c>
      <c r="K36" s="75">
        <v>0</v>
      </c>
      <c r="L36" s="75">
        <v>0</v>
      </c>
      <c r="M36" s="75">
        <v>0</v>
      </c>
      <c r="N36" s="75">
        <v>0</v>
      </c>
      <c r="O36" s="75">
        <v>0</v>
      </c>
      <c r="P36" s="75">
        <v>0</v>
      </c>
      <c r="Q36" s="75">
        <v>0</v>
      </c>
      <c r="R36" s="75">
        <v>0</v>
      </c>
      <c r="S36" s="75">
        <v>0</v>
      </c>
      <c r="T36" s="75">
        <v>0</v>
      </c>
      <c r="U36" s="76">
        <f t="shared" si="9"/>
        <v>0</v>
      </c>
      <c r="V36" s="75">
        <v>0</v>
      </c>
      <c r="W36" s="76">
        <f t="shared" si="10"/>
        <v>0</v>
      </c>
    </row>
    <row r="37" spans="1:23" x14ac:dyDescent="0.2">
      <c r="A37" s="292" t="s">
        <v>460</v>
      </c>
      <c r="B37" s="292"/>
      <c r="C37" s="292"/>
      <c r="D37" s="292"/>
      <c r="E37" s="292"/>
      <c r="F37" s="292"/>
      <c r="G37" s="8">
        <v>29</v>
      </c>
      <c r="H37" s="75">
        <v>0</v>
      </c>
      <c r="I37" s="75">
        <v>0</v>
      </c>
      <c r="J37" s="75">
        <v>0</v>
      </c>
      <c r="K37" s="75">
        <v>0</v>
      </c>
      <c r="L37" s="75">
        <v>0</v>
      </c>
      <c r="M37" s="75">
        <v>0</v>
      </c>
      <c r="N37" s="75">
        <v>0</v>
      </c>
      <c r="O37" s="75">
        <v>0</v>
      </c>
      <c r="P37" s="75">
        <v>0</v>
      </c>
      <c r="Q37" s="75">
        <v>0</v>
      </c>
      <c r="R37" s="75">
        <v>0</v>
      </c>
      <c r="S37" s="75">
        <v>0</v>
      </c>
      <c r="T37" s="75">
        <v>0</v>
      </c>
      <c r="U37" s="76">
        <f t="shared" si="9"/>
        <v>0</v>
      </c>
      <c r="V37" s="75">
        <v>0</v>
      </c>
      <c r="W37" s="76">
        <f t="shared" si="10"/>
        <v>0</v>
      </c>
    </row>
    <row r="38" spans="1:23" ht="25.5" customHeight="1" x14ac:dyDescent="0.2">
      <c r="A38" s="293" t="s">
        <v>461</v>
      </c>
      <c r="B38" s="293"/>
      <c r="C38" s="293"/>
      <c r="D38" s="293"/>
      <c r="E38" s="293"/>
      <c r="F38" s="293"/>
      <c r="G38" s="9">
        <v>30</v>
      </c>
      <c r="H38" s="77">
        <f>H35+H36+H37</f>
        <v>1566400660</v>
      </c>
      <c r="I38" s="77">
        <f t="shared" ref="I38:W38" si="11">I35+I36+I37</f>
        <v>178030772</v>
      </c>
      <c r="J38" s="77">
        <f t="shared" si="11"/>
        <v>36604533</v>
      </c>
      <c r="K38" s="77">
        <f t="shared" si="11"/>
        <v>147604502</v>
      </c>
      <c r="L38" s="77">
        <f t="shared" si="11"/>
        <v>47568237</v>
      </c>
      <c r="M38" s="77">
        <f t="shared" si="11"/>
        <v>0</v>
      </c>
      <c r="N38" s="77">
        <f t="shared" si="11"/>
        <v>246479478</v>
      </c>
      <c r="O38" s="77">
        <f t="shared" si="11"/>
        <v>0</v>
      </c>
      <c r="P38" s="77">
        <f t="shared" si="11"/>
        <v>0</v>
      </c>
      <c r="Q38" s="77">
        <f t="shared" si="11"/>
        <v>0</v>
      </c>
      <c r="R38" s="77">
        <f t="shared" si="11"/>
        <v>0</v>
      </c>
      <c r="S38" s="77">
        <f t="shared" si="11"/>
        <v>150057579</v>
      </c>
      <c r="T38" s="77">
        <f t="shared" si="11"/>
        <v>0</v>
      </c>
      <c r="U38" s="77">
        <f t="shared" si="11"/>
        <v>2277609287</v>
      </c>
      <c r="V38" s="77">
        <f t="shared" si="11"/>
        <v>0</v>
      </c>
      <c r="W38" s="77">
        <f t="shared" si="11"/>
        <v>2277609287</v>
      </c>
    </row>
    <row r="39" spans="1:23" x14ac:dyDescent="0.2">
      <c r="A39" s="292" t="s">
        <v>462</v>
      </c>
      <c r="B39" s="292"/>
      <c r="C39" s="292"/>
      <c r="D39" s="292"/>
      <c r="E39" s="292"/>
      <c r="F39" s="292"/>
      <c r="G39" s="8">
        <v>31</v>
      </c>
      <c r="H39" s="79">
        <v>0</v>
      </c>
      <c r="I39" s="79">
        <v>0</v>
      </c>
      <c r="J39" s="79">
        <v>0</v>
      </c>
      <c r="K39" s="79">
        <v>0</v>
      </c>
      <c r="L39" s="79">
        <v>0</v>
      </c>
      <c r="M39" s="79">
        <v>0</v>
      </c>
      <c r="N39" s="79">
        <v>0</v>
      </c>
      <c r="O39" s="79">
        <v>0</v>
      </c>
      <c r="P39" s="79">
        <v>0</v>
      </c>
      <c r="Q39" s="79">
        <v>0</v>
      </c>
      <c r="R39" s="79">
        <v>0</v>
      </c>
      <c r="S39" s="79">
        <v>0</v>
      </c>
      <c r="T39" s="75">
        <v>193832036</v>
      </c>
      <c r="U39" s="76">
        <f t="shared" ref="U39:U56" si="12">H39+I39+J39+K39-L39+M39+N39+O39+P39+Q39+R39+S39+T39</f>
        <v>193832036</v>
      </c>
      <c r="V39" s="75">
        <v>0</v>
      </c>
      <c r="W39" s="76">
        <f t="shared" ref="W39:W56" si="13">U39+V39</f>
        <v>193832036</v>
      </c>
    </row>
    <row r="40" spans="1:23" x14ac:dyDescent="0.2">
      <c r="A40" s="292" t="s">
        <v>463</v>
      </c>
      <c r="B40" s="292"/>
      <c r="C40" s="292"/>
      <c r="D40" s="292"/>
      <c r="E40" s="292"/>
      <c r="F40" s="292"/>
      <c r="G40" s="8">
        <v>32</v>
      </c>
      <c r="H40" s="79">
        <v>0</v>
      </c>
      <c r="I40" s="79">
        <v>0</v>
      </c>
      <c r="J40" s="79">
        <v>0</v>
      </c>
      <c r="K40" s="79">
        <v>0</v>
      </c>
      <c r="L40" s="79">
        <v>0</v>
      </c>
      <c r="M40" s="79">
        <v>0</v>
      </c>
      <c r="N40" s="75">
        <v>0</v>
      </c>
      <c r="O40" s="79">
        <v>0</v>
      </c>
      <c r="P40" s="79">
        <v>0</v>
      </c>
      <c r="Q40" s="79">
        <v>0</v>
      </c>
      <c r="R40" s="79">
        <v>0</v>
      </c>
      <c r="S40" s="79">
        <v>0</v>
      </c>
      <c r="T40" s="79">
        <v>0</v>
      </c>
      <c r="U40" s="76">
        <f t="shared" si="12"/>
        <v>0</v>
      </c>
      <c r="V40" s="75">
        <v>0</v>
      </c>
      <c r="W40" s="76">
        <f t="shared" si="13"/>
        <v>0</v>
      </c>
    </row>
    <row r="41" spans="1:23" ht="27" customHeight="1" x14ac:dyDescent="0.2">
      <c r="A41" s="292" t="s">
        <v>464</v>
      </c>
      <c r="B41" s="292"/>
      <c r="C41" s="292"/>
      <c r="D41" s="292"/>
      <c r="E41" s="292"/>
      <c r="F41" s="292"/>
      <c r="G41" s="8">
        <v>33</v>
      </c>
      <c r="H41" s="79">
        <v>0</v>
      </c>
      <c r="I41" s="79">
        <v>0</v>
      </c>
      <c r="J41" s="79">
        <v>0</v>
      </c>
      <c r="K41" s="79">
        <v>0</v>
      </c>
      <c r="L41" s="79">
        <v>0</v>
      </c>
      <c r="M41" s="79">
        <v>0</v>
      </c>
      <c r="N41" s="79">
        <v>0</v>
      </c>
      <c r="O41" s="75">
        <v>0</v>
      </c>
      <c r="P41" s="79">
        <v>0</v>
      </c>
      <c r="Q41" s="79">
        <v>0</v>
      </c>
      <c r="R41" s="79">
        <v>0</v>
      </c>
      <c r="S41" s="75">
        <v>0</v>
      </c>
      <c r="T41" s="75">
        <v>0</v>
      </c>
      <c r="U41" s="76">
        <f t="shared" si="12"/>
        <v>0</v>
      </c>
      <c r="V41" s="75">
        <v>0</v>
      </c>
      <c r="W41" s="76">
        <f t="shared" si="13"/>
        <v>0</v>
      </c>
    </row>
    <row r="42" spans="1:23" ht="20.25" customHeight="1" x14ac:dyDescent="0.2">
      <c r="A42" s="292" t="s">
        <v>465</v>
      </c>
      <c r="B42" s="292"/>
      <c r="C42" s="292"/>
      <c r="D42" s="292"/>
      <c r="E42" s="292"/>
      <c r="F42" s="292"/>
      <c r="G42" s="8">
        <v>34</v>
      </c>
      <c r="H42" s="79">
        <v>0</v>
      </c>
      <c r="I42" s="79">
        <v>0</v>
      </c>
      <c r="J42" s="79">
        <v>0</v>
      </c>
      <c r="K42" s="79">
        <v>0</v>
      </c>
      <c r="L42" s="79">
        <v>0</v>
      </c>
      <c r="M42" s="79">
        <v>0</v>
      </c>
      <c r="N42" s="79">
        <v>0</v>
      </c>
      <c r="O42" s="79">
        <v>0</v>
      </c>
      <c r="P42" s="75">
        <v>0</v>
      </c>
      <c r="Q42" s="79">
        <v>0</v>
      </c>
      <c r="R42" s="79">
        <v>0</v>
      </c>
      <c r="S42" s="75">
        <v>0</v>
      </c>
      <c r="T42" s="75">
        <v>0</v>
      </c>
      <c r="U42" s="76">
        <f t="shared" si="12"/>
        <v>0</v>
      </c>
      <c r="V42" s="75">
        <v>0</v>
      </c>
      <c r="W42" s="76">
        <f t="shared" si="13"/>
        <v>0</v>
      </c>
    </row>
    <row r="43" spans="1:23" ht="21" customHeight="1" x14ac:dyDescent="0.2">
      <c r="A43" s="292" t="s">
        <v>466</v>
      </c>
      <c r="B43" s="292"/>
      <c r="C43" s="292"/>
      <c r="D43" s="292"/>
      <c r="E43" s="292"/>
      <c r="F43" s="292"/>
      <c r="G43" s="8">
        <v>35</v>
      </c>
      <c r="H43" s="79">
        <v>0</v>
      </c>
      <c r="I43" s="79">
        <v>0</v>
      </c>
      <c r="J43" s="79">
        <v>0</v>
      </c>
      <c r="K43" s="79">
        <v>0</v>
      </c>
      <c r="L43" s="79">
        <v>0</v>
      </c>
      <c r="M43" s="79">
        <v>0</v>
      </c>
      <c r="N43" s="79">
        <v>0</v>
      </c>
      <c r="O43" s="79">
        <v>0</v>
      </c>
      <c r="P43" s="79">
        <v>0</v>
      </c>
      <c r="Q43" s="75">
        <v>0</v>
      </c>
      <c r="R43" s="79">
        <v>0</v>
      </c>
      <c r="S43" s="75">
        <v>0</v>
      </c>
      <c r="T43" s="75">
        <v>0</v>
      </c>
      <c r="U43" s="76">
        <f t="shared" si="12"/>
        <v>0</v>
      </c>
      <c r="V43" s="75">
        <v>0</v>
      </c>
      <c r="W43" s="76">
        <f t="shared" si="13"/>
        <v>0</v>
      </c>
    </row>
    <row r="44" spans="1:23" ht="29.25" customHeight="1" x14ac:dyDescent="0.2">
      <c r="A44" s="292" t="s">
        <v>467</v>
      </c>
      <c r="B44" s="292"/>
      <c r="C44" s="292"/>
      <c r="D44" s="292"/>
      <c r="E44" s="292"/>
      <c r="F44" s="292"/>
      <c r="G44" s="8">
        <v>36</v>
      </c>
      <c r="H44" s="79">
        <v>0</v>
      </c>
      <c r="I44" s="79">
        <v>0</v>
      </c>
      <c r="J44" s="79">
        <v>0</v>
      </c>
      <c r="K44" s="79">
        <v>0</v>
      </c>
      <c r="L44" s="79">
        <v>0</v>
      </c>
      <c r="M44" s="79">
        <v>0</v>
      </c>
      <c r="N44" s="79">
        <v>0</v>
      </c>
      <c r="O44" s="79">
        <v>0</v>
      </c>
      <c r="P44" s="79">
        <v>0</v>
      </c>
      <c r="Q44" s="79">
        <v>0</v>
      </c>
      <c r="R44" s="75">
        <v>0</v>
      </c>
      <c r="S44" s="75">
        <v>0</v>
      </c>
      <c r="T44" s="75">
        <v>0</v>
      </c>
      <c r="U44" s="76">
        <f t="shared" si="12"/>
        <v>0</v>
      </c>
      <c r="V44" s="75">
        <v>0</v>
      </c>
      <c r="W44" s="76">
        <f t="shared" si="13"/>
        <v>0</v>
      </c>
    </row>
    <row r="45" spans="1:23" ht="21" customHeight="1" x14ac:dyDescent="0.2">
      <c r="A45" s="292" t="s">
        <v>468</v>
      </c>
      <c r="B45" s="292"/>
      <c r="C45" s="292"/>
      <c r="D45" s="292"/>
      <c r="E45" s="292"/>
      <c r="F45" s="292"/>
      <c r="G45" s="8">
        <v>37</v>
      </c>
      <c r="H45" s="79">
        <v>0</v>
      </c>
      <c r="I45" s="79">
        <v>0</v>
      </c>
      <c r="J45" s="79">
        <v>0</v>
      </c>
      <c r="K45" s="79">
        <v>0</v>
      </c>
      <c r="L45" s="79">
        <v>0</v>
      </c>
      <c r="M45" s="79">
        <v>0</v>
      </c>
      <c r="N45" s="75">
        <v>0</v>
      </c>
      <c r="O45" s="75">
        <v>0</v>
      </c>
      <c r="P45" s="75">
        <v>0</v>
      </c>
      <c r="Q45" s="75">
        <v>0</v>
      </c>
      <c r="R45" s="75">
        <v>0</v>
      </c>
      <c r="S45" s="75">
        <v>0</v>
      </c>
      <c r="T45" s="75">
        <v>0</v>
      </c>
      <c r="U45" s="76">
        <f t="shared" si="12"/>
        <v>0</v>
      </c>
      <c r="V45" s="75">
        <v>0</v>
      </c>
      <c r="W45" s="76">
        <f t="shared" si="13"/>
        <v>0</v>
      </c>
    </row>
    <row r="46" spans="1:23" x14ac:dyDescent="0.2">
      <c r="A46" s="292" t="s">
        <v>469</v>
      </c>
      <c r="B46" s="292"/>
      <c r="C46" s="292"/>
      <c r="D46" s="292"/>
      <c r="E46" s="292"/>
      <c r="F46" s="292"/>
      <c r="G46" s="8">
        <v>38</v>
      </c>
      <c r="H46" s="79">
        <v>0</v>
      </c>
      <c r="I46" s="79">
        <v>0</v>
      </c>
      <c r="J46" s="79">
        <v>0</v>
      </c>
      <c r="K46" s="79">
        <v>0</v>
      </c>
      <c r="L46" s="79">
        <v>0</v>
      </c>
      <c r="M46" s="79">
        <v>0</v>
      </c>
      <c r="N46" s="75">
        <v>-1810623</v>
      </c>
      <c r="O46" s="75">
        <v>0</v>
      </c>
      <c r="P46" s="75">
        <v>0</v>
      </c>
      <c r="Q46" s="75">
        <v>0</v>
      </c>
      <c r="R46" s="75">
        <v>0</v>
      </c>
      <c r="S46" s="75">
        <v>0</v>
      </c>
      <c r="T46" s="75">
        <v>0</v>
      </c>
      <c r="U46" s="76">
        <f t="shared" si="12"/>
        <v>-1810623</v>
      </c>
      <c r="V46" s="75">
        <v>0</v>
      </c>
      <c r="W46" s="76">
        <f t="shared" si="13"/>
        <v>-1810623</v>
      </c>
    </row>
    <row r="47" spans="1:23" x14ac:dyDescent="0.2">
      <c r="A47" s="292" t="s">
        <v>470</v>
      </c>
      <c r="B47" s="292"/>
      <c r="C47" s="292"/>
      <c r="D47" s="292"/>
      <c r="E47" s="292"/>
      <c r="F47" s="292"/>
      <c r="G47" s="8">
        <v>39</v>
      </c>
      <c r="H47" s="75">
        <v>0</v>
      </c>
      <c r="I47" s="75">
        <v>0</v>
      </c>
      <c r="J47" s="75">
        <v>0</v>
      </c>
      <c r="K47" s="75">
        <v>0</v>
      </c>
      <c r="L47" s="75">
        <v>0</v>
      </c>
      <c r="M47" s="75">
        <v>0</v>
      </c>
      <c r="N47" s="75">
        <v>0</v>
      </c>
      <c r="O47" s="75">
        <v>0</v>
      </c>
      <c r="P47" s="75">
        <v>0</v>
      </c>
      <c r="Q47" s="75">
        <v>0</v>
      </c>
      <c r="R47" s="75">
        <v>0</v>
      </c>
      <c r="S47" s="75">
        <v>0</v>
      </c>
      <c r="T47" s="75">
        <v>0</v>
      </c>
      <c r="U47" s="76">
        <f t="shared" si="12"/>
        <v>0</v>
      </c>
      <c r="V47" s="75">
        <v>0</v>
      </c>
      <c r="W47" s="76">
        <f t="shared" si="13"/>
        <v>0</v>
      </c>
    </row>
    <row r="48" spans="1:23" x14ac:dyDescent="0.2">
      <c r="A48" s="292" t="s">
        <v>471</v>
      </c>
      <c r="B48" s="292"/>
      <c r="C48" s="292"/>
      <c r="D48" s="292"/>
      <c r="E48" s="292"/>
      <c r="F48" s="292"/>
      <c r="G48" s="8">
        <v>40</v>
      </c>
      <c r="H48" s="79">
        <v>0</v>
      </c>
      <c r="I48" s="79">
        <v>0</v>
      </c>
      <c r="J48" s="79">
        <v>0</v>
      </c>
      <c r="K48" s="79">
        <v>0</v>
      </c>
      <c r="L48" s="79">
        <v>0</v>
      </c>
      <c r="M48" s="79">
        <v>0</v>
      </c>
      <c r="N48" s="75">
        <v>325912</v>
      </c>
      <c r="O48" s="75">
        <v>0</v>
      </c>
      <c r="P48" s="75">
        <v>0</v>
      </c>
      <c r="Q48" s="75">
        <v>0</v>
      </c>
      <c r="R48" s="75">
        <v>0</v>
      </c>
      <c r="S48" s="75">
        <v>0</v>
      </c>
      <c r="T48" s="75">
        <v>0</v>
      </c>
      <c r="U48" s="76">
        <f t="shared" si="12"/>
        <v>325912</v>
      </c>
      <c r="V48" s="75">
        <v>0</v>
      </c>
      <c r="W48" s="76">
        <f t="shared" si="13"/>
        <v>325912</v>
      </c>
    </row>
    <row r="49" spans="1:23" ht="24" customHeight="1" x14ac:dyDescent="0.2">
      <c r="A49" s="292" t="s">
        <v>472</v>
      </c>
      <c r="B49" s="292"/>
      <c r="C49" s="292"/>
      <c r="D49" s="292"/>
      <c r="E49" s="292"/>
      <c r="F49" s="292"/>
      <c r="G49" s="8">
        <v>41</v>
      </c>
      <c r="H49" s="75">
        <v>0</v>
      </c>
      <c r="I49" s="75">
        <v>4844165</v>
      </c>
      <c r="J49" s="75">
        <v>0</v>
      </c>
      <c r="K49" s="75">
        <v>0</v>
      </c>
      <c r="L49" s="75">
        <v>0</v>
      </c>
      <c r="M49" s="75">
        <v>0</v>
      </c>
      <c r="N49" s="75">
        <v>0</v>
      </c>
      <c r="O49" s="75">
        <v>0</v>
      </c>
      <c r="P49" s="75">
        <v>0</v>
      </c>
      <c r="Q49" s="75">
        <v>0</v>
      </c>
      <c r="R49" s="75">
        <v>0</v>
      </c>
      <c r="S49" s="75">
        <v>0</v>
      </c>
      <c r="T49" s="75">
        <v>0</v>
      </c>
      <c r="U49" s="76">
        <f>H49+I49+J49+K49-L49+M49+N49+O49+P49+Q49+R49+S49+T49</f>
        <v>4844165</v>
      </c>
      <c r="V49" s="75">
        <v>0</v>
      </c>
      <c r="W49" s="76">
        <f t="shared" si="13"/>
        <v>4844165</v>
      </c>
    </row>
    <row r="50" spans="1:23" ht="26.25" customHeight="1" x14ac:dyDescent="0.2">
      <c r="A50" s="292" t="s">
        <v>473</v>
      </c>
      <c r="B50" s="292"/>
      <c r="C50" s="292"/>
      <c r="D50" s="292"/>
      <c r="E50" s="292"/>
      <c r="F50" s="292"/>
      <c r="G50" s="8">
        <v>42</v>
      </c>
      <c r="H50" s="75">
        <v>0</v>
      </c>
      <c r="I50" s="75">
        <v>0</v>
      </c>
      <c r="J50" s="75">
        <v>0</v>
      </c>
      <c r="K50" s="75">
        <v>0</v>
      </c>
      <c r="L50" s="75">
        <v>0</v>
      </c>
      <c r="M50" s="75">
        <v>0</v>
      </c>
      <c r="N50" s="75">
        <v>0</v>
      </c>
      <c r="O50" s="75">
        <v>0</v>
      </c>
      <c r="P50" s="75">
        <v>0</v>
      </c>
      <c r="Q50" s="75">
        <v>0</v>
      </c>
      <c r="R50" s="75">
        <v>0</v>
      </c>
      <c r="S50" s="75">
        <v>0</v>
      </c>
      <c r="T50" s="75">
        <v>0</v>
      </c>
      <c r="U50" s="76">
        <f t="shared" si="12"/>
        <v>0</v>
      </c>
      <c r="V50" s="75">
        <v>0</v>
      </c>
      <c r="W50" s="76">
        <f t="shared" si="13"/>
        <v>0</v>
      </c>
    </row>
    <row r="51" spans="1:23" ht="22.5" customHeight="1" x14ac:dyDescent="0.2">
      <c r="A51" s="292" t="s">
        <v>474</v>
      </c>
      <c r="B51" s="292"/>
      <c r="C51" s="292"/>
      <c r="D51" s="292"/>
      <c r="E51" s="292"/>
      <c r="F51" s="292"/>
      <c r="G51" s="8">
        <v>43</v>
      </c>
      <c r="H51" s="75">
        <v>0</v>
      </c>
      <c r="I51" s="75">
        <v>0</v>
      </c>
      <c r="J51" s="75">
        <v>0</v>
      </c>
      <c r="K51" s="75">
        <v>0</v>
      </c>
      <c r="L51" s="75">
        <v>0</v>
      </c>
      <c r="M51" s="75">
        <v>0</v>
      </c>
      <c r="N51" s="75">
        <v>0</v>
      </c>
      <c r="O51" s="75">
        <v>0</v>
      </c>
      <c r="P51" s="75">
        <v>0</v>
      </c>
      <c r="Q51" s="75">
        <v>0</v>
      </c>
      <c r="R51" s="75">
        <v>0</v>
      </c>
      <c r="S51" s="75">
        <v>0</v>
      </c>
      <c r="T51" s="75">
        <v>0</v>
      </c>
      <c r="U51" s="76">
        <f t="shared" si="12"/>
        <v>0</v>
      </c>
      <c r="V51" s="75">
        <v>0</v>
      </c>
      <c r="W51" s="76">
        <f t="shared" si="13"/>
        <v>0</v>
      </c>
    </row>
    <row r="52" spans="1:23" x14ac:dyDescent="0.2">
      <c r="A52" s="292" t="s">
        <v>475</v>
      </c>
      <c r="B52" s="292"/>
      <c r="C52" s="292"/>
      <c r="D52" s="292"/>
      <c r="E52" s="292"/>
      <c r="F52" s="292"/>
      <c r="G52" s="8">
        <v>44</v>
      </c>
      <c r="H52" s="75">
        <v>0</v>
      </c>
      <c r="I52" s="75">
        <v>0</v>
      </c>
      <c r="J52" s="75">
        <v>0</v>
      </c>
      <c r="K52" s="75">
        <v>0</v>
      </c>
      <c r="L52" s="75">
        <v>0</v>
      </c>
      <c r="M52" s="75">
        <v>0</v>
      </c>
      <c r="N52" s="75">
        <v>0</v>
      </c>
      <c r="O52" s="75">
        <v>0</v>
      </c>
      <c r="P52" s="75">
        <v>0</v>
      </c>
      <c r="Q52" s="75">
        <v>0</v>
      </c>
      <c r="R52" s="75">
        <v>0</v>
      </c>
      <c r="S52" s="75">
        <v>0</v>
      </c>
      <c r="T52" s="75">
        <v>0</v>
      </c>
      <c r="U52" s="76">
        <f t="shared" si="12"/>
        <v>0</v>
      </c>
      <c r="V52" s="75">
        <v>0</v>
      </c>
      <c r="W52" s="76">
        <f t="shared" si="13"/>
        <v>0</v>
      </c>
    </row>
    <row r="53" spans="1:23" x14ac:dyDescent="0.2">
      <c r="A53" s="292" t="s">
        <v>476</v>
      </c>
      <c r="B53" s="292"/>
      <c r="C53" s="292"/>
      <c r="D53" s="292"/>
      <c r="E53" s="292"/>
      <c r="F53" s="292"/>
      <c r="G53" s="8">
        <v>45</v>
      </c>
      <c r="H53" s="75">
        <v>0</v>
      </c>
      <c r="I53" s="75">
        <v>0</v>
      </c>
      <c r="J53" s="75">
        <v>0</v>
      </c>
      <c r="K53" s="75">
        <v>0</v>
      </c>
      <c r="L53" s="75">
        <v>0</v>
      </c>
      <c r="M53" s="75">
        <v>0</v>
      </c>
      <c r="N53" s="75">
        <v>0</v>
      </c>
      <c r="O53" s="75">
        <v>0</v>
      </c>
      <c r="P53" s="75">
        <v>0</v>
      </c>
      <c r="Q53" s="75">
        <v>0</v>
      </c>
      <c r="R53" s="75">
        <v>0</v>
      </c>
      <c r="S53" s="75">
        <v>-62928783</v>
      </c>
      <c r="T53" s="75">
        <v>0</v>
      </c>
      <c r="U53" s="76">
        <f t="shared" si="12"/>
        <v>-62928783</v>
      </c>
      <c r="V53" s="75">
        <v>0</v>
      </c>
      <c r="W53" s="76">
        <f t="shared" si="13"/>
        <v>-62928783</v>
      </c>
    </row>
    <row r="54" spans="1:23" x14ac:dyDescent="0.2">
      <c r="A54" s="292" t="s">
        <v>477</v>
      </c>
      <c r="B54" s="292"/>
      <c r="C54" s="292"/>
      <c r="D54" s="292"/>
      <c r="E54" s="292"/>
      <c r="F54" s="292"/>
      <c r="G54" s="8">
        <v>46</v>
      </c>
      <c r="H54" s="75">
        <v>0</v>
      </c>
      <c r="I54" s="75">
        <v>0</v>
      </c>
      <c r="J54" s="75">
        <v>0</v>
      </c>
      <c r="K54" s="75">
        <v>0</v>
      </c>
      <c r="L54" s="75">
        <v>0</v>
      </c>
      <c r="M54" s="75">
        <v>0</v>
      </c>
      <c r="N54" s="75">
        <v>0</v>
      </c>
      <c r="O54" s="75">
        <v>0</v>
      </c>
      <c r="P54" s="75">
        <v>0</v>
      </c>
      <c r="Q54" s="75">
        <v>0</v>
      </c>
      <c r="R54" s="75">
        <v>0</v>
      </c>
      <c r="S54" s="75">
        <v>0</v>
      </c>
      <c r="T54" s="75">
        <v>0</v>
      </c>
      <c r="U54" s="76">
        <f t="shared" si="12"/>
        <v>0</v>
      </c>
      <c r="V54" s="75">
        <v>0</v>
      </c>
      <c r="W54" s="76">
        <f t="shared" si="13"/>
        <v>0</v>
      </c>
    </row>
    <row r="55" spans="1:23" x14ac:dyDescent="0.2">
      <c r="A55" s="292" t="s">
        <v>478</v>
      </c>
      <c r="B55" s="292"/>
      <c r="C55" s="292"/>
      <c r="D55" s="292"/>
      <c r="E55" s="292"/>
      <c r="F55" s="292"/>
      <c r="G55" s="8">
        <v>47</v>
      </c>
      <c r="H55" s="75">
        <v>0</v>
      </c>
      <c r="I55" s="75">
        <v>0</v>
      </c>
      <c r="J55" s="75">
        <v>7259455</v>
      </c>
      <c r="K55" s="75">
        <v>0</v>
      </c>
      <c r="L55" s="75">
        <v>0</v>
      </c>
      <c r="M55" s="75">
        <v>0</v>
      </c>
      <c r="N55" s="75">
        <v>73849622</v>
      </c>
      <c r="O55" s="75">
        <v>0</v>
      </c>
      <c r="P55" s="75">
        <v>0</v>
      </c>
      <c r="Q55" s="75">
        <v>0</v>
      </c>
      <c r="R55" s="75">
        <v>0</v>
      </c>
      <c r="S55" s="75">
        <v>-81109077</v>
      </c>
      <c r="T55" s="75">
        <v>0</v>
      </c>
      <c r="U55" s="76">
        <f t="shared" si="12"/>
        <v>0</v>
      </c>
      <c r="V55" s="75">
        <v>0</v>
      </c>
      <c r="W55" s="76">
        <f t="shared" si="13"/>
        <v>0</v>
      </c>
    </row>
    <row r="56" spans="1:23" x14ac:dyDescent="0.2">
      <c r="A56" s="292" t="s">
        <v>479</v>
      </c>
      <c r="B56" s="292"/>
      <c r="C56" s="292"/>
      <c r="D56" s="292"/>
      <c r="E56" s="292"/>
      <c r="F56" s="292"/>
      <c r="G56" s="8">
        <v>48</v>
      </c>
      <c r="H56" s="75">
        <v>0</v>
      </c>
      <c r="I56" s="75">
        <v>0</v>
      </c>
      <c r="J56" s="75">
        <v>0</v>
      </c>
      <c r="K56" s="75">
        <v>0</v>
      </c>
      <c r="L56" s="75">
        <v>0</v>
      </c>
      <c r="M56" s="75">
        <v>0</v>
      </c>
      <c r="N56" s="75">
        <v>0</v>
      </c>
      <c r="O56" s="75">
        <v>0</v>
      </c>
      <c r="P56" s="75">
        <v>0</v>
      </c>
      <c r="Q56" s="75">
        <v>0</v>
      </c>
      <c r="R56" s="75">
        <v>0</v>
      </c>
      <c r="S56" s="75">
        <v>0</v>
      </c>
      <c r="T56" s="75">
        <v>0</v>
      </c>
      <c r="U56" s="76">
        <f t="shared" si="12"/>
        <v>0</v>
      </c>
      <c r="V56" s="75">
        <v>0</v>
      </c>
      <c r="W56" s="76">
        <f t="shared" si="13"/>
        <v>0</v>
      </c>
    </row>
    <row r="57" spans="1:23" ht="24" customHeight="1" x14ac:dyDescent="0.2">
      <c r="A57" s="310" t="s">
        <v>480</v>
      </c>
      <c r="B57" s="310"/>
      <c r="C57" s="310"/>
      <c r="D57" s="310"/>
      <c r="E57" s="310"/>
      <c r="F57" s="310"/>
      <c r="G57" s="10">
        <v>49</v>
      </c>
      <c r="H57" s="78">
        <f>SUM(H38:H56)</f>
        <v>1566400660</v>
      </c>
      <c r="I57" s="78">
        <f t="shared" ref="I57:W57" si="14">SUM(I38:I56)</f>
        <v>182874937</v>
      </c>
      <c r="J57" s="78">
        <f t="shared" si="14"/>
        <v>43863988</v>
      </c>
      <c r="K57" s="78">
        <f t="shared" si="14"/>
        <v>147604502</v>
      </c>
      <c r="L57" s="78">
        <f t="shared" si="14"/>
        <v>47568237</v>
      </c>
      <c r="M57" s="78">
        <f t="shared" si="14"/>
        <v>0</v>
      </c>
      <c r="N57" s="78">
        <f t="shared" si="14"/>
        <v>318844389</v>
      </c>
      <c r="O57" s="78">
        <f t="shared" si="14"/>
        <v>0</v>
      </c>
      <c r="P57" s="78">
        <f t="shared" si="14"/>
        <v>0</v>
      </c>
      <c r="Q57" s="78">
        <f t="shared" si="14"/>
        <v>0</v>
      </c>
      <c r="R57" s="78">
        <f t="shared" si="14"/>
        <v>0</v>
      </c>
      <c r="S57" s="78">
        <f t="shared" si="14"/>
        <v>6019719</v>
      </c>
      <c r="T57" s="78">
        <f t="shared" si="14"/>
        <v>193832036</v>
      </c>
      <c r="U57" s="78">
        <f t="shared" si="14"/>
        <v>2411871994</v>
      </c>
      <c r="V57" s="78">
        <f t="shared" si="14"/>
        <v>0</v>
      </c>
      <c r="W57" s="78">
        <f t="shared" si="14"/>
        <v>2411871994</v>
      </c>
    </row>
    <row r="58" spans="1:23" x14ac:dyDescent="0.2">
      <c r="A58" s="311" t="s">
        <v>481</v>
      </c>
      <c r="B58" s="312"/>
      <c r="C58" s="312"/>
      <c r="D58" s="312"/>
      <c r="E58" s="312"/>
      <c r="F58" s="312"/>
      <c r="G58" s="312"/>
      <c r="H58" s="312"/>
      <c r="I58" s="312"/>
      <c r="J58" s="312"/>
      <c r="K58" s="312"/>
      <c r="L58" s="312"/>
      <c r="M58" s="312"/>
      <c r="N58" s="312"/>
      <c r="O58" s="312"/>
      <c r="P58" s="312"/>
      <c r="Q58" s="312"/>
      <c r="R58" s="312"/>
      <c r="S58" s="312"/>
      <c r="T58" s="312"/>
      <c r="U58" s="312"/>
      <c r="V58" s="312"/>
      <c r="W58" s="312"/>
    </row>
    <row r="59" spans="1:23" ht="31.5" customHeight="1" x14ac:dyDescent="0.2">
      <c r="A59" s="313" t="s">
        <v>482</v>
      </c>
      <c r="B59" s="313"/>
      <c r="C59" s="313"/>
      <c r="D59" s="313"/>
      <c r="E59" s="313"/>
      <c r="F59" s="313"/>
      <c r="G59" s="9">
        <v>50</v>
      </c>
      <c r="H59" s="77">
        <f>SUM(H40:H48)</f>
        <v>0</v>
      </c>
      <c r="I59" s="77">
        <f t="shared" ref="I59:W59" si="15">SUM(I40:I48)</f>
        <v>0</v>
      </c>
      <c r="J59" s="77">
        <f t="shared" si="15"/>
        <v>0</v>
      </c>
      <c r="K59" s="77">
        <f t="shared" si="15"/>
        <v>0</v>
      </c>
      <c r="L59" s="77">
        <f t="shared" si="15"/>
        <v>0</v>
      </c>
      <c r="M59" s="77">
        <f t="shared" si="15"/>
        <v>0</v>
      </c>
      <c r="N59" s="77">
        <f t="shared" si="15"/>
        <v>-1484711</v>
      </c>
      <c r="O59" s="77">
        <f t="shared" si="15"/>
        <v>0</v>
      </c>
      <c r="P59" s="77">
        <f t="shared" si="15"/>
        <v>0</v>
      </c>
      <c r="Q59" s="77">
        <f t="shared" si="15"/>
        <v>0</v>
      </c>
      <c r="R59" s="77">
        <f t="shared" si="15"/>
        <v>0</v>
      </c>
      <c r="S59" s="77">
        <f t="shared" si="15"/>
        <v>0</v>
      </c>
      <c r="T59" s="77">
        <f t="shared" si="15"/>
        <v>0</v>
      </c>
      <c r="U59" s="77">
        <f t="shared" si="15"/>
        <v>-1484711</v>
      </c>
      <c r="V59" s="77">
        <f t="shared" si="15"/>
        <v>0</v>
      </c>
      <c r="W59" s="77">
        <f t="shared" si="15"/>
        <v>-1484711</v>
      </c>
    </row>
    <row r="60" spans="1:23" ht="27.75" customHeight="1" x14ac:dyDescent="0.2">
      <c r="A60" s="313" t="s">
        <v>483</v>
      </c>
      <c r="B60" s="313"/>
      <c r="C60" s="313"/>
      <c r="D60" s="313"/>
      <c r="E60" s="313"/>
      <c r="F60" s="313"/>
      <c r="G60" s="9">
        <v>51</v>
      </c>
      <c r="H60" s="77">
        <f>H39+H59</f>
        <v>0</v>
      </c>
      <c r="I60" s="77">
        <f t="shared" ref="I60:W60" si="16">I39+I59</f>
        <v>0</v>
      </c>
      <c r="J60" s="77">
        <f t="shared" si="16"/>
        <v>0</v>
      </c>
      <c r="K60" s="77">
        <f t="shared" si="16"/>
        <v>0</v>
      </c>
      <c r="L60" s="77">
        <f t="shared" si="16"/>
        <v>0</v>
      </c>
      <c r="M60" s="77">
        <f t="shared" si="16"/>
        <v>0</v>
      </c>
      <c r="N60" s="77">
        <f t="shared" si="16"/>
        <v>-1484711</v>
      </c>
      <c r="O60" s="77">
        <f t="shared" si="16"/>
        <v>0</v>
      </c>
      <c r="P60" s="77">
        <f t="shared" si="16"/>
        <v>0</v>
      </c>
      <c r="Q60" s="77">
        <f t="shared" si="16"/>
        <v>0</v>
      </c>
      <c r="R60" s="77">
        <f t="shared" si="16"/>
        <v>0</v>
      </c>
      <c r="S60" s="77">
        <f t="shared" si="16"/>
        <v>0</v>
      </c>
      <c r="T60" s="77">
        <f t="shared" si="16"/>
        <v>193832036</v>
      </c>
      <c r="U60" s="77">
        <f t="shared" si="16"/>
        <v>192347325</v>
      </c>
      <c r="V60" s="77">
        <f t="shared" si="16"/>
        <v>0</v>
      </c>
      <c r="W60" s="77">
        <f t="shared" si="16"/>
        <v>192347325</v>
      </c>
    </row>
    <row r="61" spans="1:23" ht="29.25" customHeight="1" x14ac:dyDescent="0.2">
      <c r="A61" s="314" t="s">
        <v>484</v>
      </c>
      <c r="B61" s="314"/>
      <c r="C61" s="314"/>
      <c r="D61" s="314"/>
      <c r="E61" s="314"/>
      <c r="F61" s="314"/>
      <c r="G61" s="10">
        <v>52</v>
      </c>
      <c r="H61" s="78">
        <f>SUM(H49:H56)</f>
        <v>0</v>
      </c>
      <c r="I61" s="78">
        <f t="shared" ref="I61:W61" si="17">SUM(I49:I56)</f>
        <v>4844165</v>
      </c>
      <c r="J61" s="78">
        <f t="shared" si="17"/>
        <v>7259455</v>
      </c>
      <c r="K61" s="78">
        <f t="shared" si="17"/>
        <v>0</v>
      </c>
      <c r="L61" s="78">
        <f t="shared" si="17"/>
        <v>0</v>
      </c>
      <c r="M61" s="78">
        <f t="shared" si="17"/>
        <v>0</v>
      </c>
      <c r="N61" s="78">
        <f t="shared" si="17"/>
        <v>73849622</v>
      </c>
      <c r="O61" s="78">
        <f t="shared" si="17"/>
        <v>0</v>
      </c>
      <c r="P61" s="78">
        <f t="shared" si="17"/>
        <v>0</v>
      </c>
      <c r="Q61" s="78">
        <f t="shared" si="17"/>
        <v>0</v>
      </c>
      <c r="R61" s="78">
        <f t="shared" si="17"/>
        <v>0</v>
      </c>
      <c r="S61" s="78">
        <f t="shared" si="17"/>
        <v>-144037860</v>
      </c>
      <c r="T61" s="78">
        <f t="shared" si="17"/>
        <v>0</v>
      </c>
      <c r="U61" s="78">
        <f t="shared" si="17"/>
        <v>-58084618</v>
      </c>
      <c r="V61" s="78">
        <f t="shared" si="17"/>
        <v>0</v>
      </c>
      <c r="W61" s="78">
        <f t="shared" si="17"/>
        <v>-58084618</v>
      </c>
    </row>
  </sheetData>
  <sheetProtection algorithmName="SHA-512" hashValue="xQnlRoAaQuD4bXNrfsq2+pLLHxQ9FAO9i6a8hdXru+sYYIWQaTQyCfRq74/8xitN+VqrRj53v3JbBwGdr03q7A==" saltValue="BjzGXMUWLeHrnKRLRM7gXw=="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Incorrect date" error="Date must be entered as date value in 2008 or later. If you have entered the correct date and this error message appears, check whether you have entered the point after the year, you should not enter it"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Incorrect entry" error="You can enter only positive whole numbers."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Incorrect entry" error="You can enter only whole numbers."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Incorrect entry" error="You can enter only whole numbers."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Invalid entry" error="You can enter only whole rounded numbers (positive or negative) and a zero." sqref="H59:W61 H31:W33 H35:W57 H7:W29" xr:uid="{00000000-0002-0000-0500-000004000000}">
      <formula1>9999999999</formula1>
    </dataValidation>
  </dataValidations>
  <pageMargins left="0.75" right="0.75" top="1" bottom="1" header="0.5" footer="0.5"/>
  <pageSetup paperSize="9" scale="39" orientation="landscape" r:id="rId1"/>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110" zoomScaleNormal="110" workbookViewId="0">
      <selection activeCell="N3" sqref="N3"/>
    </sheetView>
  </sheetViews>
  <sheetFormatPr defaultRowHeight="12.75" x14ac:dyDescent="0.2"/>
  <cols>
    <col min="10" max="10" width="28.7109375" customWidth="1"/>
  </cols>
  <sheetData>
    <row r="1" spans="1:10" x14ac:dyDescent="0.2">
      <c r="A1" s="316" t="s">
        <v>511</v>
      </c>
      <c r="B1" s="317"/>
      <c r="C1" s="317"/>
      <c r="D1" s="317"/>
      <c r="E1" s="317"/>
      <c r="F1" s="317"/>
      <c r="G1" s="317"/>
      <c r="H1" s="317"/>
      <c r="I1" s="317"/>
      <c r="J1" s="317"/>
    </row>
    <row r="2" spans="1:10" x14ac:dyDescent="0.2">
      <c r="A2" s="317"/>
      <c r="B2" s="317"/>
      <c r="C2" s="317"/>
      <c r="D2" s="317"/>
      <c r="E2" s="317"/>
      <c r="F2" s="317"/>
      <c r="G2" s="317"/>
      <c r="H2" s="317"/>
      <c r="I2" s="317"/>
      <c r="J2" s="317"/>
    </row>
    <row r="3" spans="1:10" ht="61.5" customHeight="1" x14ac:dyDescent="0.2">
      <c r="A3" s="317"/>
      <c r="B3" s="317"/>
      <c r="C3" s="317"/>
      <c r="D3" s="317"/>
      <c r="E3" s="317"/>
      <c r="F3" s="317"/>
      <c r="G3" s="317"/>
      <c r="H3" s="317"/>
      <c r="I3" s="317"/>
      <c r="J3" s="317"/>
    </row>
    <row r="4" spans="1:10" ht="36" customHeight="1" x14ac:dyDescent="0.2">
      <c r="A4" s="317"/>
      <c r="B4" s="317"/>
      <c r="C4" s="317"/>
      <c r="D4" s="317"/>
      <c r="E4" s="317"/>
      <c r="F4" s="317"/>
      <c r="G4" s="317"/>
      <c r="H4" s="317"/>
      <c r="I4" s="317"/>
      <c r="J4" s="317"/>
    </row>
    <row r="5" spans="1:10" ht="124.5" customHeight="1" x14ac:dyDescent="0.2">
      <c r="A5" s="317"/>
      <c r="B5" s="317"/>
      <c r="C5" s="317"/>
      <c r="D5" s="317"/>
      <c r="E5" s="317"/>
      <c r="F5" s="317"/>
      <c r="G5" s="317"/>
      <c r="H5" s="317"/>
      <c r="I5" s="317"/>
      <c r="J5" s="317"/>
    </row>
    <row r="6" spans="1:10" ht="144.75" customHeight="1" x14ac:dyDescent="0.2">
      <c r="A6" s="317"/>
      <c r="B6" s="317"/>
      <c r="C6" s="317"/>
      <c r="D6" s="317"/>
      <c r="E6" s="317"/>
      <c r="F6" s="317"/>
      <c r="G6" s="317"/>
      <c r="H6" s="317"/>
      <c r="I6" s="317"/>
      <c r="J6" s="317"/>
    </row>
    <row r="7" spans="1:10" ht="126.75" customHeight="1" x14ac:dyDescent="0.2">
      <c r="A7" s="317"/>
      <c r="B7" s="317"/>
      <c r="C7" s="317"/>
      <c r="D7" s="317"/>
      <c r="E7" s="317"/>
      <c r="F7" s="317"/>
      <c r="G7" s="317"/>
      <c r="H7" s="317"/>
      <c r="I7" s="317"/>
      <c r="J7" s="317"/>
    </row>
    <row r="8" spans="1:10" ht="196.5" customHeight="1" x14ac:dyDescent="0.2">
      <c r="A8" s="317"/>
      <c r="B8" s="317"/>
      <c r="C8" s="317"/>
      <c r="D8" s="317"/>
      <c r="E8" s="317"/>
      <c r="F8" s="317"/>
      <c r="G8" s="317"/>
      <c r="H8" s="317"/>
      <c r="I8" s="317"/>
      <c r="J8" s="317"/>
    </row>
    <row r="9" spans="1:10" ht="186" customHeight="1" x14ac:dyDescent="0.2">
      <c r="A9" s="317"/>
      <c r="B9" s="317"/>
      <c r="C9" s="317"/>
      <c r="D9" s="317"/>
      <c r="E9" s="317"/>
      <c r="F9" s="317"/>
      <c r="G9" s="317"/>
      <c r="H9" s="317"/>
      <c r="I9" s="317"/>
      <c r="J9" s="317"/>
    </row>
    <row r="10" spans="1:10" x14ac:dyDescent="0.2">
      <c r="A10" s="317"/>
      <c r="B10" s="317"/>
      <c r="C10" s="317"/>
      <c r="D10" s="317"/>
      <c r="E10" s="317"/>
      <c r="F10" s="317"/>
      <c r="G10" s="317"/>
      <c r="H10" s="317"/>
      <c r="I10" s="317"/>
      <c r="J10" s="317"/>
    </row>
    <row r="11" spans="1:10" ht="180.75" customHeight="1" x14ac:dyDescent="0.2">
      <c r="A11" s="317"/>
      <c r="B11" s="317"/>
      <c r="C11" s="317"/>
      <c r="D11" s="317"/>
      <c r="E11" s="317"/>
      <c r="F11" s="317"/>
      <c r="G11" s="317"/>
      <c r="H11" s="317"/>
      <c r="I11" s="317"/>
      <c r="J11" s="317"/>
    </row>
    <row r="12" spans="1:10" x14ac:dyDescent="0.2">
      <c r="A12" s="317"/>
      <c r="B12" s="317"/>
      <c r="C12" s="317"/>
      <c r="D12" s="317"/>
      <c r="E12" s="317"/>
      <c r="F12" s="317"/>
      <c r="G12" s="317"/>
      <c r="H12" s="317"/>
      <c r="I12" s="317"/>
      <c r="J12" s="317"/>
    </row>
    <row r="13" spans="1:10" x14ac:dyDescent="0.2">
      <c r="A13" s="317"/>
      <c r="B13" s="317"/>
      <c r="C13" s="317"/>
      <c r="D13" s="317"/>
      <c r="E13" s="317"/>
      <c r="F13" s="317"/>
      <c r="G13" s="317"/>
      <c r="H13" s="317"/>
      <c r="I13" s="317"/>
      <c r="J13" s="317"/>
    </row>
    <row r="14" spans="1:10" ht="106.5" customHeight="1" x14ac:dyDescent="0.2">
      <c r="A14" s="317"/>
      <c r="B14" s="317"/>
      <c r="C14" s="317"/>
      <c r="D14" s="317"/>
      <c r="E14" s="317"/>
      <c r="F14" s="317"/>
      <c r="G14" s="317"/>
      <c r="H14" s="317"/>
      <c r="I14" s="317"/>
      <c r="J14" s="317"/>
    </row>
    <row r="15" spans="1:10" x14ac:dyDescent="0.2">
      <c r="A15" s="317"/>
      <c r="B15" s="317"/>
      <c r="C15" s="317"/>
      <c r="D15" s="317"/>
      <c r="E15" s="317"/>
      <c r="F15" s="317"/>
      <c r="G15" s="317"/>
      <c r="H15" s="317"/>
      <c r="I15" s="317"/>
      <c r="J15" s="317"/>
    </row>
    <row r="16" spans="1:10" ht="72.75" customHeight="1" x14ac:dyDescent="0.2">
      <c r="A16" s="317"/>
      <c r="B16" s="317"/>
      <c r="C16" s="317"/>
      <c r="D16" s="317"/>
      <c r="E16" s="317"/>
      <c r="F16" s="317"/>
      <c r="G16" s="317"/>
      <c r="H16" s="317"/>
      <c r="I16" s="317"/>
      <c r="J16" s="317"/>
    </row>
    <row r="17" spans="1:10" x14ac:dyDescent="0.2">
      <c r="A17" s="317"/>
      <c r="B17" s="317"/>
      <c r="C17" s="317"/>
      <c r="D17" s="317"/>
      <c r="E17" s="317"/>
      <c r="F17" s="317"/>
      <c r="G17" s="317"/>
      <c r="H17" s="317"/>
      <c r="I17" s="317"/>
      <c r="J17" s="317"/>
    </row>
    <row r="18" spans="1:10" x14ac:dyDescent="0.2">
      <c r="A18" s="317"/>
      <c r="B18" s="317"/>
      <c r="C18" s="317"/>
      <c r="D18" s="317"/>
      <c r="E18" s="317"/>
      <c r="F18" s="317"/>
      <c r="G18" s="317"/>
      <c r="H18" s="317"/>
      <c r="I18" s="317"/>
      <c r="J18" s="317"/>
    </row>
    <row r="19" spans="1:10" x14ac:dyDescent="0.2">
      <c r="A19" s="317"/>
      <c r="B19" s="317"/>
      <c r="C19" s="317"/>
      <c r="D19" s="317"/>
      <c r="E19" s="317"/>
      <c r="F19" s="317"/>
      <c r="G19" s="317"/>
      <c r="H19" s="317"/>
      <c r="I19" s="317"/>
      <c r="J19" s="317"/>
    </row>
    <row r="20" spans="1:10" ht="58.5" customHeight="1" x14ac:dyDescent="0.2">
      <c r="A20" s="317"/>
      <c r="B20" s="317"/>
      <c r="C20" s="317"/>
      <c r="D20" s="317"/>
      <c r="E20" s="317"/>
      <c r="F20" s="317"/>
      <c r="G20" s="317"/>
      <c r="H20" s="317"/>
      <c r="I20" s="317"/>
      <c r="J20" s="317"/>
    </row>
    <row r="21" spans="1:10" ht="60.75" customHeight="1" x14ac:dyDescent="0.2">
      <c r="A21" s="317"/>
      <c r="B21" s="317"/>
      <c r="C21" s="317"/>
      <c r="D21" s="317"/>
      <c r="E21" s="317"/>
      <c r="F21" s="317"/>
      <c r="G21" s="317"/>
      <c r="H21" s="317"/>
      <c r="I21" s="317"/>
      <c r="J21" s="317"/>
    </row>
    <row r="22" spans="1:10" ht="58.5" customHeight="1" x14ac:dyDescent="0.2">
      <c r="A22" s="317"/>
      <c r="B22" s="317"/>
      <c r="C22" s="317"/>
      <c r="D22" s="317"/>
      <c r="E22" s="317"/>
      <c r="F22" s="317"/>
      <c r="G22" s="317"/>
      <c r="H22" s="317"/>
      <c r="I22" s="317"/>
      <c r="J22" s="317"/>
    </row>
    <row r="23" spans="1:10" ht="52.5" customHeight="1" x14ac:dyDescent="0.2">
      <c r="A23" s="317"/>
      <c r="B23" s="317"/>
      <c r="C23" s="317"/>
      <c r="D23" s="317"/>
      <c r="E23" s="317"/>
      <c r="F23" s="317"/>
      <c r="G23" s="317"/>
      <c r="H23" s="317"/>
      <c r="I23" s="317"/>
      <c r="J23" s="317"/>
    </row>
    <row r="24" spans="1:10" x14ac:dyDescent="0.2">
      <c r="A24" s="317"/>
      <c r="B24" s="317"/>
      <c r="C24" s="317"/>
      <c r="D24" s="317"/>
      <c r="E24" s="317"/>
      <c r="F24" s="317"/>
      <c r="G24" s="317"/>
      <c r="H24" s="317"/>
      <c r="I24" s="317"/>
      <c r="J24" s="317"/>
    </row>
    <row r="25" spans="1:10" ht="166.5" customHeight="1" x14ac:dyDescent="0.2">
      <c r="A25" s="317"/>
      <c r="B25" s="317"/>
      <c r="C25" s="317"/>
      <c r="D25" s="317"/>
      <c r="E25" s="317"/>
      <c r="F25" s="317"/>
      <c r="G25" s="317"/>
      <c r="H25" s="317"/>
      <c r="I25" s="317"/>
      <c r="J25" s="317"/>
    </row>
    <row r="26" spans="1:10" ht="84" customHeight="1" x14ac:dyDescent="0.2">
      <c r="A26" s="317"/>
      <c r="B26" s="317"/>
      <c r="C26" s="317"/>
      <c r="D26" s="317"/>
      <c r="E26" s="317"/>
      <c r="F26" s="317"/>
      <c r="G26" s="317"/>
      <c r="H26" s="317"/>
      <c r="I26" s="317"/>
      <c r="J26" s="317"/>
    </row>
    <row r="27" spans="1:10" ht="71.25" customHeight="1" x14ac:dyDescent="0.2">
      <c r="A27" s="317"/>
      <c r="B27" s="317"/>
      <c r="C27" s="317"/>
      <c r="D27" s="317"/>
      <c r="E27" s="317"/>
      <c r="F27" s="317"/>
      <c r="G27" s="317"/>
      <c r="H27" s="317"/>
      <c r="I27" s="317"/>
      <c r="J27" s="317"/>
    </row>
    <row r="28" spans="1:10" ht="165.75" customHeight="1" x14ac:dyDescent="0.2">
      <c r="A28" s="317"/>
      <c r="B28" s="317"/>
      <c r="C28" s="317"/>
      <c r="D28" s="317"/>
      <c r="E28" s="317"/>
      <c r="F28" s="317"/>
      <c r="G28" s="317"/>
      <c r="H28" s="317"/>
      <c r="I28" s="317"/>
      <c r="J28" s="317"/>
    </row>
    <row r="29" spans="1:10" ht="107.25" customHeight="1" x14ac:dyDescent="0.2">
      <c r="A29" s="317"/>
      <c r="B29" s="317"/>
      <c r="C29" s="317"/>
      <c r="D29" s="317"/>
      <c r="E29" s="317"/>
      <c r="F29" s="317"/>
      <c r="G29" s="317"/>
      <c r="H29" s="317"/>
      <c r="I29" s="317"/>
      <c r="J29" s="317"/>
    </row>
    <row r="30" spans="1:10" ht="382.5" customHeight="1" x14ac:dyDescent="0.2">
      <c r="A30" s="317"/>
      <c r="B30" s="317"/>
      <c r="C30" s="317"/>
      <c r="D30" s="317"/>
      <c r="E30" s="317"/>
      <c r="F30" s="317"/>
      <c r="G30" s="317"/>
      <c r="H30" s="317"/>
      <c r="I30" s="317"/>
      <c r="J30" s="317"/>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3.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d8745bc5-821e-4205-946a-621c2da728c8"/>
    <ds:schemaRef ds:uri="http://schemas.microsoft.com/office/2006/metadata/properties"/>
    <ds:schemaRef ds:uri="http://purl.org/dc/terms/"/>
    <ds:schemaRef ds:uri="22baa3bd-a2fa-4ea9-9ebb-3a9c6a55952b"/>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1679853C-2251-4EBD-A354-4E6C08001D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Windows User</cp:lastModifiedBy>
  <cp:lastPrinted>2021-04-23T09:22:26Z</cp:lastPrinted>
  <dcterms:created xsi:type="dcterms:W3CDTF">2008-10-17T11:51:54Z</dcterms:created>
  <dcterms:modified xsi:type="dcterms:W3CDTF">2021-04-23T11:57:01Z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