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General info" sheetId="1" r:id="rId1"/>
    <sheet name="Balance sheet" sheetId="2" r:id="rId2"/>
    <sheet name="Income statement" sheetId="3" r:id="rId3"/>
    <sheet name="CF_I" sheetId="4" r:id="rId4"/>
    <sheet name="NT_D" sheetId="5" r:id="rId5"/>
    <sheet name="SCE" sheetId="8" r:id="rId6"/>
    <sheet name="Notes"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3" i="2" l="1"/>
  <c r="H113" i="2"/>
  <c r="I130" i="2"/>
  <c r="H130" i="2"/>
  <c r="V61" i="8" l="1"/>
  <c r="T61" i="8"/>
  <c r="S61" i="8"/>
  <c r="R61" i="8"/>
  <c r="Q61" i="8"/>
  <c r="P61" i="8"/>
  <c r="O61" i="8"/>
  <c r="N61" i="8"/>
  <c r="M61" i="8"/>
  <c r="L61" i="8"/>
  <c r="K61" i="8"/>
  <c r="J61" i="8"/>
  <c r="I61" i="8"/>
  <c r="H61" i="8"/>
  <c r="S60" i="8"/>
  <c r="V59" i="8"/>
  <c r="V60" i="8" s="1"/>
  <c r="T59" i="8"/>
  <c r="T60" i="8" s="1"/>
  <c r="S59" i="8"/>
  <c r="R59" i="8"/>
  <c r="R60" i="8" s="1"/>
  <c r="Q59" i="8"/>
  <c r="Q60" i="8" s="1"/>
  <c r="P59" i="8"/>
  <c r="P60" i="8" s="1"/>
  <c r="O59" i="8"/>
  <c r="O60" i="8" s="1"/>
  <c r="N59" i="8"/>
  <c r="N60" i="8" s="1"/>
  <c r="M59" i="8"/>
  <c r="M60" i="8" s="1"/>
  <c r="L59" i="8"/>
  <c r="L60" i="8" s="1"/>
  <c r="K59" i="8"/>
  <c r="K60" i="8" s="1"/>
  <c r="J59" i="8"/>
  <c r="J60" i="8" s="1"/>
  <c r="I59" i="8"/>
  <c r="I60" i="8" s="1"/>
  <c r="H59" i="8"/>
  <c r="H60" i="8" s="1"/>
  <c r="U56" i="8"/>
  <c r="W56" i="8" s="1"/>
  <c r="U55" i="8"/>
  <c r="W55" i="8" s="1"/>
  <c r="U54" i="8"/>
  <c r="W54" i="8" s="1"/>
  <c r="U53" i="8"/>
  <c r="W53" i="8" s="1"/>
  <c r="U52" i="8"/>
  <c r="W52" i="8" s="1"/>
  <c r="U51" i="8"/>
  <c r="W51" i="8" s="1"/>
  <c r="U50" i="8"/>
  <c r="W50" i="8" s="1"/>
  <c r="U49" i="8"/>
  <c r="U48" i="8"/>
  <c r="W48" i="8" s="1"/>
  <c r="U47" i="8"/>
  <c r="W47" i="8" s="1"/>
  <c r="U46" i="8"/>
  <c r="W46" i="8" s="1"/>
  <c r="U45" i="8"/>
  <c r="W45" i="8" s="1"/>
  <c r="U44" i="8"/>
  <c r="W44" i="8" s="1"/>
  <c r="U43" i="8"/>
  <c r="W43" i="8" s="1"/>
  <c r="U42" i="8"/>
  <c r="W42" i="8" s="1"/>
  <c r="U41" i="8"/>
  <c r="U40" i="8"/>
  <c r="W40" i="8" s="1"/>
  <c r="U39" i="8"/>
  <c r="V38" i="8"/>
  <c r="V57" i="8" s="1"/>
  <c r="U37" i="8"/>
  <c r="W37" i="8" s="1"/>
  <c r="U36" i="8"/>
  <c r="W36" i="8" s="1"/>
  <c r="V33" i="8"/>
  <c r="T33" i="8"/>
  <c r="S33" i="8"/>
  <c r="R33" i="8"/>
  <c r="Q33" i="8"/>
  <c r="P33" i="8"/>
  <c r="O33" i="8"/>
  <c r="N33" i="8"/>
  <c r="M33" i="8"/>
  <c r="L33" i="8"/>
  <c r="K33" i="8"/>
  <c r="J33" i="8"/>
  <c r="I33" i="8"/>
  <c r="H33" i="8"/>
  <c r="V31" i="8"/>
  <c r="V32" i="8" s="1"/>
  <c r="T31" i="8"/>
  <c r="T32" i="8" s="1"/>
  <c r="S31" i="8"/>
  <c r="S32" i="8" s="1"/>
  <c r="R31" i="8"/>
  <c r="R32" i="8" s="1"/>
  <c r="Q31" i="8"/>
  <c r="Q32" i="8" s="1"/>
  <c r="P31" i="8"/>
  <c r="P32" i="8" s="1"/>
  <c r="O31" i="8"/>
  <c r="O32" i="8" s="1"/>
  <c r="N31" i="8"/>
  <c r="N32" i="8" s="1"/>
  <c r="M31" i="8"/>
  <c r="M32" i="8" s="1"/>
  <c r="L31" i="8"/>
  <c r="L32" i="8" s="1"/>
  <c r="K31" i="8"/>
  <c r="K32" i="8" s="1"/>
  <c r="J31" i="8"/>
  <c r="J32" i="8" s="1"/>
  <c r="I31" i="8"/>
  <c r="I32" i="8" s="1"/>
  <c r="H31" i="8"/>
  <c r="H32" i="8" s="1"/>
  <c r="U28" i="8"/>
  <c r="W28" i="8" s="1"/>
  <c r="U27" i="8"/>
  <c r="W27" i="8" s="1"/>
  <c r="U26" i="8"/>
  <c r="W26" i="8" s="1"/>
  <c r="U25" i="8"/>
  <c r="W25" i="8" s="1"/>
  <c r="U24" i="8"/>
  <c r="W24" i="8" s="1"/>
  <c r="U23" i="8"/>
  <c r="W23" i="8" s="1"/>
  <c r="U22" i="8"/>
  <c r="W22" i="8" s="1"/>
  <c r="U21" i="8"/>
  <c r="U20" i="8"/>
  <c r="W20" i="8" s="1"/>
  <c r="U19" i="8"/>
  <c r="W19" i="8" s="1"/>
  <c r="U18" i="8"/>
  <c r="W18" i="8" s="1"/>
  <c r="U17" i="8"/>
  <c r="W17" i="8" s="1"/>
  <c r="U16" i="8"/>
  <c r="W16" i="8" s="1"/>
  <c r="U15" i="8"/>
  <c r="W15" i="8" s="1"/>
  <c r="U14" i="8"/>
  <c r="W14" i="8" s="1"/>
  <c r="U13" i="8"/>
  <c r="W13" i="8" s="1"/>
  <c r="U12" i="8"/>
  <c r="U11" i="8"/>
  <c r="V10" i="8"/>
  <c r="V29" i="8" s="1"/>
  <c r="T10" i="8"/>
  <c r="T29" i="8" s="1"/>
  <c r="T35" i="8" s="1"/>
  <c r="T38" i="8" s="1"/>
  <c r="T57" i="8" s="1"/>
  <c r="S10" i="8"/>
  <c r="S29" i="8" s="1"/>
  <c r="S35" i="8" s="1"/>
  <c r="S38" i="8" s="1"/>
  <c r="S57" i="8" s="1"/>
  <c r="R10" i="8"/>
  <c r="R29" i="8" s="1"/>
  <c r="R35" i="8" s="1"/>
  <c r="R38" i="8" s="1"/>
  <c r="R57" i="8" s="1"/>
  <c r="Q10" i="8"/>
  <c r="Q29" i="8" s="1"/>
  <c r="Q35" i="8" s="1"/>
  <c r="Q38" i="8" s="1"/>
  <c r="Q57" i="8" s="1"/>
  <c r="P10" i="8"/>
  <c r="P29" i="8" s="1"/>
  <c r="P35" i="8" s="1"/>
  <c r="P38" i="8" s="1"/>
  <c r="P57" i="8" s="1"/>
  <c r="O10" i="8"/>
  <c r="O29" i="8" s="1"/>
  <c r="O35" i="8" s="1"/>
  <c r="O38" i="8" s="1"/>
  <c r="O57" i="8" s="1"/>
  <c r="N10" i="8"/>
  <c r="N29" i="8" s="1"/>
  <c r="N35" i="8" s="1"/>
  <c r="N38" i="8" s="1"/>
  <c r="N57" i="8" s="1"/>
  <c r="M10" i="8"/>
  <c r="M29" i="8" s="1"/>
  <c r="M35" i="8" s="1"/>
  <c r="M38" i="8" s="1"/>
  <c r="M57" i="8" s="1"/>
  <c r="L10" i="8"/>
  <c r="L29" i="8" s="1"/>
  <c r="L35" i="8" s="1"/>
  <c r="L38" i="8" s="1"/>
  <c r="L57" i="8" s="1"/>
  <c r="K10" i="8"/>
  <c r="K29" i="8" s="1"/>
  <c r="K35" i="8" s="1"/>
  <c r="K38" i="8" s="1"/>
  <c r="K57" i="8" s="1"/>
  <c r="J10" i="8"/>
  <c r="J29" i="8" s="1"/>
  <c r="J35" i="8" s="1"/>
  <c r="J38" i="8" s="1"/>
  <c r="J57" i="8" s="1"/>
  <c r="I10" i="8"/>
  <c r="I29" i="8" s="1"/>
  <c r="I35" i="8" s="1"/>
  <c r="I38" i="8" s="1"/>
  <c r="I57" i="8" s="1"/>
  <c r="H10" i="8"/>
  <c r="H29" i="8" s="1"/>
  <c r="H35" i="8" s="1"/>
  <c r="U9" i="8"/>
  <c r="W9" i="8" s="1"/>
  <c r="U8" i="8"/>
  <c r="W8" i="8" s="1"/>
  <c r="U7" i="8"/>
  <c r="U61" i="8" l="1"/>
  <c r="U59" i="8"/>
  <c r="U60" i="8" s="1"/>
  <c r="U33" i="8"/>
  <c r="U10" i="8"/>
  <c r="U29" i="8" s="1"/>
  <c r="W7" i="8"/>
  <c r="W10" i="8" s="1"/>
  <c r="U35" i="8"/>
  <c r="H38" i="8"/>
  <c r="H57" i="8" s="1"/>
  <c r="U31" i="8"/>
  <c r="U32" i="8" s="1"/>
  <c r="W12" i="8"/>
  <c r="W31" i="8" s="1"/>
  <c r="W39" i="8"/>
  <c r="W41" i="8"/>
  <c r="W59" i="8" s="1"/>
  <c r="W49" i="8"/>
  <c r="W61" i="8" s="1"/>
  <c r="W11" i="8"/>
  <c r="W21" i="8"/>
  <c r="W33" i="8" s="1"/>
  <c r="W32" i="8" l="1"/>
  <c r="W60" i="8"/>
  <c r="U38" i="8"/>
  <c r="U57" i="8" s="1"/>
  <c r="W35" i="8"/>
  <c r="W38" i="8" s="1"/>
  <c r="W57" i="8" s="1"/>
  <c r="W29" i="8"/>
  <c r="I46" i="5" l="1"/>
  <c r="H46" i="5"/>
  <c r="I40" i="5"/>
  <c r="H40" i="5"/>
  <c r="I33" i="5"/>
  <c r="H33" i="5"/>
  <c r="I27" i="5"/>
  <c r="H27" i="5"/>
  <c r="I16" i="5"/>
  <c r="I19" i="5" s="1"/>
  <c r="H16" i="5"/>
  <c r="H19" i="5" s="1"/>
  <c r="I54" i="4"/>
  <c r="H54" i="4"/>
  <c r="I48" i="4"/>
  <c r="H48" i="4"/>
  <c r="I41" i="4"/>
  <c r="H41" i="4"/>
  <c r="I35" i="4"/>
  <c r="H35" i="4"/>
  <c r="I19" i="4"/>
  <c r="H19" i="4"/>
  <c r="I9" i="4"/>
  <c r="I18" i="4" s="1"/>
  <c r="I24" i="4" s="1"/>
  <c r="I27" i="4" s="1"/>
  <c r="H9" i="4"/>
  <c r="H18" i="4" s="1"/>
  <c r="H24" i="4" s="1"/>
  <c r="H27" i="4" s="1"/>
  <c r="I102" i="3"/>
  <c r="H102" i="3"/>
  <c r="I89" i="3"/>
  <c r="I99" i="3" s="1"/>
  <c r="H89" i="3"/>
  <c r="H99" i="3" s="1"/>
  <c r="I69" i="3"/>
  <c r="H69" i="3"/>
  <c r="I47" i="3"/>
  <c r="H47" i="3"/>
  <c r="I36" i="3"/>
  <c r="H36" i="3"/>
  <c r="I28" i="3"/>
  <c r="H28" i="3"/>
  <c r="I25" i="3"/>
  <c r="H25" i="3"/>
  <c r="I19" i="3"/>
  <c r="H19" i="3"/>
  <c r="I15" i="3"/>
  <c r="H15" i="3"/>
  <c r="I7" i="3"/>
  <c r="H7" i="3"/>
  <c r="I115" i="2"/>
  <c r="H115" i="2"/>
  <c r="I103" i="2"/>
  <c r="H103" i="2"/>
  <c r="I96" i="2"/>
  <c r="H96" i="2"/>
  <c r="I92" i="2"/>
  <c r="H92" i="2"/>
  <c r="I89" i="2"/>
  <c r="H89" i="2"/>
  <c r="I85" i="2"/>
  <c r="H85" i="2"/>
  <c r="I78" i="2"/>
  <c r="H78" i="2"/>
  <c r="I60" i="2"/>
  <c r="H60" i="2"/>
  <c r="I53" i="2"/>
  <c r="H53" i="2"/>
  <c r="I45" i="2"/>
  <c r="I44" i="2" s="1"/>
  <c r="H45" i="2"/>
  <c r="I38" i="2"/>
  <c r="H38" i="2"/>
  <c r="I27" i="2"/>
  <c r="H27" i="2"/>
  <c r="I17" i="2"/>
  <c r="H17" i="2"/>
  <c r="I10" i="2"/>
  <c r="H10" i="2"/>
  <c r="H13" i="3" l="1"/>
  <c r="I13" i="3"/>
  <c r="H47" i="5"/>
  <c r="I47" i="5"/>
  <c r="I34" i="5"/>
  <c r="H34" i="5"/>
  <c r="H49" i="5"/>
  <c r="H51" i="5" s="1"/>
  <c r="I55" i="4"/>
  <c r="H55" i="4"/>
  <c r="I42" i="4"/>
  <c r="H42" i="4"/>
  <c r="I60" i="3"/>
  <c r="H60" i="3"/>
  <c r="I59" i="3"/>
  <c r="H59" i="3"/>
  <c r="H75" i="2"/>
  <c r="H131" i="2" s="1"/>
  <c r="I75" i="2"/>
  <c r="I131" i="2" s="1"/>
  <c r="H44" i="2"/>
  <c r="H9" i="2"/>
  <c r="H72" i="2" s="1"/>
  <c r="I9" i="2"/>
  <c r="I72" i="2" s="1"/>
  <c r="I49" i="5" l="1"/>
  <c r="I51" i="5" s="1"/>
  <c r="I57" i="4"/>
  <c r="I59" i="4" s="1"/>
  <c r="H57" i="4"/>
  <c r="H59" i="4" s="1"/>
  <c r="I61" i="3"/>
  <c r="I66" i="3" s="1"/>
  <c r="I85" i="3" s="1"/>
  <c r="I84" i="3" s="1"/>
  <c r="I88" i="3" s="1"/>
  <c r="I100" i="3" s="1"/>
  <c r="H63" i="3"/>
  <c r="I63" i="3"/>
  <c r="H62" i="3"/>
  <c r="I62" i="3"/>
  <c r="H61" i="3"/>
  <c r="H66" i="3" s="1"/>
  <c r="H85" i="3" s="1"/>
  <c r="H84" i="3" s="1"/>
  <c r="H88" i="3" s="1"/>
  <c r="H100" i="3" s="1"/>
  <c r="I65" i="3" l="1"/>
  <c r="I67" i="3"/>
  <c r="H65" i="3"/>
  <c r="H67" i="3"/>
</calcChain>
</file>

<file path=xl/sharedStrings.xml><?xml version="1.0" encoding="utf-8"?>
<sst xmlns="http://schemas.openxmlformats.org/spreadsheetml/2006/main" count="510" uniqueCount="453">
  <si>
    <t>LEI:</t>
  </si>
  <si>
    <t>529900DUWS1DGNEK4C68</t>
  </si>
  <si>
    <t>30577</t>
  </si>
  <si>
    <t>Valamar Riviera d.d.</t>
  </si>
  <si>
    <t>Poreč</t>
  </si>
  <si>
    <t>Stancija Kaligari 1</t>
  </si>
  <si>
    <t>uprava@riviera.hr</t>
  </si>
  <si>
    <t>www.valamar-riviera.com</t>
  </si>
  <si>
    <t>KN</t>
  </si>
  <si>
    <t>KD</t>
  </si>
  <si>
    <t>RD</t>
  </si>
  <si>
    <t>RN</t>
  </si>
  <si>
    <t>MB:</t>
  </si>
  <si>
    <t>Da</t>
  </si>
  <si>
    <t>Ne</t>
  </si>
  <si>
    <t>Sopta Anka</t>
  </si>
  <si>
    <t>052 408 188</t>
  </si>
  <si>
    <t>anka.sopta@riviera.hr</t>
  </si>
  <si>
    <t>Ernst &amp; Young d.o.o.</t>
  </si>
  <si>
    <t>Berislav Horvat</t>
  </si>
  <si>
    <t>u kunama</t>
  </si>
  <si>
    <t>Naziv pozicije</t>
  </si>
  <si>
    <t>Isto razdoblje prethodne godine</t>
  </si>
  <si>
    <t>Tekuće razdoblje</t>
  </si>
  <si>
    <r>
      <t xml:space="preserve">AOP
</t>
    </r>
    <r>
      <rPr>
        <b/>
        <sz val="8"/>
        <rFont val="Arial"/>
        <family val="2"/>
        <charset val="238"/>
      </rPr>
      <t>oznaka</t>
    </r>
  </si>
  <si>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</si>
  <si>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</si>
  <si>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</si>
  <si>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</si>
  <si>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</si>
  <si>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</si>
  <si>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</si>
  <si>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u razdoblju __.__.____ do __.__.____</t>
  </si>
  <si>
    <t>Obveznik: ____________________________________________________________________</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</si>
  <si>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</si>
  <si>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</si>
  <si>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</si>
  <si>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</si>
  <si>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</si>
  <si>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</si>
  <si>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</si>
  <si>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</si>
  <si>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</si>
  <si>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</si>
  <si>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</si>
  <si>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</si>
  <si>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</si>
  <si>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</si>
  <si>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</si>
  <si>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</si>
  <si>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</si>
  <si>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</si>
  <si>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</si>
  <si>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</si>
  <si>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</si>
  <si>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</si>
  <si>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</si>
  <si>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</si>
  <si>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</si>
  <si>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</si>
  <si>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</si>
  <si>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</si>
  <si>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</si>
  <si>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</si>
  <si>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</si>
  <si>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</si>
  <si>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</si>
  <si>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</si>
  <si>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</si>
  <si>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</si>
  <si>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</si>
  <si>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</si>
  <si>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</si>
  <si>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</si>
  <si>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</si>
  <si>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</si>
  <si>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</si>
  <si>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5</t>
  </si>
  <si>
    <t>6</t>
  </si>
  <si>
    <t>7</t>
  </si>
  <si>
    <t>8</t>
  </si>
  <si>
    <t>9</t>
  </si>
  <si>
    <t>10</t>
  </si>
  <si>
    <t>11</t>
  </si>
  <si>
    <t>12</t>
  </si>
  <si>
    <t>13</t>
  </si>
  <si>
    <t>14</t>
  </si>
  <si>
    <t>15</t>
  </si>
  <si>
    <t>17</t>
  </si>
  <si>
    <t>18 (16+17)</t>
  </si>
  <si>
    <t>GENERAL INFORMATION FOR THE ISSUER</t>
  </si>
  <si>
    <t>Reporting period:</t>
  </si>
  <si>
    <t>to</t>
  </si>
  <si>
    <t>Year:</t>
  </si>
  <si>
    <t>Annual Business Financial Statement</t>
  </si>
  <si>
    <t>Tax number (MB):</t>
  </si>
  <si>
    <t xml:space="preserve">Issuer's Home Member state code: </t>
  </si>
  <si>
    <t>Company registration number (MBS):</t>
  </si>
  <si>
    <t>Personal identification number (OIB):</t>
  </si>
  <si>
    <t xml:space="preserve">Institution code: </t>
  </si>
  <si>
    <t>Issuing company:</t>
  </si>
  <si>
    <t>Postal code and place</t>
  </si>
  <si>
    <t>Street and house number:</t>
  </si>
  <si>
    <t>E-mail address:</t>
  </si>
  <si>
    <t>Internet address</t>
  </si>
  <si>
    <t>Number of employees:</t>
  </si>
  <si>
    <t>(period end)</t>
  </si>
  <si>
    <t>Consolidated report:</t>
  </si>
  <si>
    <t xml:space="preserve">          (KN-non consolidated/KD-consolidated)</t>
  </si>
  <si>
    <t xml:space="preserve">Audited report:   </t>
  </si>
  <si>
    <t>(RN-non audited/RD-audited)</t>
  </si>
  <si>
    <t>Companies of the consolidation subject (according to IFRS):</t>
  </si>
  <si>
    <t>Seat:</t>
  </si>
  <si>
    <t>Bookkeeping service:</t>
  </si>
  <si>
    <t xml:space="preserve">    (Yes/No)</t>
  </si>
  <si>
    <t>(bookkeeping service company name)</t>
  </si>
  <si>
    <t>Contact person:</t>
  </si>
  <si>
    <t>(only surname and name)</t>
  </si>
  <si>
    <t>Telephone:</t>
  </si>
  <si>
    <t>Auditing company:</t>
  </si>
  <si>
    <t>(the name of the company)</t>
  </si>
  <si>
    <t>Certified auditor:</t>
  </si>
  <si>
    <t>(name and surname)</t>
  </si>
  <si>
    <t>BALANCE SHEET</t>
  </si>
  <si>
    <t>as at 31.12.2018</t>
  </si>
  <si>
    <t>in HRK</t>
  </si>
  <si>
    <t>Taxpayer: Valamar Riviera d.d.</t>
  </si>
  <si>
    <t>Item</t>
  </si>
  <si>
    <t>ADP
code</t>
  </si>
  <si>
    <t>Preceding year</t>
  </si>
  <si>
    <t>Current year</t>
  </si>
  <si>
    <t>A) SUBSCRIBED CAPITAL UNPAID</t>
  </si>
  <si>
    <t>B) NON CURRENT ASSETS (ADP 003+010+020+031+036)</t>
  </si>
  <si>
    <t>I. INTANGIBLE ASSETS (ADP 004 to 009)</t>
  </si>
  <si>
    <t>1. Research and Development expenditure</t>
  </si>
  <si>
    <t>2. Patents, licences, royalties, trademarks and service marks, software and similar rights</t>
  </si>
  <si>
    <t>3. Goodwill</t>
  </si>
  <si>
    <t>4. Prepayments for intangible assets</t>
  </si>
  <si>
    <t xml:space="preserve">5. Intangible assets under construction </t>
  </si>
  <si>
    <t>6. Other intangible assets</t>
  </si>
  <si>
    <t>II. TANGIBLE ASSETS (ADP 011 to 019)</t>
  </si>
  <si>
    <t>1. Land</t>
  </si>
  <si>
    <t>2. Property</t>
  </si>
  <si>
    <t>3. Plants and equipment</t>
  </si>
  <si>
    <t>4. Tools, plants and vehicles</t>
  </si>
  <si>
    <t>5. Biological asset</t>
  </si>
  <si>
    <t>6. Prepayments for tangible assets</t>
  </si>
  <si>
    <t>7. Assets under construction</t>
  </si>
  <si>
    <t>8. Other tangible assets</t>
  </si>
  <si>
    <t>9. Investments property</t>
  </si>
  <si>
    <t>III. NON-CURRENT FINANCIAL ASSETS (ADP 021 to 030)</t>
  </si>
  <si>
    <t>1. Stakes (shares) in undertakings in a Group</t>
  </si>
  <si>
    <t>2. Investments in other securities of undertakings in a Group</t>
  </si>
  <si>
    <t>3. Loans, deposits etc given to undertakings in a Group</t>
  </si>
  <si>
    <t>4. Stakes (shares) in undertakings with participating interest</t>
  </si>
  <si>
    <t>5. Investments in other securities of undertakings with participating interest</t>
  </si>
  <si>
    <t>6. Loans, deposits etc given to undertakings with participating interest</t>
  </si>
  <si>
    <t>7. Investments in securities</t>
  </si>
  <si>
    <t>8. Given loans, deposits and similar</t>
  </si>
  <si>
    <t>9. Other investments accounted for using the equity method</t>
  </si>
  <si>
    <t>10. Other non-current financial assets</t>
  </si>
  <si>
    <t>IV. TRADE RECEIVABLES (ADP 032 to 035)</t>
  </si>
  <si>
    <t>1. Receivables from undertakings in a Group</t>
  </si>
  <si>
    <t>2. Receivables from undertakings with participating interests</t>
  </si>
  <si>
    <t>3. Trade receivables</t>
  </si>
  <si>
    <t>4. Other receivables</t>
  </si>
  <si>
    <t>V. DEFERRED TAX ASSETS</t>
  </si>
  <si>
    <t>C) CURENT ASSETS (ADP 038+046+053+063)</t>
  </si>
  <si>
    <t>I. INVENTORIES (ADP 039 to 045)</t>
  </si>
  <si>
    <t>1. Raw materials and consumables</t>
  </si>
  <si>
    <t>2. Work in progress</t>
  </si>
  <si>
    <t>3. Finished products</t>
  </si>
  <si>
    <t>4. Merchandise</t>
  </si>
  <si>
    <t>5. Prepayments for inventories</t>
  </si>
  <si>
    <t>6. Other available-for-sale assets</t>
  </si>
  <si>
    <t>7. Biological asset</t>
  </si>
  <si>
    <t>II. RECEIVABLES (ADP 047 to 052)</t>
  </si>
  <si>
    <t>2. Receivables from undertakings with participating interest</t>
  </si>
  <si>
    <t>4. Receivables form employees and members of the undertaking</t>
  </si>
  <si>
    <t>5. Receivables from Government and other institutions</t>
  </si>
  <si>
    <t>6. Other receivables</t>
  </si>
  <si>
    <t>III. CURRENT FINANCIAL ASSETS (ADP 054 to 062)</t>
  </si>
  <si>
    <t>9. Other financial assets</t>
  </si>
  <si>
    <t>IV. CASH AND CASH EQUIVALENTS</t>
  </si>
  <si>
    <t>D) PREPAYMENTS AND ACCRUED INCOME</t>
  </si>
  <si>
    <t>E) TOTAL ASSETS (ADP 001+002+037+064)</t>
  </si>
  <si>
    <t>F) OFF-BALANCE SHEET ITEMS</t>
  </si>
  <si>
    <t>LIABILITIES</t>
  </si>
  <si>
    <t>A) CAPITAL AND RESERVES (ADP 068 to 070+076+077+081+084+087)</t>
  </si>
  <si>
    <t>I. SHARE CAPITAL</t>
  </si>
  <si>
    <t>II. CAPITAL RESERVES</t>
  </si>
  <si>
    <t>III. RESERVES FROM PROFIT (ADP 071+072-073+074+075)</t>
  </si>
  <si>
    <t>1. Legal reserves</t>
  </si>
  <si>
    <t>2. Reserves for own shares</t>
  </si>
  <si>
    <t>3. Own stocks and shares (deductible items)</t>
  </si>
  <si>
    <t>4. Statutory reserves</t>
  </si>
  <si>
    <t>5. Other reserves</t>
  </si>
  <si>
    <t>IV. REVALUATION RESERVES</t>
  </si>
  <si>
    <t>V. FAIR VALUE RESERVES (ADP 078 to 080)</t>
  </si>
  <si>
    <t>1. Fair value of financial assets available for sale</t>
  </si>
  <si>
    <t>2. Efficient portion of cash flow hedge</t>
  </si>
  <si>
    <t>3. Efficient portion of  foreign net investment hedge</t>
  </si>
  <si>
    <t>VI. RETAINED EARNINGS OR LOSS CARRIED FORWARD (ADP 082-083)</t>
  </si>
  <si>
    <t>1. Retained earnings</t>
  </si>
  <si>
    <t>2. Loss carried forward</t>
  </si>
  <si>
    <t>VII. PROFIT OR LOSS FOR THE FINANCIAL YEAR (ADP 085-086)</t>
  </si>
  <si>
    <t>1. Profit for the financial year</t>
  </si>
  <si>
    <t>2. Loss for the financial year</t>
  </si>
  <si>
    <t>VIII. MINORITY INTEREST</t>
  </si>
  <si>
    <t>B) PROVISIONS (ADP 089 to 094)</t>
  </si>
  <si>
    <t>1. Provisions for pensions, severance pay and similar libabilities</t>
  </si>
  <si>
    <t>2. Provisions for tax obligations</t>
  </si>
  <si>
    <t>3. Provisions for litigations in progress</t>
  </si>
  <si>
    <t>4. Provisions for renewal of natural resources</t>
  </si>
  <si>
    <t>5. Provision for costs within warranty period</t>
  </si>
  <si>
    <t>6. Other provisions</t>
  </si>
  <si>
    <t>C) NON-CURRENT LIABILITIES (ADP 096 to 106)</t>
  </si>
  <si>
    <t>1. Liabilites to related parties</t>
  </si>
  <si>
    <t>2. Liabilities for loans, deposits etc of undertakings in a Group</t>
  </si>
  <si>
    <t>3. Liabilities to undertakings with participating interest</t>
  </si>
  <si>
    <t>4. Liabilities for loans, deposits etc of undertakings with participating interest</t>
  </si>
  <si>
    <t>5. Liabilities for loans, deposits and other</t>
  </si>
  <si>
    <t>6. Liabilities to banks and other financial institutions</t>
  </si>
  <si>
    <t>7. Liabilities for advance payments</t>
  </si>
  <si>
    <t>8. Trade payables</t>
  </si>
  <si>
    <t>9. Amounts payable for securities</t>
  </si>
  <si>
    <t>10. Other non-current liabilities</t>
  </si>
  <si>
    <t>11. Deffered tax</t>
  </si>
  <si>
    <t>D) CURRENT LIABILITIES (ADP 108 to 121)</t>
  </si>
  <si>
    <t>1. Liabilities to undertakings in a Group</t>
  </si>
  <si>
    <t xml:space="preserve">4. Liabilities for loans, deposits etc of undertakings with participating interest  </t>
  </si>
  <si>
    <t>7. Amounts payable for prepayment</t>
  </si>
  <si>
    <t>9. Liabilities upon loan stocks</t>
  </si>
  <si>
    <t>10. Liabilities to emloyees</t>
  </si>
  <si>
    <t>11. Taxes, contributions and similar liabilities</t>
  </si>
  <si>
    <t>12. Liabilities arising from share in the result</t>
  </si>
  <si>
    <t>13. Liabilities arising from non-current assets held for sale</t>
  </si>
  <si>
    <t>14. Other current liabilities</t>
  </si>
  <si>
    <t>E) ACCRUED EXPENSES AND DEFERRED INCOME</t>
  </si>
  <si>
    <t>F) TOTAL LIABILITIES (ADP 067+088+095+107+122)</t>
  </si>
  <si>
    <t>G) OFF-BALANCE SHEET ITEMS</t>
  </si>
  <si>
    <t>INCOME STATEMENT</t>
  </si>
  <si>
    <t>for 01.01.2018 to 31.12.2018</t>
  </si>
  <si>
    <t>ADP code</t>
  </si>
  <si>
    <t>Preceding period</t>
  </si>
  <si>
    <t>I. OPERATING INCOME (ADP 126+127+128+129+130)</t>
  </si>
  <si>
    <t>1. Revenues from sales with undertakings in a Group</t>
  </si>
  <si>
    <t>2. Sales revenues (outside the Group)</t>
  </si>
  <si>
    <t>3. Revenues from use of own products, goods and services</t>
  </si>
  <si>
    <t>4. Other operating revenues with undertakings in a Group</t>
  </si>
  <si>
    <t>5. Other operating revenues (outside the Group)</t>
  </si>
  <si>
    <t>II. OPERATING EXPENSES (ADP 132+133+137+141+142+143+146+153)</t>
  </si>
  <si>
    <t>1. Changes in inventories of finished products and work in progress</t>
  </si>
  <si>
    <t>2. Material costs (ADP 134 to 136)</t>
  </si>
  <si>
    <t>a) Cost of raw materials &amp; consumables</t>
  </si>
  <si>
    <t>b) Cost of goods sold</t>
  </si>
  <si>
    <t>c) Other costs</t>
  </si>
  <si>
    <t>3. Staff costs (ADP 138 to 140)</t>
  </si>
  <si>
    <t>a) Net salaries</t>
  </si>
  <si>
    <t>b) Employee income tax</t>
  </si>
  <si>
    <t>c) Tax on payroll</t>
  </si>
  <si>
    <t>4. Depreciation and amortisation</t>
  </si>
  <si>
    <t>5. Other expenditures</t>
  </si>
  <si>
    <t>6. Value adjustment (ADP 144+145)</t>
  </si>
  <si>
    <t>a) non-current assets (without financial assets)</t>
  </si>
  <si>
    <t>b) current asssets (without financial assets)</t>
  </si>
  <si>
    <t>7. Provisions (ADP 147 to 152)</t>
  </si>
  <si>
    <t>a) Provision for pensions, severance payments and other employment benefits</t>
  </si>
  <si>
    <t>b) Provisions for tax liabilities</t>
  </si>
  <si>
    <t>c) Provisions for litigations in progress</t>
  </si>
  <si>
    <t>d) Provisions for renewal of natural resources</t>
  </si>
  <si>
    <t>e) Provision for costs within warranty period</t>
  </si>
  <si>
    <t>f) Other provisions</t>
  </si>
  <si>
    <t>8. Other operating expenses</t>
  </si>
  <si>
    <t>III. FINANCIAL INCOME (ADP 155 to 164)</t>
  </si>
  <si>
    <t xml:space="preserve">1. Income from stakes (shares) in undertakings in a Group </t>
  </si>
  <si>
    <t xml:space="preserve">2. Income from stakes (shares) in undertakings with participating interest </t>
  </si>
  <si>
    <t xml:space="preserve">3. Income from other non-current financial investments and loans to undertakings in a Group </t>
  </si>
  <si>
    <t>4. Other interest income from undertakings in a Group</t>
  </si>
  <si>
    <t>5. Foreign exchange differences and other financial income from undertakings in a Group</t>
  </si>
  <si>
    <t>6. Income from other non-current financial investments and loans</t>
  </si>
  <si>
    <t>7. Other interest income</t>
  </si>
  <si>
    <t>8. Foreign exchange differences and other financial income</t>
  </si>
  <si>
    <t>9. Unrealized gains (income) from the financial assets</t>
  </si>
  <si>
    <t>10. Other financial income</t>
  </si>
  <si>
    <t>IV. FINANCIAL COSTS (ADP 166 to 172)</t>
  </si>
  <si>
    <t>1. Interest expenses and similar expenses with undertakings in a Group</t>
  </si>
  <si>
    <t>2. Foreign exchange differences and other expenses with undertakings in a Group</t>
  </si>
  <si>
    <t>3. Interest expenses and similar</t>
  </si>
  <si>
    <t>4. Foreign exchange differences and other expenses</t>
  </si>
  <si>
    <t>5. Unrealized loss (expenses) from the financial assets</t>
  </si>
  <si>
    <t>6. Value adjustment expense on financial assets (net)</t>
  </si>
  <si>
    <t>7. Other financial expenses</t>
  </si>
  <si>
    <t>V. SHARE OF PROFIT FROM UNDERTAKINGS WITH PARTICIPATING INTEREST</t>
  </si>
  <si>
    <t>VI. SHARE OF PROFIT FROM JOINT VENTURES</t>
  </si>
  <si>
    <t>VII. SHARE OF LOSS FROM UNDERTAKINGS WITH PARTICIPATING INTEREST</t>
  </si>
  <si>
    <t>VIII. SHARE OF LOSS FROM JOINT VENTURES</t>
  </si>
  <si>
    <t>IX. TOTAL INCOME (ADP 125+154+173+174)</t>
  </si>
  <si>
    <t>X. TOTAL EXPENSES (ADP 131+165+175+176)</t>
  </si>
  <si>
    <t>XI. PROFIT OR LOSS BEFORE TAX (ADP 177-178)</t>
  </si>
  <si>
    <t>1. Profit before tax (ADP 177-178)</t>
  </si>
  <si>
    <t>2. Loss before tax (ADP 178-177)</t>
  </si>
  <si>
    <t>XII. INCOME TAX EXPENSE</t>
  </si>
  <si>
    <t>XIII. PROFIT OR LOSS FOR THE PERIOD (ADP 179-182)</t>
  </si>
  <si>
    <t>1. Profit for the period (ADP 179-182)</t>
  </si>
  <si>
    <t>2. Loss for the period (ADP 182-179)</t>
  </si>
  <si>
    <t>PROFIT OR LOSS FROM DISCONTINUED OPERATIONS (applicable for entities which use IFRS and have discontinued operations)</t>
  </si>
  <si>
    <t>XIV. PROFIT OR LOSS FROM DISCONTINUED OPERATIONS BEFORE TAX (ADP 187-188)</t>
  </si>
  <si>
    <t>1. Profit before tax from discontinued operations</t>
  </si>
  <si>
    <t>2. Loss before tax from discontinued operations</t>
  </si>
  <si>
    <t>XV. INCOME TAX EXPENSE FROM DISCONTINUED OPERATIONS</t>
  </si>
  <si>
    <t>1. Profit for the period from discontinued operations (ADP 186-189)</t>
  </si>
  <si>
    <t>2. Loss for the period from discontinued operations (ADP 189-186)</t>
  </si>
  <si>
    <t>TOTAL PROFIT OR LOSS FOR THE PERIOD (applicable for entities which use IFRS and have discontinued operations)</t>
  </si>
  <si>
    <t>XVI. PROFIT OR LOSS BEFORE TAX (ADP 179+186)</t>
  </si>
  <si>
    <t>1. Profit before tax (ADP 192)</t>
  </si>
  <si>
    <t>2. Loss before tax (ADP 192)</t>
  </si>
  <si>
    <t>XVII. INCOME TAX EXPENSE (ADP 182+189)</t>
  </si>
  <si>
    <t>XVIII. PROFIT OR LOSS FOR THE PERIOD (ADP 192-195)</t>
  </si>
  <si>
    <t>1. Profit for the period (ADP 192-195)</t>
  </si>
  <si>
    <t>2. Loss for the period (ADP 195-192)</t>
  </si>
  <si>
    <t>APPENDIX TO THE INCOME STATEMENT (to be completed by entities submitting consolidated financial statements)</t>
  </si>
  <si>
    <t>XIX. PROFIT OR LOSS FOR THE PERIOD (ADP 200+201)</t>
  </si>
  <si>
    <t>1. Attributable to parent company's shareholders</t>
  </si>
  <si>
    <t>2. Attributable to non-controlling interests</t>
  </si>
  <si>
    <t>STATEMENT OF OTHER COMPREHENSIVE INCOME (to be completed by entities subject to IFRS)</t>
  </si>
  <si>
    <t xml:space="preserve">I. PROFIT OR LOSS FOR THE PERIOD </t>
  </si>
  <si>
    <t>II. OTHER COMPREHENSIVE INCOME/LOSS BEFORE TAX (ADP 204 to 211)</t>
  </si>
  <si>
    <t>1. Exchange differences arising from foreign operations</t>
  </si>
  <si>
    <t xml:space="preserve">2. Revaluation of non-current assets and intangible assets    </t>
  </si>
  <si>
    <t xml:space="preserve">3. Gains or loss available for sale investments </t>
  </si>
  <si>
    <t xml:space="preserve">4. Gains or loss on net movement on cash flow hedges </t>
  </si>
  <si>
    <t>5. Gains or loss on net investments hedge</t>
  </si>
  <si>
    <t xml:space="preserve">6. Share of the other comprehensive income/loss of associates </t>
  </si>
  <si>
    <t>7. Acturial gain/loss on post employment benefit obligations</t>
  </si>
  <si>
    <t>8. Other changes in capital (minorities)</t>
  </si>
  <si>
    <t xml:space="preserve">III. TAX ON OTHER COMPREHENSIVE INCOME OF THE PERIOD  </t>
  </si>
  <si>
    <t>IV. NET OTHER COMPREHENSIVE INCOME OR LOSS FOR THE YEAR (ADP 203-212)</t>
  </si>
  <si>
    <t>V. TOTAL COMPREHENSIVE INCOME/LOSS FOR THE PERIOD (ADP 202+213)</t>
  </si>
  <si>
    <t>APPENDIX to the Statement of Comprehensive Income (to be completed by entities submitting consolidated financial statements)</t>
  </si>
  <si>
    <t>VI. TOTAL COMPREHENSIVE INCOME/LOSS FOR THE PERIOD (ADP 216+217)</t>
  </si>
  <si>
    <t>CASH FLOW STATEMENT - INDIRECT METHOD</t>
  </si>
  <si>
    <t>Current period</t>
  </si>
  <si>
    <t>CASH FLOW FROM OPERATING ACTIVITIES</t>
  </si>
  <si>
    <t>1. Profit before taxes</t>
  </si>
  <si>
    <t>2. Adjustments (ADP 003 to 010):</t>
  </si>
  <si>
    <t>a) Depreciation and amortisation</t>
  </si>
  <si>
    <t>b) Profit and loss from sales and value adjustments of non-current tangible and intangible assets</t>
  </si>
  <si>
    <t>c) Profit and loss from sales and unrealised profit and loss and value adjustments of financial assets</t>
  </si>
  <si>
    <t>d) Income from interest and dividends</t>
  </si>
  <si>
    <t>e) Interest expenses</t>
  </si>
  <si>
    <t>f) Provisions</t>
  </si>
  <si>
    <t>g) Foreign exchange differences (unrealized)</t>
  </si>
  <si>
    <t>h) Other adjustments for non-cash transactions and unrealized profit and loss</t>
  </si>
  <si>
    <t>I. Increase or decrease of cash flow before changes in working capital (ADP 001+002)</t>
  </si>
  <si>
    <t>3. Changes in working capital (ADP 013 to 016)</t>
  </si>
  <si>
    <t>a) Increase or decrease of current liabilities</t>
  </si>
  <si>
    <t>b) Increase or decrease of current receivables</t>
  </si>
  <si>
    <t xml:space="preserve">c) Increase or decrease of inventories </t>
  </si>
  <si>
    <t>d) Other increase or decrease of working capital</t>
  </si>
  <si>
    <t>II. Cash from operating activities (ADP 011+012)</t>
  </si>
  <si>
    <t xml:space="preserve">4. Interest </t>
  </si>
  <si>
    <t>5. Income tax paid</t>
  </si>
  <si>
    <t>A) NET CASH FLOW FROM OPERATING ACTIVITIES (ADP 017 to 019)</t>
  </si>
  <si>
    <t>CASH FLOW FROM INVESTMENT ACTIVITIES</t>
  </si>
  <si>
    <t>1. Proceeds from sale of non-current assets</t>
  </si>
  <si>
    <t>2. Proceeds from selling financial instruments</t>
  </si>
  <si>
    <t>3. Proceeds from interest rates</t>
  </si>
  <si>
    <t>4. Proceeds from dividends</t>
  </si>
  <si>
    <t xml:space="preserve">5. Proceeds from repayment of given loans and savings </t>
  </si>
  <si>
    <t>6. Other proceeds from investment activities</t>
  </si>
  <si>
    <t>III. Total cash proceeds from investment activities (AOP 021 to 026)</t>
  </si>
  <si>
    <t>1. Purchase of non-current tangible and intangible assets</t>
  </si>
  <si>
    <t>2. Purchase of financial instruments</t>
  </si>
  <si>
    <t>3. Loans and deposits for the period</t>
  </si>
  <si>
    <t xml:space="preserve">4. Acquisition of subsidiary, net of acquired cash </t>
  </si>
  <si>
    <t>5. Other payments from investment activities</t>
  </si>
  <si>
    <t>IV. Total cash payments from investment activities (ADP 028 to 032)</t>
  </si>
  <si>
    <t>B) NET INCREASE OF CASH FLOW FROM INVESTMENT ACTIVITIES (ADP 027+033)</t>
  </si>
  <si>
    <t>CASH FLOW FROM FINANCIAL ACTIVITIES</t>
  </si>
  <si>
    <t>1. Proceeds from increase of subscribed capital</t>
  </si>
  <si>
    <t>2. Proceeds from issuing equity-based and debt-based financial instruments</t>
  </si>
  <si>
    <t>3. Proceeds from loan principal, loans and other borrowings</t>
  </si>
  <si>
    <t>4. Other proceeds from financial activities</t>
  </si>
  <si>
    <t>V. Total proceeds from financial activities (ADP 035 to 038)</t>
  </si>
  <si>
    <t>1. Repayment of loan principals, loans and other borrowings and debt-based financial instruments</t>
  </si>
  <si>
    <t>2. Dividends paid</t>
  </si>
  <si>
    <t>3. Payment of finance lease liabilities</t>
  </si>
  <si>
    <t>4. Re-purchase of treasury shares and decrease in subscribed share capital</t>
  </si>
  <si>
    <t>5. Other payments from financial activities</t>
  </si>
  <si>
    <t>VI. Total cash payments from financing activities (ADP 040 to 044)</t>
  </si>
  <si>
    <t>C) NET CASH FLOW FROM FINANCIAL ACTIVITIES (ADP 039+045)</t>
  </si>
  <si>
    <t>1. Cash and cash equivalents-unrealized foreign exchange differences</t>
  </si>
  <si>
    <t>D) NET INCREASE OR DECREASE OF CASH FLOW (ADP 020+034+046+047)</t>
  </si>
  <si>
    <t>E) CASH AND CASH EQUIVALENTS AT THE BEGINNING OF THE PERIOD</t>
  </si>
  <si>
    <t>F) CASH AND CASH EQUIVALENTS AT THE END OF THE PERIOD (ADP 048+049)</t>
  </si>
  <si>
    <t>STATEMENT OF CHANGES IN EQUITY</t>
  </si>
  <si>
    <t>from</t>
  </si>
  <si>
    <t>Description</t>
  </si>
  <si>
    <t>Distributable to majority owners</t>
  </si>
  <si>
    <t>Subscribed Share capital</t>
  </si>
  <si>
    <t>Capital reserves</t>
  </si>
  <si>
    <t>Legal reserves</t>
  </si>
  <si>
    <t>Reserves for own shares</t>
  </si>
  <si>
    <t>Treasury shares and shares (deductible item)</t>
  </si>
  <si>
    <t>Statutory reserves</t>
  </si>
  <si>
    <t>Other reserves</t>
  </si>
  <si>
    <t>Revaluation reserves</t>
  </si>
  <si>
    <t>Fair value of financial assets available for sale</t>
  </si>
  <si>
    <t>Efficient portion of cash flow hedge</t>
  </si>
  <si>
    <t>Efficient portion of foreign net investment hedge</t>
  </si>
  <si>
    <t>Retained earnings/ loss carried forward</t>
  </si>
  <si>
    <t>Net profit/ loss for the period</t>
  </si>
  <si>
    <t>Total distributable to majority owners</t>
  </si>
  <si>
    <t>16 (3 do 6-7+8 do 15)</t>
  </si>
  <si>
    <t>Previous period</t>
  </si>
  <si>
    <t>1. Balance at 1 January of the previuos period</t>
  </si>
  <si>
    <t>2. Changes in accounting policies</t>
  </si>
  <si>
    <t>3. Error correction</t>
  </si>
  <si>
    <t>4. Balance at 1 January of the previous period (ADP 01 to 03)</t>
  </si>
  <si>
    <t>5. Profit/loss for the period</t>
  </si>
  <si>
    <t>6. Foreign currency translation differences-foreign operations</t>
  </si>
  <si>
    <t>7. Changes in revaluation reserves of non-current tangible and intangible assets</t>
  </si>
  <si>
    <t>8. Profit or loss from re-evaluation of finacial assets held for sale</t>
  </si>
  <si>
    <t>9. Profit or loss form cash flow hedge</t>
  </si>
  <si>
    <t>10. Profit or loss from foreign net investment hedge</t>
  </si>
  <si>
    <t xml:space="preserve">11. Share in other comprehensive income/loss from undertakings with participating interest </t>
  </si>
  <si>
    <t>12. Actuarial gains/losses from defined benefit plans</t>
  </si>
  <si>
    <t>13. Other changes in capital (minorities)</t>
  </si>
  <si>
    <t>14. Taxation of transactions recognized directly in equity</t>
  </si>
  <si>
    <t xml:space="preserve">15. Increase/decrease of subscribed share capital (except by reinvested profit and in pre-bankruptcy settlement)
      </t>
  </si>
  <si>
    <t>16. Increase of subscribed share capital by profit reinvestment 
      dobiti</t>
  </si>
  <si>
    <t>17. Increase of subscribed share capital in pre-bankruptcy settlement
      dobiti</t>
  </si>
  <si>
    <t>18. Repurchase of own shares/stakes</t>
  </si>
  <si>
    <t xml:space="preserve">19. Share in profit/dividend payout </t>
  </si>
  <si>
    <t xml:space="preserve">20. Other distribution to majority owners </t>
  </si>
  <si>
    <t>21. Transfer to reserves according to annual plan</t>
  </si>
  <si>
    <t>22. Increase in reserves in pre-bankruptcy settlement</t>
  </si>
  <si>
    <t>23. Balance at 31 Decemeber of previous period (ADP 04 to 22)</t>
  </si>
  <si>
    <t>ADDITION TO STATEMENT OF CHANGES IN EQUITY (only for IFRS adopters)</t>
  </si>
  <si>
    <t>I. OTHER COMPREHENSIVE INCOME OF THE PREVIOUS PERIOD NET OF TAX (ADP 06 to 14)</t>
  </si>
  <si>
    <t>II. COMPREHENSIVE INCOME OR LOSS FOR THE PREVIOUS PERIOD (ADP 05+24)</t>
  </si>
  <si>
    <t>III. TRANSACTIONS WITH OWNERS IN THE PREVIOUS PERIOD, RECOGNIZED DIRECTLY IN EQUITY (ADP 15 to 22)</t>
  </si>
  <si>
    <t xml:space="preserve">Current period </t>
  </si>
  <si>
    <t>1. Balance at 1 January of current period</t>
  </si>
  <si>
    <t>4. Balance at 1 January of current period (ADP 27 to 29)</t>
  </si>
  <si>
    <t>15. Increase/decrease of subscribed share capital (except by reinvested profit and in pre-bankruptcy settlement)</t>
  </si>
  <si>
    <t>23. Balance on the last day of the reporting period of the current business year (AOP 30 do 48)</t>
  </si>
  <si>
    <t>I. OTHER COMPREHENSIVE INCOME OF THE CURRENT PERIOD, NET OF TAX (ADP 32 to 40)</t>
  </si>
  <si>
    <t>II. COMPREHENSIVE INCOME OR LOSS FOR THE CURRENT PERIOD (ADP 31+50)</t>
  </si>
  <si>
    <t>III. TRANSACTIONS WITH OWNERS IN THE CURRENT PERIOD, RECOGNIZED DIRECTLY IN EQUITY (ADP 41 to 48)</t>
  </si>
  <si>
    <t xml:space="preserve">                   NOTES TO THE ANNUAL FINANCIAL STATEMENTS (AFS)
Issuer name:  Valamar Riviera d.d. 
OIB:   36201212847
Reporting period: 01.01.2018. to 31.12.2018.
Notes to the financial statements are prepared in accordance with the International Financial Reporting Standards (hereinafter: IFRS) in a way that they need to:
a) provide information on the basis for the preparation of financial statements and certain accounting policies applied in accordance with International Accounting Standard 1 (IAS 1),
b) disclose information to IFRSs that is not presented in the statement of financial position, statement of comprehensive income, statement of cash flow  and statement of changes in shareholder's equity,
c) provide additional information that is not presented in the statement of financial position, statement of comprehensive income, statement of cash flow  and statement of changes in shareholder's equity, but is important for understanding any of them.
</t>
  </si>
  <si>
    <t>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</si>
</sst>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2" x14ac:knownFonts="1">
    <font>
      <sz val="11"/>
      <color theme="1"/>
      <name val="Calibri"/>
      <family val="2"/>
      <scheme val="minor"/>
    </font>
    <font>
      <b/>
      <sz val="12"/>
      <color theme="1"/>
      <name val="Arial"/>
      <family val="2"/>
      <charset val="238"/>
    </font>
    <font>
      <sz val="11"/>
      <color theme="1"/>
      <name val="Arial"/>
      <family val="2"/>
      <charset val="238"/>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9"/>
      <color indexed="62"/>
      <name val="Arial"/>
      <family val="2"/>
      <charset val="238"/>
    </font>
    <font>
      <sz val="9"/>
      <color indexed="12"/>
      <name val="Arial"/>
      <family val="2"/>
      <charset val="238"/>
    </font>
    <font>
      <b/>
      <sz val="9"/>
      <color indexed="18"/>
      <name val="Arial"/>
      <family val="2"/>
      <charset val="238"/>
    </font>
    <font>
      <sz val="9"/>
      <color indexed="18"/>
      <name val="Arial"/>
      <family val="2"/>
      <charset val="238"/>
    </font>
    <font>
      <sz val="8"/>
      <name val="Arial"/>
      <family val="2"/>
      <charset val="238"/>
    </font>
    <font>
      <i/>
      <sz val="9"/>
      <name val="Arial"/>
      <family val="2"/>
      <charset val="238"/>
    </font>
    <font>
      <b/>
      <sz val="8"/>
      <color indexed="9"/>
      <name val="Arial"/>
      <family val="2"/>
      <charset val="238"/>
    </font>
    <font>
      <b/>
      <sz val="7"/>
      <color indexed="9"/>
      <name val="Arial"/>
      <family val="2"/>
      <charset val="238"/>
    </font>
    <font>
      <sz val="8"/>
      <color indexed="12"/>
      <name val="Arial"/>
      <family val="2"/>
      <charset val="238"/>
    </font>
    <font>
      <sz val="10"/>
      <color indexed="8"/>
      <name val="Arial"/>
      <family val="2"/>
      <charset val="238"/>
    </font>
    <font>
      <sz val="9"/>
      <color theme="1"/>
      <name val="Arial"/>
      <family val="2"/>
      <charset val="238"/>
    </font>
    <font>
      <sz val="10"/>
      <color theme="1"/>
      <name val="Arial"/>
      <family val="2"/>
      <charset val="238"/>
    </font>
    <font>
      <b/>
      <sz val="9"/>
      <color indexed="9"/>
      <name val="Arial"/>
      <family val="2"/>
      <charset val="238"/>
    </font>
  </fonts>
  <fills count="15">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mediumGray">
        <fgColor indexed="22"/>
      </patternFill>
    </fill>
    <fill>
      <patternFill patternType="gray125">
        <fgColor indexed="22"/>
        <bgColor indexed="22"/>
      </patternFill>
    </fill>
    <fill>
      <patternFill patternType="lightUp">
        <fgColor indexed="22"/>
      </patternFill>
    </fill>
    <fill>
      <patternFill patternType="solid">
        <fgColor theme="0" tint="-0.34998626667073579"/>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64"/>
      </right>
      <top style="hair">
        <color indexed="64"/>
      </top>
      <bottom style="hair">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hair">
        <color indexed="64"/>
      </top>
      <bottom style="thin">
        <color indexed="64"/>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64"/>
      </right>
      <top/>
      <bottom style="thin">
        <color indexed="22"/>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8"/>
      </left>
      <right/>
      <top style="thin">
        <color indexed="22"/>
      </top>
      <bottom style="thin">
        <color indexed="22"/>
      </bottom>
      <diagonal/>
    </border>
    <border>
      <left/>
      <right style="thin">
        <color indexed="8"/>
      </right>
      <top style="thin">
        <color indexed="22"/>
      </top>
      <bottom style="thin">
        <color indexed="22"/>
      </bottom>
      <diagonal/>
    </border>
    <border>
      <left style="thin">
        <color indexed="8"/>
      </left>
      <right/>
      <top style="thin">
        <color indexed="22"/>
      </top>
      <bottom style="thin">
        <color indexed="8"/>
      </bottom>
      <diagonal/>
    </border>
    <border>
      <left/>
      <right/>
      <top style="thin">
        <color indexed="22"/>
      </top>
      <bottom style="thin">
        <color indexed="8"/>
      </bottom>
      <diagonal/>
    </border>
    <border>
      <left/>
      <right style="thin">
        <color indexed="8"/>
      </right>
      <top style="thin">
        <color indexed="22"/>
      </top>
      <bottom style="thin">
        <color indexed="8"/>
      </bottom>
      <diagonal/>
    </border>
  </borders>
  <cellStyleXfs count="5">
    <xf numFmtId="0" fontId="0" fillId="0" borderId="0"/>
    <xf numFmtId="0" fontId="17" fillId="0" borderId="0"/>
    <xf numFmtId="0" fontId="28" fillId="0" borderId="0">
      <alignment vertical="top"/>
    </xf>
    <xf numFmtId="0" fontId="28" fillId="0" borderId="0">
      <alignment vertical="top"/>
    </xf>
    <xf numFmtId="0" fontId="17" fillId="0" borderId="0"/>
  </cellStyleXfs>
  <cellXfs count="356">
    <xf numFmtId="0" fontId="0" fillId="0" borderId="0" xfId="0"/>
    <xf numFmtId="0" fontId="2" fillId="2" borderId="2" xfId="0" applyFont="1" applyFill="1" applyBorder="1"/>
    <xf numFmtId="0" fontId="0" fillId="2" borderId="3" xfId="0" applyFill="1" applyBorder="1"/>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vertical="center"/>
    </xf>
    <xf numFmtId="0" fontId="4" fillId="2" borderId="4" xfId="0" applyFont="1" applyFill="1" applyBorder="1" applyAlignment="1">
      <alignment vertical="center" wrapText="1"/>
    </xf>
    <xf numFmtId="0" fontId="4" fillId="2" borderId="0" xfId="0" applyFont="1" applyFill="1" applyBorder="1" applyAlignment="1">
      <alignment horizontal="right" vertical="center" wrapText="1"/>
    </xf>
    <xf numFmtId="0" fontId="4" fillId="2" borderId="0" xfId="0" applyFont="1" applyFill="1" applyBorder="1" applyAlignment="1">
      <alignment vertical="center" wrapText="1"/>
    </xf>
    <xf numFmtId="1" fontId="4" fillId="3" borderId="9" xfId="0" applyNumberFormat="1" applyFont="1" applyFill="1" applyBorder="1" applyAlignment="1" applyProtection="1">
      <alignment horizontal="center" vertical="center"/>
      <protection locked="0"/>
    </xf>
    <xf numFmtId="14" fontId="4" fillId="4" borderId="0" xfId="0" applyNumberFormat="1" applyFont="1" applyFill="1" applyBorder="1" applyAlignment="1" applyProtection="1">
      <alignment horizontal="center" vertical="center"/>
      <protection locked="0"/>
    </xf>
    <xf numFmtId="0" fontId="5" fillId="2" borderId="5" xfId="0" applyFont="1" applyFill="1" applyBorder="1" applyAlignment="1">
      <alignment vertical="center"/>
    </xf>
    <xf numFmtId="14" fontId="4" fillId="5" borderId="0" xfId="0" applyNumberFormat="1" applyFont="1" applyFill="1" applyBorder="1" applyAlignment="1" applyProtection="1">
      <alignment horizontal="center" vertical="center"/>
      <protection locked="0"/>
    </xf>
    <xf numFmtId="0" fontId="0" fillId="2" borderId="5" xfId="0" applyFill="1" applyBorder="1"/>
    <xf numFmtId="0" fontId="7" fillId="2" borderId="4" xfId="0" applyFont="1" applyFill="1" applyBorder="1"/>
    <xf numFmtId="0" fontId="7" fillId="2" borderId="0" xfId="0" applyFont="1" applyFill="1" applyBorder="1"/>
    <xf numFmtId="0" fontId="7" fillId="2" borderId="0" xfId="0" applyFont="1" applyFill="1" applyBorder="1" applyAlignment="1">
      <alignment vertical="center"/>
    </xf>
    <xf numFmtId="0" fontId="7" fillId="2" borderId="5" xfId="0" applyFont="1" applyFill="1" applyBorder="1" applyAlignment="1">
      <alignment vertical="center"/>
    </xf>
    <xf numFmtId="0" fontId="7" fillId="2" borderId="4" xfId="0" applyFont="1" applyFill="1" applyBorder="1" applyAlignment="1">
      <alignment wrapText="1"/>
    </xf>
    <xf numFmtId="0" fontId="7" fillId="2" borderId="5" xfId="0" applyFont="1" applyFill="1" applyBorder="1" applyAlignment="1">
      <alignment wrapText="1"/>
    </xf>
    <xf numFmtId="0" fontId="7" fillId="2" borderId="0" xfId="0" applyFont="1" applyFill="1" applyBorder="1" applyAlignment="1">
      <alignment wrapText="1"/>
    </xf>
    <xf numFmtId="0" fontId="7" fillId="2" borderId="5" xfId="0" applyFont="1" applyFill="1" applyBorder="1"/>
    <xf numFmtId="0" fontId="5" fillId="2" borderId="0" xfId="0" applyFont="1" applyFill="1" applyBorder="1" applyAlignment="1">
      <alignment horizontal="right" vertical="center" wrapText="1"/>
    </xf>
    <xf numFmtId="0" fontId="8" fillId="2" borderId="5" xfId="0" applyFont="1" applyFill="1" applyBorder="1" applyAlignment="1">
      <alignment vertical="center"/>
    </xf>
    <xf numFmtId="0" fontId="8" fillId="2" borderId="0" xfId="0" applyFont="1" applyFill="1" applyBorder="1" applyAlignment="1">
      <alignment vertical="center"/>
    </xf>
    <xf numFmtId="0" fontId="7" fillId="2" borderId="0" xfId="0" applyFont="1" applyFill="1" applyBorder="1" applyAlignment="1">
      <alignment vertical="top"/>
    </xf>
    <xf numFmtId="0" fontId="4" fillId="3" borderId="9" xfId="0" applyFont="1" applyFill="1" applyBorder="1" applyAlignment="1" applyProtection="1">
      <alignment horizontal="center" vertical="center"/>
      <protection locked="0"/>
    </xf>
    <xf numFmtId="0" fontId="4" fillId="2" borderId="0" xfId="0" applyFont="1" applyFill="1" applyBorder="1" applyAlignment="1">
      <alignment vertical="center"/>
    </xf>
    <xf numFmtId="49" fontId="4" fillId="3" borderId="9" xfId="0" applyNumberFormat="1" applyFont="1" applyFill="1" applyBorder="1" applyAlignment="1" applyProtection="1">
      <alignment horizontal="center" vertical="center"/>
      <protection locked="0"/>
    </xf>
    <xf numFmtId="0" fontId="9" fillId="2" borderId="0" xfId="0" applyFont="1" applyFill="1" applyBorder="1" applyAlignment="1"/>
    <xf numFmtId="0" fontId="10" fillId="2" borderId="0" xfId="0" applyFont="1" applyFill="1" applyBorder="1" applyAlignment="1">
      <alignment vertical="center"/>
    </xf>
    <xf numFmtId="0" fontId="11" fillId="2" borderId="5" xfId="0" applyFont="1" applyFill="1" applyBorder="1" applyAlignment="1">
      <alignment vertical="center"/>
    </xf>
    <xf numFmtId="0" fontId="4" fillId="2" borderId="0" xfId="0" applyFont="1" applyFill="1" applyBorder="1" applyAlignment="1">
      <alignment horizontal="center" vertical="center"/>
    </xf>
    <xf numFmtId="0" fontId="13" fillId="2" borderId="0" xfId="0" applyFont="1" applyFill="1" applyBorder="1" applyAlignment="1">
      <alignment vertical="center"/>
    </xf>
    <xf numFmtId="0" fontId="14" fillId="2" borderId="0" xfId="0" applyFont="1" applyFill="1" applyBorder="1" applyAlignment="1">
      <alignment vertical="center"/>
    </xf>
    <xf numFmtId="0" fontId="12" fillId="2" borderId="5" xfId="0" applyFont="1" applyFill="1" applyBorder="1" applyAlignment="1">
      <alignment vertical="center"/>
    </xf>
    <xf numFmtId="0" fontId="5" fillId="2" borderId="5" xfId="0" applyFont="1" applyFill="1" applyBorder="1" applyAlignment="1">
      <alignment horizontal="center" vertical="center"/>
    </xf>
    <xf numFmtId="0" fontId="4" fillId="3" borderId="7" xfId="0" applyFont="1" applyFill="1" applyBorder="1" applyAlignment="1" applyProtection="1">
      <alignment horizontal="center" vertical="center"/>
      <protection locked="0"/>
    </xf>
    <xf numFmtId="0" fontId="7" fillId="2" borderId="0" xfId="0" applyFont="1" applyFill="1" applyBorder="1" applyAlignment="1">
      <alignment vertical="top" wrapText="1"/>
    </xf>
    <xf numFmtId="0" fontId="7" fillId="2" borderId="4" xfId="0" applyFont="1" applyFill="1" applyBorder="1" applyAlignment="1">
      <alignment vertical="top"/>
    </xf>
    <xf numFmtId="0" fontId="9" fillId="2" borderId="5" xfId="0" applyFont="1" applyFill="1" applyBorder="1"/>
    <xf numFmtId="0" fontId="0" fillId="2" borderId="6" xfId="0" applyFill="1" applyBorder="1"/>
    <xf numFmtId="0" fontId="0" fillId="2" borderId="10" xfId="0" applyFill="1" applyBorder="1"/>
    <xf numFmtId="0" fontId="0" fillId="2" borderId="7" xfId="0" applyFill="1" applyBorder="1"/>
    <xf numFmtId="0" fontId="4" fillId="7" borderId="14" xfId="0" applyFont="1" applyFill="1" applyBorder="1" applyAlignment="1" applyProtection="1">
      <alignment horizontal="center" vertical="center" wrapText="1"/>
    </xf>
    <xf numFmtId="164" fontId="4" fillId="0" borderId="20" xfId="0" applyNumberFormat="1" applyFont="1" applyFill="1" applyBorder="1" applyAlignment="1" applyProtection="1">
      <alignment horizontal="center" vertical="center"/>
    </xf>
    <xf numFmtId="3" fontId="5" fillId="0" borderId="20" xfId="0" applyNumberFormat="1" applyFont="1" applyFill="1" applyBorder="1" applyAlignment="1" applyProtection="1">
      <alignment horizontal="right" vertical="center" shrinkToFit="1"/>
      <protection locked="0"/>
    </xf>
    <xf numFmtId="164" fontId="4" fillId="9" borderId="20" xfId="0" applyNumberFormat="1" applyFont="1" applyFill="1" applyBorder="1" applyAlignment="1" applyProtection="1">
      <alignment horizontal="center" vertical="center"/>
    </xf>
    <xf numFmtId="3" fontId="20" fillId="9" borderId="20" xfId="0" applyNumberFormat="1" applyFont="1" applyFill="1" applyBorder="1" applyAlignment="1" applyProtection="1">
      <alignment horizontal="right" vertical="center" shrinkToFit="1"/>
    </xf>
    <xf numFmtId="3" fontId="5" fillId="0" borderId="24" xfId="0" applyNumberFormat="1" applyFont="1" applyFill="1" applyBorder="1" applyAlignment="1" applyProtection="1">
      <alignment vertical="center"/>
      <protection locked="0"/>
    </xf>
    <xf numFmtId="3" fontId="5" fillId="0" borderId="8" xfId="0" applyNumberFormat="1" applyFont="1" applyFill="1" applyBorder="1" applyAlignment="1" applyProtection="1">
      <alignment vertical="center"/>
      <protection locked="0"/>
    </xf>
    <xf numFmtId="3" fontId="5" fillId="0" borderId="23" xfId="0" applyNumberFormat="1" applyFont="1" applyFill="1" applyBorder="1" applyAlignment="1" applyProtection="1">
      <alignment horizontal="right" vertical="center" shrinkToFit="1"/>
      <protection locked="0"/>
    </xf>
    <xf numFmtId="164" fontId="4" fillId="0" borderId="28" xfId="0" applyNumberFormat="1" applyFont="1" applyFill="1" applyBorder="1" applyAlignment="1" applyProtection="1">
      <alignment horizontal="center" vertical="center"/>
    </xf>
    <xf numFmtId="3" fontId="5" fillId="0" borderId="28" xfId="0" applyNumberFormat="1" applyFont="1" applyFill="1" applyBorder="1" applyAlignment="1" applyProtection="1">
      <alignment horizontal="right" vertical="center" shrinkToFit="1"/>
      <protection locked="0"/>
    </xf>
    <xf numFmtId="3" fontId="23" fillId="0" borderId="24" xfId="0" applyNumberFormat="1" applyFont="1" applyFill="1" applyBorder="1" applyAlignment="1" applyProtection="1">
      <alignment vertical="center"/>
      <protection locked="0"/>
    </xf>
    <xf numFmtId="3" fontId="23" fillId="0" borderId="24" xfId="0" applyNumberFormat="1" applyFont="1" applyFill="1" applyBorder="1" applyAlignment="1" applyProtection="1">
      <alignment vertical="center"/>
      <protection locked="0" hidden="1"/>
    </xf>
    <xf numFmtId="3" fontId="5" fillId="0" borderId="30" xfId="0" applyNumberFormat="1" applyFont="1" applyFill="1" applyBorder="1" applyAlignment="1" applyProtection="1">
      <alignment vertical="center"/>
      <protection locked="0"/>
    </xf>
    <xf numFmtId="0" fontId="4" fillId="7" borderId="14" xfId="1" applyFont="1" applyFill="1" applyBorder="1" applyAlignment="1" applyProtection="1">
      <alignment horizontal="center" vertical="center" wrapText="1"/>
    </xf>
    <xf numFmtId="3" fontId="18" fillId="7" borderId="14" xfId="1" applyNumberFormat="1" applyFont="1" applyFill="1" applyBorder="1" applyAlignment="1" applyProtection="1">
      <alignment horizontal="center" vertical="center" wrapText="1"/>
    </xf>
    <xf numFmtId="0" fontId="18" fillId="7" borderId="16" xfId="1" applyFont="1" applyFill="1" applyBorder="1" applyAlignment="1" applyProtection="1">
      <alignment horizontal="center" vertical="center"/>
    </xf>
    <xf numFmtId="3" fontId="18" fillId="7" borderId="16" xfId="1" applyNumberFormat="1" applyFont="1" applyFill="1" applyBorder="1" applyAlignment="1" applyProtection="1">
      <alignment horizontal="center" vertical="center" wrapText="1"/>
    </xf>
    <xf numFmtId="164" fontId="4" fillId="9" borderId="29" xfId="0" applyNumberFormat="1" applyFont="1" applyFill="1" applyBorder="1" applyAlignment="1" applyProtection="1">
      <alignment horizontal="center" vertical="center"/>
    </xf>
    <xf numFmtId="3" fontId="20" fillId="9" borderId="29" xfId="0" applyNumberFormat="1" applyFont="1" applyFill="1" applyBorder="1" applyAlignment="1" applyProtection="1">
      <alignment horizontal="right" vertical="center" shrinkToFit="1"/>
    </xf>
    <xf numFmtId="164" fontId="4" fillId="9" borderId="28" xfId="0" applyNumberFormat="1" applyFont="1" applyFill="1" applyBorder="1" applyAlignment="1" applyProtection="1">
      <alignment horizontal="center" vertical="center"/>
    </xf>
    <xf numFmtId="3" fontId="20" fillId="9" borderId="28" xfId="0" applyNumberFormat="1" applyFont="1" applyFill="1" applyBorder="1" applyAlignment="1" applyProtection="1">
      <alignment horizontal="right" vertical="center" shrinkToFit="1"/>
    </xf>
    <xf numFmtId="3" fontId="20" fillId="9" borderId="20" xfId="0" applyNumberFormat="1" applyFont="1" applyFill="1" applyBorder="1" applyAlignment="1" applyProtection="1">
      <alignment horizontal="right" vertical="center" shrinkToFit="1"/>
      <protection locked="0"/>
    </xf>
    <xf numFmtId="3" fontId="20" fillId="9" borderId="28" xfId="0" applyNumberFormat="1" applyFont="1" applyFill="1" applyBorder="1" applyAlignment="1" applyProtection="1">
      <alignment horizontal="right" vertical="center" shrinkToFit="1"/>
      <protection locked="0"/>
    </xf>
    <xf numFmtId="164" fontId="4" fillId="2" borderId="20" xfId="0" applyNumberFormat="1" applyFont="1" applyFill="1" applyBorder="1" applyAlignment="1" applyProtection="1">
      <alignment horizontal="center" vertical="center"/>
    </xf>
    <xf numFmtId="3" fontId="20" fillId="2" borderId="20" xfId="0" applyNumberFormat="1" applyFont="1" applyFill="1" applyBorder="1" applyAlignment="1" applyProtection="1">
      <alignment horizontal="right" vertical="center" shrinkToFit="1"/>
      <protection locked="0"/>
    </xf>
    <xf numFmtId="3" fontId="20" fillId="9" borderId="20" xfId="0" applyNumberFormat="1" applyFont="1" applyFill="1" applyBorder="1" applyAlignment="1" applyProtection="1">
      <alignment vertical="center"/>
    </xf>
    <xf numFmtId="3" fontId="5" fillId="0" borderId="20" xfId="0" applyNumberFormat="1" applyFont="1" applyFill="1" applyBorder="1" applyAlignment="1" applyProtection="1">
      <alignment vertical="center"/>
      <protection locked="0"/>
    </xf>
    <xf numFmtId="3" fontId="5" fillId="0" borderId="28" xfId="0" applyNumberFormat="1" applyFont="1" applyFill="1" applyBorder="1" applyAlignment="1" applyProtection="1">
      <alignment vertical="center"/>
      <protection locked="0"/>
    </xf>
    <xf numFmtId="3" fontId="20" fillId="9" borderId="28" xfId="0" applyNumberFormat="1" applyFont="1" applyFill="1" applyBorder="1" applyAlignment="1" applyProtection="1">
      <alignment vertical="center"/>
    </xf>
    <xf numFmtId="164" fontId="4" fillId="2" borderId="39"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horizontal="right" vertical="center"/>
      <protection locked="0"/>
    </xf>
    <xf numFmtId="3" fontId="20" fillId="9" borderId="20" xfId="0" applyNumberFormat="1" applyFont="1" applyFill="1" applyBorder="1" applyAlignment="1" applyProtection="1">
      <alignment horizontal="right" vertical="center"/>
    </xf>
    <xf numFmtId="3" fontId="5" fillId="0" borderId="20" xfId="0" applyNumberFormat="1" applyFont="1" applyFill="1" applyBorder="1" applyAlignment="1" applyProtection="1">
      <alignment horizontal="right" vertical="center"/>
      <protection locked="0"/>
    </xf>
    <xf numFmtId="3" fontId="20" fillId="9" borderId="28" xfId="0" applyNumberFormat="1" applyFont="1" applyFill="1" applyBorder="1" applyAlignment="1" applyProtection="1">
      <alignment horizontal="right" vertical="center"/>
    </xf>
    <xf numFmtId="3" fontId="5" fillId="0" borderId="39" xfId="0" applyNumberFormat="1" applyFont="1" applyFill="1" applyBorder="1" applyAlignment="1" applyProtection="1">
      <alignment vertical="center"/>
      <protection locked="0"/>
    </xf>
    <xf numFmtId="164" fontId="4" fillId="0" borderId="39" xfId="0" applyNumberFormat="1" applyFont="1" applyFill="1" applyBorder="1" applyAlignment="1" applyProtection="1">
      <alignment horizontal="center" vertical="center"/>
    </xf>
    <xf numFmtId="3" fontId="20" fillId="0" borderId="28" xfId="0" applyNumberFormat="1" applyFont="1" applyFill="1" applyBorder="1" applyAlignment="1" applyProtection="1">
      <alignment vertical="center"/>
    </xf>
    <xf numFmtId="3" fontId="25" fillId="7" borderId="47" xfId="0" applyNumberFormat="1" applyFont="1" applyFill="1" applyBorder="1" applyAlignment="1" applyProtection="1">
      <alignment horizontal="center" vertical="center" wrapText="1"/>
    </xf>
    <xf numFmtId="3" fontId="25" fillId="7" borderId="48" xfId="0" applyNumberFormat="1" applyFont="1" applyFill="1" applyBorder="1" applyAlignment="1" applyProtection="1">
      <alignment horizontal="center" vertical="center"/>
    </xf>
    <xf numFmtId="165" fontId="18" fillId="0" borderId="50" xfId="0" applyNumberFormat="1" applyFont="1" applyFill="1" applyBorder="1" applyAlignment="1" applyProtection="1">
      <alignment horizontal="center" vertical="center"/>
    </xf>
    <xf numFmtId="3" fontId="23" fillId="0" borderId="50" xfId="0" applyNumberFormat="1" applyFont="1" applyFill="1" applyBorder="1" applyAlignment="1" applyProtection="1">
      <alignment vertical="center" shrinkToFit="1"/>
      <protection locked="0"/>
    </xf>
    <xf numFmtId="3" fontId="27" fillId="0" borderId="50" xfId="0" applyNumberFormat="1" applyFont="1" applyFill="1" applyBorder="1" applyAlignment="1" applyProtection="1">
      <alignment vertical="center" shrinkToFit="1"/>
    </xf>
    <xf numFmtId="165" fontId="18" fillId="9" borderId="50" xfId="0" applyNumberFormat="1" applyFont="1" applyFill="1" applyBorder="1" applyAlignment="1" applyProtection="1">
      <alignment horizontal="center" vertical="center"/>
    </xf>
    <xf numFmtId="3" fontId="27" fillId="9" borderId="50" xfId="0" applyNumberFormat="1" applyFont="1" applyFill="1" applyBorder="1" applyAlignment="1" applyProtection="1">
      <alignment vertical="center" shrinkToFit="1"/>
    </xf>
    <xf numFmtId="3" fontId="23" fillId="13" borderId="50" xfId="0" applyNumberFormat="1" applyFont="1" applyFill="1" applyBorder="1" applyAlignment="1" applyProtection="1">
      <alignment vertical="center" shrinkToFit="1"/>
    </xf>
    <xf numFmtId="165" fontId="18" fillId="9" borderId="51" xfId="0" applyNumberFormat="1" applyFont="1" applyFill="1" applyBorder="1" applyAlignment="1" applyProtection="1">
      <alignment horizontal="center" vertical="center"/>
    </xf>
    <xf numFmtId="3" fontId="27" fillId="9" borderId="51" xfId="0" applyNumberFormat="1" applyFont="1" applyFill="1" applyBorder="1" applyAlignment="1" applyProtection="1">
      <alignment vertical="center" shrinkToFit="1"/>
    </xf>
    <xf numFmtId="0" fontId="5" fillId="0" borderId="0" xfId="0" applyFont="1" applyBorder="1" applyAlignment="1" applyProtection="1">
      <alignment horizontal="right" vertical="center"/>
      <protection hidden="1"/>
    </xf>
    <xf numFmtId="0" fontId="5" fillId="0" borderId="0" xfId="2" applyFont="1" applyBorder="1" applyAlignment="1" applyProtection="1">
      <alignment horizontal="right"/>
      <protection hidden="1"/>
    </xf>
    <xf numFmtId="0" fontId="4" fillId="14" borderId="12" xfId="0" applyFont="1" applyFill="1" applyBorder="1" applyAlignment="1" applyProtection="1">
      <alignment horizontal="center" vertical="center" wrapText="1"/>
      <protection hidden="1"/>
    </xf>
    <xf numFmtId="0" fontId="4" fillId="14" borderId="53" xfId="0" applyFont="1" applyFill="1" applyBorder="1" applyAlignment="1" applyProtection="1">
      <alignment horizontal="center" vertical="center" wrapText="1"/>
      <protection hidden="1"/>
    </xf>
    <xf numFmtId="0" fontId="4" fillId="7" borderId="16" xfId="0" applyFont="1" applyFill="1" applyBorder="1" applyAlignment="1" applyProtection="1">
      <alignment horizontal="center" vertical="center"/>
    </xf>
    <xf numFmtId="3" fontId="4" fillId="7" borderId="16" xfId="0" applyNumberFormat="1" applyFont="1" applyFill="1" applyBorder="1" applyAlignment="1" applyProtection="1">
      <alignment horizontal="center" vertical="center" wrapText="1"/>
    </xf>
    <xf numFmtId="0" fontId="4" fillId="14" borderId="15" xfId="0" applyFont="1" applyFill="1" applyBorder="1" applyAlignment="1" applyProtection="1">
      <alignment horizontal="center" vertical="center" wrapText="1"/>
      <protection hidden="1"/>
    </xf>
    <xf numFmtId="0" fontId="4" fillId="7" borderId="16" xfId="1" applyFont="1" applyFill="1" applyBorder="1" applyAlignment="1" applyProtection="1">
      <alignment horizontal="center" vertical="center"/>
    </xf>
    <xf numFmtId="3" fontId="4" fillId="7" borderId="16" xfId="1" applyNumberFormat="1" applyFont="1" applyFill="1" applyBorder="1" applyAlignment="1" applyProtection="1">
      <alignment horizontal="center" vertical="center" wrapText="1"/>
    </xf>
    <xf numFmtId="4" fontId="4" fillId="7" borderId="14" xfId="1" applyNumberFormat="1" applyFont="1" applyFill="1" applyBorder="1" applyAlignment="1" applyProtection="1">
      <alignment horizontal="center" vertical="center" wrapText="1"/>
    </xf>
    <xf numFmtId="3" fontId="17" fillId="0" borderId="0" xfId="1" applyNumberFormat="1" applyFont="1" applyProtection="1"/>
    <xf numFmtId="0" fontId="17" fillId="0" borderId="0" xfId="1" applyFont="1" applyBorder="1" applyAlignment="1" applyProtection="1">
      <alignment horizontal="center" vertical="center" wrapText="1"/>
    </xf>
    <xf numFmtId="14" fontId="16" fillId="6" borderId="0" xfId="3" applyNumberFormat="1" applyFont="1" applyFill="1" applyBorder="1" applyAlignment="1" applyProtection="1">
      <alignment horizontal="center" vertical="center"/>
    </xf>
    <xf numFmtId="0" fontId="16" fillId="0" borderId="0" xfId="3" applyFont="1" applyFill="1" applyBorder="1" applyAlignment="1" applyProtection="1">
      <alignment horizontal="center" vertical="center"/>
    </xf>
    <xf numFmtId="3" fontId="17" fillId="0" borderId="0" xfId="1" applyNumberFormat="1" applyFont="1" applyBorder="1" applyAlignment="1" applyProtection="1">
      <alignment horizontal="center" vertical="center" wrapText="1"/>
    </xf>
    <xf numFmtId="3" fontId="17" fillId="0" borderId="0" xfId="3" applyNumberFormat="1" applyFont="1" applyBorder="1" applyAlignment="1" applyProtection="1">
      <alignment wrapText="1"/>
    </xf>
    <xf numFmtId="0" fontId="16" fillId="0" borderId="0" xfId="3" applyFont="1" applyFill="1" applyBorder="1" applyAlignment="1" applyProtection="1">
      <alignment horizontal="center" vertical="center" wrapText="1"/>
    </xf>
    <xf numFmtId="0" fontId="4" fillId="7" borderId="44" xfId="4" applyFont="1" applyFill="1" applyBorder="1" applyAlignment="1">
      <alignment horizontal="center" vertical="center" wrapText="1"/>
    </xf>
    <xf numFmtId="49" fontId="31" fillId="7" borderId="47" xfId="0" applyNumberFormat="1" applyFont="1" applyFill="1" applyBorder="1" applyAlignment="1" applyProtection="1">
      <alignment horizontal="center" vertical="center"/>
    </xf>
    <xf numFmtId="3" fontId="31" fillId="7" borderId="47" xfId="0" applyNumberFormat="1" applyFont="1" applyFill="1" applyBorder="1" applyAlignment="1" applyProtection="1">
      <alignment horizontal="center" vertical="center" wrapText="1"/>
    </xf>
    <xf numFmtId="3" fontId="31" fillId="7" borderId="47" xfId="0" applyNumberFormat="1" applyFont="1" applyFill="1" applyBorder="1" applyAlignment="1" applyProtection="1">
      <alignment horizontal="center"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2" applyFont="1" applyFill="1" applyBorder="1" applyAlignment="1" applyProtection="1">
      <alignment horizontal="left" vertical="center" wrapText="1"/>
      <protection hidden="1"/>
    </xf>
    <xf numFmtId="0" fontId="4" fillId="0" borderId="0" xfId="2" applyFont="1" applyFill="1" applyBorder="1" applyAlignment="1" applyProtection="1">
      <alignment horizontal="left" vertical="center" wrapText="1"/>
      <protection hidden="1"/>
    </xf>
    <xf numFmtId="14" fontId="4" fillId="3" borderId="6" xfId="0" applyNumberFormat="1" applyFont="1" applyFill="1" applyBorder="1" applyAlignment="1" applyProtection="1">
      <alignment horizontal="center" vertical="center"/>
      <protection locked="0"/>
    </xf>
    <xf numFmtId="14" fontId="4" fillId="3" borderId="7" xfId="0" applyNumberFormat="1"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2" borderId="0" xfId="0" applyFont="1" applyFill="1" applyBorder="1" applyAlignment="1">
      <alignment wrapText="1"/>
    </xf>
    <xf numFmtId="0" fontId="5" fillId="0" borderId="4" xfId="0" applyFont="1" applyBorder="1" applyAlignment="1" applyProtection="1">
      <alignment horizontal="right" vertical="center" wrapText="1"/>
      <protection hidden="1"/>
    </xf>
    <xf numFmtId="0" fontId="5" fillId="0" borderId="5" xfId="0" applyFont="1" applyBorder="1" applyAlignment="1" applyProtection="1">
      <alignment horizontal="right" wrapText="1"/>
      <protection hidden="1"/>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7" fillId="2" borderId="4" xfId="0" applyFont="1" applyFill="1" applyBorder="1" applyAlignment="1">
      <alignment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vertical="center" wrapText="1"/>
    </xf>
    <xf numFmtId="0" fontId="7" fillId="2" borderId="0" xfId="0" applyFont="1" applyFill="1" applyBorder="1"/>
    <xf numFmtId="0" fontId="5" fillId="0" borderId="4" xfId="0" applyFont="1" applyBorder="1" applyAlignment="1" applyProtection="1">
      <alignment horizontal="right" vertical="center"/>
      <protection hidden="1"/>
    </xf>
    <xf numFmtId="0" fontId="5" fillId="0" borderId="5" xfId="0" applyFont="1" applyBorder="1" applyAlignment="1" applyProtection="1">
      <alignment horizontal="right"/>
      <protection hidden="1"/>
    </xf>
    <xf numFmtId="0" fontId="5" fillId="2" borderId="0"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4" xfId="0" applyFont="1" applyFill="1" applyBorder="1" applyAlignment="1">
      <alignment horizontal="right" vertical="center" wrapText="1"/>
    </xf>
    <xf numFmtId="49" fontId="4" fillId="3" borderId="6"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3" borderId="6" xfId="0" applyFont="1" applyFill="1" applyBorder="1" applyAlignment="1" applyProtection="1">
      <alignment vertical="center"/>
      <protection locked="0"/>
    </xf>
    <xf numFmtId="0" fontId="4" fillId="3" borderId="10"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5" fillId="0" borderId="5" xfId="0" applyFont="1" applyBorder="1" applyAlignment="1" applyProtection="1">
      <alignment horizontal="right" vertical="center" wrapText="1"/>
      <protection hidden="1"/>
    </xf>
    <xf numFmtId="0" fontId="8" fillId="2" borderId="4" xfId="0" applyFont="1" applyFill="1" applyBorder="1" applyAlignment="1">
      <alignment vertical="center"/>
    </xf>
    <xf numFmtId="0" fontId="8" fillId="2" borderId="0" xfId="0" applyFont="1" applyFill="1" applyBorder="1" applyAlignment="1">
      <alignment vertical="center"/>
    </xf>
    <xf numFmtId="0" fontId="5" fillId="0" borderId="5" xfId="0" applyFont="1" applyBorder="1" applyAlignment="1" applyProtection="1">
      <alignment horizontal="right" vertical="center"/>
      <protection hidden="1"/>
    </xf>
    <xf numFmtId="0" fontId="5" fillId="2" borderId="0" xfId="0"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vertical="center"/>
    </xf>
    <xf numFmtId="0" fontId="7" fillId="3" borderId="6" xfId="0" applyFont="1" applyFill="1" applyBorder="1" applyProtection="1">
      <protection locked="0"/>
    </xf>
    <xf numFmtId="0" fontId="7" fillId="3" borderId="10" xfId="0" applyFont="1" applyFill="1" applyBorder="1" applyProtection="1">
      <protection locked="0"/>
    </xf>
    <xf numFmtId="0" fontId="7" fillId="3" borderId="7" xfId="0" applyFont="1" applyFill="1" applyBorder="1" applyProtection="1">
      <protection locked="0"/>
    </xf>
    <xf numFmtId="0" fontId="12" fillId="2" borderId="0" xfId="0" applyFont="1" applyFill="1" applyBorder="1" applyAlignment="1">
      <alignment vertical="center"/>
    </xf>
    <xf numFmtId="0" fontId="12" fillId="2" borderId="5" xfId="0" applyFont="1" applyFill="1" applyBorder="1" applyAlignment="1">
      <alignment vertical="center"/>
    </xf>
    <xf numFmtId="0" fontId="5" fillId="0" borderId="4" xfId="0" applyFont="1" applyFill="1" applyBorder="1" applyAlignment="1">
      <alignment horizontal="right" vertical="center"/>
    </xf>
    <xf numFmtId="0" fontId="5" fillId="0" borderId="5" xfId="0" applyFont="1" applyFill="1" applyBorder="1" applyAlignment="1">
      <alignment horizontal="right"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0" borderId="4"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0" xfId="0" applyFont="1" applyBorder="1" applyAlignment="1">
      <alignment horizontal="center" vertical="center"/>
    </xf>
    <xf numFmtId="0" fontId="5" fillId="2" borderId="4" xfId="0" applyFont="1" applyFill="1" applyBorder="1" applyAlignment="1">
      <alignment horizontal="right" vertical="center"/>
    </xf>
    <xf numFmtId="0" fontId="5" fillId="2" borderId="0" xfId="0" applyFont="1" applyFill="1" applyBorder="1" applyAlignment="1">
      <alignment horizontal="right" vertical="center"/>
    </xf>
    <xf numFmtId="0" fontId="7" fillId="2" borderId="0" xfId="0" applyFont="1" applyFill="1" applyBorder="1" applyAlignment="1">
      <alignment vertical="top" wrapText="1"/>
    </xf>
    <xf numFmtId="0" fontId="4" fillId="3" borderId="6" xfId="0" applyFont="1" applyFill="1" applyBorder="1" applyAlignment="1" applyProtection="1">
      <alignment horizontal="right" vertical="center"/>
      <protection locked="0"/>
    </xf>
    <xf numFmtId="0" fontId="4" fillId="3" borderId="10" xfId="0" applyFont="1" applyFill="1" applyBorder="1" applyAlignment="1" applyProtection="1">
      <alignment horizontal="right" vertical="center"/>
      <protection locked="0"/>
    </xf>
    <xf numFmtId="0" fontId="4" fillId="3" borderId="7" xfId="0" applyFont="1" applyFill="1" applyBorder="1" applyAlignment="1" applyProtection="1">
      <alignment horizontal="right" vertical="center"/>
      <protection locked="0"/>
    </xf>
    <xf numFmtId="0" fontId="7" fillId="2" borderId="0" xfId="0" applyFont="1" applyFill="1" applyBorder="1" applyAlignment="1">
      <alignment vertical="top"/>
    </xf>
    <xf numFmtId="0" fontId="7" fillId="2" borderId="0" xfId="0" applyFont="1" applyFill="1" applyBorder="1" applyProtection="1">
      <protection locked="0"/>
    </xf>
    <xf numFmtId="0" fontId="5" fillId="2" borderId="5" xfId="0" applyFont="1" applyFill="1" applyBorder="1" applyAlignment="1">
      <alignment horizontal="center" vertical="center"/>
    </xf>
    <xf numFmtId="0" fontId="5" fillId="2" borderId="4" xfId="0" applyFont="1" applyFill="1" applyBorder="1" applyAlignment="1">
      <alignment horizontal="left" vertical="center"/>
    </xf>
    <xf numFmtId="0" fontId="5" fillId="2" borderId="0" xfId="0" applyFont="1" applyFill="1" applyBorder="1" applyAlignment="1">
      <alignment horizontal="left" vertical="center"/>
    </xf>
    <xf numFmtId="0" fontId="5" fillId="2" borderId="2" xfId="0" applyFont="1" applyFill="1" applyBorder="1" applyAlignment="1">
      <alignment horizontal="left" vertical="center" wrapText="1"/>
    </xf>
    <xf numFmtId="0" fontId="5" fillId="0" borderId="4" xfId="0" applyFont="1" applyFill="1" applyBorder="1" applyAlignment="1">
      <alignment horizontal="right" vertical="center" wrapText="1"/>
    </xf>
    <xf numFmtId="0" fontId="5" fillId="0" borderId="0" xfId="0" applyFont="1" applyFill="1" applyBorder="1" applyAlignment="1">
      <alignment horizontal="right" vertical="center" wrapText="1"/>
    </xf>
    <xf numFmtId="0" fontId="7" fillId="3" borderId="6" xfId="0" applyFont="1" applyFill="1" applyBorder="1" applyAlignment="1" applyProtection="1">
      <alignment vertical="center"/>
      <protection locked="0"/>
    </xf>
    <xf numFmtId="0" fontId="7" fillId="3" borderId="10"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5" fillId="0" borderId="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7" fillId="8" borderId="10" xfId="0" applyFont="1" applyFill="1" applyBorder="1" applyAlignment="1" applyProtection="1">
      <alignment horizontal="left" vertical="center" wrapText="1"/>
    </xf>
    <xf numFmtId="0" fontId="17" fillId="8" borderId="7"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18" xfId="0" applyFont="1" applyFill="1" applyBorder="1" applyAlignment="1" applyProtection="1">
      <alignment horizontal="left" vertical="center" wrapText="1"/>
    </xf>
    <xf numFmtId="0" fontId="19" fillId="0" borderId="19" xfId="0" applyFont="1" applyFill="1" applyBorder="1" applyAlignment="1" applyProtection="1">
      <alignment horizontal="left" vertical="center" wrapText="1"/>
    </xf>
    <xf numFmtId="0" fontId="19" fillId="9" borderId="21" xfId="0" applyFont="1" applyFill="1" applyBorder="1" applyAlignment="1" applyProtection="1">
      <alignment horizontal="left" vertical="center" wrapText="1"/>
    </xf>
    <xf numFmtId="0" fontId="19" fillId="9" borderId="22" xfId="0" applyFont="1" applyFill="1" applyBorder="1" applyAlignment="1" applyProtection="1">
      <alignment horizontal="left" vertical="center" wrapText="1"/>
    </xf>
    <xf numFmtId="0" fontId="19" fillId="9" borderId="23" xfId="0" applyFont="1" applyFill="1" applyBorder="1" applyAlignment="1" applyProtection="1">
      <alignment horizontal="left" vertical="center" wrapText="1"/>
    </xf>
    <xf numFmtId="0" fontId="20" fillId="9" borderId="21" xfId="0" applyFont="1" applyFill="1" applyBorder="1" applyAlignment="1" applyProtection="1">
      <alignment horizontal="left" vertical="center" wrapText="1"/>
    </xf>
    <xf numFmtId="0" fontId="20" fillId="9" borderId="22" xfId="0" applyFont="1" applyFill="1" applyBorder="1" applyAlignment="1" applyProtection="1">
      <alignment horizontal="left" vertical="center" wrapText="1"/>
    </xf>
    <xf numFmtId="0" fontId="20" fillId="9" borderId="23" xfId="0" applyFont="1" applyFill="1" applyBorder="1" applyAlignment="1" applyProtection="1">
      <alignment horizontal="left" vertical="center" wrapText="1"/>
    </xf>
    <xf numFmtId="0" fontId="5" fillId="0" borderId="21" xfId="0" applyFont="1" applyFill="1" applyBorder="1" applyAlignment="1" applyProtection="1">
      <alignment horizontal="left" vertical="center" wrapText="1" indent="1"/>
    </xf>
    <xf numFmtId="0" fontId="5" fillId="0" borderId="22" xfId="0" applyFont="1" applyFill="1" applyBorder="1" applyAlignment="1" applyProtection="1">
      <alignment horizontal="left" vertical="center" wrapText="1" indent="1"/>
    </xf>
    <xf numFmtId="0" fontId="5" fillId="0" borderId="23" xfId="0" applyFont="1" applyFill="1" applyBorder="1" applyAlignment="1" applyProtection="1">
      <alignment horizontal="left" vertical="center" wrapText="1" indent="1"/>
    </xf>
    <xf numFmtId="0" fontId="15" fillId="0" borderId="0" xfId="0" applyFont="1" applyFill="1" applyBorder="1" applyAlignment="1" applyProtection="1">
      <alignment horizontal="center" vertical="center" wrapText="1"/>
      <protection hidden="1"/>
    </xf>
    <xf numFmtId="0" fontId="16" fillId="0" borderId="10" xfId="0" applyFont="1" applyFill="1" applyBorder="1" applyAlignment="1" applyProtection="1">
      <alignment horizontal="center" vertical="top" wrapText="1"/>
      <protection hidden="1"/>
    </xf>
    <xf numFmtId="0" fontId="17" fillId="0" borderId="10" xfId="0" applyFont="1" applyFill="1" applyBorder="1" applyAlignment="1" applyProtection="1">
      <alignment horizontal="right" vertical="top" wrapText="1"/>
    </xf>
    <xf numFmtId="0" fontId="17" fillId="0" borderId="10" xfId="0" applyFont="1" applyBorder="1" applyAlignment="1" applyProtection="1">
      <alignment horizontal="right" vertical="top" wrapText="1"/>
    </xf>
    <xf numFmtId="0" fontId="16" fillId="6" borderId="12" xfId="0" applyFont="1" applyFill="1" applyBorder="1" applyAlignment="1" applyProtection="1">
      <alignment vertical="center" wrapText="1"/>
      <protection locked="0"/>
    </xf>
    <xf numFmtId="0" fontId="16" fillId="6" borderId="11" xfId="0" applyFont="1" applyFill="1" applyBorder="1" applyAlignment="1" applyProtection="1">
      <alignment vertical="center" wrapText="1"/>
      <protection locked="0"/>
    </xf>
    <xf numFmtId="0" fontId="16" fillId="6" borderId="13" xfId="0" applyFont="1" applyFill="1" applyBorder="1" applyAlignment="1" applyProtection="1">
      <alignment vertical="center" wrapText="1"/>
      <protection locked="0"/>
    </xf>
    <xf numFmtId="0" fontId="4" fillId="7" borderId="1" xfId="0"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7" borderId="3" xfId="0" applyFont="1" applyFill="1" applyBorder="1" applyAlignment="1" applyProtection="1">
      <alignment horizontal="center" vertical="center" wrapText="1"/>
    </xf>
    <xf numFmtId="0" fontId="4" fillId="7" borderId="10" xfId="0" applyFont="1" applyFill="1" applyBorder="1" applyAlignment="1" applyProtection="1">
      <alignment horizontal="center" vertical="center"/>
    </xf>
    <xf numFmtId="0" fontId="29" fillId="0" borderId="10" xfId="0" applyFont="1" applyBorder="1" applyAlignment="1" applyProtection="1">
      <alignment horizontal="center" vertical="center"/>
    </xf>
    <xf numFmtId="0" fontId="29" fillId="0" borderId="7" xfId="0" applyFont="1" applyBorder="1" applyAlignment="1" applyProtection="1">
      <alignment horizontal="center" vertical="center"/>
    </xf>
    <xf numFmtId="0" fontId="20" fillId="0" borderId="21" xfId="0" applyFont="1" applyFill="1" applyBorder="1" applyAlignment="1" applyProtection="1">
      <alignment horizontal="left" vertical="center" wrapText="1"/>
    </xf>
    <xf numFmtId="0" fontId="20" fillId="0" borderId="22"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19" fillId="0" borderId="21"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indent="1"/>
    </xf>
    <xf numFmtId="0" fontId="20" fillId="0" borderId="20"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19" fillId="0" borderId="26" xfId="0" applyFont="1" applyFill="1" applyBorder="1" applyAlignment="1" applyProtection="1">
      <alignment horizontal="left" vertical="center" wrapText="1"/>
    </xf>
    <xf numFmtId="0" fontId="19" fillId="0" borderId="27" xfId="0" applyFont="1" applyFill="1" applyBorder="1" applyAlignment="1" applyProtection="1">
      <alignment horizontal="left" vertical="center" wrapText="1"/>
    </xf>
    <xf numFmtId="0" fontId="21" fillId="8" borderId="29" xfId="0" applyFont="1" applyFill="1" applyBorder="1" applyAlignment="1" applyProtection="1">
      <alignment horizontal="left" vertical="center" wrapText="1"/>
    </xf>
    <xf numFmtId="0" fontId="22" fillId="8" borderId="29" xfId="0" applyFont="1" applyFill="1" applyBorder="1" applyAlignment="1" applyProtection="1">
      <alignment vertical="center"/>
    </xf>
    <xf numFmtId="0" fontId="19" fillId="9" borderId="20" xfId="0" applyFont="1" applyFill="1" applyBorder="1" applyAlignment="1" applyProtection="1">
      <alignment horizontal="left" vertical="center" wrapText="1"/>
    </xf>
    <xf numFmtId="0" fontId="20" fillId="9" borderId="20" xfId="0" applyFont="1" applyFill="1" applyBorder="1" applyAlignment="1" applyProtection="1">
      <alignment horizontal="left" vertical="center" wrapText="1"/>
    </xf>
    <xf numFmtId="0" fontId="19" fillId="0" borderId="20" xfId="0" applyFont="1" applyFill="1" applyBorder="1" applyAlignment="1" applyProtection="1">
      <alignment horizontal="left" vertical="center" wrapText="1"/>
    </xf>
    <xf numFmtId="0" fontId="19" fillId="0" borderId="28" xfId="0" applyFont="1" applyFill="1" applyBorder="1" applyAlignment="1" applyProtection="1">
      <alignment horizontal="left" vertical="center" wrapText="1"/>
    </xf>
    <xf numFmtId="0" fontId="15" fillId="0" borderId="0" xfId="1" applyFont="1" applyFill="1" applyBorder="1" applyAlignment="1" applyProtection="1">
      <alignment horizontal="center" vertical="center" wrapText="1"/>
    </xf>
    <xf numFmtId="0" fontId="0" fillId="0" borderId="0" xfId="0" applyAlignment="1" applyProtection="1">
      <alignment horizontal="center" vertical="center" wrapText="1"/>
    </xf>
    <xf numFmtId="0" fontId="16" fillId="0" borderId="0" xfId="1"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7" fillId="0" borderId="10" xfId="1" applyFont="1" applyFill="1" applyBorder="1" applyAlignment="1" applyProtection="1">
      <alignment horizontal="right" vertical="top" wrapText="1"/>
    </xf>
    <xf numFmtId="0" fontId="0" fillId="0" borderId="10" xfId="0" applyBorder="1" applyAlignment="1" applyProtection="1">
      <alignment horizontal="right" wrapText="1"/>
    </xf>
    <xf numFmtId="0" fontId="16" fillId="10" borderId="12" xfId="1" applyFont="1" applyFill="1" applyBorder="1" applyAlignment="1" applyProtection="1">
      <alignment vertical="center" wrapText="1"/>
      <protection locked="0"/>
    </xf>
    <xf numFmtId="0" fontId="30" fillId="0" borderId="11" xfId="0" applyFont="1" applyBorder="1" applyAlignment="1" applyProtection="1">
      <alignment vertical="center" wrapText="1"/>
      <protection locked="0"/>
    </xf>
    <xf numFmtId="0" fontId="30" fillId="0" borderId="13" xfId="0" applyFont="1" applyBorder="1" applyAlignment="1" applyProtection="1">
      <alignment vertical="center" wrapText="1"/>
      <protection locked="0"/>
    </xf>
    <xf numFmtId="0" fontId="4" fillId="14" borderId="12" xfId="0" applyFont="1" applyFill="1" applyBorder="1" applyAlignment="1" applyProtection="1">
      <alignment horizontal="center" vertical="center" wrapText="1"/>
      <protection hidden="1"/>
    </xf>
    <xf numFmtId="0" fontId="4" fillId="14" borderId="11" xfId="0" applyFont="1" applyFill="1" applyBorder="1" applyAlignment="1" applyProtection="1">
      <alignment horizontal="center" vertical="center" wrapText="1"/>
      <protection hidden="1"/>
    </xf>
    <xf numFmtId="0" fontId="4" fillId="7" borderId="6" xfId="1" applyFont="1" applyFill="1" applyBorder="1" applyAlignment="1" applyProtection="1">
      <alignment horizontal="center" vertical="center"/>
    </xf>
    <xf numFmtId="0" fontId="19" fillId="9" borderId="17" xfId="0" applyFont="1" applyFill="1" applyBorder="1" applyAlignment="1" applyProtection="1">
      <alignment horizontal="left" vertical="center" wrapText="1"/>
    </xf>
    <xf numFmtId="0" fontId="19" fillId="9" borderId="18" xfId="0" applyFont="1" applyFill="1" applyBorder="1" applyAlignment="1" applyProtection="1">
      <alignment horizontal="left" vertical="center" wrapText="1"/>
    </xf>
    <xf numFmtId="0" fontId="19" fillId="9" borderId="19" xfId="0" applyFont="1" applyFill="1" applyBorder="1" applyAlignment="1" applyProtection="1">
      <alignment horizontal="left" vertical="center" wrapText="1"/>
    </xf>
    <xf numFmtId="0" fontId="5" fillId="9" borderId="21"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24" fillId="0" borderId="21" xfId="0" applyFont="1" applyFill="1" applyBorder="1" applyAlignment="1" applyProtection="1">
      <alignment horizontal="left" vertical="center" wrapText="1" indent="2"/>
    </xf>
    <xf numFmtId="0" fontId="24" fillId="0" borderId="22" xfId="0" applyFont="1" applyFill="1" applyBorder="1" applyAlignment="1" applyProtection="1">
      <alignment horizontal="left" vertical="center" wrapText="1" indent="2"/>
    </xf>
    <xf numFmtId="0" fontId="24" fillId="0" borderId="23" xfId="0" applyFont="1" applyFill="1" applyBorder="1" applyAlignment="1" applyProtection="1">
      <alignment horizontal="left" vertical="center" wrapText="1" indent="2"/>
    </xf>
    <xf numFmtId="0" fontId="5" fillId="9" borderId="20" xfId="0" applyFont="1" applyFill="1" applyBorder="1" applyAlignment="1" applyProtection="1">
      <alignment horizontal="left" vertical="center" wrapText="1" indent="1"/>
    </xf>
    <xf numFmtId="0" fontId="21" fillId="8" borderId="29" xfId="0" applyFont="1" applyFill="1" applyBorder="1" applyAlignment="1" applyProtection="1">
      <alignment vertical="center" wrapText="1"/>
    </xf>
    <xf numFmtId="0" fontId="5" fillId="2" borderId="20" xfId="0" applyFont="1" applyFill="1" applyBorder="1" applyAlignment="1" applyProtection="1">
      <alignment horizontal="left" vertical="center" wrapText="1" indent="1"/>
    </xf>
    <xf numFmtId="0" fontId="5" fillId="9" borderId="28" xfId="0" applyFont="1" applyFill="1" applyBorder="1" applyAlignment="1" applyProtection="1">
      <alignment horizontal="left" vertical="center" wrapText="1" indent="1"/>
    </xf>
    <xf numFmtId="0" fontId="21" fillId="0" borderId="21" xfId="0" applyFont="1" applyFill="1" applyBorder="1" applyAlignment="1" applyProtection="1">
      <alignment horizontal="left" vertical="center" wrapText="1" indent="1"/>
    </xf>
    <xf numFmtId="0" fontId="21" fillId="0" borderId="22" xfId="0" applyFont="1" applyFill="1" applyBorder="1" applyAlignment="1" applyProtection="1">
      <alignment horizontal="left" vertical="center" wrapText="1" indent="1"/>
    </xf>
    <xf numFmtId="0" fontId="21" fillId="0" borderId="23" xfId="0" applyFont="1" applyFill="1" applyBorder="1" applyAlignment="1" applyProtection="1">
      <alignment horizontal="left" vertical="center" wrapText="1" indent="1"/>
    </xf>
    <xf numFmtId="0" fontId="21" fillId="0" borderId="25" xfId="0" applyFont="1" applyFill="1" applyBorder="1" applyAlignment="1" applyProtection="1">
      <alignment horizontal="left" vertical="center" wrapText="1" indent="1"/>
    </xf>
    <xf numFmtId="0" fontId="21" fillId="0" borderId="26" xfId="0" applyFont="1" applyFill="1" applyBorder="1" applyAlignment="1" applyProtection="1">
      <alignment horizontal="left" vertical="center" wrapText="1" indent="1"/>
    </xf>
    <xf numFmtId="0" fontId="21" fillId="0" borderId="27" xfId="0" applyFont="1" applyFill="1" applyBorder="1" applyAlignment="1" applyProtection="1">
      <alignment horizontal="left" vertical="center" wrapText="1" indent="1"/>
    </xf>
    <xf numFmtId="0" fontId="4" fillId="8" borderId="29" xfId="0" applyFont="1" applyFill="1" applyBorder="1" applyAlignment="1" applyProtection="1">
      <alignment horizontal="left" vertical="center" wrapText="1"/>
    </xf>
    <xf numFmtId="0" fontId="4" fillId="8" borderId="29" xfId="0" applyFont="1" applyFill="1" applyBorder="1" applyAlignment="1" applyProtection="1">
      <alignment vertical="center" wrapText="1"/>
    </xf>
    <xf numFmtId="0" fontId="4" fillId="0" borderId="20" xfId="0" applyFont="1" applyFill="1" applyBorder="1" applyAlignment="1" applyProtection="1">
      <alignment horizontal="left" vertical="center" wrapText="1"/>
    </xf>
    <xf numFmtId="0" fontId="4" fillId="9" borderId="20" xfId="0" applyFont="1" applyFill="1" applyBorder="1" applyAlignment="1" applyProtection="1">
      <alignment horizontal="left" vertical="center" wrapText="1"/>
    </xf>
    <xf numFmtId="0" fontId="21" fillId="9" borderId="21" xfId="0" applyFont="1" applyFill="1" applyBorder="1" applyAlignment="1" applyProtection="1">
      <alignment horizontal="left" vertical="center" wrapText="1"/>
    </xf>
    <xf numFmtId="0" fontId="21" fillId="9" borderId="22" xfId="0" applyFont="1" applyFill="1" applyBorder="1" applyAlignment="1" applyProtection="1">
      <alignment horizontal="left" vertical="center" wrapText="1"/>
    </xf>
    <xf numFmtId="0" fontId="21" fillId="9" borderId="23" xfId="0" applyFont="1" applyFill="1" applyBorder="1" applyAlignment="1" applyProtection="1">
      <alignment horizontal="left" vertical="center" wrapText="1"/>
    </xf>
    <xf numFmtId="0" fontId="21" fillId="0" borderId="20" xfId="0" applyFont="1" applyFill="1" applyBorder="1" applyAlignment="1" applyProtection="1">
      <alignment horizontal="left" vertical="center" wrapText="1" indent="1"/>
    </xf>
    <xf numFmtId="0" fontId="21" fillId="0" borderId="28" xfId="0" applyFont="1" applyFill="1" applyBorder="1" applyAlignment="1" applyProtection="1">
      <alignment horizontal="left" vertical="center" wrapText="1" indent="1"/>
    </xf>
    <xf numFmtId="0" fontId="4" fillId="9" borderId="28" xfId="0" applyFont="1" applyFill="1" applyBorder="1" applyAlignment="1" applyProtection="1">
      <alignment horizontal="left" vertical="center" wrapText="1"/>
    </xf>
    <xf numFmtId="0" fontId="21" fillId="9" borderId="20" xfId="0" applyFont="1" applyFill="1" applyBorder="1" applyAlignment="1" applyProtection="1">
      <alignment horizontal="left" vertical="center" wrapText="1"/>
    </xf>
    <xf numFmtId="0" fontId="4" fillId="7" borderId="33" xfId="1" applyFont="1" applyFill="1" applyBorder="1" applyAlignment="1" applyProtection="1">
      <alignment horizontal="center" vertical="center" wrapText="1"/>
    </xf>
    <xf numFmtId="0" fontId="29" fillId="0" borderId="34" xfId="0" applyFont="1" applyBorder="1" applyAlignment="1" applyProtection="1">
      <alignment horizontal="center" vertical="center" wrapText="1"/>
    </xf>
    <xf numFmtId="0" fontId="29" fillId="0" borderId="35" xfId="0" applyFont="1" applyBorder="1" applyAlignment="1" applyProtection="1">
      <alignment horizontal="center" vertical="center" wrapText="1"/>
    </xf>
    <xf numFmtId="0" fontId="0" fillId="0" borderId="0" xfId="0" applyAlignment="1" applyProtection="1">
      <alignment horizontal="center" wrapText="1"/>
    </xf>
    <xf numFmtId="0" fontId="30" fillId="0" borderId="0" xfId="0" applyFont="1" applyAlignment="1" applyProtection="1">
      <alignment horizontal="center" wrapText="1"/>
      <protection locked="0"/>
    </xf>
    <xf numFmtId="0" fontId="17" fillId="0" borderId="10" xfId="1" applyFont="1" applyBorder="1" applyAlignment="1" applyProtection="1">
      <alignment horizontal="right" vertical="top" wrapText="1"/>
    </xf>
    <xf numFmtId="0" fontId="30" fillId="0" borderId="10" xfId="0" applyFont="1" applyBorder="1" applyAlignment="1" applyProtection="1">
      <alignment horizontal="right"/>
    </xf>
    <xf numFmtId="0" fontId="16" fillId="6" borderId="12" xfId="1" applyFont="1" applyFill="1" applyBorder="1" applyAlignment="1" applyProtection="1">
      <alignment vertical="center" wrapText="1"/>
      <protection locked="0"/>
    </xf>
    <xf numFmtId="0" fontId="4" fillId="7" borderId="15" xfId="1" applyFont="1" applyFill="1" applyBorder="1" applyAlignment="1" applyProtection="1">
      <alignment horizontal="center" vertical="center" wrapText="1"/>
    </xf>
    <xf numFmtId="0" fontId="29" fillId="0" borderId="31" xfId="0" applyFont="1" applyBorder="1" applyAlignment="1" applyProtection="1">
      <alignment horizontal="center" vertical="center" wrapText="1"/>
    </xf>
    <xf numFmtId="0" fontId="29" fillId="0" borderId="32" xfId="0" applyFont="1" applyBorder="1" applyAlignment="1" applyProtection="1">
      <alignment horizontal="center" vertical="center" wrapText="1"/>
    </xf>
    <xf numFmtId="0" fontId="4" fillId="9" borderId="21" xfId="0" applyFont="1" applyFill="1" applyBorder="1" applyAlignment="1" applyProtection="1">
      <alignment horizontal="left" vertical="center" wrapText="1"/>
    </xf>
    <xf numFmtId="0" fontId="4" fillId="9" borderId="22" xfId="0" applyFont="1" applyFill="1" applyBorder="1" applyAlignment="1" applyProtection="1">
      <alignment horizontal="left" vertical="center" wrapText="1"/>
    </xf>
    <xf numFmtId="0" fontId="4" fillId="9" borderId="23" xfId="0" applyFont="1" applyFill="1" applyBorder="1" applyAlignment="1" applyProtection="1">
      <alignment horizontal="left" vertical="center" wrapText="1"/>
    </xf>
    <xf numFmtId="0" fontId="21" fillId="11" borderId="1" xfId="0" applyFont="1" applyFill="1" applyBorder="1" applyAlignment="1" applyProtection="1">
      <alignment horizontal="left" vertical="center" shrinkToFit="1"/>
    </xf>
    <xf numFmtId="0" fontId="21" fillId="11" borderId="2" xfId="0" applyFont="1" applyFill="1" applyBorder="1" applyAlignment="1" applyProtection="1">
      <alignment horizontal="left" vertical="center" shrinkToFit="1"/>
    </xf>
    <xf numFmtId="0" fontId="21" fillId="11" borderId="3" xfId="0" applyFont="1" applyFill="1" applyBorder="1" applyAlignment="1" applyProtection="1">
      <alignment horizontal="left" vertical="center" shrinkToFit="1"/>
    </xf>
    <xf numFmtId="0" fontId="5" fillId="0" borderId="36" xfId="0" applyFont="1" applyFill="1" applyBorder="1" applyAlignment="1" applyProtection="1">
      <alignment horizontal="left" vertical="center" wrapText="1" inden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21" fillId="9" borderId="25" xfId="0" applyFont="1" applyFill="1" applyBorder="1" applyAlignment="1" applyProtection="1">
      <alignment horizontal="left" vertical="center" wrapText="1"/>
    </xf>
    <xf numFmtId="0" fontId="21" fillId="9" borderId="26" xfId="0" applyFont="1" applyFill="1" applyBorder="1" applyAlignment="1" applyProtection="1">
      <alignment horizontal="left" vertical="center" wrapText="1"/>
    </xf>
    <xf numFmtId="0" fontId="21" fillId="9" borderId="27" xfId="0" applyFont="1" applyFill="1" applyBorder="1" applyAlignment="1" applyProtection="1">
      <alignment horizontal="left" vertical="center" wrapText="1"/>
    </xf>
    <xf numFmtId="0" fontId="21" fillId="0" borderId="21" xfId="0" applyFont="1" applyFill="1" applyBorder="1" applyAlignment="1" applyProtection="1">
      <alignment horizontal="left" vertical="center" wrapText="1"/>
    </xf>
    <xf numFmtId="0" fontId="21" fillId="0" borderId="22"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18" fillId="7" borderId="33" xfId="1" applyFont="1" applyFill="1" applyBorder="1" applyAlignment="1" applyProtection="1">
      <alignment horizontal="center" vertical="center" wrapText="1"/>
    </xf>
    <xf numFmtId="0" fontId="0" fillId="0" borderId="34" xfId="0" applyBorder="1" applyAlignment="1" applyProtection="1">
      <alignment horizontal="center" vertical="center" wrapText="1"/>
    </xf>
    <xf numFmtId="0" fontId="0" fillId="0" borderId="35" xfId="0" applyBorder="1" applyAlignment="1" applyProtection="1">
      <alignment horizontal="center" vertical="center" wrapText="1"/>
    </xf>
    <xf numFmtId="0" fontId="17" fillId="0" borderId="10" xfId="0" applyFont="1" applyBorder="1" applyAlignment="1" applyProtection="1">
      <alignment horizontal="right"/>
    </xf>
    <xf numFmtId="0" fontId="18" fillId="6" borderId="12" xfId="1"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31" xfId="0" applyBorder="1" applyAlignment="1" applyProtection="1">
      <alignment horizontal="center" vertical="center" wrapText="1"/>
    </xf>
    <xf numFmtId="0" fontId="0" fillId="0" borderId="32" xfId="0" applyBorder="1" applyAlignment="1" applyProtection="1">
      <alignment horizontal="center" vertical="center" wrapText="1"/>
    </xf>
    <xf numFmtId="0" fontId="5" fillId="11" borderId="2" xfId="0" applyFont="1" applyFill="1" applyBorder="1" applyAlignment="1" applyProtection="1">
      <alignment horizontal="left" vertical="center" shrinkToFit="1"/>
    </xf>
    <xf numFmtId="0" fontId="5" fillId="11" borderId="3" xfId="0" applyFont="1" applyFill="1" applyBorder="1" applyAlignment="1" applyProtection="1">
      <alignment horizontal="left" vertical="center" shrinkToFit="1"/>
    </xf>
    <xf numFmtId="0" fontId="5" fillId="0" borderId="39" xfId="0" applyFont="1" applyFill="1" applyBorder="1" applyAlignment="1" applyProtection="1">
      <alignment horizontal="left" vertical="center" wrapText="1" indent="1"/>
    </xf>
    <xf numFmtId="0" fontId="21" fillId="9" borderId="28"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39" xfId="0" applyFont="1" applyFill="1" applyBorder="1" applyAlignment="1" applyProtection="1">
      <alignment horizontal="left" vertical="center" wrapText="1"/>
    </xf>
    <xf numFmtId="0" fontId="21" fillId="0" borderId="20" xfId="0" applyFont="1" applyFill="1" applyBorder="1" applyAlignment="1" applyProtection="1">
      <alignment horizontal="left" vertical="center" wrapText="1"/>
    </xf>
    <xf numFmtId="0" fontId="21" fillId="0" borderId="28" xfId="0" applyFont="1" applyFill="1" applyBorder="1" applyAlignment="1" applyProtection="1">
      <alignment horizontal="left" vertical="center" wrapText="1"/>
    </xf>
    <xf numFmtId="0" fontId="16" fillId="0" borderId="0" xfId="3" applyFont="1" applyFill="1" applyBorder="1" applyAlignment="1" applyProtection="1">
      <alignment horizontal="center" vertical="center"/>
    </xf>
    <xf numFmtId="0" fontId="4" fillId="7" borderId="40" xfId="4" applyFont="1" applyFill="1" applyBorder="1" applyAlignment="1">
      <alignment horizontal="center" vertical="center" wrapText="1"/>
    </xf>
    <xf numFmtId="0" fontId="5" fillId="0" borderId="41" xfId="4" applyFont="1" applyBorder="1" applyAlignment="1">
      <alignment horizontal="center" vertical="center" wrapText="1"/>
    </xf>
    <xf numFmtId="0" fontId="5" fillId="0" borderId="43" xfId="4" applyFont="1" applyBorder="1" applyAlignment="1">
      <alignment horizontal="center" vertical="center" wrapText="1"/>
    </xf>
    <xf numFmtId="0" fontId="5" fillId="0" borderId="44" xfId="4" applyFont="1" applyBorder="1" applyAlignment="1">
      <alignment horizontal="center" vertical="center" wrapText="1"/>
    </xf>
    <xf numFmtId="0" fontId="4" fillId="7" borderId="41" xfId="4" applyFont="1" applyFill="1" applyBorder="1" applyAlignment="1">
      <alignment horizontal="center" vertical="center" wrapText="1"/>
    </xf>
    <xf numFmtId="0" fontId="5" fillId="0" borderId="44" xfId="4" applyFont="1" applyBorder="1" applyAlignment="1">
      <alignment horizontal="center" vertical="center"/>
    </xf>
    <xf numFmtId="3" fontId="25" fillId="7" borderId="41" xfId="0" applyNumberFormat="1" applyFont="1" applyFill="1" applyBorder="1" applyAlignment="1" applyProtection="1">
      <alignment horizontal="center" vertical="center" wrapText="1"/>
    </xf>
    <xf numFmtId="3" fontId="23" fillId="0" borderId="44" xfId="0" applyNumberFormat="1" applyFont="1" applyBorder="1" applyProtection="1"/>
    <xf numFmtId="0" fontId="5" fillId="0" borderId="50" xfId="0" applyFont="1" applyBorder="1" applyAlignment="1" applyProtection="1">
      <alignment horizontal="left" vertical="center" wrapText="1"/>
    </xf>
    <xf numFmtId="3" fontId="25" fillId="7" borderId="42" xfId="0" applyNumberFormat="1" applyFont="1" applyFill="1" applyBorder="1" applyAlignment="1" applyProtection="1">
      <alignment horizontal="center" vertical="center" wrapText="1"/>
    </xf>
    <xf numFmtId="3" fontId="23" fillId="0" borderId="45" xfId="0" applyNumberFormat="1" applyFont="1" applyBorder="1" applyProtection="1"/>
    <xf numFmtId="49" fontId="31" fillId="7" borderId="46" xfId="0" applyNumberFormat="1" applyFont="1" applyFill="1" applyBorder="1" applyAlignment="1" applyProtection="1">
      <alignment horizontal="center" vertical="center" wrapText="1"/>
    </xf>
    <xf numFmtId="49" fontId="31" fillId="7" borderId="47" xfId="0" applyNumberFormat="1" applyFont="1" applyFill="1" applyBorder="1" applyAlignment="1" applyProtection="1">
      <alignment horizontal="center" vertical="center" wrapText="1"/>
    </xf>
    <xf numFmtId="0" fontId="21" fillId="12" borderId="49" xfId="0" applyFont="1" applyFill="1" applyBorder="1" applyAlignment="1" applyProtection="1">
      <alignment horizontal="left" vertical="center"/>
    </xf>
    <xf numFmtId="0" fontId="22" fillId="12" borderId="49" xfId="0" applyFont="1" applyFill="1" applyBorder="1" applyAlignment="1" applyProtection="1">
      <alignment vertical="center"/>
    </xf>
    <xf numFmtId="0" fontId="5" fillId="0" borderId="49" xfId="0" applyFont="1" applyBorder="1" applyAlignment="1" applyProtection="1">
      <alignment vertical="center"/>
    </xf>
    <xf numFmtId="0" fontId="4" fillId="0" borderId="50" xfId="4" applyFont="1" applyBorder="1" applyAlignment="1">
      <alignment horizontal="left" vertical="center" wrapText="1"/>
    </xf>
    <xf numFmtId="0" fontId="5" fillId="0" borderId="50" xfId="4" applyFont="1" applyBorder="1" applyAlignment="1">
      <alignment horizontal="left" vertical="center" wrapText="1"/>
    </xf>
    <xf numFmtId="165" fontId="4" fillId="9" borderId="54" xfId="0" applyNumberFormat="1" applyFont="1" applyFill="1" applyBorder="1" applyAlignment="1" applyProtection="1">
      <alignment horizontal="left" vertical="center"/>
    </xf>
    <xf numFmtId="165" fontId="4" fillId="9" borderId="22" xfId="0" applyNumberFormat="1" applyFont="1" applyFill="1" applyBorder="1" applyAlignment="1" applyProtection="1">
      <alignment horizontal="left" vertical="center"/>
    </xf>
    <xf numFmtId="165" fontId="4" fillId="9" borderId="55" xfId="0" applyNumberFormat="1" applyFont="1" applyFill="1" applyBorder="1" applyAlignment="1" applyProtection="1">
      <alignment horizontal="left" vertical="center"/>
    </xf>
    <xf numFmtId="165" fontId="4" fillId="9" borderId="56" xfId="0" applyNumberFormat="1" applyFont="1" applyFill="1" applyBorder="1" applyAlignment="1" applyProtection="1">
      <alignment horizontal="left" vertical="center"/>
    </xf>
    <xf numFmtId="165" fontId="4" fillId="9" borderId="57" xfId="0" applyNumberFormat="1" applyFont="1" applyFill="1" applyBorder="1" applyAlignment="1" applyProtection="1">
      <alignment horizontal="left" vertical="center"/>
    </xf>
    <xf numFmtId="165" fontId="4" fillId="9" borderId="58" xfId="0" applyNumberFormat="1" applyFont="1" applyFill="1" applyBorder="1" applyAlignment="1" applyProtection="1">
      <alignment horizontal="left" vertical="center"/>
    </xf>
    <xf numFmtId="0" fontId="21" fillId="12" borderId="52" xfId="0" applyFont="1" applyFill="1" applyBorder="1" applyAlignment="1" applyProtection="1">
      <alignment horizontal="left" vertical="center"/>
    </xf>
    <xf numFmtId="0" fontId="5" fillId="0" borderId="52" xfId="0" applyFont="1" applyBorder="1" applyAlignment="1" applyProtection="1">
      <alignment vertical="center"/>
    </xf>
    <xf numFmtId="0" fontId="21" fillId="9" borderId="50" xfId="0" applyFont="1" applyFill="1" applyBorder="1" applyAlignment="1" applyProtection="1">
      <alignment horizontal="left" vertical="center" wrapText="1"/>
    </xf>
    <xf numFmtId="0" fontId="21" fillId="9" borderId="51" xfId="0" applyFont="1" applyFill="1" applyBorder="1" applyAlignment="1" applyProtection="1">
      <alignment horizontal="left" vertical="center" wrapText="1"/>
    </xf>
    <xf numFmtId="0" fontId="5" fillId="0" borderId="52" xfId="0" applyFont="1" applyBorder="1" applyProtection="1"/>
    <xf numFmtId="0" fontId="5" fillId="0" borderId="54"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55" xfId="0" applyFont="1" applyBorder="1" applyAlignment="1" applyProtection="1">
      <alignment horizontal="left" vertical="center" wrapText="1"/>
    </xf>
    <xf numFmtId="0" fontId="15" fillId="0" borderId="4" xfId="3" applyFont="1" applyFill="1" applyBorder="1" applyAlignment="1">
      <alignment horizontal="center" vertical="center" wrapText="1"/>
    </xf>
    <xf numFmtId="0" fontId="15" fillId="0" borderId="0" xfId="3" applyFont="1" applyFill="1" applyBorder="1" applyAlignment="1">
      <alignment horizontal="center" vertical="center" wrapText="1"/>
    </xf>
    <xf numFmtId="165" fontId="4" fillId="9" borderId="56" xfId="0" applyNumberFormat="1" applyFont="1" applyFill="1" applyBorder="1" applyAlignment="1" applyProtection="1">
      <alignment vertical="center" wrapText="1"/>
    </xf>
    <xf numFmtId="165" fontId="4" fillId="9" borderId="57" xfId="0" applyNumberFormat="1" applyFont="1" applyFill="1" applyBorder="1" applyAlignment="1" applyProtection="1">
      <alignment vertical="center" wrapText="1"/>
    </xf>
    <xf numFmtId="165" fontId="4" fillId="9" borderId="58" xfId="0" applyNumberFormat="1" applyFont="1" applyFill="1" applyBorder="1" applyAlignment="1" applyProtection="1">
      <alignment vertical="center" wrapText="1"/>
    </xf>
    <xf numFmtId="0" fontId="17" fillId="0" borderId="0" xfId="0" applyFont="1" applyAlignment="1">
      <alignment horizontal="left" vertical="top" wrapText="1"/>
    </xf>
    <xf numFmtId="0" fontId="0" fillId="0" borderId="0" xfId="0" applyAlignment="1">
      <alignment horizontal="left" vertical="top"/>
    </xf>
  </cellXfs>
  <cellStyles count="5">
    <cellStyle name="Normal" xfId="0" builtinId="0"/>
    <cellStyle name="Normal 2" xfId="1"/>
    <cellStyle name="Normal 2 2" xfId="4"/>
    <cellStyle name="Normal_TFI-POD" xfId="2"/>
    <cellStyle name="Style 1" xfId="3"/>
  </cellStyles>
  <dxfs count="132">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tabSelected="1" topLeftCell="A13" workbookViewId="0">
      <selection activeCell="C29" sqref="C29"/>
    </sheetView>
  </sheetViews>
  <sheetFormatPr defaultRowHeight="15" x14ac:dyDescent="0.25"/>
  <sheetData>
    <row r="1" spans="1:10" ht="15.75" x14ac:dyDescent="0.25">
      <c r="A1" s="114"/>
      <c r="B1" s="115"/>
      <c r="C1" s="115"/>
      <c r="D1" s="1"/>
      <c r="E1" s="1"/>
      <c r="F1" s="1"/>
      <c r="G1" s="1"/>
      <c r="H1" s="1"/>
      <c r="I1" s="1"/>
      <c r="J1" s="2"/>
    </row>
    <row r="2" spans="1:10" x14ac:dyDescent="0.25">
      <c r="A2" s="116" t="s">
        <v>90</v>
      </c>
      <c r="B2" s="117"/>
      <c r="C2" s="117"/>
      <c r="D2" s="117"/>
      <c r="E2" s="117"/>
      <c r="F2" s="117"/>
      <c r="G2" s="117"/>
      <c r="H2" s="117"/>
      <c r="I2" s="117"/>
      <c r="J2" s="118"/>
    </row>
    <row r="3" spans="1:10" x14ac:dyDescent="0.25">
      <c r="A3" s="3"/>
      <c r="B3" s="4"/>
      <c r="C3" s="4"/>
      <c r="D3" s="4"/>
      <c r="E3" s="4"/>
      <c r="F3" s="4"/>
      <c r="G3" s="4"/>
      <c r="H3" s="4"/>
      <c r="I3" s="4"/>
      <c r="J3" s="5"/>
    </row>
    <row r="4" spans="1:10" ht="15" customHeight="1" x14ac:dyDescent="0.25">
      <c r="A4" s="119" t="s">
        <v>91</v>
      </c>
      <c r="B4" s="120"/>
      <c r="C4" s="120"/>
      <c r="D4" s="120"/>
      <c r="E4" s="121">
        <v>43101</v>
      </c>
      <c r="F4" s="122"/>
      <c r="G4" s="6" t="s">
        <v>92</v>
      </c>
      <c r="H4" s="121">
        <v>43465</v>
      </c>
      <c r="I4" s="122"/>
      <c r="J4" s="7"/>
    </row>
    <row r="5" spans="1:10" x14ac:dyDescent="0.25">
      <c r="A5" s="123"/>
      <c r="B5" s="124"/>
      <c r="C5" s="124"/>
      <c r="D5" s="124"/>
      <c r="E5" s="124"/>
      <c r="F5" s="124"/>
      <c r="G5" s="124"/>
      <c r="H5" s="124"/>
      <c r="I5" s="124"/>
      <c r="J5" s="125"/>
    </row>
    <row r="6" spans="1:10" x14ac:dyDescent="0.25">
      <c r="A6" s="8"/>
      <c r="B6" s="9" t="s">
        <v>93</v>
      </c>
      <c r="C6" s="10"/>
      <c r="D6" s="10"/>
      <c r="E6" s="11">
        <v>2018</v>
      </c>
      <c r="F6" s="12"/>
      <c r="G6" s="6"/>
      <c r="H6" s="12"/>
      <c r="I6" s="12"/>
      <c r="J6" s="13"/>
    </row>
    <row r="7" spans="1:10" x14ac:dyDescent="0.25">
      <c r="A7" s="8"/>
      <c r="B7" s="10"/>
      <c r="C7" s="10"/>
      <c r="D7" s="10"/>
      <c r="E7" s="14"/>
      <c r="F7" s="14"/>
      <c r="G7" s="6"/>
      <c r="H7" s="14"/>
      <c r="I7" s="14"/>
      <c r="J7" s="13"/>
    </row>
    <row r="8" spans="1:10" ht="15" customHeight="1" x14ac:dyDescent="0.25">
      <c r="A8" s="132" t="s">
        <v>94</v>
      </c>
      <c r="B8" s="133"/>
      <c r="C8" s="133"/>
      <c r="D8" s="133"/>
      <c r="E8" s="133"/>
      <c r="F8" s="133"/>
      <c r="G8" s="133"/>
      <c r="H8" s="133"/>
      <c r="I8" s="133"/>
      <c r="J8" s="15"/>
    </row>
    <row r="9" spans="1:10" x14ac:dyDescent="0.25">
      <c r="A9" s="16"/>
      <c r="B9" s="17"/>
      <c r="C9" s="17"/>
      <c r="D9" s="17"/>
      <c r="E9" s="134"/>
      <c r="F9" s="134"/>
      <c r="G9" s="135"/>
      <c r="H9" s="135"/>
      <c r="I9" s="18"/>
      <c r="J9" s="19"/>
    </row>
    <row r="10" spans="1:10" ht="15" customHeight="1" x14ac:dyDescent="0.25">
      <c r="A10" s="136" t="s">
        <v>95</v>
      </c>
      <c r="B10" s="137"/>
      <c r="C10" s="129">
        <v>3474771</v>
      </c>
      <c r="D10" s="130"/>
      <c r="E10" s="20"/>
      <c r="F10" s="138" t="s">
        <v>96</v>
      </c>
      <c r="G10" s="139"/>
      <c r="H10" s="129" t="s">
        <v>452</v>
      </c>
      <c r="I10" s="130"/>
      <c r="J10" s="21"/>
    </row>
    <row r="11" spans="1:10" x14ac:dyDescent="0.25">
      <c r="A11" s="16"/>
      <c r="B11" s="17"/>
      <c r="C11" s="17"/>
      <c r="D11" s="17"/>
      <c r="E11" s="126"/>
      <c r="F11" s="126"/>
      <c r="G11" s="126"/>
      <c r="H11" s="126"/>
      <c r="I11" s="22"/>
      <c r="J11" s="21"/>
    </row>
    <row r="12" spans="1:10" ht="15" customHeight="1" x14ac:dyDescent="0.25">
      <c r="A12" s="127" t="s">
        <v>97</v>
      </c>
      <c r="B12" s="128"/>
      <c r="C12" s="129">
        <v>40020883</v>
      </c>
      <c r="D12" s="130"/>
      <c r="E12" s="131"/>
      <c r="F12" s="126"/>
      <c r="G12" s="126"/>
      <c r="H12" s="126"/>
      <c r="I12" s="22"/>
      <c r="J12" s="21"/>
    </row>
    <row r="13" spans="1:10" x14ac:dyDescent="0.25">
      <c r="A13" s="20"/>
      <c r="B13" s="22"/>
      <c r="C13" s="17"/>
      <c r="D13" s="17"/>
      <c r="E13" s="135"/>
      <c r="F13" s="135"/>
      <c r="G13" s="135"/>
      <c r="H13" s="135"/>
      <c r="I13" s="17"/>
      <c r="J13" s="23"/>
    </row>
    <row r="14" spans="1:10" ht="15" customHeight="1" x14ac:dyDescent="0.25">
      <c r="A14" s="127" t="s">
        <v>98</v>
      </c>
      <c r="B14" s="149"/>
      <c r="C14" s="129">
        <v>36201212847</v>
      </c>
      <c r="D14" s="130"/>
      <c r="E14" s="150"/>
      <c r="F14" s="151"/>
      <c r="G14" s="24" t="s">
        <v>0</v>
      </c>
      <c r="H14" s="129" t="s">
        <v>1</v>
      </c>
      <c r="I14" s="130"/>
      <c r="J14" s="25"/>
    </row>
    <row r="15" spans="1:10" x14ac:dyDescent="0.25">
      <c r="A15" s="20"/>
      <c r="B15" s="22"/>
      <c r="C15" s="17"/>
      <c r="D15" s="17"/>
      <c r="E15" s="135"/>
      <c r="F15" s="135"/>
      <c r="G15" s="135"/>
      <c r="H15" s="135"/>
      <c r="I15" s="17"/>
      <c r="J15" s="23"/>
    </row>
    <row r="16" spans="1:10" ht="15" customHeight="1" x14ac:dyDescent="0.25">
      <c r="A16" s="140" t="s">
        <v>99</v>
      </c>
      <c r="B16" s="139"/>
      <c r="C16" s="141" t="s">
        <v>2</v>
      </c>
      <c r="D16" s="142"/>
      <c r="E16" s="26"/>
      <c r="F16" s="26"/>
      <c r="G16" s="26"/>
      <c r="H16" s="26"/>
      <c r="I16" s="26"/>
      <c r="J16" s="25"/>
    </row>
    <row r="17" spans="1:10" x14ac:dyDescent="0.25">
      <c r="A17" s="143"/>
      <c r="B17" s="144"/>
      <c r="C17" s="144"/>
      <c r="D17" s="144"/>
      <c r="E17" s="144"/>
      <c r="F17" s="144"/>
      <c r="G17" s="144"/>
      <c r="H17" s="144"/>
      <c r="I17" s="144"/>
      <c r="J17" s="145"/>
    </row>
    <row r="18" spans="1:10" x14ac:dyDescent="0.25">
      <c r="A18" s="136" t="s">
        <v>100</v>
      </c>
      <c r="B18" s="137"/>
      <c r="C18" s="146" t="s">
        <v>3</v>
      </c>
      <c r="D18" s="147"/>
      <c r="E18" s="147"/>
      <c r="F18" s="147"/>
      <c r="G18" s="147"/>
      <c r="H18" s="147"/>
      <c r="I18" s="147"/>
      <c r="J18" s="148"/>
    </row>
    <row r="19" spans="1:10" x14ac:dyDescent="0.25">
      <c r="A19" s="16"/>
      <c r="B19" s="17"/>
      <c r="C19" s="27"/>
      <c r="D19" s="17"/>
      <c r="E19" s="135"/>
      <c r="F19" s="135"/>
      <c r="G19" s="135"/>
      <c r="H19" s="135"/>
      <c r="I19" s="17"/>
      <c r="J19" s="23"/>
    </row>
    <row r="20" spans="1:10" x14ac:dyDescent="0.25">
      <c r="A20" s="136" t="s">
        <v>101</v>
      </c>
      <c r="B20" s="152"/>
      <c r="C20" s="129">
        <v>52440</v>
      </c>
      <c r="D20" s="130"/>
      <c r="E20" s="135"/>
      <c r="F20" s="135"/>
      <c r="G20" s="146" t="s">
        <v>4</v>
      </c>
      <c r="H20" s="147"/>
      <c r="I20" s="147"/>
      <c r="J20" s="148"/>
    </row>
    <row r="21" spans="1:10" x14ac:dyDescent="0.25">
      <c r="A21" s="16"/>
      <c r="B21" s="17"/>
      <c r="C21" s="17"/>
      <c r="D21" s="17"/>
      <c r="E21" s="135"/>
      <c r="F21" s="135"/>
      <c r="G21" s="135"/>
      <c r="H21" s="135"/>
      <c r="I21" s="17"/>
      <c r="J21" s="23"/>
    </row>
    <row r="22" spans="1:10" ht="15" customHeight="1" x14ac:dyDescent="0.25">
      <c r="A22" s="127" t="s">
        <v>102</v>
      </c>
      <c r="B22" s="128"/>
      <c r="C22" s="146" t="s">
        <v>5</v>
      </c>
      <c r="D22" s="147"/>
      <c r="E22" s="147"/>
      <c r="F22" s="147"/>
      <c r="G22" s="147"/>
      <c r="H22" s="147"/>
      <c r="I22" s="147"/>
      <c r="J22" s="148"/>
    </row>
    <row r="23" spans="1:10" x14ac:dyDescent="0.25">
      <c r="A23" s="16"/>
      <c r="B23" s="17"/>
      <c r="C23" s="17"/>
      <c r="D23" s="17"/>
      <c r="E23" s="135"/>
      <c r="F23" s="135"/>
      <c r="G23" s="135"/>
      <c r="H23" s="135"/>
      <c r="I23" s="17"/>
      <c r="J23" s="23"/>
    </row>
    <row r="24" spans="1:10" x14ac:dyDescent="0.25">
      <c r="A24" s="136" t="s">
        <v>103</v>
      </c>
      <c r="B24" s="137"/>
      <c r="C24" s="156" t="s">
        <v>6</v>
      </c>
      <c r="D24" s="157"/>
      <c r="E24" s="157"/>
      <c r="F24" s="157"/>
      <c r="G24" s="157"/>
      <c r="H24" s="157"/>
      <c r="I24" s="157"/>
      <c r="J24" s="158"/>
    </row>
    <row r="25" spans="1:10" x14ac:dyDescent="0.25">
      <c r="A25" s="16"/>
      <c r="B25" s="17"/>
      <c r="C25" s="27"/>
      <c r="D25" s="17"/>
      <c r="E25" s="135"/>
      <c r="F25" s="135"/>
      <c r="G25" s="135"/>
      <c r="H25" s="135"/>
      <c r="I25" s="17"/>
      <c r="J25" s="23"/>
    </row>
    <row r="26" spans="1:10" x14ac:dyDescent="0.25">
      <c r="A26" s="136" t="s">
        <v>104</v>
      </c>
      <c r="B26" s="137"/>
      <c r="C26" s="156" t="s">
        <v>7</v>
      </c>
      <c r="D26" s="157"/>
      <c r="E26" s="157"/>
      <c r="F26" s="157"/>
      <c r="G26" s="157"/>
      <c r="H26" s="157"/>
      <c r="I26" s="157"/>
      <c r="J26" s="158"/>
    </row>
    <row r="27" spans="1:10" x14ac:dyDescent="0.25">
      <c r="A27" s="16"/>
      <c r="B27" s="17"/>
      <c r="C27" s="27"/>
      <c r="D27" s="17"/>
      <c r="E27" s="135"/>
      <c r="F27" s="135"/>
      <c r="G27" s="135"/>
      <c r="H27" s="135"/>
      <c r="I27" s="17"/>
      <c r="J27" s="23"/>
    </row>
    <row r="28" spans="1:10" ht="15" customHeight="1" x14ac:dyDescent="0.25">
      <c r="A28" s="93"/>
      <c r="B28" s="93" t="s">
        <v>105</v>
      </c>
      <c r="C28" s="28">
        <v>2749</v>
      </c>
      <c r="D28" s="29"/>
      <c r="E28" s="153"/>
      <c r="F28" s="153"/>
      <c r="G28" s="153"/>
      <c r="H28" s="153"/>
      <c r="I28" s="154"/>
      <c r="J28" s="155"/>
    </row>
    <row r="29" spans="1:10" x14ac:dyDescent="0.25">
      <c r="A29" s="94"/>
      <c r="B29" s="94" t="s">
        <v>106</v>
      </c>
      <c r="C29" s="17"/>
      <c r="D29" s="17"/>
      <c r="E29" s="135"/>
      <c r="F29" s="135"/>
      <c r="G29" s="135"/>
      <c r="H29" s="135"/>
      <c r="I29" s="17"/>
      <c r="J29" s="23"/>
    </row>
    <row r="30" spans="1:10" x14ac:dyDescent="0.25">
      <c r="A30" s="136" t="s">
        <v>107</v>
      </c>
      <c r="B30" s="137"/>
      <c r="C30" s="30" t="s">
        <v>8</v>
      </c>
      <c r="D30" s="163" t="s">
        <v>108</v>
      </c>
      <c r="E30" s="164"/>
      <c r="F30" s="164"/>
      <c r="G30" s="164"/>
      <c r="H30" s="31" t="s">
        <v>8</v>
      </c>
      <c r="I30" s="32" t="s">
        <v>9</v>
      </c>
      <c r="J30" s="33"/>
    </row>
    <row r="31" spans="1:10" x14ac:dyDescent="0.25">
      <c r="A31" s="168"/>
      <c r="B31" s="169"/>
      <c r="C31" s="34"/>
      <c r="D31" s="6"/>
      <c r="E31" s="151"/>
      <c r="F31" s="151"/>
      <c r="G31" s="151"/>
      <c r="H31" s="151"/>
      <c r="I31" s="159"/>
      <c r="J31" s="160"/>
    </row>
    <row r="32" spans="1:10" x14ac:dyDescent="0.25">
      <c r="A32" s="161" t="s">
        <v>109</v>
      </c>
      <c r="B32" s="162"/>
      <c r="C32" s="28" t="s">
        <v>10</v>
      </c>
      <c r="D32" s="163" t="s">
        <v>110</v>
      </c>
      <c r="E32" s="164"/>
      <c r="F32" s="164"/>
      <c r="G32" s="164"/>
      <c r="H32" s="35" t="s">
        <v>11</v>
      </c>
      <c r="I32" s="36" t="s">
        <v>10</v>
      </c>
      <c r="J32" s="37"/>
    </row>
    <row r="33" spans="1:10" x14ac:dyDescent="0.25">
      <c r="A33" s="16"/>
      <c r="B33" s="17"/>
      <c r="C33" s="17"/>
      <c r="D33" s="17"/>
      <c r="E33" s="135"/>
      <c r="F33" s="135"/>
      <c r="G33" s="135"/>
      <c r="H33" s="135"/>
      <c r="I33" s="17"/>
      <c r="J33" s="23"/>
    </row>
    <row r="34" spans="1:10" x14ac:dyDescent="0.25">
      <c r="A34" s="165" t="s">
        <v>111</v>
      </c>
      <c r="B34" s="166"/>
      <c r="C34" s="166"/>
      <c r="D34" s="166"/>
      <c r="E34" s="166"/>
      <c r="H34" s="167" t="s">
        <v>112</v>
      </c>
      <c r="I34" s="167"/>
      <c r="J34" s="38" t="s">
        <v>12</v>
      </c>
    </row>
    <row r="35" spans="1:10" x14ac:dyDescent="0.25">
      <c r="A35" s="16"/>
      <c r="B35" s="17"/>
      <c r="C35" s="17"/>
      <c r="D35" s="17"/>
      <c r="E35" s="135"/>
      <c r="F35" s="135"/>
      <c r="G35" s="135"/>
      <c r="H35" s="135"/>
      <c r="I35" s="17"/>
      <c r="J35" s="19"/>
    </row>
    <row r="36" spans="1:10" x14ac:dyDescent="0.25">
      <c r="A36" s="171"/>
      <c r="B36" s="172"/>
      <c r="C36" s="172"/>
      <c r="D36" s="172"/>
      <c r="E36" s="171"/>
      <c r="F36" s="172"/>
      <c r="G36" s="172"/>
      <c r="H36" s="172"/>
      <c r="I36" s="173"/>
      <c r="J36" s="39"/>
    </row>
    <row r="37" spans="1:10" x14ac:dyDescent="0.25">
      <c r="A37" s="16"/>
      <c r="B37" s="17"/>
      <c r="C37" s="27"/>
      <c r="D37" s="170"/>
      <c r="E37" s="170"/>
      <c r="F37" s="170"/>
      <c r="G37" s="170"/>
      <c r="H37" s="170"/>
      <c r="I37" s="170"/>
      <c r="J37" s="23"/>
    </row>
    <row r="38" spans="1:10" x14ac:dyDescent="0.25">
      <c r="A38" s="171"/>
      <c r="B38" s="172"/>
      <c r="C38" s="172"/>
      <c r="D38" s="173"/>
      <c r="E38" s="171"/>
      <c r="F38" s="172"/>
      <c r="G38" s="172"/>
      <c r="H38" s="172"/>
      <c r="I38" s="173"/>
      <c r="J38" s="28"/>
    </row>
    <row r="39" spans="1:10" x14ac:dyDescent="0.25">
      <c r="A39" s="16"/>
      <c r="B39" s="17"/>
      <c r="C39" s="27"/>
      <c r="D39" s="40"/>
      <c r="E39" s="170"/>
      <c r="F39" s="170"/>
      <c r="G39" s="170"/>
      <c r="H39" s="170"/>
      <c r="I39" s="22"/>
      <c r="J39" s="23"/>
    </row>
    <row r="40" spans="1:10" x14ac:dyDescent="0.25">
      <c r="A40" s="171"/>
      <c r="B40" s="172"/>
      <c r="C40" s="172"/>
      <c r="D40" s="173"/>
      <c r="E40" s="171"/>
      <c r="F40" s="172"/>
      <c r="G40" s="172"/>
      <c r="H40" s="172"/>
      <c r="I40" s="173"/>
      <c r="J40" s="28"/>
    </row>
    <row r="41" spans="1:10" x14ac:dyDescent="0.25">
      <c r="A41" s="16"/>
      <c r="B41" s="17"/>
      <c r="C41" s="27"/>
      <c r="D41" s="40"/>
      <c r="E41" s="40"/>
      <c r="F41" s="40"/>
      <c r="G41" s="40"/>
      <c r="H41" s="40"/>
      <c r="I41" s="22"/>
      <c r="J41" s="23"/>
    </row>
    <row r="42" spans="1:10" x14ac:dyDescent="0.25">
      <c r="A42" s="171"/>
      <c r="B42" s="172"/>
      <c r="C42" s="172"/>
      <c r="D42" s="173"/>
      <c r="E42" s="171"/>
      <c r="F42" s="172"/>
      <c r="G42" s="172"/>
      <c r="H42" s="172"/>
      <c r="I42" s="173"/>
      <c r="J42" s="28"/>
    </row>
    <row r="43" spans="1:10" x14ac:dyDescent="0.25">
      <c r="A43" s="41"/>
      <c r="B43" s="27"/>
      <c r="C43" s="174"/>
      <c r="D43" s="174"/>
      <c r="E43" s="135"/>
      <c r="F43" s="135"/>
      <c r="G43" s="174"/>
      <c r="H43" s="174"/>
      <c r="I43" s="174"/>
      <c r="J43" s="23"/>
    </row>
    <row r="44" spans="1:10" x14ac:dyDescent="0.25">
      <c r="A44" s="171"/>
      <c r="B44" s="172"/>
      <c r="C44" s="172"/>
      <c r="D44" s="173"/>
      <c r="E44" s="171"/>
      <c r="F44" s="172"/>
      <c r="G44" s="172"/>
      <c r="H44" s="172"/>
      <c r="I44" s="173"/>
      <c r="J44" s="28"/>
    </row>
    <row r="45" spans="1:10" x14ac:dyDescent="0.25">
      <c r="A45" s="41"/>
      <c r="B45" s="27"/>
      <c r="C45" s="27"/>
      <c r="D45" s="17"/>
      <c r="E45" s="175"/>
      <c r="F45" s="175"/>
      <c r="G45" s="174"/>
      <c r="H45" s="174"/>
      <c r="I45" s="17"/>
      <c r="J45" s="23"/>
    </row>
    <row r="46" spans="1:10" x14ac:dyDescent="0.25">
      <c r="A46" s="171"/>
      <c r="B46" s="172"/>
      <c r="C46" s="172"/>
      <c r="D46" s="173"/>
      <c r="E46" s="171"/>
      <c r="F46" s="172"/>
      <c r="G46" s="172"/>
      <c r="H46" s="172"/>
      <c r="I46" s="173"/>
      <c r="J46" s="28"/>
    </row>
    <row r="47" spans="1:10" x14ac:dyDescent="0.25">
      <c r="A47" s="41"/>
      <c r="B47" s="27"/>
      <c r="C47" s="27"/>
      <c r="D47" s="17"/>
      <c r="E47" s="135"/>
      <c r="F47" s="135"/>
      <c r="G47" s="174"/>
      <c r="H47" s="174"/>
      <c r="I47" s="17"/>
      <c r="J47" s="42" t="s">
        <v>13</v>
      </c>
    </row>
    <row r="48" spans="1:10" x14ac:dyDescent="0.25">
      <c r="A48" s="41"/>
      <c r="B48" s="27"/>
      <c r="C48" s="27"/>
      <c r="D48" s="17"/>
      <c r="E48" s="135"/>
      <c r="F48" s="135"/>
      <c r="G48" s="174"/>
      <c r="H48" s="174"/>
      <c r="I48" s="17"/>
      <c r="J48" s="42" t="s">
        <v>14</v>
      </c>
    </row>
    <row r="49" spans="1:10" ht="15" customHeight="1" x14ac:dyDescent="0.25">
      <c r="A49" s="127" t="s">
        <v>113</v>
      </c>
      <c r="B49" s="128"/>
      <c r="C49" s="129"/>
      <c r="D49" s="130"/>
      <c r="E49" s="177" t="s">
        <v>114</v>
      </c>
      <c r="F49" s="178"/>
      <c r="G49" s="146"/>
      <c r="H49" s="147"/>
      <c r="I49" s="147"/>
      <c r="J49" s="148"/>
    </row>
    <row r="50" spans="1:10" ht="15" customHeight="1" x14ac:dyDescent="0.25">
      <c r="A50" s="41"/>
      <c r="B50" s="27"/>
      <c r="C50" s="174"/>
      <c r="D50" s="174"/>
      <c r="E50" s="135"/>
      <c r="F50" s="135"/>
      <c r="G50" s="179" t="s">
        <v>115</v>
      </c>
      <c r="H50" s="179"/>
      <c r="I50" s="179"/>
      <c r="J50" s="13"/>
    </row>
    <row r="51" spans="1:10" ht="15" customHeight="1" x14ac:dyDescent="0.25">
      <c r="A51" s="127" t="s">
        <v>116</v>
      </c>
      <c r="B51" s="128"/>
      <c r="C51" s="146" t="s">
        <v>15</v>
      </c>
      <c r="D51" s="147"/>
      <c r="E51" s="147"/>
      <c r="F51" s="147"/>
      <c r="G51" s="147"/>
      <c r="H51" s="147"/>
      <c r="I51" s="147"/>
      <c r="J51" s="148"/>
    </row>
    <row r="52" spans="1:10" x14ac:dyDescent="0.25">
      <c r="A52" s="16"/>
      <c r="B52" s="17"/>
      <c r="C52" s="153" t="s">
        <v>117</v>
      </c>
      <c r="D52" s="153"/>
      <c r="E52" s="153"/>
      <c r="F52" s="153"/>
      <c r="G52" s="153"/>
      <c r="H52" s="153"/>
      <c r="I52" s="153"/>
      <c r="J52" s="23"/>
    </row>
    <row r="53" spans="1:10" x14ac:dyDescent="0.25">
      <c r="A53" s="127" t="s">
        <v>118</v>
      </c>
      <c r="B53" s="128"/>
      <c r="C53" s="146" t="s">
        <v>16</v>
      </c>
      <c r="D53" s="147"/>
      <c r="E53" s="148"/>
      <c r="F53" s="135"/>
      <c r="G53" s="135"/>
      <c r="H53" s="164"/>
      <c r="I53" s="164"/>
      <c r="J53" s="176"/>
    </row>
    <row r="54" spans="1:10" x14ac:dyDescent="0.25">
      <c r="A54" s="16"/>
      <c r="B54" s="17"/>
      <c r="C54" s="27"/>
      <c r="D54" s="17"/>
      <c r="E54" s="135"/>
      <c r="F54" s="135"/>
      <c r="G54" s="135"/>
      <c r="H54" s="135"/>
      <c r="I54" s="17"/>
      <c r="J54" s="23"/>
    </row>
    <row r="55" spans="1:10" ht="15" customHeight="1" x14ac:dyDescent="0.25">
      <c r="A55" s="127" t="s">
        <v>103</v>
      </c>
      <c r="B55" s="128"/>
      <c r="C55" s="182" t="s">
        <v>17</v>
      </c>
      <c r="D55" s="183"/>
      <c r="E55" s="183"/>
      <c r="F55" s="183"/>
      <c r="G55" s="183"/>
      <c r="H55" s="183"/>
      <c r="I55" s="183"/>
      <c r="J55" s="184"/>
    </row>
    <row r="56" spans="1:10" x14ac:dyDescent="0.25">
      <c r="A56" s="16"/>
      <c r="B56" s="17"/>
      <c r="C56" s="17"/>
      <c r="D56" s="17"/>
      <c r="E56" s="135"/>
      <c r="F56" s="135"/>
      <c r="G56" s="135"/>
      <c r="H56" s="135"/>
      <c r="I56" s="17"/>
      <c r="J56" s="23"/>
    </row>
    <row r="57" spans="1:10" ht="15" customHeight="1" x14ac:dyDescent="0.25">
      <c r="A57" s="180" t="s">
        <v>119</v>
      </c>
      <c r="B57" s="181"/>
      <c r="C57" s="182" t="s">
        <v>18</v>
      </c>
      <c r="D57" s="183"/>
      <c r="E57" s="183"/>
      <c r="F57" s="183"/>
      <c r="G57" s="183"/>
      <c r="H57" s="183"/>
      <c r="I57" s="183"/>
      <c r="J57" s="184"/>
    </row>
    <row r="58" spans="1:10" ht="15" customHeight="1" x14ac:dyDescent="0.25">
      <c r="A58" s="16"/>
      <c r="B58" s="17"/>
      <c r="C58" s="185" t="s">
        <v>120</v>
      </c>
      <c r="D58" s="185"/>
      <c r="E58" s="185"/>
      <c r="F58" s="185"/>
      <c r="G58" s="17"/>
      <c r="H58" s="17"/>
      <c r="I58" s="17"/>
      <c r="J58" s="23"/>
    </row>
    <row r="59" spans="1:10" ht="15" customHeight="1" x14ac:dyDescent="0.25">
      <c r="A59" s="180" t="s">
        <v>121</v>
      </c>
      <c r="B59" s="181"/>
      <c r="C59" s="182" t="s">
        <v>19</v>
      </c>
      <c r="D59" s="183"/>
      <c r="E59" s="183"/>
      <c r="F59" s="183"/>
      <c r="G59" s="183"/>
      <c r="H59" s="183"/>
      <c r="I59" s="183"/>
      <c r="J59" s="184"/>
    </row>
    <row r="60" spans="1:10" ht="15" customHeight="1" x14ac:dyDescent="0.25">
      <c r="A60" s="43"/>
      <c r="B60" s="44"/>
      <c r="C60" s="186" t="s">
        <v>122</v>
      </c>
      <c r="D60" s="186"/>
      <c r="E60" s="186"/>
      <c r="F60" s="186"/>
      <c r="G60" s="186"/>
      <c r="H60" s="44"/>
      <c r="I60" s="44"/>
      <c r="J60" s="45"/>
    </row>
  </sheetData>
  <mergeCells count="121">
    <mergeCell ref="A57:B57"/>
    <mergeCell ref="C57:J57"/>
    <mergeCell ref="C58:F58"/>
    <mergeCell ref="A59:B59"/>
    <mergeCell ref="C59:J59"/>
    <mergeCell ref="C60:G60"/>
    <mergeCell ref="E54:F54"/>
    <mergeCell ref="G54:H54"/>
    <mergeCell ref="A55:B55"/>
    <mergeCell ref="C55:J55"/>
    <mergeCell ref="E56:F56"/>
    <mergeCell ref="G56:H56"/>
    <mergeCell ref="A51:B51"/>
    <mergeCell ref="C51:J51"/>
    <mergeCell ref="C52:I52"/>
    <mergeCell ref="A53:B53"/>
    <mergeCell ref="C53:E53"/>
    <mergeCell ref="F53:G53"/>
    <mergeCell ref="H53:J53"/>
    <mergeCell ref="A49:B49"/>
    <mergeCell ref="C49:D49"/>
    <mergeCell ref="E49:F49"/>
    <mergeCell ref="G49:J49"/>
    <mergeCell ref="C50:D50"/>
    <mergeCell ref="E50:F50"/>
    <mergeCell ref="G50:I50"/>
    <mergeCell ref="A46:D46"/>
    <mergeCell ref="E46:I46"/>
    <mergeCell ref="E47:F47"/>
    <mergeCell ref="G47:H47"/>
    <mergeCell ref="E48:F48"/>
    <mergeCell ref="G48:H48"/>
    <mergeCell ref="C43:D43"/>
    <mergeCell ref="E43:F43"/>
    <mergeCell ref="G43:I43"/>
    <mergeCell ref="A44:D44"/>
    <mergeCell ref="E44:I44"/>
    <mergeCell ref="E45:F45"/>
    <mergeCell ref="G45:H45"/>
    <mergeCell ref="E39:F39"/>
    <mergeCell ref="G39:H39"/>
    <mergeCell ref="A40:D40"/>
    <mergeCell ref="E40:I40"/>
    <mergeCell ref="A42:D42"/>
    <mergeCell ref="E42:I42"/>
    <mergeCell ref="E35:F35"/>
    <mergeCell ref="G35:H35"/>
    <mergeCell ref="A36:D36"/>
    <mergeCell ref="E36:I36"/>
    <mergeCell ref="D37:I37"/>
    <mergeCell ref="A38:D38"/>
    <mergeCell ref="E38:I38"/>
    <mergeCell ref="I31:J31"/>
    <mergeCell ref="A32:B32"/>
    <mergeCell ref="D32:G32"/>
    <mergeCell ref="E33:F33"/>
    <mergeCell ref="G33:H33"/>
    <mergeCell ref="A34:E34"/>
    <mergeCell ref="H34:I34"/>
    <mergeCell ref="E29:F29"/>
    <mergeCell ref="G29:H29"/>
    <mergeCell ref="A30:B30"/>
    <mergeCell ref="D30:G30"/>
    <mergeCell ref="A31:B31"/>
    <mergeCell ref="E31:F31"/>
    <mergeCell ref="G31:H31"/>
    <mergeCell ref="E27:F27"/>
    <mergeCell ref="G27:H27"/>
    <mergeCell ref="E28:F28"/>
    <mergeCell ref="G28:H28"/>
    <mergeCell ref="I28:J28"/>
    <mergeCell ref="A24:B24"/>
    <mergeCell ref="C24:J24"/>
    <mergeCell ref="E25:F25"/>
    <mergeCell ref="G25:H25"/>
    <mergeCell ref="A26:B26"/>
    <mergeCell ref="C26:J26"/>
    <mergeCell ref="E21:F21"/>
    <mergeCell ref="G21:H21"/>
    <mergeCell ref="A22:B22"/>
    <mergeCell ref="C22:J22"/>
    <mergeCell ref="E23:F23"/>
    <mergeCell ref="G23:H23"/>
    <mergeCell ref="E19:F19"/>
    <mergeCell ref="G19:H19"/>
    <mergeCell ref="A20:B20"/>
    <mergeCell ref="C20:D20"/>
    <mergeCell ref="E20:F20"/>
    <mergeCell ref="G20:J20"/>
    <mergeCell ref="E15:F15"/>
    <mergeCell ref="G15:H15"/>
    <mergeCell ref="A16:B16"/>
    <mergeCell ref="C16:D16"/>
    <mergeCell ref="A17:J17"/>
    <mergeCell ref="A18:B18"/>
    <mergeCell ref="C18:J18"/>
    <mergeCell ref="E13:F13"/>
    <mergeCell ref="G13:H13"/>
    <mergeCell ref="A14:B14"/>
    <mergeCell ref="C14:D14"/>
    <mergeCell ref="E14:F14"/>
    <mergeCell ref="H14:I14"/>
    <mergeCell ref="A1:C1"/>
    <mergeCell ref="A2:J2"/>
    <mergeCell ref="A4:D4"/>
    <mergeCell ref="E4:F4"/>
    <mergeCell ref="H4:I4"/>
    <mergeCell ref="A5:J5"/>
    <mergeCell ref="E11:F11"/>
    <mergeCell ref="G11:H11"/>
    <mergeCell ref="A12:B12"/>
    <mergeCell ref="C12:D12"/>
    <mergeCell ref="E12:F12"/>
    <mergeCell ref="G12:H12"/>
    <mergeCell ref="A8:I8"/>
    <mergeCell ref="E9:F9"/>
    <mergeCell ref="G9:H9"/>
    <mergeCell ref="A10:B10"/>
    <mergeCell ref="C10:D10"/>
    <mergeCell ref="F10:G10"/>
    <mergeCell ref="H10:I10"/>
  </mergeCells>
  <dataValidations count="3">
    <dataValidation type="list" allowBlank="1" showInputMessage="1" showErrorMessage="1" sqref="C30">
      <formula1>$H$30:$I$30</formula1>
    </dataValidation>
    <dataValidation type="list" allowBlank="1" showInputMessage="1" showErrorMessage="1" sqref="C32">
      <formula1>$H$32:$I$32</formula1>
    </dataValidation>
    <dataValidation type="list" allowBlank="1" showInputMessage="1" showErrorMessage="1" sqref="C49:D49">
      <formula1>$J$57:$J$58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108" workbookViewId="0">
      <selection activeCell="K117" sqref="K117"/>
    </sheetView>
  </sheetViews>
  <sheetFormatPr defaultRowHeight="15" x14ac:dyDescent="0.25"/>
  <cols>
    <col min="8" max="8" width="11.85546875" customWidth="1"/>
    <col min="9" max="9" width="11.7109375" customWidth="1"/>
  </cols>
  <sheetData>
    <row r="1" spans="1:9" ht="15" customHeight="1" x14ac:dyDescent="0.25">
      <c r="A1" s="201" t="s">
        <v>123</v>
      </c>
      <c r="B1" s="201"/>
      <c r="C1" s="201"/>
      <c r="D1" s="201"/>
      <c r="E1" s="201"/>
      <c r="F1" s="201"/>
      <c r="G1" s="201"/>
      <c r="H1" s="201"/>
      <c r="I1" s="201"/>
    </row>
    <row r="2" spans="1:9" ht="15" customHeight="1" x14ac:dyDescent="0.25">
      <c r="A2" s="202" t="s">
        <v>124</v>
      </c>
      <c r="B2" s="202"/>
      <c r="C2" s="202"/>
      <c r="D2" s="202"/>
      <c r="E2" s="202"/>
      <c r="F2" s="202"/>
      <c r="G2" s="202"/>
      <c r="H2" s="202"/>
      <c r="I2" s="202"/>
    </row>
    <row r="3" spans="1:9" x14ac:dyDescent="0.25">
      <c r="A3" s="203" t="s">
        <v>125</v>
      </c>
      <c r="B3" s="204"/>
      <c r="C3" s="204"/>
      <c r="D3" s="204"/>
      <c r="E3" s="204"/>
      <c r="F3" s="204"/>
      <c r="G3" s="204"/>
      <c r="H3" s="204"/>
      <c r="I3" s="204"/>
    </row>
    <row r="4" spans="1:9" ht="15" customHeight="1" x14ac:dyDescent="0.25">
      <c r="A4" s="205" t="s">
        <v>126</v>
      </c>
      <c r="B4" s="206"/>
      <c r="C4" s="206"/>
      <c r="D4" s="206"/>
      <c r="E4" s="206"/>
      <c r="F4" s="206"/>
      <c r="G4" s="206"/>
      <c r="H4" s="206"/>
      <c r="I4" s="207"/>
    </row>
    <row r="5" spans="1:9" ht="24.75" thickBot="1" x14ac:dyDescent="0.3">
      <c r="A5" s="208" t="s">
        <v>127</v>
      </c>
      <c r="B5" s="209"/>
      <c r="C5" s="209"/>
      <c r="D5" s="209"/>
      <c r="E5" s="209"/>
      <c r="F5" s="210"/>
      <c r="G5" s="46" t="s">
        <v>128</v>
      </c>
      <c r="H5" s="95" t="s">
        <v>129</v>
      </c>
      <c r="I5" s="96" t="s">
        <v>130</v>
      </c>
    </row>
    <row r="6" spans="1:9" x14ac:dyDescent="0.25">
      <c r="A6" s="211">
        <v>1</v>
      </c>
      <c r="B6" s="212"/>
      <c r="C6" s="212"/>
      <c r="D6" s="212"/>
      <c r="E6" s="212"/>
      <c r="F6" s="213"/>
      <c r="G6" s="97">
        <v>2</v>
      </c>
      <c r="H6" s="98">
        <v>3</v>
      </c>
      <c r="I6" s="98">
        <v>4</v>
      </c>
    </row>
    <row r="7" spans="1:9" x14ac:dyDescent="0.25">
      <c r="A7" s="187"/>
      <c r="B7" s="187"/>
      <c r="C7" s="187"/>
      <c r="D7" s="187"/>
      <c r="E7" s="187"/>
      <c r="F7" s="187"/>
      <c r="G7" s="187"/>
      <c r="H7" s="187"/>
      <c r="I7" s="188"/>
    </row>
    <row r="8" spans="1:9" ht="15" customHeight="1" x14ac:dyDescent="0.25">
      <c r="A8" s="189" t="s">
        <v>131</v>
      </c>
      <c r="B8" s="190"/>
      <c r="C8" s="190"/>
      <c r="D8" s="190"/>
      <c r="E8" s="190"/>
      <c r="F8" s="191"/>
      <c r="G8" s="47">
        <v>1</v>
      </c>
      <c r="H8" s="48">
        <v>0</v>
      </c>
      <c r="I8" s="48">
        <v>0</v>
      </c>
    </row>
    <row r="9" spans="1:9" ht="15" customHeight="1" x14ac:dyDescent="0.25">
      <c r="A9" s="192" t="s">
        <v>132</v>
      </c>
      <c r="B9" s="193"/>
      <c r="C9" s="193"/>
      <c r="D9" s="193"/>
      <c r="E9" s="193"/>
      <c r="F9" s="194"/>
      <c r="G9" s="49">
        <v>2</v>
      </c>
      <c r="H9" s="50">
        <f>H10+H17+H27+H38+H43</f>
        <v>4321068373</v>
      </c>
      <c r="I9" s="50">
        <f>I10+I17+I27+I38+I43</f>
        <v>4745258461</v>
      </c>
    </row>
    <row r="10" spans="1:9" ht="15" customHeight="1" x14ac:dyDescent="0.25">
      <c r="A10" s="195" t="s">
        <v>133</v>
      </c>
      <c r="B10" s="196"/>
      <c r="C10" s="196"/>
      <c r="D10" s="196"/>
      <c r="E10" s="196"/>
      <c r="F10" s="197"/>
      <c r="G10" s="49">
        <v>3</v>
      </c>
      <c r="H10" s="50">
        <f>H11+H12+H13+H14+H15+H16</f>
        <v>44533715</v>
      </c>
      <c r="I10" s="50">
        <f>I11+I12+I13+I14+I15+I16</f>
        <v>52117007</v>
      </c>
    </row>
    <row r="11" spans="1:9" ht="15" customHeight="1" x14ac:dyDescent="0.25">
      <c r="A11" s="198" t="s">
        <v>134</v>
      </c>
      <c r="B11" s="199"/>
      <c r="C11" s="199"/>
      <c r="D11" s="199"/>
      <c r="E11" s="199"/>
      <c r="F11" s="200"/>
      <c r="G11" s="47">
        <v>4</v>
      </c>
      <c r="H11" s="48">
        <v>0</v>
      </c>
      <c r="I11" s="48">
        <v>0</v>
      </c>
    </row>
    <row r="12" spans="1:9" ht="15" customHeight="1" x14ac:dyDescent="0.25">
      <c r="A12" s="198" t="s">
        <v>135</v>
      </c>
      <c r="B12" s="199"/>
      <c r="C12" s="199"/>
      <c r="D12" s="199"/>
      <c r="E12" s="199"/>
      <c r="F12" s="200"/>
      <c r="G12" s="47">
        <v>5</v>
      </c>
      <c r="H12" s="48">
        <v>37646206</v>
      </c>
      <c r="I12" s="48">
        <v>44689688</v>
      </c>
    </row>
    <row r="13" spans="1:9" ht="15" customHeight="1" x14ac:dyDescent="0.25">
      <c r="A13" s="198" t="s">
        <v>136</v>
      </c>
      <c r="B13" s="199"/>
      <c r="C13" s="199"/>
      <c r="D13" s="199"/>
      <c r="E13" s="199"/>
      <c r="F13" s="200"/>
      <c r="G13" s="47">
        <v>6</v>
      </c>
      <c r="H13" s="48">
        <v>6567609</v>
      </c>
      <c r="I13" s="48">
        <v>6567609</v>
      </c>
    </row>
    <row r="14" spans="1:9" ht="15" customHeight="1" x14ac:dyDescent="0.25">
      <c r="A14" s="198" t="s">
        <v>137</v>
      </c>
      <c r="B14" s="199"/>
      <c r="C14" s="199"/>
      <c r="D14" s="199"/>
      <c r="E14" s="199"/>
      <c r="F14" s="200"/>
      <c r="G14" s="47">
        <v>7</v>
      </c>
      <c r="H14" s="48">
        <v>0</v>
      </c>
      <c r="I14" s="48">
        <v>0</v>
      </c>
    </row>
    <row r="15" spans="1:9" ht="15" customHeight="1" x14ac:dyDescent="0.25">
      <c r="A15" s="198" t="s">
        <v>138</v>
      </c>
      <c r="B15" s="199"/>
      <c r="C15" s="199"/>
      <c r="D15" s="199"/>
      <c r="E15" s="199"/>
      <c r="F15" s="200"/>
      <c r="G15" s="47">
        <v>8</v>
      </c>
      <c r="H15" s="48">
        <v>319900</v>
      </c>
      <c r="I15" s="48">
        <v>859710</v>
      </c>
    </row>
    <row r="16" spans="1:9" ht="15" customHeight="1" x14ac:dyDescent="0.25">
      <c r="A16" s="198" t="s">
        <v>139</v>
      </c>
      <c r="B16" s="199"/>
      <c r="C16" s="199"/>
      <c r="D16" s="199"/>
      <c r="E16" s="199"/>
      <c r="F16" s="200"/>
      <c r="G16" s="47">
        <v>9</v>
      </c>
      <c r="H16" s="48">
        <v>0</v>
      </c>
      <c r="I16" s="48">
        <v>0</v>
      </c>
    </row>
    <row r="17" spans="1:9" ht="15" customHeight="1" x14ac:dyDescent="0.25">
      <c r="A17" s="195" t="s">
        <v>140</v>
      </c>
      <c r="B17" s="196"/>
      <c r="C17" s="196"/>
      <c r="D17" s="196"/>
      <c r="E17" s="196"/>
      <c r="F17" s="197"/>
      <c r="G17" s="49">
        <v>10</v>
      </c>
      <c r="H17" s="50">
        <f>H18+H19+H20+H21+H22+H23+H24+H25+H26</f>
        <v>3697439264</v>
      </c>
      <c r="I17" s="50">
        <f>I18+I19+I20+I21+I22+I23+I24+I25+I26</f>
        <v>3956425253</v>
      </c>
    </row>
    <row r="18" spans="1:9" ht="15" customHeight="1" x14ac:dyDescent="0.25">
      <c r="A18" s="198" t="s">
        <v>141</v>
      </c>
      <c r="B18" s="199"/>
      <c r="C18" s="199"/>
      <c r="D18" s="199"/>
      <c r="E18" s="199"/>
      <c r="F18" s="200"/>
      <c r="G18" s="47">
        <v>11</v>
      </c>
      <c r="H18" s="48">
        <v>633926337</v>
      </c>
      <c r="I18" s="48">
        <v>644865439</v>
      </c>
    </row>
    <row r="19" spans="1:9" ht="15" customHeight="1" x14ac:dyDescent="0.25">
      <c r="A19" s="198" t="s">
        <v>142</v>
      </c>
      <c r="B19" s="199"/>
      <c r="C19" s="199"/>
      <c r="D19" s="199"/>
      <c r="E19" s="199"/>
      <c r="F19" s="200"/>
      <c r="G19" s="47">
        <v>12</v>
      </c>
      <c r="H19" s="48">
        <v>2416617894</v>
      </c>
      <c r="I19" s="48">
        <v>2589871537</v>
      </c>
    </row>
    <row r="20" spans="1:9" ht="15" customHeight="1" x14ac:dyDescent="0.25">
      <c r="A20" s="198" t="s">
        <v>143</v>
      </c>
      <c r="B20" s="199"/>
      <c r="C20" s="199"/>
      <c r="D20" s="199"/>
      <c r="E20" s="199"/>
      <c r="F20" s="200"/>
      <c r="G20" s="47">
        <v>13</v>
      </c>
      <c r="H20" s="48">
        <v>345844344</v>
      </c>
      <c r="I20" s="48">
        <v>398353730</v>
      </c>
    </row>
    <row r="21" spans="1:9" ht="15" customHeight="1" x14ac:dyDescent="0.25">
      <c r="A21" s="198" t="s">
        <v>144</v>
      </c>
      <c r="B21" s="199"/>
      <c r="C21" s="199"/>
      <c r="D21" s="199"/>
      <c r="E21" s="199"/>
      <c r="F21" s="200"/>
      <c r="G21" s="47">
        <v>14</v>
      </c>
      <c r="H21" s="48">
        <v>89672494</v>
      </c>
      <c r="I21" s="48">
        <v>113623233</v>
      </c>
    </row>
    <row r="22" spans="1:9" ht="15" customHeight="1" x14ac:dyDescent="0.25">
      <c r="A22" s="198" t="s">
        <v>145</v>
      </c>
      <c r="B22" s="199"/>
      <c r="C22" s="199"/>
      <c r="D22" s="199"/>
      <c r="E22" s="199"/>
      <c r="F22" s="200"/>
      <c r="G22" s="47">
        <v>15</v>
      </c>
      <c r="H22" s="48">
        <v>0</v>
      </c>
      <c r="I22" s="48">
        <v>0</v>
      </c>
    </row>
    <row r="23" spans="1:9" ht="15" customHeight="1" x14ac:dyDescent="0.25">
      <c r="A23" s="198" t="s">
        <v>146</v>
      </c>
      <c r="B23" s="199"/>
      <c r="C23" s="199"/>
      <c r="D23" s="199"/>
      <c r="E23" s="199"/>
      <c r="F23" s="200"/>
      <c r="G23" s="47">
        <v>16</v>
      </c>
      <c r="H23" s="48">
        <v>23166558</v>
      </c>
      <c r="I23" s="48">
        <v>3269078</v>
      </c>
    </row>
    <row r="24" spans="1:9" ht="15" customHeight="1" x14ac:dyDescent="0.25">
      <c r="A24" s="198" t="s">
        <v>147</v>
      </c>
      <c r="B24" s="199"/>
      <c r="C24" s="199"/>
      <c r="D24" s="199"/>
      <c r="E24" s="199"/>
      <c r="F24" s="200"/>
      <c r="G24" s="47">
        <v>17</v>
      </c>
      <c r="H24" s="48">
        <v>137209673</v>
      </c>
      <c r="I24" s="48">
        <v>150627634</v>
      </c>
    </row>
    <row r="25" spans="1:9" ht="15" customHeight="1" x14ac:dyDescent="0.25">
      <c r="A25" s="198" t="s">
        <v>148</v>
      </c>
      <c r="B25" s="199"/>
      <c r="C25" s="199"/>
      <c r="D25" s="199"/>
      <c r="E25" s="199"/>
      <c r="F25" s="200"/>
      <c r="G25" s="47">
        <v>18</v>
      </c>
      <c r="H25" s="51">
        <v>40747606</v>
      </c>
      <c r="I25" s="48">
        <v>46174128</v>
      </c>
    </row>
    <row r="26" spans="1:9" ht="15" customHeight="1" x14ac:dyDescent="0.25">
      <c r="A26" s="198" t="s">
        <v>149</v>
      </c>
      <c r="B26" s="199"/>
      <c r="C26" s="199"/>
      <c r="D26" s="199"/>
      <c r="E26" s="199"/>
      <c r="F26" s="200"/>
      <c r="G26" s="47">
        <v>19</v>
      </c>
      <c r="H26" s="48">
        <v>10254358</v>
      </c>
      <c r="I26" s="48">
        <v>9640474</v>
      </c>
    </row>
    <row r="27" spans="1:9" ht="15" customHeight="1" x14ac:dyDescent="0.25">
      <c r="A27" s="195" t="s">
        <v>150</v>
      </c>
      <c r="B27" s="196"/>
      <c r="C27" s="196"/>
      <c r="D27" s="196"/>
      <c r="E27" s="196"/>
      <c r="F27" s="197"/>
      <c r="G27" s="49">
        <v>20</v>
      </c>
      <c r="H27" s="50">
        <f>SUM(H28:H37)</f>
        <v>456347314</v>
      </c>
      <c r="I27" s="50">
        <f>SUM(I28:I37)</f>
        <v>635859184</v>
      </c>
    </row>
    <row r="28" spans="1:9" ht="15" customHeight="1" x14ac:dyDescent="0.25">
      <c r="A28" s="198" t="s">
        <v>151</v>
      </c>
      <c r="B28" s="199"/>
      <c r="C28" s="199"/>
      <c r="D28" s="199"/>
      <c r="E28" s="199"/>
      <c r="F28" s="200"/>
      <c r="G28" s="47">
        <v>21</v>
      </c>
      <c r="H28" s="51">
        <v>452395427</v>
      </c>
      <c r="I28" s="51">
        <v>616200941</v>
      </c>
    </row>
    <row r="29" spans="1:9" ht="15" customHeight="1" x14ac:dyDescent="0.25">
      <c r="A29" s="198" t="s">
        <v>152</v>
      </c>
      <c r="B29" s="199"/>
      <c r="C29" s="199"/>
      <c r="D29" s="199"/>
      <c r="E29" s="199"/>
      <c r="F29" s="200"/>
      <c r="G29" s="47">
        <v>22</v>
      </c>
      <c r="H29" s="48">
        <v>0</v>
      </c>
      <c r="I29" s="48">
        <v>0</v>
      </c>
    </row>
    <row r="30" spans="1:9" ht="15" customHeight="1" x14ac:dyDescent="0.25">
      <c r="A30" s="198" t="s">
        <v>153</v>
      </c>
      <c r="B30" s="199"/>
      <c r="C30" s="199"/>
      <c r="D30" s="199"/>
      <c r="E30" s="199"/>
      <c r="F30" s="200"/>
      <c r="G30" s="47">
        <v>23</v>
      </c>
      <c r="H30" s="48">
        <v>0</v>
      </c>
      <c r="I30" s="48">
        <v>0</v>
      </c>
    </row>
    <row r="31" spans="1:9" ht="15" customHeight="1" x14ac:dyDescent="0.25">
      <c r="A31" s="198" t="s">
        <v>154</v>
      </c>
      <c r="B31" s="199"/>
      <c r="C31" s="199"/>
      <c r="D31" s="199"/>
      <c r="E31" s="199"/>
      <c r="F31" s="200"/>
      <c r="G31" s="47">
        <v>24</v>
      </c>
      <c r="H31" s="48">
        <v>0</v>
      </c>
      <c r="I31" s="48">
        <v>0</v>
      </c>
    </row>
    <row r="32" spans="1:9" ht="15" customHeight="1" x14ac:dyDescent="0.25">
      <c r="A32" s="198" t="s">
        <v>155</v>
      </c>
      <c r="B32" s="199"/>
      <c r="C32" s="199"/>
      <c r="D32" s="199"/>
      <c r="E32" s="199"/>
      <c r="F32" s="200"/>
      <c r="G32" s="47">
        <v>25</v>
      </c>
      <c r="H32" s="48">
        <v>0</v>
      </c>
      <c r="I32" s="48">
        <v>0</v>
      </c>
    </row>
    <row r="33" spans="1:9" ht="15" customHeight="1" x14ac:dyDescent="0.25">
      <c r="A33" s="198" t="s">
        <v>156</v>
      </c>
      <c r="B33" s="199"/>
      <c r="C33" s="199"/>
      <c r="D33" s="199"/>
      <c r="E33" s="199"/>
      <c r="F33" s="200"/>
      <c r="G33" s="47">
        <v>26</v>
      </c>
      <c r="H33" s="48">
        <v>0</v>
      </c>
      <c r="I33" s="48">
        <v>0</v>
      </c>
    </row>
    <row r="34" spans="1:9" ht="15" customHeight="1" x14ac:dyDescent="0.25">
      <c r="A34" s="198" t="s">
        <v>157</v>
      </c>
      <c r="B34" s="199"/>
      <c r="C34" s="199"/>
      <c r="D34" s="199"/>
      <c r="E34" s="199"/>
      <c r="F34" s="200"/>
      <c r="G34" s="47">
        <v>27</v>
      </c>
      <c r="H34" s="48">
        <v>3620830</v>
      </c>
      <c r="I34" s="51">
        <v>3959812</v>
      </c>
    </row>
    <row r="35" spans="1:9" ht="15" customHeight="1" x14ac:dyDescent="0.25">
      <c r="A35" s="198" t="s">
        <v>158</v>
      </c>
      <c r="B35" s="199"/>
      <c r="C35" s="199"/>
      <c r="D35" s="199"/>
      <c r="E35" s="199"/>
      <c r="F35" s="200"/>
      <c r="G35" s="47">
        <v>28</v>
      </c>
      <c r="H35" s="51">
        <v>191057</v>
      </c>
      <c r="I35" s="48">
        <v>15558431</v>
      </c>
    </row>
    <row r="36" spans="1:9" ht="15" customHeight="1" x14ac:dyDescent="0.25">
      <c r="A36" s="198" t="s">
        <v>159</v>
      </c>
      <c r="B36" s="199"/>
      <c r="C36" s="199"/>
      <c r="D36" s="199"/>
      <c r="E36" s="199"/>
      <c r="F36" s="200"/>
      <c r="G36" s="47">
        <v>29</v>
      </c>
      <c r="H36" s="48">
        <v>0</v>
      </c>
      <c r="I36" s="48">
        <v>0</v>
      </c>
    </row>
    <row r="37" spans="1:9" ht="15" customHeight="1" x14ac:dyDescent="0.25">
      <c r="A37" s="198" t="s">
        <v>160</v>
      </c>
      <c r="B37" s="199"/>
      <c r="C37" s="199"/>
      <c r="D37" s="199"/>
      <c r="E37" s="199"/>
      <c r="F37" s="200"/>
      <c r="G37" s="47">
        <v>30</v>
      </c>
      <c r="H37" s="48">
        <v>140000</v>
      </c>
      <c r="I37" s="48">
        <v>140000</v>
      </c>
    </row>
    <row r="38" spans="1:9" ht="15" customHeight="1" x14ac:dyDescent="0.25">
      <c r="A38" s="195" t="s">
        <v>161</v>
      </c>
      <c r="B38" s="196"/>
      <c r="C38" s="196"/>
      <c r="D38" s="196"/>
      <c r="E38" s="196"/>
      <c r="F38" s="197"/>
      <c r="G38" s="49">
        <v>31</v>
      </c>
      <c r="H38" s="50">
        <f>H39+H40+H41+H42</f>
        <v>188176</v>
      </c>
      <c r="I38" s="50">
        <f>I39+I40+I41+I42</f>
        <v>147290</v>
      </c>
    </row>
    <row r="39" spans="1:9" ht="15" customHeight="1" x14ac:dyDescent="0.25">
      <c r="A39" s="198" t="s">
        <v>162</v>
      </c>
      <c r="B39" s="199"/>
      <c r="C39" s="199"/>
      <c r="D39" s="199"/>
      <c r="E39" s="199"/>
      <c r="F39" s="200"/>
      <c r="G39" s="47">
        <v>32</v>
      </c>
      <c r="H39" s="48">
        <v>0</v>
      </c>
      <c r="I39" s="48">
        <v>0</v>
      </c>
    </row>
    <row r="40" spans="1:9" ht="15" customHeight="1" x14ac:dyDescent="0.25">
      <c r="A40" s="198" t="s">
        <v>163</v>
      </c>
      <c r="B40" s="199"/>
      <c r="C40" s="199"/>
      <c r="D40" s="199"/>
      <c r="E40" s="199"/>
      <c r="F40" s="200"/>
      <c r="G40" s="47">
        <v>33</v>
      </c>
      <c r="H40" s="48">
        <v>0</v>
      </c>
      <c r="I40" s="48">
        <v>0</v>
      </c>
    </row>
    <row r="41" spans="1:9" ht="15" customHeight="1" x14ac:dyDescent="0.25">
      <c r="A41" s="198" t="s">
        <v>164</v>
      </c>
      <c r="B41" s="199"/>
      <c r="C41" s="199"/>
      <c r="D41" s="199"/>
      <c r="E41" s="199"/>
      <c r="F41" s="200"/>
      <c r="G41" s="47">
        <v>34</v>
      </c>
      <c r="H41" s="48">
        <v>0</v>
      </c>
      <c r="I41" s="48">
        <v>0</v>
      </c>
    </row>
    <row r="42" spans="1:9" ht="15" customHeight="1" x14ac:dyDescent="0.25">
      <c r="A42" s="198" t="s">
        <v>165</v>
      </c>
      <c r="B42" s="199"/>
      <c r="C42" s="199"/>
      <c r="D42" s="199"/>
      <c r="E42" s="199"/>
      <c r="F42" s="200"/>
      <c r="G42" s="47">
        <v>35</v>
      </c>
      <c r="H42" s="48">
        <v>188176</v>
      </c>
      <c r="I42" s="48">
        <v>147290</v>
      </c>
    </row>
    <row r="43" spans="1:9" ht="15" customHeight="1" x14ac:dyDescent="0.25">
      <c r="A43" s="214" t="s">
        <v>166</v>
      </c>
      <c r="B43" s="215"/>
      <c r="C43" s="215"/>
      <c r="D43" s="215"/>
      <c r="E43" s="215"/>
      <c r="F43" s="216"/>
      <c r="G43" s="47">
        <v>36</v>
      </c>
      <c r="H43" s="51">
        <v>122559904</v>
      </c>
      <c r="I43" s="48">
        <v>100709727</v>
      </c>
    </row>
    <row r="44" spans="1:9" ht="15" customHeight="1" x14ac:dyDescent="0.25">
      <c r="A44" s="192" t="s">
        <v>167</v>
      </c>
      <c r="B44" s="193"/>
      <c r="C44" s="193"/>
      <c r="D44" s="193"/>
      <c r="E44" s="193"/>
      <c r="F44" s="194"/>
      <c r="G44" s="49">
        <v>37</v>
      </c>
      <c r="H44" s="50">
        <f>H45+H53+H60+H70</f>
        <v>291552583</v>
      </c>
      <c r="I44" s="50">
        <f>I45+I53+I60+I70</f>
        <v>228130083</v>
      </c>
    </row>
    <row r="45" spans="1:9" ht="15" customHeight="1" x14ac:dyDescent="0.25">
      <c r="A45" s="195" t="s">
        <v>168</v>
      </c>
      <c r="B45" s="196"/>
      <c r="C45" s="196"/>
      <c r="D45" s="196"/>
      <c r="E45" s="196"/>
      <c r="F45" s="197"/>
      <c r="G45" s="49">
        <v>38</v>
      </c>
      <c r="H45" s="50">
        <f>SUM(H46:H52)</f>
        <v>23913513</v>
      </c>
      <c r="I45" s="50">
        <f>SUM(I46:I52)</f>
        <v>22899786</v>
      </c>
    </row>
    <row r="46" spans="1:9" ht="15" customHeight="1" x14ac:dyDescent="0.25">
      <c r="A46" s="198" t="s">
        <v>169</v>
      </c>
      <c r="B46" s="199"/>
      <c r="C46" s="199"/>
      <c r="D46" s="199"/>
      <c r="E46" s="199"/>
      <c r="F46" s="200"/>
      <c r="G46" s="47">
        <v>39</v>
      </c>
      <c r="H46" s="51">
        <v>23767779</v>
      </c>
      <c r="I46" s="51">
        <v>22761740</v>
      </c>
    </row>
    <row r="47" spans="1:9" ht="15" customHeight="1" x14ac:dyDescent="0.25">
      <c r="A47" s="198" t="s">
        <v>170</v>
      </c>
      <c r="B47" s="199"/>
      <c r="C47" s="199"/>
      <c r="D47" s="199"/>
      <c r="E47" s="199"/>
      <c r="F47" s="200"/>
      <c r="G47" s="47">
        <v>40</v>
      </c>
      <c r="H47" s="48">
        <v>0</v>
      </c>
      <c r="I47" s="48">
        <v>0</v>
      </c>
    </row>
    <row r="48" spans="1:9" ht="15" customHeight="1" x14ac:dyDescent="0.25">
      <c r="A48" s="198" t="s">
        <v>171</v>
      </c>
      <c r="B48" s="199"/>
      <c r="C48" s="199"/>
      <c r="D48" s="199"/>
      <c r="E48" s="199"/>
      <c r="F48" s="200"/>
      <c r="G48" s="47">
        <v>41</v>
      </c>
      <c r="H48" s="48">
        <v>0</v>
      </c>
      <c r="I48" s="48">
        <v>0</v>
      </c>
    </row>
    <row r="49" spans="1:9" ht="15" customHeight="1" x14ac:dyDescent="0.25">
      <c r="A49" s="198" t="s">
        <v>172</v>
      </c>
      <c r="B49" s="199"/>
      <c r="C49" s="199"/>
      <c r="D49" s="199"/>
      <c r="E49" s="199"/>
      <c r="F49" s="200"/>
      <c r="G49" s="47">
        <v>42</v>
      </c>
      <c r="H49" s="51">
        <v>145734</v>
      </c>
      <c r="I49" s="51">
        <v>138046</v>
      </c>
    </row>
    <row r="50" spans="1:9" ht="15" customHeight="1" x14ac:dyDescent="0.25">
      <c r="A50" s="198" t="s">
        <v>173</v>
      </c>
      <c r="B50" s="199"/>
      <c r="C50" s="199"/>
      <c r="D50" s="199"/>
      <c r="E50" s="199"/>
      <c r="F50" s="200"/>
      <c r="G50" s="47">
        <v>43</v>
      </c>
      <c r="H50" s="48">
        <v>0</v>
      </c>
      <c r="I50" s="48">
        <v>0</v>
      </c>
    </row>
    <row r="51" spans="1:9" ht="15" customHeight="1" x14ac:dyDescent="0.25">
      <c r="A51" s="198" t="s">
        <v>174</v>
      </c>
      <c r="B51" s="199"/>
      <c r="C51" s="199"/>
      <c r="D51" s="199"/>
      <c r="E51" s="199"/>
      <c r="F51" s="200"/>
      <c r="G51" s="47">
        <v>44</v>
      </c>
      <c r="H51" s="48">
        <v>0</v>
      </c>
      <c r="I51" s="48">
        <v>0</v>
      </c>
    </row>
    <row r="52" spans="1:9" ht="15" customHeight="1" x14ac:dyDescent="0.25">
      <c r="A52" s="198" t="s">
        <v>175</v>
      </c>
      <c r="B52" s="199"/>
      <c r="C52" s="199"/>
      <c r="D52" s="199"/>
      <c r="E52" s="199"/>
      <c r="F52" s="200"/>
      <c r="G52" s="47">
        <v>45</v>
      </c>
      <c r="H52" s="48">
        <v>0</v>
      </c>
      <c r="I52" s="48">
        <v>0</v>
      </c>
    </row>
    <row r="53" spans="1:9" ht="15" customHeight="1" x14ac:dyDescent="0.25">
      <c r="A53" s="195" t="s">
        <v>176</v>
      </c>
      <c r="B53" s="196"/>
      <c r="C53" s="196"/>
      <c r="D53" s="196"/>
      <c r="E53" s="196"/>
      <c r="F53" s="197"/>
      <c r="G53" s="49">
        <v>46</v>
      </c>
      <c r="H53" s="50">
        <f>SUM(H54:H59)</f>
        <v>29405487</v>
      </c>
      <c r="I53" s="50">
        <f>SUM(I54:I59)</f>
        <v>36668851</v>
      </c>
    </row>
    <row r="54" spans="1:9" ht="15" customHeight="1" x14ac:dyDescent="0.25">
      <c r="A54" s="198" t="s">
        <v>162</v>
      </c>
      <c r="B54" s="199"/>
      <c r="C54" s="199"/>
      <c r="D54" s="199"/>
      <c r="E54" s="199"/>
      <c r="F54" s="200"/>
      <c r="G54" s="47">
        <v>47</v>
      </c>
      <c r="H54" s="51">
        <v>3392515</v>
      </c>
      <c r="I54" s="51">
        <v>1879447</v>
      </c>
    </row>
    <row r="55" spans="1:9" ht="15" customHeight="1" x14ac:dyDescent="0.25">
      <c r="A55" s="198" t="s">
        <v>177</v>
      </c>
      <c r="B55" s="199"/>
      <c r="C55" s="199"/>
      <c r="D55" s="199"/>
      <c r="E55" s="199"/>
      <c r="F55" s="200"/>
      <c r="G55" s="47">
        <v>48</v>
      </c>
      <c r="H55" s="48">
        <v>0</v>
      </c>
      <c r="I55" s="48">
        <v>0</v>
      </c>
    </row>
    <row r="56" spans="1:9" ht="15" customHeight="1" x14ac:dyDescent="0.25">
      <c r="A56" s="198" t="s">
        <v>164</v>
      </c>
      <c r="B56" s="199"/>
      <c r="C56" s="199"/>
      <c r="D56" s="199"/>
      <c r="E56" s="199"/>
      <c r="F56" s="200"/>
      <c r="G56" s="47">
        <v>49</v>
      </c>
      <c r="H56" s="52">
        <v>12221884</v>
      </c>
      <c r="I56" s="53">
        <v>29757242</v>
      </c>
    </row>
    <row r="57" spans="1:9" ht="15" customHeight="1" x14ac:dyDescent="0.25">
      <c r="A57" s="198" t="s">
        <v>178</v>
      </c>
      <c r="B57" s="199"/>
      <c r="C57" s="199"/>
      <c r="D57" s="199"/>
      <c r="E57" s="199"/>
      <c r="F57" s="200"/>
      <c r="G57" s="47">
        <v>50</v>
      </c>
      <c r="H57" s="48">
        <v>1171905</v>
      </c>
      <c r="I57" s="48">
        <v>1366667</v>
      </c>
    </row>
    <row r="58" spans="1:9" ht="15" customHeight="1" x14ac:dyDescent="0.25">
      <c r="A58" s="198" t="s">
        <v>179</v>
      </c>
      <c r="B58" s="199"/>
      <c r="C58" s="199"/>
      <c r="D58" s="199"/>
      <c r="E58" s="199"/>
      <c r="F58" s="200"/>
      <c r="G58" s="47">
        <v>51</v>
      </c>
      <c r="H58" s="52">
        <v>10812531</v>
      </c>
      <c r="I58" s="53">
        <v>2275769</v>
      </c>
    </row>
    <row r="59" spans="1:9" ht="15" customHeight="1" x14ac:dyDescent="0.25">
      <c r="A59" s="198" t="s">
        <v>180</v>
      </c>
      <c r="B59" s="199"/>
      <c r="C59" s="199"/>
      <c r="D59" s="199"/>
      <c r="E59" s="199"/>
      <c r="F59" s="200"/>
      <c r="G59" s="47">
        <v>52</v>
      </c>
      <c r="H59" s="48">
        <v>1806652</v>
      </c>
      <c r="I59" s="53">
        <v>1389726</v>
      </c>
    </row>
    <row r="60" spans="1:9" ht="15" customHeight="1" x14ac:dyDescent="0.25">
      <c r="A60" s="195" t="s">
        <v>181</v>
      </c>
      <c r="B60" s="196"/>
      <c r="C60" s="196"/>
      <c r="D60" s="196"/>
      <c r="E60" s="196"/>
      <c r="F60" s="197"/>
      <c r="G60" s="49">
        <v>53</v>
      </c>
      <c r="H60" s="50">
        <f>SUM(H61:H69)</f>
        <v>832773</v>
      </c>
      <c r="I60" s="50">
        <f>SUM(I61:I69)</f>
        <v>28300</v>
      </c>
    </row>
    <row r="61" spans="1:9" ht="15" customHeight="1" x14ac:dyDescent="0.25">
      <c r="A61" s="198" t="s">
        <v>151</v>
      </c>
      <c r="B61" s="199"/>
      <c r="C61" s="199"/>
      <c r="D61" s="199"/>
      <c r="E61" s="199"/>
      <c r="F61" s="200"/>
      <c r="G61" s="47">
        <v>54</v>
      </c>
      <c r="H61" s="48">
        <v>0</v>
      </c>
      <c r="I61" s="48">
        <v>0</v>
      </c>
    </row>
    <row r="62" spans="1:9" ht="15" customHeight="1" x14ac:dyDescent="0.25">
      <c r="A62" s="198" t="s">
        <v>152</v>
      </c>
      <c r="B62" s="199"/>
      <c r="C62" s="199"/>
      <c r="D62" s="199"/>
      <c r="E62" s="199"/>
      <c r="F62" s="200"/>
      <c r="G62" s="47">
        <v>55</v>
      </c>
      <c r="H62" s="48">
        <v>0</v>
      </c>
      <c r="I62" s="48">
        <v>0</v>
      </c>
    </row>
    <row r="63" spans="1:9" ht="15" customHeight="1" x14ac:dyDescent="0.25">
      <c r="A63" s="198" t="s">
        <v>153</v>
      </c>
      <c r="B63" s="199"/>
      <c r="C63" s="199"/>
      <c r="D63" s="199"/>
      <c r="E63" s="199"/>
      <c r="F63" s="200"/>
      <c r="G63" s="47">
        <v>56</v>
      </c>
      <c r="H63" s="48">
        <v>25800</v>
      </c>
      <c r="I63" s="48">
        <v>28300</v>
      </c>
    </row>
    <row r="64" spans="1:9" ht="15" customHeight="1" x14ac:dyDescent="0.25">
      <c r="A64" s="198" t="s">
        <v>154</v>
      </c>
      <c r="B64" s="199"/>
      <c r="C64" s="199"/>
      <c r="D64" s="199"/>
      <c r="E64" s="199"/>
      <c r="F64" s="200"/>
      <c r="G64" s="47">
        <v>57</v>
      </c>
      <c r="H64" s="48">
        <v>0</v>
      </c>
      <c r="I64" s="48">
        <v>0</v>
      </c>
    </row>
    <row r="65" spans="1:9" ht="15" customHeight="1" x14ac:dyDescent="0.25">
      <c r="A65" s="198" t="s">
        <v>155</v>
      </c>
      <c r="B65" s="199"/>
      <c r="C65" s="199"/>
      <c r="D65" s="199"/>
      <c r="E65" s="199"/>
      <c r="F65" s="200"/>
      <c r="G65" s="47">
        <v>58</v>
      </c>
      <c r="H65" s="48">
        <v>0</v>
      </c>
      <c r="I65" s="48">
        <v>0</v>
      </c>
    </row>
    <row r="66" spans="1:9" ht="15" customHeight="1" x14ac:dyDescent="0.25">
      <c r="A66" s="198" t="s">
        <v>156</v>
      </c>
      <c r="B66" s="199"/>
      <c r="C66" s="199"/>
      <c r="D66" s="199"/>
      <c r="E66" s="199"/>
      <c r="F66" s="200"/>
      <c r="G66" s="47">
        <v>59</v>
      </c>
      <c r="H66" s="48">
        <v>0</v>
      </c>
      <c r="I66" s="48">
        <v>0</v>
      </c>
    </row>
    <row r="67" spans="1:9" ht="15" customHeight="1" x14ac:dyDescent="0.25">
      <c r="A67" s="198" t="s">
        <v>157</v>
      </c>
      <c r="B67" s="199"/>
      <c r="C67" s="199"/>
      <c r="D67" s="199"/>
      <c r="E67" s="199"/>
      <c r="F67" s="200"/>
      <c r="G67" s="47">
        <v>60</v>
      </c>
      <c r="H67" s="48">
        <v>0</v>
      </c>
      <c r="I67" s="48">
        <v>0</v>
      </c>
    </row>
    <row r="68" spans="1:9" ht="15" customHeight="1" x14ac:dyDescent="0.25">
      <c r="A68" s="198" t="s">
        <v>158</v>
      </c>
      <c r="B68" s="199"/>
      <c r="C68" s="199"/>
      <c r="D68" s="199"/>
      <c r="E68" s="199"/>
      <c r="F68" s="200"/>
      <c r="G68" s="47">
        <v>61</v>
      </c>
      <c r="H68" s="51">
        <v>702891</v>
      </c>
      <c r="I68" s="48">
        <v>0</v>
      </c>
    </row>
    <row r="69" spans="1:9" ht="15" customHeight="1" x14ac:dyDescent="0.25">
      <c r="A69" s="198" t="s">
        <v>182</v>
      </c>
      <c r="B69" s="199"/>
      <c r="C69" s="199"/>
      <c r="D69" s="199"/>
      <c r="E69" s="199"/>
      <c r="F69" s="200"/>
      <c r="G69" s="47">
        <v>62</v>
      </c>
      <c r="H69" s="48">
        <v>104082</v>
      </c>
      <c r="I69" s="48">
        <v>0</v>
      </c>
    </row>
    <row r="70" spans="1:9" ht="15" customHeight="1" x14ac:dyDescent="0.25">
      <c r="A70" s="214" t="s">
        <v>183</v>
      </c>
      <c r="B70" s="215"/>
      <c r="C70" s="215"/>
      <c r="D70" s="215"/>
      <c r="E70" s="215"/>
      <c r="F70" s="216"/>
      <c r="G70" s="47">
        <v>63</v>
      </c>
      <c r="H70" s="51">
        <v>237400810</v>
      </c>
      <c r="I70" s="48">
        <v>168533146</v>
      </c>
    </row>
    <row r="71" spans="1:9" ht="15" customHeight="1" x14ac:dyDescent="0.25">
      <c r="A71" s="217" t="s">
        <v>184</v>
      </c>
      <c r="B71" s="218"/>
      <c r="C71" s="218"/>
      <c r="D71" s="218"/>
      <c r="E71" s="218"/>
      <c r="F71" s="219"/>
      <c r="G71" s="47">
        <v>64</v>
      </c>
      <c r="H71" s="48">
        <v>19416287</v>
      </c>
      <c r="I71" s="48">
        <v>24218271</v>
      </c>
    </row>
    <row r="72" spans="1:9" ht="15" customHeight="1" x14ac:dyDescent="0.25">
      <c r="A72" s="192" t="s">
        <v>185</v>
      </c>
      <c r="B72" s="193"/>
      <c r="C72" s="193"/>
      <c r="D72" s="193"/>
      <c r="E72" s="193"/>
      <c r="F72" s="194"/>
      <c r="G72" s="49">
        <v>65</v>
      </c>
      <c r="H72" s="50">
        <f>H8+H9+H44+H71</f>
        <v>4632037243</v>
      </c>
      <c r="I72" s="50">
        <f>I8+I9+I44+I71</f>
        <v>4997606815</v>
      </c>
    </row>
    <row r="73" spans="1:9" ht="15" customHeight="1" x14ac:dyDescent="0.25">
      <c r="A73" s="222" t="s">
        <v>186</v>
      </c>
      <c r="B73" s="223"/>
      <c r="C73" s="223"/>
      <c r="D73" s="223"/>
      <c r="E73" s="223"/>
      <c r="F73" s="224"/>
      <c r="G73" s="54">
        <v>66</v>
      </c>
      <c r="H73" s="55">
        <v>54545066</v>
      </c>
      <c r="I73" s="55">
        <v>54446042</v>
      </c>
    </row>
    <row r="74" spans="1:9" x14ac:dyDescent="0.25">
      <c r="A74" s="225" t="s">
        <v>187</v>
      </c>
      <c r="B74" s="226"/>
      <c r="C74" s="226"/>
      <c r="D74" s="226"/>
      <c r="E74" s="226"/>
      <c r="F74" s="226"/>
      <c r="G74" s="226"/>
      <c r="H74" s="226"/>
      <c r="I74" s="226"/>
    </row>
    <row r="75" spans="1:9" ht="15" customHeight="1" x14ac:dyDescent="0.25">
      <c r="A75" s="227" t="s">
        <v>188</v>
      </c>
      <c r="B75" s="227"/>
      <c r="C75" s="227"/>
      <c r="D75" s="227"/>
      <c r="E75" s="227"/>
      <c r="F75" s="227"/>
      <c r="G75" s="49">
        <v>67</v>
      </c>
      <c r="H75" s="50">
        <f>H76+H77+H78+H84+H85+H89+H92+H95</f>
        <v>2395468296</v>
      </c>
      <c r="I75" s="50">
        <f>I76+I77+I78+I84+I85+I89+I92+I95</f>
        <v>2474760657</v>
      </c>
    </row>
    <row r="76" spans="1:9" ht="15" customHeight="1" x14ac:dyDescent="0.25">
      <c r="A76" s="221" t="s">
        <v>189</v>
      </c>
      <c r="B76" s="221"/>
      <c r="C76" s="221"/>
      <c r="D76" s="221"/>
      <c r="E76" s="221"/>
      <c r="F76" s="221"/>
      <c r="G76" s="47">
        <v>68</v>
      </c>
      <c r="H76" s="48">
        <v>1672021210</v>
      </c>
      <c r="I76" s="48">
        <v>1672021210</v>
      </c>
    </row>
    <row r="77" spans="1:9" ht="15" customHeight="1" x14ac:dyDescent="0.25">
      <c r="A77" s="221" t="s">
        <v>190</v>
      </c>
      <c r="B77" s="221"/>
      <c r="C77" s="221"/>
      <c r="D77" s="221"/>
      <c r="E77" s="221"/>
      <c r="F77" s="221"/>
      <c r="G77" s="47">
        <v>69</v>
      </c>
      <c r="H77" s="48">
        <v>3602906</v>
      </c>
      <c r="I77" s="48">
        <v>5304283</v>
      </c>
    </row>
    <row r="78" spans="1:9" ht="15" customHeight="1" x14ac:dyDescent="0.25">
      <c r="A78" s="228" t="s">
        <v>191</v>
      </c>
      <c r="B78" s="228"/>
      <c r="C78" s="228"/>
      <c r="D78" s="228"/>
      <c r="E78" s="228"/>
      <c r="F78" s="228"/>
      <c r="G78" s="49">
        <v>70</v>
      </c>
      <c r="H78" s="50">
        <f>SUM(H79:H83)</f>
        <v>102055847</v>
      </c>
      <c r="I78" s="50">
        <f>SUM(I79:I83)</f>
        <v>94297196</v>
      </c>
    </row>
    <row r="79" spans="1:9" ht="15" customHeight="1" x14ac:dyDescent="0.25">
      <c r="A79" s="220" t="s">
        <v>192</v>
      </c>
      <c r="B79" s="220"/>
      <c r="C79" s="220"/>
      <c r="D79" s="220"/>
      <c r="E79" s="220"/>
      <c r="F79" s="220"/>
      <c r="G79" s="47">
        <v>71</v>
      </c>
      <c r="H79" s="48">
        <v>83601061</v>
      </c>
      <c r="I79" s="48">
        <v>83601061</v>
      </c>
    </row>
    <row r="80" spans="1:9" ht="15" customHeight="1" x14ac:dyDescent="0.25">
      <c r="A80" s="220" t="s">
        <v>193</v>
      </c>
      <c r="B80" s="220"/>
      <c r="C80" s="220"/>
      <c r="D80" s="220"/>
      <c r="E80" s="220"/>
      <c r="F80" s="220"/>
      <c r="G80" s="47">
        <v>72</v>
      </c>
      <c r="H80" s="48">
        <v>44815284</v>
      </c>
      <c r="I80" s="48">
        <v>96815284</v>
      </c>
    </row>
    <row r="81" spans="1:9" ht="15" customHeight="1" x14ac:dyDescent="0.25">
      <c r="A81" s="220" t="s">
        <v>194</v>
      </c>
      <c r="B81" s="220"/>
      <c r="C81" s="220"/>
      <c r="D81" s="220"/>
      <c r="E81" s="220"/>
      <c r="F81" s="220"/>
      <c r="G81" s="47">
        <v>73</v>
      </c>
      <c r="H81" s="48">
        <v>-35889621</v>
      </c>
      <c r="I81" s="48">
        <v>-86119149</v>
      </c>
    </row>
    <row r="82" spans="1:9" ht="15" customHeight="1" x14ac:dyDescent="0.25">
      <c r="A82" s="220" t="s">
        <v>195</v>
      </c>
      <c r="B82" s="220"/>
      <c r="C82" s="220"/>
      <c r="D82" s="220"/>
      <c r="E82" s="220"/>
      <c r="F82" s="220"/>
      <c r="G82" s="47">
        <v>74</v>
      </c>
      <c r="H82" s="48">
        <v>0</v>
      </c>
      <c r="I82" s="48">
        <v>0</v>
      </c>
    </row>
    <row r="83" spans="1:9" ht="15" customHeight="1" x14ac:dyDescent="0.25">
      <c r="A83" s="220" t="s">
        <v>196</v>
      </c>
      <c r="B83" s="220"/>
      <c r="C83" s="220"/>
      <c r="D83" s="220"/>
      <c r="E83" s="220"/>
      <c r="F83" s="220"/>
      <c r="G83" s="47">
        <v>75</v>
      </c>
      <c r="H83" s="48">
        <v>9529123</v>
      </c>
      <c r="I83" s="48">
        <v>0</v>
      </c>
    </row>
    <row r="84" spans="1:9" ht="15" customHeight="1" x14ac:dyDescent="0.25">
      <c r="A84" s="221" t="s">
        <v>197</v>
      </c>
      <c r="B84" s="221"/>
      <c r="C84" s="221"/>
      <c r="D84" s="221"/>
      <c r="E84" s="221"/>
      <c r="F84" s="221"/>
      <c r="G84" s="47">
        <v>76</v>
      </c>
      <c r="H84" s="48">
        <v>0</v>
      </c>
      <c r="I84" s="48">
        <v>0</v>
      </c>
    </row>
    <row r="85" spans="1:9" ht="15" customHeight="1" x14ac:dyDescent="0.25">
      <c r="A85" s="228" t="s">
        <v>198</v>
      </c>
      <c r="B85" s="228"/>
      <c r="C85" s="228"/>
      <c r="D85" s="228"/>
      <c r="E85" s="228"/>
      <c r="F85" s="228"/>
      <c r="G85" s="49">
        <v>77</v>
      </c>
      <c r="H85" s="50">
        <f>H86+H87+H88</f>
        <v>634097</v>
      </c>
      <c r="I85" s="50">
        <f>I86+I87+I88</f>
        <v>905282</v>
      </c>
    </row>
    <row r="86" spans="1:9" ht="15" customHeight="1" x14ac:dyDescent="0.25">
      <c r="A86" s="220" t="s">
        <v>199</v>
      </c>
      <c r="B86" s="220"/>
      <c r="C86" s="220"/>
      <c r="D86" s="220"/>
      <c r="E86" s="220"/>
      <c r="F86" s="220"/>
      <c r="G86" s="47">
        <v>78</v>
      </c>
      <c r="H86" s="48">
        <v>634097</v>
      </c>
      <c r="I86" s="48">
        <v>905282</v>
      </c>
    </row>
    <row r="87" spans="1:9" ht="15" customHeight="1" x14ac:dyDescent="0.25">
      <c r="A87" s="220" t="s">
        <v>200</v>
      </c>
      <c r="B87" s="220"/>
      <c r="C87" s="220"/>
      <c r="D87" s="220"/>
      <c r="E87" s="220"/>
      <c r="F87" s="220"/>
      <c r="G87" s="47">
        <v>79</v>
      </c>
      <c r="H87" s="48">
        <v>0</v>
      </c>
      <c r="I87" s="48">
        <v>0</v>
      </c>
    </row>
    <row r="88" spans="1:9" ht="15" customHeight="1" x14ac:dyDescent="0.25">
      <c r="A88" s="220" t="s">
        <v>201</v>
      </c>
      <c r="B88" s="220"/>
      <c r="C88" s="220"/>
      <c r="D88" s="220"/>
      <c r="E88" s="220"/>
      <c r="F88" s="220"/>
      <c r="G88" s="47">
        <v>80</v>
      </c>
      <c r="H88" s="48">
        <v>0</v>
      </c>
      <c r="I88" s="48">
        <v>0</v>
      </c>
    </row>
    <row r="89" spans="1:9" ht="15" customHeight="1" x14ac:dyDescent="0.25">
      <c r="A89" s="228" t="s">
        <v>202</v>
      </c>
      <c r="B89" s="228"/>
      <c r="C89" s="228"/>
      <c r="D89" s="228"/>
      <c r="E89" s="228"/>
      <c r="F89" s="228"/>
      <c r="G89" s="49">
        <v>81</v>
      </c>
      <c r="H89" s="50">
        <f>H90-H91</f>
        <v>385175162</v>
      </c>
      <c r="I89" s="50">
        <f>I90-I91</f>
        <v>462953210</v>
      </c>
    </row>
    <row r="90" spans="1:9" ht="15" customHeight="1" x14ac:dyDescent="0.25">
      <c r="A90" s="220" t="s">
        <v>203</v>
      </c>
      <c r="B90" s="220"/>
      <c r="C90" s="220"/>
      <c r="D90" s="220"/>
      <c r="E90" s="220"/>
      <c r="F90" s="220"/>
      <c r="G90" s="47">
        <v>82</v>
      </c>
      <c r="H90" s="48">
        <v>385175162</v>
      </c>
      <c r="I90" s="48">
        <v>462953210</v>
      </c>
    </row>
    <row r="91" spans="1:9" ht="15" customHeight="1" x14ac:dyDescent="0.25">
      <c r="A91" s="220" t="s">
        <v>204</v>
      </c>
      <c r="B91" s="220"/>
      <c r="C91" s="220"/>
      <c r="D91" s="220"/>
      <c r="E91" s="220"/>
      <c r="F91" s="220"/>
      <c r="G91" s="47">
        <v>83</v>
      </c>
      <c r="H91" s="56">
        <v>0</v>
      </c>
      <c r="I91" s="56">
        <v>0</v>
      </c>
    </row>
    <row r="92" spans="1:9" ht="15" customHeight="1" x14ac:dyDescent="0.25">
      <c r="A92" s="228" t="s">
        <v>205</v>
      </c>
      <c r="B92" s="228"/>
      <c r="C92" s="228"/>
      <c r="D92" s="228"/>
      <c r="E92" s="228"/>
      <c r="F92" s="228"/>
      <c r="G92" s="49">
        <v>84</v>
      </c>
      <c r="H92" s="50">
        <f>H93-H94</f>
        <v>231979074</v>
      </c>
      <c r="I92" s="50">
        <f>I93-I94</f>
        <v>239279476</v>
      </c>
    </row>
    <row r="93" spans="1:9" ht="15" customHeight="1" x14ac:dyDescent="0.25">
      <c r="A93" s="220" t="s">
        <v>206</v>
      </c>
      <c r="B93" s="220"/>
      <c r="C93" s="220"/>
      <c r="D93" s="220"/>
      <c r="E93" s="220"/>
      <c r="F93" s="220"/>
      <c r="G93" s="47">
        <v>85</v>
      </c>
      <c r="H93" s="48">
        <v>231979074</v>
      </c>
      <c r="I93" s="48">
        <v>239279476</v>
      </c>
    </row>
    <row r="94" spans="1:9" ht="15" customHeight="1" x14ac:dyDescent="0.25">
      <c r="A94" s="220" t="s">
        <v>207</v>
      </c>
      <c r="B94" s="220"/>
      <c r="C94" s="220"/>
      <c r="D94" s="220"/>
      <c r="E94" s="220"/>
      <c r="F94" s="220"/>
      <c r="G94" s="47">
        <v>86</v>
      </c>
      <c r="H94" s="56">
        <v>0</v>
      </c>
      <c r="I94" s="56">
        <v>0</v>
      </c>
    </row>
    <row r="95" spans="1:9" ht="15" customHeight="1" x14ac:dyDescent="0.25">
      <c r="A95" s="221" t="s">
        <v>208</v>
      </c>
      <c r="B95" s="221"/>
      <c r="C95" s="221"/>
      <c r="D95" s="221"/>
      <c r="E95" s="221"/>
      <c r="F95" s="221"/>
      <c r="G95" s="47">
        <v>87</v>
      </c>
      <c r="H95" s="56">
        <v>0</v>
      </c>
      <c r="I95" s="56">
        <v>0</v>
      </c>
    </row>
    <row r="96" spans="1:9" ht="15" customHeight="1" x14ac:dyDescent="0.25">
      <c r="A96" s="227" t="s">
        <v>209</v>
      </c>
      <c r="B96" s="227"/>
      <c r="C96" s="227"/>
      <c r="D96" s="227"/>
      <c r="E96" s="227"/>
      <c r="F96" s="227"/>
      <c r="G96" s="49">
        <v>88</v>
      </c>
      <c r="H96" s="50">
        <f>SUM(H97:H102)</f>
        <v>31597492</v>
      </c>
      <c r="I96" s="50">
        <f>SUM(I97:I102)</f>
        <v>35699314</v>
      </c>
    </row>
    <row r="97" spans="1:9" ht="15" customHeight="1" x14ac:dyDescent="0.25">
      <c r="A97" s="220" t="s">
        <v>210</v>
      </c>
      <c r="B97" s="220"/>
      <c r="C97" s="220"/>
      <c r="D97" s="220"/>
      <c r="E97" s="220"/>
      <c r="F97" s="220"/>
      <c r="G97" s="47">
        <v>89</v>
      </c>
      <c r="H97" s="48">
        <v>4665359</v>
      </c>
      <c r="I97" s="48">
        <v>7894989</v>
      </c>
    </row>
    <row r="98" spans="1:9" ht="15" customHeight="1" x14ac:dyDescent="0.25">
      <c r="A98" s="220" t="s">
        <v>211</v>
      </c>
      <c r="B98" s="220"/>
      <c r="C98" s="220"/>
      <c r="D98" s="220"/>
      <c r="E98" s="220"/>
      <c r="F98" s="220"/>
      <c r="G98" s="47">
        <v>90</v>
      </c>
      <c r="H98" s="48">
        <v>0</v>
      </c>
      <c r="I98" s="48">
        <v>0</v>
      </c>
    </row>
    <row r="99" spans="1:9" ht="15" customHeight="1" x14ac:dyDescent="0.25">
      <c r="A99" s="220" t="s">
        <v>212</v>
      </c>
      <c r="B99" s="220"/>
      <c r="C99" s="220"/>
      <c r="D99" s="220"/>
      <c r="E99" s="220"/>
      <c r="F99" s="220"/>
      <c r="G99" s="47">
        <v>91</v>
      </c>
      <c r="H99" s="51">
        <v>26932133</v>
      </c>
      <c r="I99" s="48">
        <v>27804325</v>
      </c>
    </row>
    <row r="100" spans="1:9" ht="15" customHeight="1" x14ac:dyDescent="0.25">
      <c r="A100" s="220" t="s">
        <v>213</v>
      </c>
      <c r="B100" s="220"/>
      <c r="C100" s="220"/>
      <c r="D100" s="220"/>
      <c r="E100" s="220"/>
      <c r="F100" s="220"/>
      <c r="G100" s="47">
        <v>92</v>
      </c>
      <c r="H100" s="48">
        <v>0</v>
      </c>
      <c r="I100" s="48">
        <v>0</v>
      </c>
    </row>
    <row r="101" spans="1:9" ht="15" customHeight="1" x14ac:dyDescent="0.25">
      <c r="A101" s="220" t="s">
        <v>214</v>
      </c>
      <c r="B101" s="220"/>
      <c r="C101" s="220"/>
      <c r="D101" s="220"/>
      <c r="E101" s="220"/>
      <c r="F101" s="220"/>
      <c r="G101" s="47">
        <v>93</v>
      </c>
      <c r="H101" s="48">
        <v>0</v>
      </c>
      <c r="I101" s="48">
        <v>0</v>
      </c>
    </row>
    <row r="102" spans="1:9" ht="15" customHeight="1" x14ac:dyDescent="0.25">
      <c r="A102" s="220" t="s">
        <v>215</v>
      </c>
      <c r="B102" s="220"/>
      <c r="C102" s="220"/>
      <c r="D102" s="220"/>
      <c r="E102" s="220"/>
      <c r="F102" s="220"/>
      <c r="G102" s="47">
        <v>94</v>
      </c>
      <c r="H102" s="48">
        <v>0</v>
      </c>
      <c r="I102" s="48">
        <v>0</v>
      </c>
    </row>
    <row r="103" spans="1:9" ht="15" customHeight="1" x14ac:dyDescent="0.25">
      <c r="A103" s="227" t="s">
        <v>216</v>
      </c>
      <c r="B103" s="227"/>
      <c r="C103" s="227"/>
      <c r="D103" s="227"/>
      <c r="E103" s="227"/>
      <c r="F103" s="227"/>
      <c r="G103" s="49">
        <v>95</v>
      </c>
      <c r="H103" s="50">
        <f>SUM(H104:H114)</f>
        <v>1739431226</v>
      </c>
      <c r="I103" s="50">
        <f>SUM(I104:I114)</f>
        <v>2001600459</v>
      </c>
    </row>
    <row r="104" spans="1:9" ht="15" customHeight="1" x14ac:dyDescent="0.25">
      <c r="A104" s="220" t="s">
        <v>217</v>
      </c>
      <c r="B104" s="220"/>
      <c r="C104" s="220"/>
      <c r="D104" s="220"/>
      <c r="E104" s="220"/>
      <c r="F104" s="220"/>
      <c r="G104" s="47">
        <v>96</v>
      </c>
      <c r="H104" s="57">
        <v>0</v>
      </c>
      <c r="I104" s="57">
        <v>0</v>
      </c>
    </row>
    <row r="105" spans="1:9" ht="15" customHeight="1" x14ac:dyDescent="0.25">
      <c r="A105" s="220" t="s">
        <v>218</v>
      </c>
      <c r="B105" s="220"/>
      <c r="C105" s="220"/>
      <c r="D105" s="220"/>
      <c r="E105" s="220"/>
      <c r="F105" s="220"/>
      <c r="G105" s="47">
        <v>97</v>
      </c>
      <c r="H105" s="56">
        <v>0</v>
      </c>
      <c r="I105" s="56">
        <v>0</v>
      </c>
    </row>
    <row r="106" spans="1:9" ht="15" customHeight="1" x14ac:dyDescent="0.25">
      <c r="A106" s="220" t="s">
        <v>219</v>
      </c>
      <c r="B106" s="220"/>
      <c r="C106" s="220"/>
      <c r="D106" s="220"/>
      <c r="E106" s="220"/>
      <c r="F106" s="220"/>
      <c r="G106" s="47">
        <v>98</v>
      </c>
      <c r="H106" s="56">
        <v>0</v>
      </c>
      <c r="I106" s="56">
        <v>0</v>
      </c>
    </row>
    <row r="107" spans="1:9" ht="15" customHeight="1" x14ac:dyDescent="0.25">
      <c r="A107" s="220" t="s">
        <v>220</v>
      </c>
      <c r="B107" s="220"/>
      <c r="C107" s="220"/>
      <c r="D107" s="220"/>
      <c r="E107" s="220"/>
      <c r="F107" s="220"/>
      <c r="G107" s="47">
        <v>99</v>
      </c>
      <c r="H107" s="56">
        <v>0</v>
      </c>
      <c r="I107" s="56">
        <v>0</v>
      </c>
    </row>
    <row r="108" spans="1:9" ht="15" customHeight="1" x14ac:dyDescent="0.25">
      <c r="A108" s="220" t="s">
        <v>221</v>
      </c>
      <c r="B108" s="220"/>
      <c r="C108" s="220"/>
      <c r="D108" s="220"/>
      <c r="E108" s="220"/>
      <c r="F108" s="220"/>
      <c r="G108" s="47">
        <v>100</v>
      </c>
      <c r="H108" s="56">
        <v>0</v>
      </c>
      <c r="I108" s="56">
        <v>0</v>
      </c>
    </row>
    <row r="109" spans="1:9" ht="15" customHeight="1" x14ac:dyDescent="0.25">
      <c r="A109" s="220" t="s">
        <v>222</v>
      </c>
      <c r="B109" s="220"/>
      <c r="C109" s="220"/>
      <c r="D109" s="220"/>
      <c r="E109" s="220"/>
      <c r="F109" s="220"/>
      <c r="G109" s="47">
        <v>101</v>
      </c>
      <c r="H109" s="48">
        <v>1721763614</v>
      </c>
      <c r="I109" s="48">
        <v>1978757713</v>
      </c>
    </row>
    <row r="110" spans="1:9" ht="15" customHeight="1" x14ac:dyDescent="0.25">
      <c r="A110" s="220" t="s">
        <v>223</v>
      </c>
      <c r="B110" s="220"/>
      <c r="C110" s="220"/>
      <c r="D110" s="220"/>
      <c r="E110" s="220"/>
      <c r="F110" s="220"/>
      <c r="G110" s="47">
        <v>102</v>
      </c>
      <c r="H110" s="48">
        <v>0</v>
      </c>
      <c r="I110" s="48">
        <v>0</v>
      </c>
    </row>
    <row r="111" spans="1:9" ht="15" customHeight="1" x14ac:dyDescent="0.25">
      <c r="A111" s="220" t="s">
        <v>224</v>
      </c>
      <c r="B111" s="220"/>
      <c r="C111" s="220"/>
      <c r="D111" s="220"/>
      <c r="E111" s="220"/>
      <c r="F111" s="220"/>
      <c r="G111" s="47">
        <v>103</v>
      </c>
      <c r="H111" s="48">
        <v>0</v>
      </c>
      <c r="I111" s="48">
        <v>0</v>
      </c>
    </row>
    <row r="112" spans="1:9" ht="15" customHeight="1" x14ac:dyDescent="0.25">
      <c r="A112" s="220" t="s">
        <v>225</v>
      </c>
      <c r="B112" s="220"/>
      <c r="C112" s="220"/>
      <c r="D112" s="220"/>
      <c r="E112" s="220"/>
      <c r="F112" s="220"/>
      <c r="G112" s="47">
        <v>104</v>
      </c>
      <c r="H112" s="48">
        <v>0</v>
      </c>
      <c r="I112" s="48">
        <v>0</v>
      </c>
    </row>
    <row r="113" spans="1:9" ht="15" customHeight="1" x14ac:dyDescent="0.25">
      <c r="A113" s="220" t="s">
        <v>226</v>
      </c>
      <c r="B113" s="220"/>
      <c r="C113" s="220"/>
      <c r="D113" s="220"/>
      <c r="E113" s="220"/>
      <c r="F113" s="220"/>
      <c r="G113" s="47">
        <v>105</v>
      </c>
      <c r="H113" s="48">
        <f>1585824</f>
        <v>1585824</v>
      </c>
      <c r="I113" s="48">
        <f>7615740</f>
        <v>7615740</v>
      </c>
    </row>
    <row r="114" spans="1:9" ht="15" customHeight="1" x14ac:dyDescent="0.25">
      <c r="A114" s="220" t="s">
        <v>227</v>
      </c>
      <c r="B114" s="220"/>
      <c r="C114" s="220"/>
      <c r="D114" s="220"/>
      <c r="E114" s="220"/>
      <c r="F114" s="220"/>
      <c r="G114" s="47">
        <v>106</v>
      </c>
      <c r="H114" s="51">
        <v>16081788</v>
      </c>
      <c r="I114" s="51">
        <v>15227006</v>
      </c>
    </row>
    <row r="115" spans="1:9" ht="15" customHeight="1" x14ac:dyDescent="0.25">
      <c r="A115" s="227" t="s">
        <v>228</v>
      </c>
      <c r="B115" s="227"/>
      <c r="C115" s="227"/>
      <c r="D115" s="227"/>
      <c r="E115" s="227"/>
      <c r="F115" s="227"/>
      <c r="G115" s="49">
        <v>107</v>
      </c>
      <c r="H115" s="50">
        <f>SUM(H116:H129)</f>
        <v>369130888</v>
      </c>
      <c r="I115" s="50">
        <f>SUM(I116:I129)</f>
        <v>374287286</v>
      </c>
    </row>
    <row r="116" spans="1:9" ht="15" customHeight="1" x14ac:dyDescent="0.25">
      <c r="A116" s="220" t="s">
        <v>229</v>
      </c>
      <c r="B116" s="220"/>
      <c r="C116" s="220"/>
      <c r="D116" s="220"/>
      <c r="E116" s="220"/>
      <c r="F116" s="220"/>
      <c r="G116" s="47">
        <v>108</v>
      </c>
      <c r="H116" s="51">
        <v>377577</v>
      </c>
      <c r="I116" s="48">
        <v>196105</v>
      </c>
    </row>
    <row r="117" spans="1:9" ht="15" customHeight="1" x14ac:dyDescent="0.25">
      <c r="A117" s="220" t="s">
        <v>218</v>
      </c>
      <c r="B117" s="220"/>
      <c r="C117" s="220"/>
      <c r="D117" s="220"/>
      <c r="E117" s="220"/>
      <c r="F117" s="220"/>
      <c r="G117" s="47">
        <v>109</v>
      </c>
      <c r="H117" s="48">
        <v>0</v>
      </c>
      <c r="I117" s="48">
        <v>0</v>
      </c>
    </row>
    <row r="118" spans="1:9" ht="15" customHeight="1" x14ac:dyDescent="0.25">
      <c r="A118" s="220" t="s">
        <v>219</v>
      </c>
      <c r="B118" s="220"/>
      <c r="C118" s="220"/>
      <c r="D118" s="220"/>
      <c r="E118" s="220"/>
      <c r="F118" s="220"/>
      <c r="G118" s="47">
        <v>110</v>
      </c>
      <c r="H118" s="48">
        <v>0</v>
      </c>
      <c r="I118" s="48">
        <v>0</v>
      </c>
    </row>
    <row r="119" spans="1:9" ht="15" customHeight="1" x14ac:dyDescent="0.25">
      <c r="A119" s="220" t="s">
        <v>230</v>
      </c>
      <c r="B119" s="220"/>
      <c r="C119" s="220"/>
      <c r="D119" s="220"/>
      <c r="E119" s="220"/>
      <c r="F119" s="220"/>
      <c r="G119" s="47">
        <v>111</v>
      </c>
      <c r="H119" s="48">
        <v>0</v>
      </c>
      <c r="I119" s="48">
        <v>0</v>
      </c>
    </row>
    <row r="120" spans="1:9" ht="15" customHeight="1" x14ac:dyDescent="0.25">
      <c r="A120" s="220" t="s">
        <v>221</v>
      </c>
      <c r="B120" s="220"/>
      <c r="C120" s="220"/>
      <c r="D120" s="220"/>
      <c r="E120" s="220"/>
      <c r="F120" s="220"/>
      <c r="G120" s="47">
        <v>112</v>
      </c>
      <c r="H120" s="48">
        <v>0</v>
      </c>
      <c r="I120" s="48">
        <v>0</v>
      </c>
    </row>
    <row r="121" spans="1:9" ht="15" customHeight="1" x14ac:dyDescent="0.25">
      <c r="A121" s="220" t="s">
        <v>222</v>
      </c>
      <c r="B121" s="220"/>
      <c r="C121" s="220"/>
      <c r="D121" s="220"/>
      <c r="E121" s="220"/>
      <c r="F121" s="220"/>
      <c r="G121" s="47">
        <v>113</v>
      </c>
      <c r="H121" s="51">
        <v>184701848</v>
      </c>
      <c r="I121" s="48">
        <v>203359113</v>
      </c>
    </row>
    <row r="122" spans="1:9" ht="15" customHeight="1" x14ac:dyDescent="0.25">
      <c r="A122" s="220" t="s">
        <v>231</v>
      </c>
      <c r="B122" s="220"/>
      <c r="C122" s="220"/>
      <c r="D122" s="220"/>
      <c r="E122" s="220"/>
      <c r="F122" s="220"/>
      <c r="G122" s="47">
        <v>114</v>
      </c>
      <c r="H122" s="51">
        <v>30708993</v>
      </c>
      <c r="I122" s="48">
        <v>34734630</v>
      </c>
    </row>
    <row r="123" spans="1:9" ht="15" customHeight="1" x14ac:dyDescent="0.25">
      <c r="A123" s="220" t="s">
        <v>224</v>
      </c>
      <c r="B123" s="220"/>
      <c r="C123" s="220"/>
      <c r="D123" s="220"/>
      <c r="E123" s="220"/>
      <c r="F123" s="220"/>
      <c r="G123" s="47">
        <v>115</v>
      </c>
      <c r="H123" s="51">
        <v>121224757</v>
      </c>
      <c r="I123" s="48">
        <v>102714900</v>
      </c>
    </row>
    <row r="124" spans="1:9" ht="15" customHeight="1" x14ac:dyDescent="0.25">
      <c r="A124" s="220" t="s">
        <v>232</v>
      </c>
      <c r="B124" s="220"/>
      <c r="C124" s="220"/>
      <c r="D124" s="220"/>
      <c r="E124" s="220"/>
      <c r="F124" s="220"/>
      <c r="G124" s="47">
        <v>116</v>
      </c>
      <c r="H124" s="48">
        <v>0</v>
      </c>
      <c r="I124" s="48">
        <v>0</v>
      </c>
    </row>
    <row r="125" spans="1:9" ht="15" customHeight="1" x14ac:dyDescent="0.25">
      <c r="A125" s="220" t="s">
        <v>233</v>
      </c>
      <c r="B125" s="220"/>
      <c r="C125" s="220"/>
      <c r="D125" s="220"/>
      <c r="E125" s="220"/>
      <c r="F125" s="220"/>
      <c r="G125" s="47">
        <v>117</v>
      </c>
      <c r="H125" s="51">
        <v>20606875</v>
      </c>
      <c r="I125" s="48">
        <v>22822891</v>
      </c>
    </row>
    <row r="126" spans="1:9" ht="15" customHeight="1" x14ac:dyDescent="0.25">
      <c r="A126" s="220" t="s">
        <v>234</v>
      </c>
      <c r="B126" s="220"/>
      <c r="C126" s="220"/>
      <c r="D126" s="220"/>
      <c r="E126" s="220"/>
      <c r="F126" s="220"/>
      <c r="G126" s="47">
        <v>118</v>
      </c>
      <c r="H126" s="51">
        <v>10270639</v>
      </c>
      <c r="I126" s="48">
        <v>9464523</v>
      </c>
    </row>
    <row r="127" spans="1:9" ht="15" customHeight="1" x14ac:dyDescent="0.25">
      <c r="A127" s="220" t="s">
        <v>235</v>
      </c>
      <c r="B127" s="220"/>
      <c r="C127" s="220"/>
      <c r="D127" s="220"/>
      <c r="E127" s="220"/>
      <c r="F127" s="220"/>
      <c r="G127" s="47">
        <v>119</v>
      </c>
      <c r="H127" s="48">
        <v>72403</v>
      </c>
      <c r="I127" s="48">
        <v>9600</v>
      </c>
    </row>
    <row r="128" spans="1:9" ht="15" customHeight="1" x14ac:dyDescent="0.25">
      <c r="A128" s="220" t="s">
        <v>236</v>
      </c>
      <c r="B128" s="220"/>
      <c r="C128" s="220"/>
      <c r="D128" s="220"/>
      <c r="E128" s="220"/>
      <c r="F128" s="220"/>
      <c r="G128" s="47">
        <v>120</v>
      </c>
      <c r="H128" s="48">
        <v>0</v>
      </c>
      <c r="I128" s="48">
        <v>0</v>
      </c>
    </row>
    <row r="129" spans="1:9" ht="15" customHeight="1" x14ac:dyDescent="0.25">
      <c r="A129" s="220" t="s">
        <v>237</v>
      </c>
      <c r="B129" s="220"/>
      <c r="C129" s="220"/>
      <c r="D129" s="220"/>
      <c r="E129" s="220"/>
      <c r="F129" s="220"/>
      <c r="G129" s="47">
        <v>121</v>
      </c>
      <c r="H129" s="51">
        <v>1167796</v>
      </c>
      <c r="I129" s="48">
        <v>985524</v>
      </c>
    </row>
    <row r="130" spans="1:9" ht="15" customHeight="1" x14ac:dyDescent="0.25">
      <c r="A130" s="229" t="s">
        <v>238</v>
      </c>
      <c r="B130" s="229"/>
      <c r="C130" s="229"/>
      <c r="D130" s="229"/>
      <c r="E130" s="229"/>
      <c r="F130" s="229"/>
      <c r="G130" s="47">
        <v>122</v>
      </c>
      <c r="H130" s="48">
        <f>96409341</f>
        <v>96409341</v>
      </c>
      <c r="I130" s="48">
        <f>111259099</f>
        <v>111259099</v>
      </c>
    </row>
    <row r="131" spans="1:9" ht="15" customHeight="1" x14ac:dyDescent="0.25">
      <c r="A131" s="227" t="s">
        <v>239</v>
      </c>
      <c r="B131" s="227"/>
      <c r="C131" s="227"/>
      <c r="D131" s="227"/>
      <c r="E131" s="227"/>
      <c r="F131" s="227"/>
      <c r="G131" s="49">
        <v>123</v>
      </c>
      <c r="H131" s="50">
        <f>H75+H96+H103+H115+H130</f>
        <v>4632037243</v>
      </c>
      <c r="I131" s="50">
        <f>I75+I96+I103+I115+I130</f>
        <v>4997606815</v>
      </c>
    </row>
    <row r="132" spans="1:9" ht="15" customHeight="1" x14ac:dyDescent="0.25">
      <c r="A132" s="230" t="s">
        <v>240</v>
      </c>
      <c r="B132" s="230"/>
      <c r="C132" s="230"/>
      <c r="D132" s="230"/>
      <c r="E132" s="230"/>
      <c r="F132" s="230"/>
      <c r="G132" s="54">
        <v>124</v>
      </c>
      <c r="H132" s="58">
        <v>54545066</v>
      </c>
      <c r="I132" s="55">
        <v>54446042</v>
      </c>
    </row>
  </sheetData>
  <mergeCells count="132">
    <mergeCell ref="A127:F127"/>
    <mergeCell ref="A128:F128"/>
    <mergeCell ref="A129:F129"/>
    <mergeCell ref="A130:F130"/>
    <mergeCell ref="A131:F131"/>
    <mergeCell ref="A132:F132"/>
    <mergeCell ref="A121:F121"/>
    <mergeCell ref="A122:F122"/>
    <mergeCell ref="A123:F123"/>
    <mergeCell ref="A124:F124"/>
    <mergeCell ref="A125:F125"/>
    <mergeCell ref="A126:F126"/>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03:F103"/>
    <mergeCell ref="A104:F104"/>
    <mergeCell ref="A105:F105"/>
    <mergeCell ref="A106:F106"/>
    <mergeCell ref="A107:F107"/>
    <mergeCell ref="A108:F108"/>
    <mergeCell ref="A97:F97"/>
    <mergeCell ref="A98:F98"/>
    <mergeCell ref="A99:F99"/>
    <mergeCell ref="A100:F100"/>
    <mergeCell ref="A101:F101"/>
    <mergeCell ref="A102:F102"/>
    <mergeCell ref="A91:F91"/>
    <mergeCell ref="A92:F92"/>
    <mergeCell ref="A93:F93"/>
    <mergeCell ref="A94:F94"/>
    <mergeCell ref="A95:F95"/>
    <mergeCell ref="A96:F96"/>
    <mergeCell ref="A85:F85"/>
    <mergeCell ref="A86:F86"/>
    <mergeCell ref="A87:F87"/>
    <mergeCell ref="A88:F88"/>
    <mergeCell ref="A89:F89"/>
    <mergeCell ref="A90:F90"/>
    <mergeCell ref="A79:F79"/>
    <mergeCell ref="A80:F80"/>
    <mergeCell ref="A81:F81"/>
    <mergeCell ref="A82:F82"/>
    <mergeCell ref="A83:F83"/>
    <mergeCell ref="A84:F84"/>
    <mergeCell ref="A73:F73"/>
    <mergeCell ref="A74:I74"/>
    <mergeCell ref="A75:F75"/>
    <mergeCell ref="A76:F76"/>
    <mergeCell ref="A77:F77"/>
    <mergeCell ref="A78:F78"/>
    <mergeCell ref="A67:F67"/>
    <mergeCell ref="A68:F68"/>
    <mergeCell ref="A69:F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conditionalFormatting sqref="I12:I15">
    <cfRule type="cellIs" dxfId="131" priority="71" stopIfTrue="1" operator="notEqual">
      <formula>ROUND(I12,0)</formula>
    </cfRule>
    <cfRule type="cellIs" dxfId="130" priority="72" stopIfTrue="1" operator="lessThan">
      <formula>0</formula>
    </cfRule>
  </conditionalFormatting>
  <conditionalFormatting sqref="H12:H15">
    <cfRule type="cellIs" dxfId="129" priority="69" stopIfTrue="1" operator="notEqual">
      <formula>ROUND(H12,0)</formula>
    </cfRule>
    <cfRule type="cellIs" dxfId="128" priority="70" stopIfTrue="1" operator="lessThan">
      <formula>0</formula>
    </cfRule>
  </conditionalFormatting>
  <conditionalFormatting sqref="I18:I26">
    <cfRule type="cellIs" dxfId="127" priority="67" stopIfTrue="1" operator="notEqual">
      <formula>ROUND(I18,0)</formula>
    </cfRule>
    <cfRule type="cellIs" dxfId="126" priority="68" stopIfTrue="1" operator="lessThan">
      <formula>0</formula>
    </cfRule>
  </conditionalFormatting>
  <conditionalFormatting sqref="H18:H26">
    <cfRule type="cellIs" dxfId="125" priority="65" stopIfTrue="1" operator="notEqual">
      <formula>ROUND(H18,0)</formula>
    </cfRule>
    <cfRule type="cellIs" dxfId="124" priority="66" stopIfTrue="1" operator="lessThan">
      <formula>0</formula>
    </cfRule>
  </conditionalFormatting>
  <conditionalFormatting sqref="I29:I33 I35:I37">
    <cfRule type="cellIs" dxfId="123" priority="63" stopIfTrue="1" operator="notEqual">
      <formula>ROUND(I29,0)</formula>
    </cfRule>
    <cfRule type="cellIs" dxfId="122" priority="64" stopIfTrue="1" operator="lessThan">
      <formula>0</formula>
    </cfRule>
  </conditionalFormatting>
  <conditionalFormatting sqref="H29:H37">
    <cfRule type="cellIs" dxfId="121" priority="61" stopIfTrue="1" operator="notEqual">
      <formula>ROUND(H29,0)</formula>
    </cfRule>
    <cfRule type="cellIs" dxfId="120" priority="62" stopIfTrue="1" operator="lessThan">
      <formula>0</formula>
    </cfRule>
  </conditionalFormatting>
  <conditionalFormatting sqref="I42:I43">
    <cfRule type="cellIs" dxfId="119" priority="59" stopIfTrue="1" operator="notEqual">
      <formula>ROUND(I42,0)</formula>
    </cfRule>
    <cfRule type="cellIs" dxfId="118" priority="60" stopIfTrue="1" operator="lessThan">
      <formula>0</formula>
    </cfRule>
  </conditionalFormatting>
  <conditionalFormatting sqref="H42:H43">
    <cfRule type="cellIs" dxfId="117" priority="57" stopIfTrue="1" operator="notEqual">
      <formula>ROUND(H42,0)</formula>
    </cfRule>
    <cfRule type="cellIs" dxfId="116" priority="58" stopIfTrue="1" operator="lessThan">
      <formula>0</formula>
    </cfRule>
  </conditionalFormatting>
  <conditionalFormatting sqref="I47:I48">
    <cfRule type="cellIs" dxfId="115" priority="55" stopIfTrue="1" operator="notEqual">
      <formula>ROUND(I47,0)</formula>
    </cfRule>
    <cfRule type="cellIs" dxfId="114" priority="56" stopIfTrue="1" operator="lessThan">
      <formula>0</formula>
    </cfRule>
  </conditionalFormatting>
  <conditionalFormatting sqref="H47:H48">
    <cfRule type="cellIs" dxfId="113" priority="53" stopIfTrue="1" operator="notEqual">
      <formula>ROUND(H47,0)</formula>
    </cfRule>
    <cfRule type="cellIs" dxfId="112" priority="54" stopIfTrue="1" operator="lessThan">
      <formula>0</formula>
    </cfRule>
  </conditionalFormatting>
  <conditionalFormatting sqref="I55:I59">
    <cfRule type="cellIs" dxfId="111" priority="51" stopIfTrue="1" operator="notEqual">
      <formula>ROUND(I55,0)</formula>
    </cfRule>
    <cfRule type="cellIs" dxfId="110" priority="52" stopIfTrue="1" operator="lessThan">
      <formula>0</formula>
    </cfRule>
  </conditionalFormatting>
  <conditionalFormatting sqref="H55:H59">
    <cfRule type="cellIs" dxfId="109" priority="49" stopIfTrue="1" operator="notEqual">
      <formula>ROUND(H55,0)</formula>
    </cfRule>
    <cfRule type="cellIs" dxfId="108" priority="50" stopIfTrue="1" operator="lessThan">
      <formula>0</formula>
    </cfRule>
  </conditionalFormatting>
  <conditionalFormatting sqref="I63">
    <cfRule type="cellIs" dxfId="107" priority="47" stopIfTrue="1" operator="notEqual">
      <formula>ROUND(I63,0)</formula>
    </cfRule>
    <cfRule type="cellIs" dxfId="106" priority="48" stopIfTrue="1" operator="lessThan">
      <formula>0</formula>
    </cfRule>
  </conditionalFormatting>
  <conditionalFormatting sqref="H63">
    <cfRule type="cellIs" dxfId="105" priority="45" stopIfTrue="1" operator="notEqual">
      <formula>ROUND(H63,0)</formula>
    </cfRule>
    <cfRule type="cellIs" dxfId="104" priority="46" stopIfTrue="1" operator="lessThan">
      <formula>0</formula>
    </cfRule>
  </conditionalFormatting>
  <conditionalFormatting sqref="I64:I71">
    <cfRule type="cellIs" dxfId="103" priority="43" stopIfTrue="1" operator="notEqual">
      <formula>ROUND(I64,0)</formula>
    </cfRule>
    <cfRule type="cellIs" dxfId="102" priority="44" stopIfTrue="1" operator="lessThan">
      <formula>0</formula>
    </cfRule>
  </conditionalFormatting>
  <conditionalFormatting sqref="H64:H71">
    <cfRule type="cellIs" dxfId="101" priority="41" stopIfTrue="1" operator="notEqual">
      <formula>ROUND(H64,0)</formula>
    </cfRule>
    <cfRule type="cellIs" dxfId="100" priority="42" stopIfTrue="1" operator="lessThan">
      <formula>0</formula>
    </cfRule>
  </conditionalFormatting>
  <conditionalFormatting sqref="I73">
    <cfRule type="cellIs" dxfId="99" priority="39" stopIfTrue="1" operator="notEqual">
      <formula>ROUND(I73,0)</formula>
    </cfRule>
    <cfRule type="cellIs" dxfId="98" priority="40" stopIfTrue="1" operator="lessThan">
      <formula>0</formula>
    </cfRule>
  </conditionalFormatting>
  <conditionalFormatting sqref="H73">
    <cfRule type="cellIs" dxfId="97" priority="37" stopIfTrue="1" operator="notEqual">
      <formula>ROUND(H73,0)</formula>
    </cfRule>
    <cfRule type="cellIs" dxfId="96" priority="38" stopIfTrue="1" operator="lessThan">
      <formula>0</formula>
    </cfRule>
  </conditionalFormatting>
  <conditionalFormatting sqref="I77">
    <cfRule type="cellIs" dxfId="95" priority="36" stopIfTrue="1" operator="notEqual">
      <formula>ROUND(I77,0)</formula>
    </cfRule>
  </conditionalFormatting>
  <conditionalFormatting sqref="I76">
    <cfRule type="cellIs" dxfId="94" priority="34" stopIfTrue="1" operator="notEqual">
      <formula>ROUND(I76,0)</formula>
    </cfRule>
    <cfRule type="cellIs" dxfId="93" priority="35" stopIfTrue="1" operator="lessThan">
      <formula>0</formula>
    </cfRule>
  </conditionalFormatting>
  <conditionalFormatting sqref="H77">
    <cfRule type="cellIs" dxfId="92" priority="33" stopIfTrue="1" operator="notEqual">
      <formula>ROUND(H77,0)</formula>
    </cfRule>
  </conditionalFormatting>
  <conditionalFormatting sqref="H76">
    <cfRule type="cellIs" dxfId="91" priority="31" stopIfTrue="1" operator="notEqual">
      <formula>ROUND(H76,0)</formula>
    </cfRule>
    <cfRule type="cellIs" dxfId="90" priority="32" stopIfTrue="1" operator="lessThan">
      <formula>0</formula>
    </cfRule>
  </conditionalFormatting>
  <conditionalFormatting sqref="I79:I84">
    <cfRule type="cellIs" dxfId="89" priority="30" stopIfTrue="1" operator="notEqual">
      <formula>ROUND(I79,0)</formula>
    </cfRule>
  </conditionalFormatting>
  <conditionalFormatting sqref="H79:H84">
    <cfRule type="cellIs" dxfId="88" priority="29" stopIfTrue="1" operator="notEqual">
      <formula>ROUND(H79,0)</formula>
    </cfRule>
  </conditionalFormatting>
  <conditionalFormatting sqref="I86">
    <cfRule type="cellIs" dxfId="87" priority="28" stopIfTrue="1" operator="notEqual">
      <formula>ROUND(I86,0)</formula>
    </cfRule>
  </conditionalFormatting>
  <conditionalFormatting sqref="H86">
    <cfRule type="cellIs" dxfId="86" priority="27" stopIfTrue="1" operator="notEqual">
      <formula>ROUND(H86,0)</formula>
    </cfRule>
  </conditionalFormatting>
  <conditionalFormatting sqref="I90">
    <cfRule type="cellIs" dxfId="85" priority="25" stopIfTrue="1" operator="notEqual">
      <formula>ROUND(I90,0)</formula>
    </cfRule>
    <cfRule type="cellIs" dxfId="84" priority="26" stopIfTrue="1" operator="lessThan">
      <formula>0</formula>
    </cfRule>
  </conditionalFormatting>
  <conditionalFormatting sqref="I93">
    <cfRule type="cellIs" dxfId="83" priority="23" stopIfTrue="1" operator="notEqual">
      <formula>ROUND(I93,0)</formula>
    </cfRule>
    <cfRule type="cellIs" dxfId="82" priority="24" stopIfTrue="1" operator="lessThan">
      <formula>0</formula>
    </cfRule>
  </conditionalFormatting>
  <conditionalFormatting sqref="H93">
    <cfRule type="cellIs" dxfId="81" priority="21" stopIfTrue="1" operator="notEqual">
      <formula>ROUND(H93,0)</formula>
    </cfRule>
    <cfRule type="cellIs" dxfId="80" priority="22" stopIfTrue="1" operator="lessThan">
      <formula>0</formula>
    </cfRule>
  </conditionalFormatting>
  <conditionalFormatting sqref="I97:I99">
    <cfRule type="cellIs" dxfId="79" priority="19" stopIfTrue="1" operator="notEqual">
      <formula>ROUND(I97,0)</formula>
    </cfRule>
    <cfRule type="cellIs" dxfId="78" priority="20" stopIfTrue="1" operator="lessThan">
      <formula>0</formula>
    </cfRule>
  </conditionalFormatting>
  <conditionalFormatting sqref="H97:H99">
    <cfRule type="cellIs" dxfId="77" priority="17" stopIfTrue="1" operator="notEqual">
      <formula>ROUND(H97,0)</formula>
    </cfRule>
    <cfRule type="cellIs" dxfId="76" priority="18" stopIfTrue="1" operator="lessThan">
      <formula>0</formula>
    </cfRule>
  </conditionalFormatting>
  <conditionalFormatting sqref="I109:I114">
    <cfRule type="cellIs" dxfId="75" priority="15" stopIfTrue="1" operator="notEqual">
      <formula>ROUND(I109,0)</formula>
    </cfRule>
    <cfRule type="cellIs" dxfId="74" priority="16" stopIfTrue="1" operator="lessThan">
      <formula>0</formula>
    </cfRule>
  </conditionalFormatting>
  <conditionalFormatting sqref="H109:H114">
    <cfRule type="cellIs" dxfId="73" priority="13" stopIfTrue="1" operator="notEqual">
      <formula>ROUND(H109,0)</formula>
    </cfRule>
    <cfRule type="cellIs" dxfId="72" priority="14" stopIfTrue="1" operator="lessThan">
      <formula>0</formula>
    </cfRule>
  </conditionalFormatting>
  <conditionalFormatting sqref="I116:I129">
    <cfRule type="cellIs" dxfId="71" priority="11" stopIfTrue="1" operator="notEqual">
      <formula>ROUND(I116,0)</formula>
    </cfRule>
    <cfRule type="cellIs" dxfId="70" priority="12" stopIfTrue="1" operator="lessThan">
      <formula>0</formula>
    </cfRule>
  </conditionalFormatting>
  <conditionalFormatting sqref="H116:H129">
    <cfRule type="cellIs" dxfId="69" priority="9" stopIfTrue="1" operator="notEqual">
      <formula>ROUND(H116,0)</formula>
    </cfRule>
    <cfRule type="cellIs" dxfId="68" priority="10" stopIfTrue="1" operator="lessThan">
      <formula>0</formula>
    </cfRule>
  </conditionalFormatting>
  <conditionalFormatting sqref="I130">
    <cfRule type="cellIs" dxfId="67" priority="7" stopIfTrue="1" operator="notEqual">
      <formula>ROUND(I130,0)</formula>
    </cfRule>
    <cfRule type="cellIs" dxfId="66" priority="8" stopIfTrue="1" operator="lessThan">
      <formula>0</formula>
    </cfRule>
  </conditionalFormatting>
  <conditionalFormatting sqref="H130">
    <cfRule type="cellIs" dxfId="65" priority="5" stopIfTrue="1" operator="notEqual">
      <formula>ROUND(H130,0)</formula>
    </cfRule>
    <cfRule type="cellIs" dxfId="64" priority="6" stopIfTrue="1" operator="lessThan">
      <formula>0</formula>
    </cfRule>
  </conditionalFormatting>
  <conditionalFormatting sqref="I132">
    <cfRule type="cellIs" dxfId="63" priority="3" stopIfTrue="1" operator="notEqual">
      <formula>ROUND(I132,0)</formula>
    </cfRule>
    <cfRule type="cellIs" dxfId="62" priority="4" stopIfTrue="1" operator="lessThan">
      <formula>0</formula>
    </cfRule>
  </conditionalFormatting>
  <conditionalFormatting sqref="H132">
    <cfRule type="cellIs" dxfId="61" priority="1" stopIfTrue="1" operator="notEqual">
      <formula>ROUND(H132,0)</formula>
    </cfRule>
    <cfRule type="cellIs" dxfId="60" priority="2" stopIfTrue="1" operator="lessThan">
      <formula>0</formula>
    </cfRule>
  </conditionalFormatting>
  <dataValidations count="2">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s>
  <pageMargins left="0.7" right="0.7" top="0.75" bottom="0.75" header="0.3" footer="0.3"/>
  <ignoredErrors>
    <ignoredError sqref="H130:I130 H113:I11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82" workbookViewId="0">
      <selection activeCell="K102" sqref="K102"/>
    </sheetView>
  </sheetViews>
  <sheetFormatPr defaultRowHeight="15" x14ac:dyDescent="0.25"/>
  <cols>
    <col min="8" max="8" width="14.42578125" customWidth="1"/>
    <col min="9" max="9" width="12.85546875" customWidth="1"/>
  </cols>
  <sheetData>
    <row r="1" spans="1:9" ht="15" customHeight="1" x14ac:dyDescent="0.25">
      <c r="A1" s="231" t="s">
        <v>241</v>
      </c>
      <c r="B1" s="232"/>
      <c r="C1" s="232"/>
      <c r="D1" s="232"/>
      <c r="E1" s="232"/>
      <c r="F1" s="232"/>
      <c r="G1" s="232"/>
      <c r="H1" s="232"/>
      <c r="I1" s="232"/>
    </row>
    <row r="2" spans="1:9" ht="15" customHeight="1" x14ac:dyDescent="0.25">
      <c r="A2" s="233" t="s">
        <v>242</v>
      </c>
      <c r="B2" s="234"/>
      <c r="C2" s="234"/>
      <c r="D2" s="234"/>
      <c r="E2" s="234"/>
      <c r="F2" s="234"/>
      <c r="G2" s="234"/>
      <c r="H2" s="234"/>
      <c r="I2" s="234"/>
    </row>
    <row r="3" spans="1:9" x14ac:dyDescent="0.25">
      <c r="A3" s="235" t="s">
        <v>125</v>
      </c>
      <c r="B3" s="236"/>
      <c r="C3" s="236"/>
      <c r="D3" s="236"/>
      <c r="E3" s="236"/>
      <c r="F3" s="236"/>
      <c r="G3" s="236"/>
      <c r="H3" s="236"/>
      <c r="I3" s="236"/>
    </row>
    <row r="4" spans="1:9" ht="15" customHeight="1" x14ac:dyDescent="0.25">
      <c r="A4" s="237" t="s">
        <v>126</v>
      </c>
      <c r="B4" s="238"/>
      <c r="C4" s="238"/>
      <c r="D4" s="238"/>
      <c r="E4" s="238"/>
      <c r="F4" s="238"/>
      <c r="G4" s="238"/>
      <c r="H4" s="238"/>
      <c r="I4" s="239"/>
    </row>
    <row r="5" spans="1:9" ht="24.75" thickBot="1" x14ac:dyDescent="0.3">
      <c r="A5" s="240" t="s">
        <v>241</v>
      </c>
      <c r="B5" s="241"/>
      <c r="C5" s="241"/>
      <c r="D5" s="241"/>
      <c r="E5" s="241"/>
      <c r="F5" s="241"/>
      <c r="G5" s="59" t="s">
        <v>243</v>
      </c>
      <c r="H5" s="99" t="s">
        <v>244</v>
      </c>
      <c r="I5" s="95" t="s">
        <v>244</v>
      </c>
    </row>
    <row r="6" spans="1:9" x14ac:dyDescent="0.25">
      <c r="A6" s="242">
        <v>1</v>
      </c>
      <c r="B6" s="212"/>
      <c r="C6" s="212"/>
      <c r="D6" s="212"/>
      <c r="E6" s="212"/>
      <c r="F6" s="213"/>
      <c r="G6" s="100">
        <v>2</v>
      </c>
      <c r="H6" s="101">
        <v>3</v>
      </c>
      <c r="I6" s="101">
        <v>4</v>
      </c>
    </row>
    <row r="7" spans="1:9" ht="15" customHeight="1" x14ac:dyDescent="0.25">
      <c r="A7" s="243" t="s">
        <v>245</v>
      </c>
      <c r="B7" s="244"/>
      <c r="C7" s="244"/>
      <c r="D7" s="244"/>
      <c r="E7" s="244"/>
      <c r="F7" s="245"/>
      <c r="G7" s="63">
        <v>125</v>
      </c>
      <c r="H7" s="64">
        <f>SUM(H8:H12)</f>
        <v>1636413207</v>
      </c>
      <c r="I7" s="64">
        <f>SUM(I8:I12)</f>
        <v>1788691935</v>
      </c>
    </row>
    <row r="8" spans="1:9" ht="15" customHeight="1" x14ac:dyDescent="0.25">
      <c r="A8" s="198" t="s">
        <v>246</v>
      </c>
      <c r="B8" s="199"/>
      <c r="C8" s="199"/>
      <c r="D8" s="199"/>
      <c r="E8" s="199"/>
      <c r="F8" s="200"/>
      <c r="G8" s="47">
        <v>126</v>
      </c>
      <c r="H8" s="48">
        <v>13865641</v>
      </c>
      <c r="I8" s="48">
        <v>18501792</v>
      </c>
    </row>
    <row r="9" spans="1:9" ht="15" customHeight="1" x14ac:dyDescent="0.25">
      <c r="A9" s="198" t="s">
        <v>247</v>
      </c>
      <c r="B9" s="199"/>
      <c r="C9" s="199"/>
      <c r="D9" s="199"/>
      <c r="E9" s="199"/>
      <c r="F9" s="200"/>
      <c r="G9" s="47">
        <v>127</v>
      </c>
      <c r="H9" s="48">
        <v>1602798436</v>
      </c>
      <c r="I9" s="48">
        <v>1750101402</v>
      </c>
    </row>
    <row r="10" spans="1:9" ht="15" customHeight="1" x14ac:dyDescent="0.25">
      <c r="A10" s="198" t="s">
        <v>248</v>
      </c>
      <c r="B10" s="199"/>
      <c r="C10" s="199"/>
      <c r="D10" s="199"/>
      <c r="E10" s="199"/>
      <c r="F10" s="200"/>
      <c r="G10" s="47">
        <v>128</v>
      </c>
      <c r="H10" s="48">
        <v>5191926</v>
      </c>
      <c r="I10" s="48">
        <v>328628</v>
      </c>
    </row>
    <row r="11" spans="1:9" ht="15" customHeight="1" x14ac:dyDescent="0.25">
      <c r="A11" s="198" t="s">
        <v>249</v>
      </c>
      <c r="B11" s="199"/>
      <c r="C11" s="199"/>
      <c r="D11" s="199"/>
      <c r="E11" s="199"/>
      <c r="F11" s="200"/>
      <c r="G11" s="47">
        <v>129</v>
      </c>
      <c r="H11" s="48">
        <v>46785</v>
      </c>
      <c r="I11" s="48">
        <v>53245</v>
      </c>
    </row>
    <row r="12" spans="1:9" ht="15" customHeight="1" x14ac:dyDescent="0.25">
      <c r="A12" s="198" t="s">
        <v>250</v>
      </c>
      <c r="B12" s="199"/>
      <c r="C12" s="199"/>
      <c r="D12" s="199"/>
      <c r="E12" s="199"/>
      <c r="F12" s="200"/>
      <c r="G12" s="47">
        <v>130</v>
      </c>
      <c r="H12" s="48">
        <v>14510419</v>
      </c>
      <c r="I12" s="48">
        <v>19706868</v>
      </c>
    </row>
    <row r="13" spans="1:9" ht="35.25" customHeight="1" x14ac:dyDescent="0.25">
      <c r="A13" s="243" t="s">
        <v>251</v>
      </c>
      <c r="B13" s="244"/>
      <c r="C13" s="244"/>
      <c r="D13" s="244"/>
      <c r="E13" s="244"/>
      <c r="F13" s="245"/>
      <c r="G13" s="49">
        <v>131</v>
      </c>
      <c r="H13" s="50">
        <f>H14+H15+H19+H23+H24+H25+H28+H35</f>
        <v>1396220124</v>
      </c>
      <c r="I13" s="50">
        <f>I14+I15+I19+I23+I24+I25+I28+I35</f>
        <v>1512025945</v>
      </c>
    </row>
    <row r="14" spans="1:9" ht="15" customHeight="1" x14ac:dyDescent="0.25">
      <c r="A14" s="198" t="s">
        <v>252</v>
      </c>
      <c r="B14" s="199"/>
      <c r="C14" s="199"/>
      <c r="D14" s="199"/>
      <c r="E14" s="199"/>
      <c r="F14" s="200"/>
      <c r="G14" s="47">
        <v>132</v>
      </c>
      <c r="H14" s="48">
        <v>0</v>
      </c>
      <c r="I14" s="48">
        <v>0</v>
      </c>
    </row>
    <row r="15" spans="1:9" ht="15" customHeight="1" x14ac:dyDescent="0.25">
      <c r="A15" s="246" t="s">
        <v>253</v>
      </c>
      <c r="B15" s="247"/>
      <c r="C15" s="247"/>
      <c r="D15" s="247"/>
      <c r="E15" s="247"/>
      <c r="F15" s="248"/>
      <c r="G15" s="49">
        <v>133</v>
      </c>
      <c r="H15" s="50">
        <f>SUM(H16:H18)</f>
        <v>511785310</v>
      </c>
      <c r="I15" s="50">
        <f>SUM(I16:I18)</f>
        <v>501402765</v>
      </c>
    </row>
    <row r="16" spans="1:9" ht="15" customHeight="1" x14ac:dyDescent="0.25">
      <c r="A16" s="249" t="s">
        <v>254</v>
      </c>
      <c r="B16" s="250"/>
      <c r="C16" s="250"/>
      <c r="D16" s="250"/>
      <c r="E16" s="250"/>
      <c r="F16" s="251"/>
      <c r="G16" s="47">
        <v>134</v>
      </c>
      <c r="H16" s="48">
        <v>274645200</v>
      </c>
      <c r="I16" s="48">
        <v>294408484</v>
      </c>
    </row>
    <row r="17" spans="1:9" ht="15" customHeight="1" x14ac:dyDescent="0.25">
      <c r="A17" s="249" t="s">
        <v>255</v>
      </c>
      <c r="B17" s="250"/>
      <c r="C17" s="250"/>
      <c r="D17" s="250"/>
      <c r="E17" s="250"/>
      <c r="F17" s="251"/>
      <c r="G17" s="47">
        <v>135</v>
      </c>
      <c r="H17" s="48">
        <v>2850429</v>
      </c>
      <c r="I17" s="48">
        <v>3276436</v>
      </c>
    </row>
    <row r="18" spans="1:9" ht="15" customHeight="1" x14ac:dyDescent="0.25">
      <c r="A18" s="249" t="s">
        <v>256</v>
      </c>
      <c r="B18" s="250"/>
      <c r="C18" s="250"/>
      <c r="D18" s="250"/>
      <c r="E18" s="250"/>
      <c r="F18" s="251"/>
      <c r="G18" s="47">
        <v>136</v>
      </c>
      <c r="H18" s="48">
        <v>234289681</v>
      </c>
      <c r="I18" s="48">
        <v>203717845</v>
      </c>
    </row>
    <row r="19" spans="1:9" ht="15" customHeight="1" x14ac:dyDescent="0.25">
      <c r="A19" s="246" t="s">
        <v>257</v>
      </c>
      <c r="B19" s="247"/>
      <c r="C19" s="247"/>
      <c r="D19" s="247"/>
      <c r="E19" s="247"/>
      <c r="F19" s="248"/>
      <c r="G19" s="49">
        <v>137</v>
      </c>
      <c r="H19" s="50">
        <f>SUM(H20:H22)</f>
        <v>443751031</v>
      </c>
      <c r="I19" s="50">
        <f>SUM(I20:I22)</f>
        <v>487757455</v>
      </c>
    </row>
    <row r="20" spans="1:9" ht="15" customHeight="1" x14ac:dyDescent="0.25">
      <c r="A20" s="249" t="s">
        <v>258</v>
      </c>
      <c r="B20" s="250"/>
      <c r="C20" s="250"/>
      <c r="D20" s="250"/>
      <c r="E20" s="250"/>
      <c r="F20" s="251"/>
      <c r="G20" s="47">
        <v>138</v>
      </c>
      <c r="H20" s="48">
        <v>269924542</v>
      </c>
      <c r="I20" s="48">
        <v>297438400</v>
      </c>
    </row>
    <row r="21" spans="1:9" ht="15" customHeight="1" x14ac:dyDescent="0.25">
      <c r="A21" s="249" t="s">
        <v>259</v>
      </c>
      <c r="B21" s="250"/>
      <c r="C21" s="250"/>
      <c r="D21" s="250"/>
      <c r="E21" s="250"/>
      <c r="F21" s="251"/>
      <c r="G21" s="47">
        <v>139</v>
      </c>
      <c r="H21" s="48">
        <v>111612209</v>
      </c>
      <c r="I21" s="48">
        <v>123009680</v>
      </c>
    </row>
    <row r="22" spans="1:9" ht="15" customHeight="1" x14ac:dyDescent="0.25">
      <c r="A22" s="249" t="s">
        <v>260</v>
      </c>
      <c r="B22" s="250"/>
      <c r="C22" s="250"/>
      <c r="D22" s="250"/>
      <c r="E22" s="250"/>
      <c r="F22" s="251"/>
      <c r="G22" s="47">
        <v>140</v>
      </c>
      <c r="H22" s="48">
        <v>62214280</v>
      </c>
      <c r="I22" s="48">
        <v>67309375</v>
      </c>
    </row>
    <row r="23" spans="1:9" ht="15" customHeight="1" x14ac:dyDescent="0.25">
      <c r="A23" s="198" t="s">
        <v>261</v>
      </c>
      <c r="B23" s="199"/>
      <c r="C23" s="199"/>
      <c r="D23" s="199"/>
      <c r="E23" s="199"/>
      <c r="F23" s="200"/>
      <c r="G23" s="47">
        <v>141</v>
      </c>
      <c r="H23" s="48">
        <v>283465960</v>
      </c>
      <c r="I23" s="48">
        <v>344691659</v>
      </c>
    </row>
    <row r="24" spans="1:9" ht="15" customHeight="1" x14ac:dyDescent="0.25">
      <c r="A24" s="198" t="s">
        <v>262</v>
      </c>
      <c r="B24" s="199"/>
      <c r="C24" s="199"/>
      <c r="D24" s="199"/>
      <c r="E24" s="199"/>
      <c r="F24" s="200"/>
      <c r="G24" s="47">
        <v>142</v>
      </c>
      <c r="H24" s="48">
        <v>133772749</v>
      </c>
      <c r="I24" s="48">
        <v>159208901</v>
      </c>
    </row>
    <row r="25" spans="1:9" ht="15" customHeight="1" x14ac:dyDescent="0.25">
      <c r="A25" s="246" t="s">
        <v>263</v>
      </c>
      <c r="B25" s="247"/>
      <c r="C25" s="247"/>
      <c r="D25" s="247"/>
      <c r="E25" s="247"/>
      <c r="F25" s="248"/>
      <c r="G25" s="49">
        <v>143</v>
      </c>
      <c r="H25" s="50">
        <f>H26+H27</f>
        <v>112132</v>
      </c>
      <c r="I25" s="50">
        <f>I26+I27</f>
        <v>296981</v>
      </c>
    </row>
    <row r="26" spans="1:9" ht="15" customHeight="1" x14ac:dyDescent="0.25">
      <c r="A26" s="249" t="s">
        <v>264</v>
      </c>
      <c r="B26" s="250"/>
      <c r="C26" s="250"/>
      <c r="D26" s="250"/>
      <c r="E26" s="250"/>
      <c r="F26" s="251"/>
      <c r="G26" s="47">
        <v>144</v>
      </c>
      <c r="H26" s="48">
        <v>0</v>
      </c>
      <c r="I26" s="48">
        <v>0</v>
      </c>
    </row>
    <row r="27" spans="1:9" ht="15" customHeight="1" x14ac:dyDescent="0.25">
      <c r="A27" s="249" t="s">
        <v>265</v>
      </c>
      <c r="B27" s="250"/>
      <c r="C27" s="250"/>
      <c r="D27" s="250"/>
      <c r="E27" s="250"/>
      <c r="F27" s="251"/>
      <c r="G27" s="47">
        <v>145</v>
      </c>
      <c r="H27" s="48">
        <v>112132</v>
      </c>
      <c r="I27" s="48">
        <v>296981</v>
      </c>
    </row>
    <row r="28" spans="1:9" ht="15" customHeight="1" x14ac:dyDescent="0.25">
      <c r="A28" s="246" t="s">
        <v>266</v>
      </c>
      <c r="B28" s="247"/>
      <c r="C28" s="247"/>
      <c r="D28" s="247"/>
      <c r="E28" s="247"/>
      <c r="F28" s="248"/>
      <c r="G28" s="49">
        <v>146</v>
      </c>
      <c r="H28" s="50">
        <f>SUM(H29:H34)</f>
        <v>5086540</v>
      </c>
      <c r="I28" s="50">
        <f>SUM(I29:I34)</f>
        <v>5978624</v>
      </c>
    </row>
    <row r="29" spans="1:9" ht="15" customHeight="1" x14ac:dyDescent="0.25">
      <c r="A29" s="249" t="s">
        <v>267</v>
      </c>
      <c r="B29" s="250"/>
      <c r="C29" s="250"/>
      <c r="D29" s="250"/>
      <c r="E29" s="250"/>
      <c r="F29" s="251"/>
      <c r="G29" s="47">
        <v>147</v>
      </c>
      <c r="H29" s="48">
        <v>4665359</v>
      </c>
      <c r="I29" s="48">
        <v>3939257</v>
      </c>
    </row>
    <row r="30" spans="1:9" ht="15" customHeight="1" x14ac:dyDescent="0.25">
      <c r="A30" s="249" t="s">
        <v>268</v>
      </c>
      <c r="B30" s="250"/>
      <c r="C30" s="250"/>
      <c r="D30" s="250"/>
      <c r="E30" s="250"/>
      <c r="F30" s="251"/>
      <c r="G30" s="47">
        <v>148</v>
      </c>
      <c r="H30" s="48">
        <v>0</v>
      </c>
      <c r="I30" s="48">
        <v>0</v>
      </c>
    </row>
    <row r="31" spans="1:9" ht="15" customHeight="1" x14ac:dyDescent="0.25">
      <c r="A31" s="249" t="s">
        <v>269</v>
      </c>
      <c r="B31" s="250"/>
      <c r="C31" s="250"/>
      <c r="D31" s="250"/>
      <c r="E31" s="250"/>
      <c r="F31" s="251"/>
      <c r="G31" s="47">
        <v>149</v>
      </c>
      <c r="H31" s="48">
        <v>421181</v>
      </c>
      <c r="I31" s="48">
        <v>2039367</v>
      </c>
    </row>
    <row r="32" spans="1:9" ht="15" customHeight="1" x14ac:dyDescent="0.25">
      <c r="A32" s="249" t="s">
        <v>270</v>
      </c>
      <c r="B32" s="250"/>
      <c r="C32" s="250"/>
      <c r="D32" s="250"/>
      <c r="E32" s="250"/>
      <c r="F32" s="251"/>
      <c r="G32" s="47">
        <v>150</v>
      </c>
      <c r="H32" s="48">
        <v>0</v>
      </c>
      <c r="I32" s="48">
        <v>0</v>
      </c>
    </row>
    <row r="33" spans="1:9" ht="15" customHeight="1" x14ac:dyDescent="0.25">
      <c r="A33" s="249" t="s">
        <v>271</v>
      </c>
      <c r="B33" s="250"/>
      <c r="C33" s="250"/>
      <c r="D33" s="250"/>
      <c r="E33" s="250"/>
      <c r="F33" s="251"/>
      <c r="G33" s="47">
        <v>151</v>
      </c>
      <c r="H33" s="48">
        <v>0</v>
      </c>
      <c r="I33" s="48">
        <v>0</v>
      </c>
    </row>
    <row r="34" spans="1:9" ht="15" customHeight="1" x14ac:dyDescent="0.25">
      <c r="A34" s="249" t="s">
        <v>272</v>
      </c>
      <c r="B34" s="250"/>
      <c r="C34" s="250"/>
      <c r="D34" s="250"/>
      <c r="E34" s="250"/>
      <c r="F34" s="251"/>
      <c r="G34" s="47">
        <v>152</v>
      </c>
      <c r="H34" s="48">
        <v>0</v>
      </c>
      <c r="I34" s="48">
        <v>0</v>
      </c>
    </row>
    <row r="35" spans="1:9" ht="15" customHeight="1" x14ac:dyDescent="0.25">
      <c r="A35" s="198" t="s">
        <v>273</v>
      </c>
      <c r="B35" s="199"/>
      <c r="C35" s="199"/>
      <c r="D35" s="199"/>
      <c r="E35" s="199"/>
      <c r="F35" s="200"/>
      <c r="G35" s="47">
        <v>153</v>
      </c>
      <c r="H35" s="48">
        <v>18246402</v>
      </c>
      <c r="I35" s="48">
        <v>12689560</v>
      </c>
    </row>
    <row r="36" spans="1:9" ht="15" customHeight="1" x14ac:dyDescent="0.25">
      <c r="A36" s="227" t="s">
        <v>274</v>
      </c>
      <c r="B36" s="227"/>
      <c r="C36" s="227"/>
      <c r="D36" s="227"/>
      <c r="E36" s="227"/>
      <c r="F36" s="227"/>
      <c r="G36" s="49">
        <v>154</v>
      </c>
      <c r="H36" s="50">
        <f>SUM(H37:H46)</f>
        <v>59584924</v>
      </c>
      <c r="I36" s="50">
        <f>SUM(I37:I46)</f>
        <v>59553898</v>
      </c>
    </row>
    <row r="37" spans="1:9" ht="15" customHeight="1" x14ac:dyDescent="0.25">
      <c r="A37" s="220" t="s">
        <v>275</v>
      </c>
      <c r="B37" s="220"/>
      <c r="C37" s="220"/>
      <c r="D37" s="220"/>
      <c r="E37" s="220"/>
      <c r="F37" s="220"/>
      <c r="G37" s="47">
        <v>155</v>
      </c>
      <c r="H37" s="48">
        <v>0</v>
      </c>
      <c r="I37" s="48">
        <v>6050776</v>
      </c>
    </row>
    <row r="38" spans="1:9" ht="15" customHeight="1" x14ac:dyDescent="0.25">
      <c r="A38" s="220" t="s">
        <v>276</v>
      </c>
      <c r="B38" s="220"/>
      <c r="C38" s="220"/>
      <c r="D38" s="220"/>
      <c r="E38" s="220"/>
      <c r="F38" s="220"/>
      <c r="G38" s="47">
        <v>156</v>
      </c>
      <c r="H38" s="48">
        <v>0</v>
      </c>
      <c r="I38" s="48">
        <v>0</v>
      </c>
    </row>
    <row r="39" spans="1:9" ht="15" customHeight="1" x14ac:dyDescent="0.25">
      <c r="A39" s="220" t="s">
        <v>277</v>
      </c>
      <c r="B39" s="220"/>
      <c r="C39" s="220"/>
      <c r="D39" s="220"/>
      <c r="E39" s="220"/>
      <c r="F39" s="220"/>
      <c r="G39" s="47">
        <v>157</v>
      </c>
      <c r="H39" s="48">
        <v>0</v>
      </c>
      <c r="I39" s="48">
        <v>0</v>
      </c>
    </row>
    <row r="40" spans="1:9" ht="15" customHeight="1" x14ac:dyDescent="0.25">
      <c r="A40" s="220" t="s">
        <v>278</v>
      </c>
      <c r="B40" s="220"/>
      <c r="C40" s="220"/>
      <c r="D40" s="220"/>
      <c r="E40" s="220"/>
      <c r="F40" s="220"/>
      <c r="G40" s="47">
        <v>158</v>
      </c>
      <c r="H40" s="48">
        <v>0</v>
      </c>
      <c r="I40" s="48">
        <v>0</v>
      </c>
    </row>
    <row r="41" spans="1:9" ht="15" customHeight="1" x14ac:dyDescent="0.25">
      <c r="A41" s="220" t="s">
        <v>279</v>
      </c>
      <c r="B41" s="220"/>
      <c r="C41" s="220"/>
      <c r="D41" s="220"/>
      <c r="E41" s="220"/>
      <c r="F41" s="220"/>
      <c r="G41" s="47">
        <v>159</v>
      </c>
      <c r="H41" s="48">
        <v>0</v>
      </c>
      <c r="I41" s="48">
        <v>0</v>
      </c>
    </row>
    <row r="42" spans="1:9" ht="15" customHeight="1" x14ac:dyDescent="0.25">
      <c r="A42" s="220" t="s">
        <v>280</v>
      </c>
      <c r="B42" s="220"/>
      <c r="C42" s="220"/>
      <c r="D42" s="220"/>
      <c r="E42" s="220"/>
      <c r="F42" s="220"/>
      <c r="G42" s="47">
        <v>160</v>
      </c>
      <c r="H42" s="48">
        <v>0</v>
      </c>
      <c r="I42" s="48">
        <v>0</v>
      </c>
    </row>
    <row r="43" spans="1:9" ht="15" customHeight="1" x14ac:dyDescent="0.25">
      <c r="A43" s="220" t="s">
        <v>281</v>
      </c>
      <c r="B43" s="220"/>
      <c r="C43" s="220"/>
      <c r="D43" s="220"/>
      <c r="E43" s="220"/>
      <c r="F43" s="220"/>
      <c r="G43" s="47">
        <v>161</v>
      </c>
      <c r="H43" s="48">
        <v>467081</v>
      </c>
      <c r="I43" s="48">
        <v>459866</v>
      </c>
    </row>
    <row r="44" spans="1:9" ht="15" customHeight="1" x14ac:dyDescent="0.25">
      <c r="A44" s="220" t="s">
        <v>282</v>
      </c>
      <c r="B44" s="220"/>
      <c r="C44" s="220"/>
      <c r="D44" s="220"/>
      <c r="E44" s="220"/>
      <c r="F44" s="220"/>
      <c r="G44" s="47">
        <v>162</v>
      </c>
      <c r="H44" s="48">
        <v>48589480</v>
      </c>
      <c r="I44" s="48">
        <v>44543942</v>
      </c>
    </row>
    <row r="45" spans="1:9" ht="15" customHeight="1" x14ac:dyDescent="0.25">
      <c r="A45" s="220" t="s">
        <v>283</v>
      </c>
      <c r="B45" s="220"/>
      <c r="C45" s="220"/>
      <c r="D45" s="220"/>
      <c r="E45" s="220"/>
      <c r="F45" s="220"/>
      <c r="G45" s="47">
        <v>163</v>
      </c>
      <c r="H45" s="48">
        <v>7520020</v>
      </c>
      <c r="I45" s="48">
        <v>4696029</v>
      </c>
    </row>
    <row r="46" spans="1:9" ht="15" customHeight="1" x14ac:dyDescent="0.25">
      <c r="A46" s="220" t="s">
        <v>284</v>
      </c>
      <c r="B46" s="220"/>
      <c r="C46" s="220"/>
      <c r="D46" s="220"/>
      <c r="E46" s="220"/>
      <c r="F46" s="220"/>
      <c r="G46" s="47">
        <v>164</v>
      </c>
      <c r="H46" s="48">
        <v>3008343</v>
      </c>
      <c r="I46" s="48">
        <v>3803285</v>
      </c>
    </row>
    <row r="47" spans="1:9" ht="15" customHeight="1" x14ac:dyDescent="0.25">
      <c r="A47" s="227" t="s">
        <v>285</v>
      </c>
      <c r="B47" s="227"/>
      <c r="C47" s="227"/>
      <c r="D47" s="227"/>
      <c r="E47" s="227"/>
      <c r="F47" s="227"/>
      <c r="G47" s="49">
        <v>165</v>
      </c>
      <c r="H47" s="50">
        <f>SUM(H48:H54)</f>
        <v>82068385</v>
      </c>
      <c r="I47" s="50">
        <f>SUM(I48:I54)</f>
        <v>76012814</v>
      </c>
    </row>
    <row r="48" spans="1:9" ht="15" customHeight="1" x14ac:dyDescent="0.25">
      <c r="A48" s="220" t="s">
        <v>286</v>
      </c>
      <c r="B48" s="220"/>
      <c r="C48" s="220"/>
      <c r="D48" s="220"/>
      <c r="E48" s="220"/>
      <c r="F48" s="220"/>
      <c r="G48" s="47">
        <v>166</v>
      </c>
      <c r="H48" s="48">
        <v>0</v>
      </c>
      <c r="I48" s="48">
        <v>0</v>
      </c>
    </row>
    <row r="49" spans="1:9" ht="15" customHeight="1" x14ac:dyDescent="0.25">
      <c r="A49" s="220" t="s">
        <v>287</v>
      </c>
      <c r="B49" s="220"/>
      <c r="C49" s="220"/>
      <c r="D49" s="220"/>
      <c r="E49" s="220"/>
      <c r="F49" s="220"/>
      <c r="G49" s="47">
        <v>167</v>
      </c>
      <c r="H49" s="48">
        <v>0</v>
      </c>
      <c r="I49" s="48">
        <v>0</v>
      </c>
    </row>
    <row r="50" spans="1:9" ht="15" customHeight="1" x14ac:dyDescent="0.25">
      <c r="A50" s="220" t="s">
        <v>288</v>
      </c>
      <c r="B50" s="220"/>
      <c r="C50" s="220"/>
      <c r="D50" s="220"/>
      <c r="E50" s="220"/>
      <c r="F50" s="220"/>
      <c r="G50" s="47">
        <v>168</v>
      </c>
      <c r="H50" s="48">
        <v>37199453</v>
      </c>
      <c r="I50" s="48">
        <v>45277357</v>
      </c>
    </row>
    <row r="51" spans="1:9" ht="15" customHeight="1" x14ac:dyDescent="0.25">
      <c r="A51" s="220" t="s">
        <v>289</v>
      </c>
      <c r="B51" s="220"/>
      <c r="C51" s="220"/>
      <c r="D51" s="220"/>
      <c r="E51" s="220"/>
      <c r="F51" s="220"/>
      <c r="G51" s="47">
        <v>169</v>
      </c>
      <c r="H51" s="48">
        <v>31145877</v>
      </c>
      <c r="I51" s="48">
        <v>17040290</v>
      </c>
    </row>
    <row r="52" spans="1:9" ht="15" customHeight="1" x14ac:dyDescent="0.25">
      <c r="A52" s="220" t="s">
        <v>290</v>
      </c>
      <c r="B52" s="220"/>
      <c r="C52" s="220"/>
      <c r="D52" s="220"/>
      <c r="E52" s="220"/>
      <c r="F52" s="220"/>
      <c r="G52" s="47">
        <v>170</v>
      </c>
      <c r="H52" s="48">
        <v>6761354</v>
      </c>
      <c r="I52" s="48">
        <v>10757668</v>
      </c>
    </row>
    <row r="53" spans="1:9" ht="15" customHeight="1" x14ac:dyDescent="0.25">
      <c r="A53" s="220" t="s">
        <v>291</v>
      </c>
      <c r="B53" s="220"/>
      <c r="C53" s="220"/>
      <c r="D53" s="220"/>
      <c r="E53" s="220"/>
      <c r="F53" s="220"/>
      <c r="G53" s="47">
        <v>171</v>
      </c>
      <c r="H53" s="48">
        <v>5629924</v>
      </c>
      <c r="I53" s="48">
        <v>0</v>
      </c>
    </row>
    <row r="54" spans="1:9" ht="15" customHeight="1" x14ac:dyDescent="0.25">
      <c r="A54" s="220" t="s">
        <v>292</v>
      </c>
      <c r="B54" s="220"/>
      <c r="C54" s="220"/>
      <c r="D54" s="220"/>
      <c r="E54" s="220"/>
      <c r="F54" s="220"/>
      <c r="G54" s="47">
        <v>172</v>
      </c>
      <c r="H54" s="48">
        <v>1331777</v>
      </c>
      <c r="I54" s="48">
        <v>2937499</v>
      </c>
    </row>
    <row r="55" spans="1:9" ht="15" customHeight="1" x14ac:dyDescent="0.25">
      <c r="A55" s="229" t="s">
        <v>293</v>
      </c>
      <c r="B55" s="229"/>
      <c r="C55" s="229"/>
      <c r="D55" s="229"/>
      <c r="E55" s="229"/>
      <c r="F55" s="229"/>
      <c r="G55" s="47">
        <v>173</v>
      </c>
      <c r="H55" s="48">
        <v>0</v>
      </c>
      <c r="I55" s="48">
        <v>0</v>
      </c>
    </row>
    <row r="56" spans="1:9" ht="15" customHeight="1" x14ac:dyDescent="0.25">
      <c r="A56" s="229" t="s">
        <v>294</v>
      </c>
      <c r="B56" s="229"/>
      <c r="C56" s="229"/>
      <c r="D56" s="229"/>
      <c r="E56" s="229"/>
      <c r="F56" s="229"/>
      <c r="G56" s="47">
        <v>174</v>
      </c>
      <c r="H56" s="48">
        <v>0</v>
      </c>
      <c r="I56" s="48">
        <v>0</v>
      </c>
    </row>
    <row r="57" spans="1:9" ht="15" customHeight="1" x14ac:dyDescent="0.25">
      <c r="A57" s="229" t="s">
        <v>295</v>
      </c>
      <c r="B57" s="229"/>
      <c r="C57" s="229"/>
      <c r="D57" s="229"/>
      <c r="E57" s="229"/>
      <c r="F57" s="229"/>
      <c r="G57" s="47">
        <v>175</v>
      </c>
      <c r="H57" s="48">
        <v>0</v>
      </c>
      <c r="I57" s="48">
        <v>0</v>
      </c>
    </row>
    <row r="58" spans="1:9" ht="15" customHeight="1" x14ac:dyDescent="0.25">
      <c r="A58" s="229" t="s">
        <v>296</v>
      </c>
      <c r="B58" s="229"/>
      <c r="C58" s="229"/>
      <c r="D58" s="229"/>
      <c r="E58" s="229"/>
      <c r="F58" s="229"/>
      <c r="G58" s="47">
        <v>176</v>
      </c>
      <c r="H58" s="48">
        <v>0</v>
      </c>
      <c r="I58" s="48">
        <v>0</v>
      </c>
    </row>
    <row r="59" spans="1:9" ht="15" customHeight="1" x14ac:dyDescent="0.25">
      <c r="A59" s="227" t="s">
        <v>297</v>
      </c>
      <c r="B59" s="227"/>
      <c r="C59" s="227"/>
      <c r="D59" s="227"/>
      <c r="E59" s="227"/>
      <c r="F59" s="227"/>
      <c r="G59" s="49">
        <v>177</v>
      </c>
      <c r="H59" s="50">
        <f>H7+H36+H55+H56</f>
        <v>1695998131</v>
      </c>
      <c r="I59" s="50">
        <f>I7+I36+I55+I56</f>
        <v>1848245833</v>
      </c>
    </row>
    <row r="60" spans="1:9" ht="15" customHeight="1" x14ac:dyDescent="0.25">
      <c r="A60" s="227" t="s">
        <v>298</v>
      </c>
      <c r="B60" s="227"/>
      <c r="C60" s="227"/>
      <c r="D60" s="227"/>
      <c r="E60" s="227"/>
      <c r="F60" s="227"/>
      <c r="G60" s="49">
        <v>178</v>
      </c>
      <c r="H60" s="50">
        <f>H13+H47+H57+H58</f>
        <v>1478288509</v>
      </c>
      <c r="I60" s="50">
        <f>I13+I47+I57+I58</f>
        <v>1588038759</v>
      </c>
    </row>
    <row r="61" spans="1:9" ht="15" customHeight="1" x14ac:dyDescent="0.25">
      <c r="A61" s="227" t="s">
        <v>299</v>
      </c>
      <c r="B61" s="227"/>
      <c r="C61" s="227"/>
      <c r="D61" s="227"/>
      <c r="E61" s="227"/>
      <c r="F61" s="227"/>
      <c r="G61" s="49">
        <v>179</v>
      </c>
      <c r="H61" s="50">
        <f>H59-H60</f>
        <v>217709622</v>
      </c>
      <c r="I61" s="50">
        <f>I59-I60</f>
        <v>260207074</v>
      </c>
    </row>
    <row r="62" spans="1:9" ht="15" customHeight="1" x14ac:dyDescent="0.25">
      <c r="A62" s="252" t="s">
        <v>300</v>
      </c>
      <c r="B62" s="252"/>
      <c r="C62" s="252"/>
      <c r="D62" s="252"/>
      <c r="E62" s="252"/>
      <c r="F62" s="252"/>
      <c r="G62" s="49">
        <v>180</v>
      </c>
      <c r="H62" s="50">
        <f>+IF((H59-H60)&gt;0,(H59-H60),0)</f>
        <v>217709622</v>
      </c>
      <c r="I62" s="50">
        <f>+IF((I59-I60)&gt;0,(I59-I60),0)</f>
        <v>260207074</v>
      </c>
    </row>
    <row r="63" spans="1:9" ht="15" customHeight="1" x14ac:dyDescent="0.25">
      <c r="A63" s="252" t="s">
        <v>301</v>
      </c>
      <c r="B63" s="252"/>
      <c r="C63" s="252"/>
      <c r="D63" s="252"/>
      <c r="E63" s="252"/>
      <c r="F63" s="252"/>
      <c r="G63" s="49">
        <v>181</v>
      </c>
      <c r="H63" s="50">
        <f>+IF((H59-H60)&lt;0,(H59-H60),0)</f>
        <v>0</v>
      </c>
      <c r="I63" s="50">
        <f>+IF((I59-I60)&lt;0,(I59-I60),0)</f>
        <v>0</v>
      </c>
    </row>
    <row r="64" spans="1:9" ht="15" customHeight="1" x14ac:dyDescent="0.25">
      <c r="A64" s="229" t="s">
        <v>302</v>
      </c>
      <c r="B64" s="229"/>
      <c r="C64" s="229"/>
      <c r="D64" s="229"/>
      <c r="E64" s="229"/>
      <c r="F64" s="229"/>
      <c r="G64" s="47">
        <v>182</v>
      </c>
      <c r="H64" s="48">
        <v>-14269452</v>
      </c>
      <c r="I64" s="48">
        <v>20927598</v>
      </c>
    </row>
    <row r="65" spans="1:9" ht="15" customHeight="1" x14ac:dyDescent="0.25">
      <c r="A65" s="227" t="s">
        <v>303</v>
      </c>
      <c r="B65" s="227"/>
      <c r="C65" s="227"/>
      <c r="D65" s="227"/>
      <c r="E65" s="227"/>
      <c r="F65" s="227"/>
      <c r="G65" s="49">
        <v>183</v>
      </c>
      <c r="H65" s="50">
        <f>H61-H64</f>
        <v>231979074</v>
      </c>
      <c r="I65" s="50">
        <f>I61-I64</f>
        <v>239279476</v>
      </c>
    </row>
    <row r="66" spans="1:9" ht="15" customHeight="1" x14ac:dyDescent="0.25">
      <c r="A66" s="252" t="s">
        <v>304</v>
      </c>
      <c r="B66" s="252"/>
      <c r="C66" s="252"/>
      <c r="D66" s="252"/>
      <c r="E66" s="252"/>
      <c r="F66" s="252"/>
      <c r="G66" s="49">
        <v>184</v>
      </c>
      <c r="H66" s="50">
        <f>+IF((H61-H64)&gt;0,(H61-H64),0)</f>
        <v>231979074</v>
      </c>
      <c r="I66" s="50">
        <f>+IF((I61-I64)&gt;0,(I61-I64),0)</f>
        <v>239279476</v>
      </c>
    </row>
    <row r="67" spans="1:9" ht="15" customHeight="1" x14ac:dyDescent="0.25">
      <c r="A67" s="255" t="s">
        <v>305</v>
      </c>
      <c r="B67" s="255"/>
      <c r="C67" s="255"/>
      <c r="D67" s="255"/>
      <c r="E67" s="255"/>
      <c r="F67" s="255"/>
      <c r="G67" s="65">
        <v>185</v>
      </c>
      <c r="H67" s="66">
        <f>+IF((H61-H64)&lt;0,(H61-H64),0)</f>
        <v>0</v>
      </c>
      <c r="I67" s="66">
        <f>+IF((I61-I64)&lt;0,(I61-I64),0)</f>
        <v>0</v>
      </c>
    </row>
    <row r="68" spans="1:9" ht="15" customHeight="1" x14ac:dyDescent="0.25">
      <c r="A68" s="225" t="s">
        <v>306</v>
      </c>
      <c r="B68" s="225"/>
      <c r="C68" s="225"/>
      <c r="D68" s="225"/>
      <c r="E68" s="225"/>
      <c r="F68" s="225"/>
      <c r="G68" s="253"/>
      <c r="H68" s="253"/>
      <c r="I68" s="253"/>
    </row>
    <row r="69" spans="1:9" ht="15" customHeight="1" x14ac:dyDescent="0.25">
      <c r="A69" s="227" t="s">
        <v>307</v>
      </c>
      <c r="B69" s="227"/>
      <c r="C69" s="227"/>
      <c r="D69" s="227"/>
      <c r="E69" s="227"/>
      <c r="F69" s="227"/>
      <c r="G69" s="49">
        <v>186</v>
      </c>
      <c r="H69" s="50">
        <f>H70-H71</f>
        <v>0</v>
      </c>
      <c r="I69" s="50">
        <f>I70-I71</f>
        <v>0</v>
      </c>
    </row>
    <row r="70" spans="1:9" ht="15" customHeight="1" x14ac:dyDescent="0.25">
      <c r="A70" s="220" t="s">
        <v>308</v>
      </c>
      <c r="B70" s="220"/>
      <c r="C70" s="220"/>
      <c r="D70" s="220"/>
      <c r="E70" s="220"/>
      <c r="F70" s="220"/>
      <c r="G70" s="47">
        <v>187</v>
      </c>
      <c r="H70" s="48">
        <v>0</v>
      </c>
      <c r="I70" s="48">
        <v>0</v>
      </c>
    </row>
    <row r="71" spans="1:9" ht="15" customHeight="1" x14ac:dyDescent="0.25">
      <c r="A71" s="220" t="s">
        <v>309</v>
      </c>
      <c r="B71" s="220"/>
      <c r="C71" s="220"/>
      <c r="D71" s="220"/>
      <c r="E71" s="220"/>
      <c r="F71" s="220"/>
      <c r="G71" s="47">
        <v>188</v>
      </c>
      <c r="H71" s="48">
        <v>0</v>
      </c>
      <c r="I71" s="48">
        <v>0</v>
      </c>
    </row>
    <row r="72" spans="1:9" ht="15" customHeight="1" x14ac:dyDescent="0.25">
      <c r="A72" s="229" t="s">
        <v>310</v>
      </c>
      <c r="B72" s="229"/>
      <c r="C72" s="229"/>
      <c r="D72" s="229"/>
      <c r="E72" s="229"/>
      <c r="F72" s="229"/>
      <c r="G72" s="47">
        <v>189</v>
      </c>
      <c r="H72" s="48">
        <v>0</v>
      </c>
      <c r="I72" s="48">
        <v>0</v>
      </c>
    </row>
    <row r="73" spans="1:9" ht="15" customHeight="1" x14ac:dyDescent="0.25">
      <c r="A73" s="252" t="s">
        <v>311</v>
      </c>
      <c r="B73" s="252"/>
      <c r="C73" s="252"/>
      <c r="D73" s="252"/>
      <c r="E73" s="252"/>
      <c r="F73" s="252"/>
      <c r="G73" s="49">
        <v>190</v>
      </c>
      <c r="H73" s="67"/>
      <c r="I73" s="67"/>
    </row>
    <row r="74" spans="1:9" ht="15" customHeight="1" x14ac:dyDescent="0.25">
      <c r="A74" s="252" t="s">
        <v>312</v>
      </c>
      <c r="B74" s="252"/>
      <c r="C74" s="252"/>
      <c r="D74" s="252"/>
      <c r="E74" s="252"/>
      <c r="F74" s="252"/>
      <c r="G74" s="65">
        <v>191</v>
      </c>
      <c r="H74" s="68"/>
      <c r="I74" s="68"/>
    </row>
    <row r="75" spans="1:9" ht="15" customHeight="1" x14ac:dyDescent="0.25">
      <c r="A75" s="225" t="s">
        <v>313</v>
      </c>
      <c r="B75" s="225"/>
      <c r="C75" s="225"/>
      <c r="D75" s="225"/>
      <c r="E75" s="225"/>
      <c r="F75" s="225"/>
      <c r="G75" s="253"/>
      <c r="H75" s="253"/>
      <c r="I75" s="253"/>
    </row>
    <row r="76" spans="1:9" ht="15" customHeight="1" x14ac:dyDescent="0.25">
      <c r="A76" s="227" t="s">
        <v>314</v>
      </c>
      <c r="B76" s="227"/>
      <c r="C76" s="227"/>
      <c r="D76" s="227"/>
      <c r="E76" s="227"/>
      <c r="F76" s="227"/>
      <c r="G76" s="49">
        <v>192</v>
      </c>
      <c r="H76" s="67"/>
      <c r="I76" s="67"/>
    </row>
    <row r="77" spans="1:9" ht="15" customHeight="1" x14ac:dyDescent="0.25">
      <c r="A77" s="254" t="s">
        <v>315</v>
      </c>
      <c r="B77" s="254"/>
      <c r="C77" s="254"/>
      <c r="D77" s="254"/>
      <c r="E77" s="254"/>
      <c r="F77" s="254"/>
      <c r="G77" s="69">
        <v>193</v>
      </c>
      <c r="H77" s="70">
        <v>0</v>
      </c>
      <c r="I77" s="70">
        <v>0</v>
      </c>
    </row>
    <row r="78" spans="1:9" ht="15" customHeight="1" x14ac:dyDescent="0.25">
      <c r="A78" s="254" t="s">
        <v>316</v>
      </c>
      <c r="B78" s="254"/>
      <c r="C78" s="254"/>
      <c r="D78" s="254"/>
      <c r="E78" s="254"/>
      <c r="F78" s="254"/>
      <c r="G78" s="69">
        <v>194</v>
      </c>
      <c r="H78" s="70">
        <v>0</v>
      </c>
      <c r="I78" s="70">
        <v>0</v>
      </c>
    </row>
    <row r="79" spans="1:9" ht="15" customHeight="1" x14ac:dyDescent="0.25">
      <c r="A79" s="227" t="s">
        <v>317</v>
      </c>
      <c r="B79" s="227"/>
      <c r="C79" s="227"/>
      <c r="D79" s="227"/>
      <c r="E79" s="227"/>
      <c r="F79" s="227"/>
      <c r="G79" s="49">
        <v>195</v>
      </c>
      <c r="H79" s="67"/>
      <c r="I79" s="67"/>
    </row>
    <row r="80" spans="1:9" ht="15" customHeight="1" x14ac:dyDescent="0.25">
      <c r="A80" s="227" t="s">
        <v>318</v>
      </c>
      <c r="B80" s="227"/>
      <c r="C80" s="227"/>
      <c r="D80" s="227"/>
      <c r="E80" s="227"/>
      <c r="F80" s="227"/>
      <c r="G80" s="49">
        <v>196</v>
      </c>
      <c r="H80" s="67"/>
      <c r="I80" s="67"/>
    </row>
    <row r="81" spans="1:9" ht="15" customHeight="1" x14ac:dyDescent="0.25">
      <c r="A81" s="252" t="s">
        <v>319</v>
      </c>
      <c r="B81" s="252"/>
      <c r="C81" s="252"/>
      <c r="D81" s="252"/>
      <c r="E81" s="252"/>
      <c r="F81" s="252"/>
      <c r="G81" s="49">
        <v>197</v>
      </c>
      <c r="H81" s="67"/>
      <c r="I81" s="67"/>
    </row>
    <row r="82" spans="1:9" ht="15" customHeight="1" x14ac:dyDescent="0.25">
      <c r="A82" s="255" t="s">
        <v>320</v>
      </c>
      <c r="B82" s="255"/>
      <c r="C82" s="255"/>
      <c r="D82" s="255"/>
      <c r="E82" s="255"/>
      <c r="F82" s="255"/>
      <c r="G82" s="65">
        <v>198</v>
      </c>
      <c r="H82" s="68"/>
      <c r="I82" s="68"/>
    </row>
    <row r="83" spans="1:9" ht="15" customHeight="1" x14ac:dyDescent="0.25">
      <c r="A83" s="225" t="s">
        <v>321</v>
      </c>
      <c r="B83" s="225"/>
      <c r="C83" s="225"/>
      <c r="D83" s="225"/>
      <c r="E83" s="225"/>
      <c r="F83" s="225"/>
      <c r="G83" s="253"/>
      <c r="H83" s="253"/>
      <c r="I83" s="253"/>
    </row>
    <row r="84" spans="1:9" ht="15" customHeight="1" x14ac:dyDescent="0.25">
      <c r="A84" s="266" t="s">
        <v>322</v>
      </c>
      <c r="B84" s="267"/>
      <c r="C84" s="267"/>
      <c r="D84" s="267"/>
      <c r="E84" s="267"/>
      <c r="F84" s="268"/>
      <c r="G84" s="49">
        <v>199</v>
      </c>
      <c r="H84" s="71">
        <f>H85+H86</f>
        <v>231979074</v>
      </c>
      <c r="I84" s="71">
        <f>I85+I86</f>
        <v>239279476</v>
      </c>
    </row>
    <row r="85" spans="1:9" ht="15" customHeight="1" x14ac:dyDescent="0.25">
      <c r="A85" s="256" t="s">
        <v>323</v>
      </c>
      <c r="B85" s="257"/>
      <c r="C85" s="257"/>
      <c r="D85" s="257"/>
      <c r="E85" s="257"/>
      <c r="F85" s="258"/>
      <c r="G85" s="47">
        <v>200</v>
      </c>
      <c r="H85" s="72">
        <f>+H66</f>
        <v>231979074</v>
      </c>
      <c r="I85" s="72">
        <f t="shared" ref="I85" si="0">+I66</f>
        <v>239279476</v>
      </c>
    </row>
    <row r="86" spans="1:9" ht="15" customHeight="1" x14ac:dyDescent="0.25">
      <c r="A86" s="259" t="s">
        <v>324</v>
      </c>
      <c r="B86" s="260"/>
      <c r="C86" s="260"/>
      <c r="D86" s="260"/>
      <c r="E86" s="260"/>
      <c r="F86" s="261"/>
      <c r="G86" s="54">
        <v>201</v>
      </c>
      <c r="H86" s="73">
        <v>0</v>
      </c>
      <c r="I86" s="73">
        <v>0</v>
      </c>
    </row>
    <row r="87" spans="1:9" ht="15" customHeight="1" x14ac:dyDescent="0.25">
      <c r="A87" s="262" t="s">
        <v>325</v>
      </c>
      <c r="B87" s="262"/>
      <c r="C87" s="262"/>
      <c r="D87" s="262"/>
      <c r="E87" s="262"/>
      <c r="F87" s="262"/>
      <c r="G87" s="263"/>
      <c r="H87" s="263"/>
      <c r="I87" s="263"/>
    </row>
    <row r="88" spans="1:9" ht="15" customHeight="1" x14ac:dyDescent="0.25">
      <c r="A88" s="264" t="s">
        <v>326</v>
      </c>
      <c r="B88" s="264"/>
      <c r="C88" s="264"/>
      <c r="D88" s="264"/>
      <c r="E88" s="264"/>
      <c r="F88" s="264"/>
      <c r="G88" s="47">
        <v>202</v>
      </c>
      <c r="H88" s="72">
        <f>+H84</f>
        <v>231979074</v>
      </c>
      <c r="I88" s="72">
        <f t="shared" ref="I88" si="1">+I84</f>
        <v>239279476</v>
      </c>
    </row>
    <row r="89" spans="1:9" ht="15" customHeight="1" x14ac:dyDescent="0.25">
      <c r="A89" s="265" t="s">
        <v>327</v>
      </c>
      <c r="B89" s="265"/>
      <c r="C89" s="265"/>
      <c r="D89" s="265"/>
      <c r="E89" s="265"/>
      <c r="F89" s="265"/>
      <c r="G89" s="49">
        <v>203</v>
      </c>
      <c r="H89" s="71">
        <f>SUM(H90:H97)</f>
        <v>450979</v>
      </c>
      <c r="I89" s="71">
        <f>SUM(I90:I97)</f>
        <v>338982</v>
      </c>
    </row>
    <row r="90" spans="1:9" ht="15" customHeight="1" x14ac:dyDescent="0.25">
      <c r="A90" s="220" t="s">
        <v>328</v>
      </c>
      <c r="B90" s="220"/>
      <c r="C90" s="220"/>
      <c r="D90" s="220"/>
      <c r="E90" s="220"/>
      <c r="F90" s="220"/>
      <c r="G90" s="47">
        <v>204</v>
      </c>
      <c r="H90" s="72">
        <v>0</v>
      </c>
      <c r="I90" s="72">
        <v>0</v>
      </c>
    </row>
    <row r="91" spans="1:9" ht="15" customHeight="1" x14ac:dyDescent="0.25">
      <c r="A91" s="220" t="s">
        <v>329</v>
      </c>
      <c r="B91" s="220"/>
      <c r="C91" s="220"/>
      <c r="D91" s="220"/>
      <c r="E91" s="220"/>
      <c r="F91" s="220"/>
      <c r="G91" s="47">
        <v>205</v>
      </c>
      <c r="H91" s="72">
        <v>0</v>
      </c>
      <c r="I91" s="72">
        <v>0</v>
      </c>
    </row>
    <row r="92" spans="1:9" ht="15" customHeight="1" x14ac:dyDescent="0.25">
      <c r="A92" s="220" t="s">
        <v>330</v>
      </c>
      <c r="B92" s="220"/>
      <c r="C92" s="220"/>
      <c r="D92" s="220"/>
      <c r="E92" s="220"/>
      <c r="F92" s="220"/>
      <c r="G92" s="47">
        <v>206</v>
      </c>
      <c r="H92" s="51">
        <v>450979</v>
      </c>
      <c r="I92" s="51">
        <v>338982</v>
      </c>
    </row>
    <row r="93" spans="1:9" ht="15" customHeight="1" x14ac:dyDescent="0.25">
      <c r="A93" s="220" t="s">
        <v>331</v>
      </c>
      <c r="B93" s="220"/>
      <c r="C93" s="220"/>
      <c r="D93" s="220"/>
      <c r="E93" s="220"/>
      <c r="F93" s="220"/>
      <c r="G93" s="47">
        <v>207</v>
      </c>
      <c r="H93" s="72">
        <v>0</v>
      </c>
      <c r="I93" s="72">
        <v>0</v>
      </c>
    </row>
    <row r="94" spans="1:9" ht="15" customHeight="1" x14ac:dyDescent="0.25">
      <c r="A94" s="220" t="s">
        <v>332</v>
      </c>
      <c r="B94" s="220"/>
      <c r="C94" s="220"/>
      <c r="D94" s="220"/>
      <c r="E94" s="220"/>
      <c r="F94" s="220"/>
      <c r="G94" s="47">
        <v>208</v>
      </c>
      <c r="H94" s="72">
        <v>0</v>
      </c>
      <c r="I94" s="72">
        <v>0</v>
      </c>
    </row>
    <row r="95" spans="1:9" ht="15" customHeight="1" x14ac:dyDescent="0.25">
      <c r="A95" s="220" t="s">
        <v>333</v>
      </c>
      <c r="B95" s="220"/>
      <c r="C95" s="220"/>
      <c r="D95" s="220"/>
      <c r="E95" s="220"/>
      <c r="F95" s="220"/>
      <c r="G95" s="47">
        <v>209</v>
      </c>
      <c r="H95" s="72">
        <v>0</v>
      </c>
      <c r="I95" s="72">
        <v>0</v>
      </c>
    </row>
    <row r="96" spans="1:9" ht="15" customHeight="1" x14ac:dyDescent="0.25">
      <c r="A96" s="220" t="s">
        <v>334</v>
      </c>
      <c r="B96" s="220"/>
      <c r="C96" s="220"/>
      <c r="D96" s="220"/>
      <c r="E96" s="220"/>
      <c r="F96" s="220"/>
      <c r="G96" s="47">
        <v>210</v>
      </c>
      <c r="H96" s="72">
        <v>0</v>
      </c>
      <c r="I96" s="72">
        <v>0</v>
      </c>
    </row>
    <row r="97" spans="1:9" ht="15" customHeight="1" x14ac:dyDescent="0.25">
      <c r="A97" s="220" t="s">
        <v>335</v>
      </c>
      <c r="B97" s="220"/>
      <c r="C97" s="220"/>
      <c r="D97" s="220"/>
      <c r="E97" s="220"/>
      <c r="F97" s="220"/>
      <c r="G97" s="47">
        <v>211</v>
      </c>
      <c r="H97" s="72">
        <v>0</v>
      </c>
      <c r="I97" s="72">
        <v>0</v>
      </c>
    </row>
    <row r="98" spans="1:9" ht="15" customHeight="1" x14ac:dyDescent="0.25">
      <c r="A98" s="264" t="s">
        <v>336</v>
      </c>
      <c r="B98" s="264"/>
      <c r="C98" s="264"/>
      <c r="D98" s="264"/>
      <c r="E98" s="264"/>
      <c r="F98" s="264"/>
      <c r="G98" s="47">
        <v>212</v>
      </c>
      <c r="H98" s="51">
        <v>90195</v>
      </c>
      <c r="I98" s="51">
        <v>67796</v>
      </c>
    </row>
    <row r="99" spans="1:9" ht="15" customHeight="1" x14ac:dyDescent="0.25">
      <c r="A99" s="265" t="s">
        <v>337</v>
      </c>
      <c r="B99" s="265"/>
      <c r="C99" s="265"/>
      <c r="D99" s="265"/>
      <c r="E99" s="265"/>
      <c r="F99" s="265"/>
      <c r="G99" s="49">
        <v>213</v>
      </c>
      <c r="H99" s="71">
        <f>H89-H98</f>
        <v>360784</v>
      </c>
      <c r="I99" s="71">
        <f>I89-I98</f>
        <v>271186</v>
      </c>
    </row>
    <row r="100" spans="1:9" ht="15" customHeight="1" x14ac:dyDescent="0.25">
      <c r="A100" s="271" t="s">
        <v>338</v>
      </c>
      <c r="B100" s="271"/>
      <c r="C100" s="271"/>
      <c r="D100" s="271"/>
      <c r="E100" s="271"/>
      <c r="F100" s="271"/>
      <c r="G100" s="65">
        <v>214</v>
      </c>
      <c r="H100" s="74">
        <f>H88+H99</f>
        <v>232339858</v>
      </c>
      <c r="I100" s="74">
        <f>I88+I99</f>
        <v>239550662</v>
      </c>
    </row>
    <row r="101" spans="1:9" ht="15" customHeight="1" x14ac:dyDescent="0.25">
      <c r="A101" s="225" t="s">
        <v>339</v>
      </c>
      <c r="B101" s="225"/>
      <c r="C101" s="225"/>
      <c r="D101" s="225"/>
      <c r="E101" s="225"/>
      <c r="F101" s="225"/>
      <c r="G101" s="253"/>
      <c r="H101" s="253"/>
      <c r="I101" s="253"/>
    </row>
    <row r="102" spans="1:9" ht="15" customHeight="1" x14ac:dyDescent="0.25">
      <c r="A102" s="272" t="s">
        <v>340</v>
      </c>
      <c r="B102" s="272"/>
      <c r="C102" s="272"/>
      <c r="D102" s="272"/>
      <c r="E102" s="272"/>
      <c r="F102" s="272"/>
      <c r="G102" s="49">
        <v>215</v>
      </c>
      <c r="H102" s="71">
        <f>H103+H104</f>
        <v>0</v>
      </c>
      <c r="I102" s="71">
        <f>I103+I104</f>
        <v>0</v>
      </c>
    </row>
    <row r="103" spans="1:9" ht="15" customHeight="1" x14ac:dyDescent="0.25">
      <c r="A103" s="269" t="s">
        <v>323</v>
      </c>
      <c r="B103" s="269"/>
      <c r="C103" s="269"/>
      <c r="D103" s="269"/>
      <c r="E103" s="269"/>
      <c r="F103" s="269"/>
      <c r="G103" s="47">
        <v>216</v>
      </c>
      <c r="H103" s="72">
        <v>0</v>
      </c>
      <c r="I103" s="72">
        <v>0</v>
      </c>
    </row>
    <row r="104" spans="1:9" ht="15" customHeight="1" x14ac:dyDescent="0.25">
      <c r="A104" s="270" t="s">
        <v>324</v>
      </c>
      <c r="B104" s="270"/>
      <c r="C104" s="270"/>
      <c r="D104" s="270"/>
      <c r="E104" s="270"/>
      <c r="F104" s="270"/>
      <c r="G104" s="54">
        <v>217</v>
      </c>
      <c r="H104" s="73">
        <v>0</v>
      </c>
      <c r="I104" s="73">
        <v>0</v>
      </c>
    </row>
  </sheetData>
  <mergeCells count="104">
    <mergeCell ref="A103:F103"/>
    <mergeCell ref="A104:F104"/>
    <mergeCell ref="A97:F97"/>
    <mergeCell ref="A98:F98"/>
    <mergeCell ref="A99:F99"/>
    <mergeCell ref="A100:F100"/>
    <mergeCell ref="A101:I101"/>
    <mergeCell ref="A102:F102"/>
    <mergeCell ref="A91:F91"/>
    <mergeCell ref="A92:F92"/>
    <mergeCell ref="A93:F93"/>
    <mergeCell ref="A94:F94"/>
    <mergeCell ref="A95:F95"/>
    <mergeCell ref="A96:F96"/>
    <mergeCell ref="A85:F85"/>
    <mergeCell ref="A86:F86"/>
    <mergeCell ref="A87:I87"/>
    <mergeCell ref="A88:F88"/>
    <mergeCell ref="A89:F89"/>
    <mergeCell ref="A90:F90"/>
    <mergeCell ref="A79:F79"/>
    <mergeCell ref="A80:F80"/>
    <mergeCell ref="A81:F81"/>
    <mergeCell ref="A82:F82"/>
    <mergeCell ref="A83:I83"/>
    <mergeCell ref="A84:F84"/>
    <mergeCell ref="A73:F73"/>
    <mergeCell ref="A74:F74"/>
    <mergeCell ref="A75:I75"/>
    <mergeCell ref="A76:F76"/>
    <mergeCell ref="A77:F77"/>
    <mergeCell ref="A78:F78"/>
    <mergeCell ref="A67:F67"/>
    <mergeCell ref="A68:I68"/>
    <mergeCell ref="A69:F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6:F16"/>
    <mergeCell ref="A17:F17"/>
    <mergeCell ref="A18:F18"/>
    <mergeCell ref="A7:F7"/>
    <mergeCell ref="A8:F8"/>
    <mergeCell ref="A9:F9"/>
    <mergeCell ref="A10:F10"/>
    <mergeCell ref="A11:F11"/>
    <mergeCell ref="A12:F12"/>
    <mergeCell ref="A1:I1"/>
    <mergeCell ref="A2:I2"/>
    <mergeCell ref="A3:I3"/>
    <mergeCell ref="A4:I4"/>
    <mergeCell ref="A5:F5"/>
    <mergeCell ref="A6:F6"/>
    <mergeCell ref="A13:F13"/>
    <mergeCell ref="A14:F14"/>
    <mergeCell ref="A15:F15"/>
  </mergeCells>
  <conditionalFormatting sqref="H8:H12">
    <cfRule type="cellIs" dxfId="59" priority="37" stopIfTrue="1" operator="notEqual">
      <formula>ROUND(H8,0)</formula>
    </cfRule>
    <cfRule type="cellIs" dxfId="58" priority="38" stopIfTrue="1" operator="lessThan">
      <formula>0</formula>
    </cfRule>
  </conditionalFormatting>
  <conditionalFormatting sqref="I8:I12">
    <cfRule type="cellIs" dxfId="57" priority="35" stopIfTrue="1" operator="notEqual">
      <formula>ROUND(I8,0)</formula>
    </cfRule>
    <cfRule type="cellIs" dxfId="56" priority="36" stopIfTrue="1" operator="lessThan">
      <formula>0</formula>
    </cfRule>
  </conditionalFormatting>
  <conditionalFormatting sqref="H16:H18">
    <cfRule type="cellIs" dxfId="55" priority="33" stopIfTrue="1" operator="notEqual">
      <formula>ROUND(H16,0)</formula>
    </cfRule>
    <cfRule type="cellIs" dxfId="54" priority="34" stopIfTrue="1" operator="lessThan">
      <formula>0</formula>
    </cfRule>
  </conditionalFormatting>
  <conditionalFormatting sqref="I16:I18">
    <cfRule type="cellIs" dxfId="53" priority="31" stopIfTrue="1" operator="notEqual">
      <formula>ROUND(I16,0)</formula>
    </cfRule>
    <cfRule type="cellIs" dxfId="52" priority="32" stopIfTrue="1" operator="lessThan">
      <formula>0</formula>
    </cfRule>
  </conditionalFormatting>
  <conditionalFormatting sqref="H20:H24">
    <cfRule type="cellIs" dxfId="51" priority="29" stopIfTrue="1" operator="notEqual">
      <formula>ROUND(H20,0)</formula>
    </cfRule>
    <cfRule type="cellIs" dxfId="50" priority="30" stopIfTrue="1" operator="lessThan">
      <formula>0</formula>
    </cfRule>
  </conditionalFormatting>
  <conditionalFormatting sqref="I20:I24">
    <cfRule type="cellIs" dxfId="49" priority="27" stopIfTrue="1" operator="notEqual">
      <formula>ROUND(I20,0)</formula>
    </cfRule>
    <cfRule type="cellIs" dxfId="48" priority="28" stopIfTrue="1" operator="lessThan">
      <formula>0</formula>
    </cfRule>
  </conditionalFormatting>
  <conditionalFormatting sqref="H27">
    <cfRule type="cellIs" dxfId="47" priority="26" stopIfTrue="1" operator="notEqual">
      <formula>ROUND(H27,0)</formula>
    </cfRule>
  </conditionalFormatting>
  <conditionalFormatting sqref="I27">
    <cfRule type="cellIs" dxfId="46" priority="25" stopIfTrue="1" operator="notEqual">
      <formula>ROUND(I27,0)</formula>
    </cfRule>
  </conditionalFormatting>
  <conditionalFormatting sqref="H29:H34">
    <cfRule type="cellIs" dxfId="45" priority="24" stopIfTrue="1" operator="notEqual">
      <formula>ROUND(H29,0)</formula>
    </cfRule>
  </conditionalFormatting>
  <conditionalFormatting sqref="H35">
    <cfRule type="cellIs" dxfId="44" priority="22" stopIfTrue="1" operator="notEqual">
      <formula>ROUND(H35,0)</formula>
    </cfRule>
    <cfRule type="cellIs" dxfId="43" priority="23" stopIfTrue="1" operator="lessThan">
      <formula>0</formula>
    </cfRule>
  </conditionalFormatting>
  <conditionalFormatting sqref="I29:I34">
    <cfRule type="cellIs" dxfId="42" priority="21" stopIfTrue="1" operator="notEqual">
      <formula>ROUND(I29,0)</formula>
    </cfRule>
  </conditionalFormatting>
  <conditionalFormatting sqref="I35">
    <cfRule type="cellIs" dxfId="41" priority="19" stopIfTrue="1" operator="notEqual">
      <formula>ROUND(I35,0)</formula>
    </cfRule>
    <cfRule type="cellIs" dxfId="40" priority="20" stopIfTrue="1" operator="lessThan">
      <formula>0</formula>
    </cfRule>
  </conditionalFormatting>
  <conditionalFormatting sqref="H37:H46">
    <cfRule type="cellIs" dxfId="39" priority="17" stopIfTrue="1" operator="notEqual">
      <formula>ROUND(H37,0)</formula>
    </cfRule>
    <cfRule type="cellIs" dxfId="38" priority="18" stopIfTrue="1" operator="lessThan">
      <formula>0</formula>
    </cfRule>
  </conditionalFormatting>
  <conditionalFormatting sqref="I37:I46">
    <cfRule type="cellIs" dxfId="37" priority="15" stopIfTrue="1" operator="notEqual">
      <formula>ROUND(I37,0)</formula>
    </cfRule>
    <cfRule type="cellIs" dxfId="36" priority="16" stopIfTrue="1" operator="lessThan">
      <formula>0</formula>
    </cfRule>
  </conditionalFormatting>
  <conditionalFormatting sqref="H53">
    <cfRule type="cellIs" dxfId="35" priority="14" stopIfTrue="1" operator="notEqual">
      <formula>ROUND(H53,0)</formula>
    </cfRule>
  </conditionalFormatting>
  <conditionalFormatting sqref="H50:H52 H54">
    <cfRule type="cellIs" dxfId="34" priority="12" stopIfTrue="1" operator="notEqual">
      <formula>ROUND(H50,0)</formula>
    </cfRule>
    <cfRule type="cellIs" dxfId="33" priority="13" stopIfTrue="1" operator="lessThan">
      <formula>0</formula>
    </cfRule>
  </conditionalFormatting>
  <conditionalFormatting sqref="I53">
    <cfRule type="cellIs" dxfId="32" priority="11" stopIfTrue="1" operator="notEqual">
      <formula>ROUND(I53,0)</formula>
    </cfRule>
  </conditionalFormatting>
  <conditionalFormatting sqref="I50:I52 I54">
    <cfRule type="cellIs" dxfId="31" priority="9" stopIfTrue="1" operator="notEqual">
      <formula>ROUND(I50,0)</formula>
    </cfRule>
    <cfRule type="cellIs" dxfId="30" priority="10" stopIfTrue="1" operator="lessThan">
      <formula>0</formula>
    </cfRule>
  </conditionalFormatting>
  <conditionalFormatting sqref="H64">
    <cfRule type="cellIs" dxfId="29" priority="8" stopIfTrue="1" operator="notEqual">
      <formula>ROUND(H64,0)</formula>
    </cfRule>
  </conditionalFormatting>
  <conditionalFormatting sqref="I64">
    <cfRule type="cellIs" dxfId="28" priority="7" stopIfTrue="1" operator="notEqual">
      <formula>ROUND(I64,0)</formula>
    </cfRule>
  </conditionalFormatting>
  <conditionalFormatting sqref="H85">
    <cfRule type="cellIs" dxfId="27" priority="6" stopIfTrue="1" operator="notEqual">
      <formula>ROUND(H85,0)</formula>
    </cfRule>
  </conditionalFormatting>
  <conditionalFormatting sqref="I85">
    <cfRule type="cellIs" dxfId="26" priority="5" stopIfTrue="1" operator="notEqual">
      <formula>ROUND(I85,0)</formula>
    </cfRule>
  </conditionalFormatting>
  <conditionalFormatting sqref="H88">
    <cfRule type="cellIs" dxfId="25" priority="4" stopIfTrue="1" operator="notEqual">
      <formula>ROUND(H88,0)</formula>
    </cfRule>
  </conditionalFormatting>
  <conditionalFormatting sqref="I88">
    <cfRule type="cellIs" dxfId="24" priority="3" stopIfTrue="1" operator="notEqual">
      <formula>ROUND(I88,0)</formula>
    </cfRule>
  </conditionalFormatting>
  <conditionalFormatting sqref="H92">
    <cfRule type="cellIs" dxfId="23" priority="2" stopIfTrue="1" operator="notEqual">
      <formula>ROUND(H92,0)</formula>
    </cfRule>
  </conditionalFormatting>
  <conditionalFormatting sqref="H98">
    <cfRule type="cellIs" dxfId="22" priority="1" stopIfTrue="1" operator="notEqual">
      <formula>ROUND(H98,0)</formula>
    </cfRule>
  </conditionalFormatting>
  <dataValidations count="2">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1" workbookViewId="0">
      <selection activeCell="N42" sqref="N42"/>
    </sheetView>
  </sheetViews>
  <sheetFormatPr defaultRowHeight="15" x14ac:dyDescent="0.25"/>
  <cols>
    <col min="8" max="8" width="14" customWidth="1"/>
    <col min="9" max="9" width="11.85546875" customWidth="1"/>
  </cols>
  <sheetData>
    <row r="1" spans="1:9" ht="15" customHeight="1" x14ac:dyDescent="0.25">
      <c r="A1" s="231" t="s">
        <v>341</v>
      </c>
      <c r="B1" s="276"/>
      <c r="C1" s="276"/>
      <c r="D1" s="276"/>
      <c r="E1" s="276"/>
      <c r="F1" s="276"/>
      <c r="G1" s="276"/>
      <c r="H1" s="276"/>
      <c r="I1" s="276"/>
    </row>
    <row r="2" spans="1:9" ht="15" customHeight="1" x14ac:dyDescent="0.25">
      <c r="A2" s="233" t="s">
        <v>242</v>
      </c>
      <c r="B2" s="277"/>
      <c r="C2" s="277"/>
      <c r="D2" s="277"/>
      <c r="E2" s="277"/>
      <c r="F2" s="277"/>
      <c r="G2" s="277"/>
      <c r="H2" s="277"/>
      <c r="I2" s="277"/>
    </row>
    <row r="3" spans="1:9" x14ac:dyDescent="0.25">
      <c r="A3" s="278" t="s">
        <v>125</v>
      </c>
      <c r="B3" s="279"/>
      <c r="C3" s="279"/>
      <c r="D3" s="279"/>
      <c r="E3" s="279"/>
      <c r="F3" s="279"/>
      <c r="G3" s="279"/>
      <c r="H3" s="279"/>
      <c r="I3" s="279"/>
    </row>
    <row r="4" spans="1:9" ht="15" customHeight="1" x14ac:dyDescent="0.25">
      <c r="A4" s="280" t="s">
        <v>126</v>
      </c>
      <c r="B4" s="238"/>
      <c r="C4" s="238"/>
      <c r="D4" s="238"/>
      <c r="E4" s="238"/>
      <c r="F4" s="238"/>
      <c r="G4" s="238"/>
      <c r="H4" s="238"/>
      <c r="I4" s="239"/>
    </row>
    <row r="5" spans="1:9" ht="45.75" customHeight="1" thickBot="1" x14ac:dyDescent="0.3">
      <c r="A5" s="281" t="s">
        <v>127</v>
      </c>
      <c r="B5" s="282"/>
      <c r="C5" s="282"/>
      <c r="D5" s="282"/>
      <c r="E5" s="282"/>
      <c r="F5" s="283"/>
      <c r="G5" s="102" t="s">
        <v>243</v>
      </c>
      <c r="H5" s="96" t="s">
        <v>244</v>
      </c>
      <c r="I5" s="96" t="s">
        <v>342</v>
      </c>
    </row>
    <row r="6" spans="1:9" x14ac:dyDescent="0.25">
      <c r="A6" s="273">
        <v>1</v>
      </c>
      <c r="B6" s="274"/>
      <c r="C6" s="274"/>
      <c r="D6" s="274"/>
      <c r="E6" s="274"/>
      <c r="F6" s="275"/>
      <c r="G6" s="101">
        <v>2</v>
      </c>
      <c r="H6" s="101" t="s">
        <v>25</v>
      </c>
      <c r="I6" s="101" t="s">
        <v>26</v>
      </c>
    </row>
    <row r="7" spans="1:9" x14ac:dyDescent="0.25">
      <c r="A7" s="287" t="s">
        <v>343</v>
      </c>
      <c r="B7" s="288"/>
      <c r="C7" s="288"/>
      <c r="D7" s="288"/>
      <c r="E7" s="288"/>
      <c r="F7" s="288"/>
      <c r="G7" s="288"/>
      <c r="H7" s="288"/>
      <c r="I7" s="289"/>
    </row>
    <row r="8" spans="1:9" ht="15" customHeight="1" x14ac:dyDescent="0.25">
      <c r="A8" s="290" t="s">
        <v>344</v>
      </c>
      <c r="B8" s="291"/>
      <c r="C8" s="291"/>
      <c r="D8" s="291"/>
      <c r="E8" s="291"/>
      <c r="F8" s="292"/>
      <c r="G8" s="75">
        <v>1</v>
      </c>
      <c r="H8" s="76">
        <v>217709622</v>
      </c>
      <c r="I8" s="76">
        <v>260207073</v>
      </c>
    </row>
    <row r="9" spans="1:9" ht="15" customHeight="1" x14ac:dyDescent="0.25">
      <c r="A9" s="246" t="s">
        <v>345</v>
      </c>
      <c r="B9" s="247"/>
      <c r="C9" s="247"/>
      <c r="D9" s="247"/>
      <c r="E9" s="247"/>
      <c r="F9" s="248"/>
      <c r="G9" s="49">
        <v>2</v>
      </c>
      <c r="H9" s="77">
        <f>H10+H11+H12+H13+H14+H15+H16+H17</f>
        <v>323378635</v>
      </c>
      <c r="I9" s="77">
        <f>I10+I11+I12+I13+I14+I15+I16+I17</f>
        <v>382377351</v>
      </c>
    </row>
    <row r="10" spans="1:9" ht="15" customHeight="1" x14ac:dyDescent="0.25">
      <c r="A10" s="249" t="s">
        <v>346</v>
      </c>
      <c r="B10" s="250"/>
      <c r="C10" s="250"/>
      <c r="D10" s="250"/>
      <c r="E10" s="250"/>
      <c r="F10" s="251"/>
      <c r="G10" s="69">
        <v>3</v>
      </c>
      <c r="H10" s="78">
        <v>283465960</v>
      </c>
      <c r="I10" s="78">
        <v>344691659</v>
      </c>
    </row>
    <row r="11" spans="1:9" ht="15" customHeight="1" x14ac:dyDescent="0.25">
      <c r="A11" s="249" t="s">
        <v>347</v>
      </c>
      <c r="B11" s="250"/>
      <c r="C11" s="250"/>
      <c r="D11" s="250"/>
      <c r="E11" s="250"/>
      <c r="F11" s="251"/>
      <c r="G11" s="69">
        <v>4</v>
      </c>
      <c r="H11" s="78">
        <v>10492924</v>
      </c>
      <c r="I11" s="78">
        <v>4448024</v>
      </c>
    </row>
    <row r="12" spans="1:9" ht="15" customHeight="1" x14ac:dyDescent="0.25">
      <c r="A12" s="249" t="s">
        <v>348</v>
      </c>
      <c r="B12" s="250"/>
      <c r="C12" s="250"/>
      <c r="D12" s="250"/>
      <c r="E12" s="250"/>
      <c r="F12" s="251"/>
      <c r="G12" s="69">
        <v>5</v>
      </c>
      <c r="H12" s="78">
        <v>-211830</v>
      </c>
      <c r="I12" s="78">
        <v>1440100</v>
      </c>
    </row>
    <row r="13" spans="1:9" ht="15" customHeight="1" x14ac:dyDescent="0.25">
      <c r="A13" s="249" t="s">
        <v>349</v>
      </c>
      <c r="B13" s="250"/>
      <c r="C13" s="250"/>
      <c r="D13" s="250"/>
      <c r="E13" s="250"/>
      <c r="F13" s="251"/>
      <c r="G13" s="69">
        <v>6</v>
      </c>
      <c r="H13" s="78">
        <v>-436947</v>
      </c>
      <c r="I13" s="78">
        <v>-204629</v>
      </c>
    </row>
    <row r="14" spans="1:9" ht="15" customHeight="1" x14ac:dyDescent="0.25">
      <c r="A14" s="249" t="s">
        <v>350</v>
      </c>
      <c r="B14" s="250"/>
      <c r="C14" s="250"/>
      <c r="D14" s="250"/>
      <c r="E14" s="250"/>
      <c r="F14" s="251"/>
      <c r="G14" s="69">
        <v>7</v>
      </c>
      <c r="H14" s="78">
        <v>38531230</v>
      </c>
      <c r="I14" s="78">
        <v>46213364</v>
      </c>
    </row>
    <row r="15" spans="1:9" ht="15" customHeight="1" x14ac:dyDescent="0.25">
      <c r="A15" s="249" t="s">
        <v>351</v>
      </c>
      <c r="B15" s="250"/>
      <c r="C15" s="250"/>
      <c r="D15" s="250"/>
      <c r="E15" s="250"/>
      <c r="F15" s="251"/>
      <c r="G15" s="69">
        <v>8</v>
      </c>
      <c r="H15" s="78">
        <v>6707753</v>
      </c>
      <c r="I15" s="78">
        <v>7049970</v>
      </c>
    </row>
    <row r="16" spans="1:9" ht="15" customHeight="1" x14ac:dyDescent="0.25">
      <c r="A16" s="249" t="s">
        <v>352</v>
      </c>
      <c r="B16" s="250"/>
      <c r="C16" s="250"/>
      <c r="D16" s="250"/>
      <c r="E16" s="250"/>
      <c r="F16" s="251"/>
      <c r="G16" s="69">
        <v>9</v>
      </c>
      <c r="H16" s="78">
        <v>-13101550</v>
      </c>
      <c r="I16" s="78">
        <v>-27175314</v>
      </c>
    </row>
    <row r="17" spans="1:9" ht="15" customHeight="1" x14ac:dyDescent="0.25">
      <c r="A17" s="249" t="s">
        <v>353</v>
      </c>
      <c r="B17" s="250"/>
      <c r="C17" s="250"/>
      <c r="D17" s="250"/>
      <c r="E17" s="250"/>
      <c r="F17" s="251"/>
      <c r="G17" s="69">
        <v>10</v>
      </c>
      <c r="H17" s="78">
        <v>-2068905</v>
      </c>
      <c r="I17" s="78">
        <v>5914177</v>
      </c>
    </row>
    <row r="18" spans="1:9" ht="25.5" customHeight="1" x14ac:dyDescent="0.25">
      <c r="A18" s="284" t="s">
        <v>354</v>
      </c>
      <c r="B18" s="285"/>
      <c r="C18" s="285"/>
      <c r="D18" s="285"/>
      <c r="E18" s="285"/>
      <c r="F18" s="286"/>
      <c r="G18" s="49">
        <v>11</v>
      </c>
      <c r="H18" s="77">
        <f>H8+H9</f>
        <v>541088257</v>
      </c>
      <c r="I18" s="77">
        <f>I8+I9</f>
        <v>642584424</v>
      </c>
    </row>
    <row r="19" spans="1:9" ht="15" customHeight="1" x14ac:dyDescent="0.25">
      <c r="A19" s="246" t="s">
        <v>355</v>
      </c>
      <c r="B19" s="247"/>
      <c r="C19" s="247"/>
      <c r="D19" s="247"/>
      <c r="E19" s="247"/>
      <c r="F19" s="248"/>
      <c r="G19" s="49">
        <v>12</v>
      </c>
      <c r="H19" s="77">
        <f>H20+H21+H22+H23</f>
        <v>33035631</v>
      </c>
      <c r="I19" s="77">
        <f>I20+I21+I22+I23</f>
        <v>-21944066</v>
      </c>
    </row>
    <row r="20" spans="1:9" ht="15" customHeight="1" x14ac:dyDescent="0.25">
      <c r="A20" s="249" t="s">
        <v>356</v>
      </c>
      <c r="B20" s="250"/>
      <c r="C20" s="250"/>
      <c r="D20" s="250"/>
      <c r="E20" s="250"/>
      <c r="F20" s="251"/>
      <c r="G20" s="69">
        <v>13</v>
      </c>
      <c r="H20" s="78">
        <v>1433296</v>
      </c>
      <c r="I20" s="78">
        <v>4209742</v>
      </c>
    </row>
    <row r="21" spans="1:9" ht="15" customHeight="1" x14ac:dyDescent="0.25">
      <c r="A21" s="249" t="s">
        <v>357</v>
      </c>
      <c r="B21" s="250"/>
      <c r="C21" s="250"/>
      <c r="D21" s="250"/>
      <c r="E21" s="250"/>
      <c r="F21" s="251"/>
      <c r="G21" s="69">
        <v>14</v>
      </c>
      <c r="H21" s="78">
        <v>37262296</v>
      </c>
      <c r="I21" s="78">
        <v>-27169779</v>
      </c>
    </row>
    <row r="22" spans="1:9" ht="15" customHeight="1" x14ac:dyDescent="0.25">
      <c r="A22" s="249" t="s">
        <v>358</v>
      </c>
      <c r="B22" s="250"/>
      <c r="C22" s="250"/>
      <c r="D22" s="250"/>
      <c r="E22" s="250"/>
      <c r="F22" s="251"/>
      <c r="G22" s="69">
        <v>15</v>
      </c>
      <c r="H22" s="78">
        <v>-5659961</v>
      </c>
      <c r="I22" s="78">
        <v>1015971</v>
      </c>
    </row>
    <row r="23" spans="1:9" ht="15" customHeight="1" x14ac:dyDescent="0.25">
      <c r="A23" s="249" t="s">
        <v>359</v>
      </c>
      <c r="B23" s="250"/>
      <c r="C23" s="250"/>
      <c r="D23" s="250"/>
      <c r="E23" s="250"/>
      <c r="F23" s="251"/>
      <c r="G23" s="69">
        <v>16</v>
      </c>
      <c r="H23" s="78">
        <v>0</v>
      </c>
      <c r="I23" s="78">
        <v>0</v>
      </c>
    </row>
    <row r="24" spans="1:9" ht="15" customHeight="1" x14ac:dyDescent="0.25">
      <c r="A24" s="284" t="s">
        <v>360</v>
      </c>
      <c r="B24" s="285"/>
      <c r="C24" s="285"/>
      <c r="D24" s="285"/>
      <c r="E24" s="285"/>
      <c r="F24" s="286"/>
      <c r="G24" s="49">
        <v>17</v>
      </c>
      <c r="H24" s="77">
        <f>H18+H19</f>
        <v>574123888</v>
      </c>
      <c r="I24" s="77">
        <f>I18+I19</f>
        <v>620640358</v>
      </c>
    </row>
    <row r="25" spans="1:9" ht="15" customHeight="1" x14ac:dyDescent="0.25">
      <c r="A25" s="198" t="s">
        <v>361</v>
      </c>
      <c r="B25" s="199"/>
      <c r="C25" s="199"/>
      <c r="D25" s="199"/>
      <c r="E25" s="199"/>
      <c r="F25" s="200"/>
      <c r="G25" s="69">
        <v>18</v>
      </c>
      <c r="H25" s="78">
        <v>-38109984</v>
      </c>
      <c r="I25" s="78">
        <v>-42657019</v>
      </c>
    </row>
    <row r="26" spans="1:9" ht="15" customHeight="1" x14ac:dyDescent="0.25">
      <c r="A26" s="198" t="s">
        <v>362</v>
      </c>
      <c r="B26" s="199"/>
      <c r="C26" s="199"/>
      <c r="D26" s="199"/>
      <c r="E26" s="199"/>
      <c r="F26" s="200"/>
      <c r="G26" s="69">
        <v>19</v>
      </c>
      <c r="H26" s="78">
        <v>102419</v>
      </c>
      <c r="I26" s="78">
        <v>53533</v>
      </c>
    </row>
    <row r="27" spans="1:9" ht="15" customHeight="1" x14ac:dyDescent="0.25">
      <c r="A27" s="293" t="s">
        <v>363</v>
      </c>
      <c r="B27" s="294"/>
      <c r="C27" s="294"/>
      <c r="D27" s="294"/>
      <c r="E27" s="294"/>
      <c r="F27" s="295"/>
      <c r="G27" s="65">
        <v>20</v>
      </c>
      <c r="H27" s="79">
        <f>H24+H25+H26</f>
        <v>536116323</v>
      </c>
      <c r="I27" s="79">
        <f>I24+I25+I26</f>
        <v>578036872</v>
      </c>
    </row>
    <row r="28" spans="1:9" x14ac:dyDescent="0.25">
      <c r="A28" s="287" t="s">
        <v>364</v>
      </c>
      <c r="B28" s="288"/>
      <c r="C28" s="288"/>
      <c r="D28" s="288"/>
      <c r="E28" s="288"/>
      <c r="F28" s="288"/>
      <c r="G28" s="288"/>
      <c r="H28" s="288"/>
      <c r="I28" s="289"/>
    </row>
    <row r="29" spans="1:9" ht="15" customHeight="1" x14ac:dyDescent="0.25">
      <c r="A29" s="290" t="s">
        <v>365</v>
      </c>
      <c r="B29" s="291"/>
      <c r="C29" s="291"/>
      <c r="D29" s="291"/>
      <c r="E29" s="291"/>
      <c r="F29" s="292"/>
      <c r="G29" s="75">
        <v>21</v>
      </c>
      <c r="H29" s="80">
        <v>3469847</v>
      </c>
      <c r="I29" s="80">
        <v>5144096</v>
      </c>
    </row>
    <row r="30" spans="1:9" ht="15" customHeight="1" x14ac:dyDescent="0.25">
      <c r="A30" s="198" t="s">
        <v>366</v>
      </c>
      <c r="B30" s="199"/>
      <c r="C30" s="199"/>
      <c r="D30" s="199"/>
      <c r="E30" s="199"/>
      <c r="F30" s="200"/>
      <c r="G30" s="69">
        <v>22</v>
      </c>
      <c r="H30" s="72">
        <v>1808303</v>
      </c>
      <c r="I30" s="72">
        <v>50000</v>
      </c>
    </row>
    <row r="31" spans="1:9" ht="15" customHeight="1" x14ac:dyDescent="0.25">
      <c r="A31" s="198" t="s">
        <v>367</v>
      </c>
      <c r="B31" s="199"/>
      <c r="C31" s="199"/>
      <c r="D31" s="199"/>
      <c r="E31" s="199"/>
      <c r="F31" s="200"/>
      <c r="G31" s="69">
        <v>23</v>
      </c>
      <c r="H31" s="72">
        <v>639234</v>
      </c>
      <c r="I31" s="72">
        <v>707828</v>
      </c>
    </row>
    <row r="32" spans="1:9" ht="15" customHeight="1" x14ac:dyDescent="0.25">
      <c r="A32" s="198" t="s">
        <v>368</v>
      </c>
      <c r="B32" s="199"/>
      <c r="C32" s="199"/>
      <c r="D32" s="199"/>
      <c r="E32" s="199"/>
      <c r="F32" s="200"/>
      <c r="G32" s="69">
        <v>24</v>
      </c>
      <c r="H32" s="72">
        <v>579153</v>
      </c>
      <c r="I32" s="72">
        <v>6152793</v>
      </c>
    </row>
    <row r="33" spans="1:9" ht="15" customHeight="1" x14ac:dyDescent="0.25">
      <c r="A33" s="198" t="s">
        <v>369</v>
      </c>
      <c r="B33" s="199"/>
      <c r="C33" s="199"/>
      <c r="D33" s="199"/>
      <c r="E33" s="199"/>
      <c r="F33" s="200"/>
      <c r="G33" s="69">
        <v>25</v>
      </c>
      <c r="H33" s="72">
        <v>11143895</v>
      </c>
      <c r="I33" s="72">
        <v>905491</v>
      </c>
    </row>
    <row r="34" spans="1:9" ht="15" customHeight="1" x14ac:dyDescent="0.25">
      <c r="A34" s="198" t="s">
        <v>370</v>
      </c>
      <c r="B34" s="199"/>
      <c r="C34" s="199"/>
      <c r="D34" s="199"/>
      <c r="E34" s="199"/>
      <c r="F34" s="200"/>
      <c r="G34" s="69">
        <v>26</v>
      </c>
      <c r="H34" s="72">
        <v>338416</v>
      </c>
      <c r="I34" s="72">
        <v>333341</v>
      </c>
    </row>
    <row r="35" spans="1:9" ht="15" customHeight="1" x14ac:dyDescent="0.25">
      <c r="A35" s="284" t="s">
        <v>371</v>
      </c>
      <c r="B35" s="285"/>
      <c r="C35" s="285"/>
      <c r="D35" s="285"/>
      <c r="E35" s="285"/>
      <c r="F35" s="286"/>
      <c r="G35" s="49">
        <v>27</v>
      </c>
      <c r="H35" s="71">
        <f>H29+H30+H31+H32+H33+H34</f>
        <v>17978848</v>
      </c>
      <c r="I35" s="71">
        <f>I29+I30+I31+I32+I33+I34</f>
        <v>13293549</v>
      </c>
    </row>
    <row r="36" spans="1:9" ht="15" customHeight="1" x14ac:dyDescent="0.25">
      <c r="A36" s="198" t="s">
        <v>372</v>
      </c>
      <c r="B36" s="199"/>
      <c r="C36" s="199"/>
      <c r="D36" s="199"/>
      <c r="E36" s="199"/>
      <c r="F36" s="200"/>
      <c r="G36" s="69">
        <v>28</v>
      </c>
      <c r="H36" s="72">
        <v>-860324118</v>
      </c>
      <c r="I36" s="72">
        <v>-630494466</v>
      </c>
    </row>
    <row r="37" spans="1:9" ht="15" customHeight="1" x14ac:dyDescent="0.25">
      <c r="A37" s="198" t="s">
        <v>373</v>
      </c>
      <c r="B37" s="199"/>
      <c r="C37" s="199"/>
      <c r="D37" s="199"/>
      <c r="E37" s="199"/>
      <c r="F37" s="200"/>
      <c r="G37" s="69">
        <v>29</v>
      </c>
      <c r="H37" s="72">
        <v>0</v>
      </c>
      <c r="I37" s="72">
        <v>0</v>
      </c>
    </row>
    <row r="38" spans="1:9" ht="15" customHeight="1" x14ac:dyDescent="0.25">
      <c r="A38" s="198" t="s">
        <v>374</v>
      </c>
      <c r="B38" s="199"/>
      <c r="C38" s="199"/>
      <c r="D38" s="199"/>
      <c r="E38" s="199"/>
      <c r="F38" s="200"/>
      <c r="G38" s="69">
        <v>30</v>
      </c>
      <c r="H38" s="72">
        <v>-10615679</v>
      </c>
      <c r="I38" s="72">
        <v>-175676</v>
      </c>
    </row>
    <row r="39" spans="1:9" ht="15" customHeight="1" x14ac:dyDescent="0.25">
      <c r="A39" s="198" t="s">
        <v>375</v>
      </c>
      <c r="B39" s="199"/>
      <c r="C39" s="199"/>
      <c r="D39" s="199"/>
      <c r="E39" s="199"/>
      <c r="F39" s="200"/>
      <c r="G39" s="69">
        <v>31</v>
      </c>
      <c r="H39" s="72">
        <v>-6207552</v>
      </c>
      <c r="I39" s="72">
        <v>-165484114</v>
      </c>
    </row>
    <row r="40" spans="1:9" ht="15" customHeight="1" x14ac:dyDescent="0.25">
      <c r="A40" s="198" t="s">
        <v>376</v>
      </c>
      <c r="B40" s="199"/>
      <c r="C40" s="199"/>
      <c r="D40" s="199"/>
      <c r="E40" s="199"/>
      <c r="F40" s="200"/>
      <c r="G40" s="69">
        <v>32</v>
      </c>
      <c r="H40" s="72">
        <v>0</v>
      </c>
      <c r="I40" s="72">
        <v>0</v>
      </c>
    </row>
    <row r="41" spans="1:9" ht="35.25" customHeight="1" x14ac:dyDescent="0.25">
      <c r="A41" s="284" t="s">
        <v>377</v>
      </c>
      <c r="B41" s="285"/>
      <c r="C41" s="285"/>
      <c r="D41" s="285"/>
      <c r="E41" s="285"/>
      <c r="F41" s="286"/>
      <c r="G41" s="49">
        <v>33</v>
      </c>
      <c r="H41" s="71">
        <f>H36+H37+H38+H39+H40</f>
        <v>-877147349</v>
      </c>
      <c r="I41" s="71">
        <f>I36+I37+I38+I39+I40</f>
        <v>-796154256</v>
      </c>
    </row>
    <row r="42" spans="1:9" ht="36" customHeight="1" x14ac:dyDescent="0.25">
      <c r="A42" s="266" t="s">
        <v>378</v>
      </c>
      <c r="B42" s="267"/>
      <c r="C42" s="267"/>
      <c r="D42" s="267"/>
      <c r="E42" s="267"/>
      <c r="F42" s="268"/>
      <c r="G42" s="65">
        <v>34</v>
      </c>
      <c r="H42" s="74">
        <f>H35+H41</f>
        <v>-859168501</v>
      </c>
      <c r="I42" s="74">
        <f>I35+I41</f>
        <v>-782860707</v>
      </c>
    </row>
    <row r="43" spans="1:9" x14ac:dyDescent="0.25">
      <c r="A43" s="287" t="s">
        <v>379</v>
      </c>
      <c r="B43" s="288"/>
      <c r="C43" s="288"/>
      <c r="D43" s="288"/>
      <c r="E43" s="288"/>
      <c r="F43" s="288"/>
      <c r="G43" s="288"/>
      <c r="H43" s="288"/>
      <c r="I43" s="289"/>
    </row>
    <row r="44" spans="1:9" ht="15" customHeight="1" x14ac:dyDescent="0.25">
      <c r="A44" s="290" t="s">
        <v>380</v>
      </c>
      <c r="B44" s="291"/>
      <c r="C44" s="291"/>
      <c r="D44" s="291"/>
      <c r="E44" s="291"/>
      <c r="F44" s="292"/>
      <c r="G44" s="75">
        <v>35</v>
      </c>
      <c r="H44" s="80">
        <v>0</v>
      </c>
      <c r="I44" s="80">
        <v>0</v>
      </c>
    </row>
    <row r="45" spans="1:9" ht="15" customHeight="1" x14ac:dyDescent="0.25">
      <c r="A45" s="198" t="s">
        <v>381</v>
      </c>
      <c r="B45" s="199"/>
      <c r="C45" s="199"/>
      <c r="D45" s="199"/>
      <c r="E45" s="199"/>
      <c r="F45" s="200"/>
      <c r="G45" s="69">
        <v>36</v>
      </c>
      <c r="H45" s="72">
        <v>0</v>
      </c>
      <c r="I45" s="72">
        <v>0</v>
      </c>
    </row>
    <row r="46" spans="1:9" ht="15" customHeight="1" x14ac:dyDescent="0.25">
      <c r="A46" s="198" t="s">
        <v>382</v>
      </c>
      <c r="B46" s="199"/>
      <c r="C46" s="199"/>
      <c r="D46" s="199"/>
      <c r="E46" s="199"/>
      <c r="F46" s="200"/>
      <c r="G46" s="69">
        <v>37</v>
      </c>
      <c r="H46" s="72">
        <v>582241802</v>
      </c>
      <c r="I46" s="72">
        <v>488930130</v>
      </c>
    </row>
    <row r="47" spans="1:9" ht="15" customHeight="1" x14ac:dyDescent="0.25">
      <c r="A47" s="198" t="s">
        <v>383</v>
      </c>
      <c r="B47" s="199"/>
      <c r="C47" s="199"/>
      <c r="D47" s="199"/>
      <c r="E47" s="199"/>
      <c r="F47" s="200"/>
      <c r="G47" s="69">
        <v>38</v>
      </c>
      <c r="H47" s="72">
        <v>0</v>
      </c>
      <c r="I47" s="72">
        <v>0</v>
      </c>
    </row>
    <row r="48" spans="1:9" ht="15" customHeight="1" x14ac:dyDescent="0.25">
      <c r="A48" s="284" t="s">
        <v>384</v>
      </c>
      <c r="B48" s="285"/>
      <c r="C48" s="285"/>
      <c r="D48" s="285"/>
      <c r="E48" s="285"/>
      <c r="F48" s="286"/>
      <c r="G48" s="49">
        <v>39</v>
      </c>
      <c r="H48" s="71">
        <f>H44+H45+H46+H47</f>
        <v>582241802</v>
      </c>
      <c r="I48" s="71">
        <f>I44+I45+I46+I47</f>
        <v>488930130</v>
      </c>
    </row>
    <row r="49" spans="1:9" ht="15" customHeight="1" x14ac:dyDescent="0.25">
      <c r="A49" s="198" t="s">
        <v>385</v>
      </c>
      <c r="B49" s="199"/>
      <c r="C49" s="199"/>
      <c r="D49" s="199"/>
      <c r="E49" s="199"/>
      <c r="F49" s="200"/>
      <c r="G49" s="69">
        <v>40</v>
      </c>
      <c r="H49" s="72">
        <v>-161094158</v>
      </c>
      <c r="I49" s="72">
        <v>-189538155</v>
      </c>
    </row>
    <row r="50" spans="1:9" ht="15" customHeight="1" x14ac:dyDescent="0.25">
      <c r="A50" s="198" t="s">
        <v>386</v>
      </c>
      <c r="B50" s="199"/>
      <c r="C50" s="199"/>
      <c r="D50" s="199"/>
      <c r="E50" s="199"/>
      <c r="F50" s="200"/>
      <c r="G50" s="69">
        <v>41</v>
      </c>
      <c r="H50" s="72">
        <v>-98342353</v>
      </c>
      <c r="I50" s="72">
        <v>-111730149</v>
      </c>
    </row>
    <row r="51" spans="1:9" ht="15" customHeight="1" x14ac:dyDescent="0.25">
      <c r="A51" s="198" t="s">
        <v>387</v>
      </c>
      <c r="B51" s="199"/>
      <c r="C51" s="199"/>
      <c r="D51" s="199"/>
      <c r="E51" s="199"/>
      <c r="F51" s="200"/>
      <c r="G51" s="69">
        <v>42</v>
      </c>
      <c r="H51" s="72">
        <v>0</v>
      </c>
      <c r="I51" s="72">
        <v>0</v>
      </c>
    </row>
    <row r="52" spans="1:9" ht="15" customHeight="1" x14ac:dyDescent="0.25">
      <c r="A52" s="198" t="s">
        <v>388</v>
      </c>
      <c r="B52" s="199"/>
      <c r="C52" s="199"/>
      <c r="D52" s="199"/>
      <c r="E52" s="199"/>
      <c r="F52" s="200"/>
      <c r="G52" s="69">
        <v>43</v>
      </c>
      <c r="H52" s="72">
        <v>0</v>
      </c>
      <c r="I52" s="72">
        <v>-51705655</v>
      </c>
    </row>
    <row r="53" spans="1:9" ht="15" customHeight="1" x14ac:dyDescent="0.25">
      <c r="A53" s="198" t="s">
        <v>389</v>
      </c>
      <c r="B53" s="199"/>
      <c r="C53" s="199"/>
      <c r="D53" s="199"/>
      <c r="E53" s="199"/>
      <c r="F53" s="200"/>
      <c r="G53" s="69">
        <v>44</v>
      </c>
      <c r="H53" s="72">
        <v>0</v>
      </c>
      <c r="I53" s="72">
        <v>0</v>
      </c>
    </row>
    <row r="54" spans="1:9" ht="15" customHeight="1" x14ac:dyDescent="0.25">
      <c r="A54" s="284" t="s">
        <v>390</v>
      </c>
      <c r="B54" s="285"/>
      <c r="C54" s="285"/>
      <c r="D54" s="285"/>
      <c r="E54" s="285"/>
      <c r="F54" s="286"/>
      <c r="G54" s="49">
        <v>45</v>
      </c>
      <c r="H54" s="71">
        <f>H49+H50+H51+H52+H53</f>
        <v>-259436511</v>
      </c>
      <c r="I54" s="71">
        <f>I49+I50+I51+I52+I53</f>
        <v>-352973959</v>
      </c>
    </row>
    <row r="55" spans="1:9" ht="15" customHeight="1" x14ac:dyDescent="0.25">
      <c r="A55" s="266" t="s">
        <v>391</v>
      </c>
      <c r="B55" s="267"/>
      <c r="C55" s="267"/>
      <c r="D55" s="267"/>
      <c r="E55" s="267"/>
      <c r="F55" s="268"/>
      <c r="G55" s="49">
        <v>46</v>
      </c>
      <c r="H55" s="71">
        <f>H48+H54</f>
        <v>322805291</v>
      </c>
      <c r="I55" s="71">
        <f>I48+I54</f>
        <v>135956171</v>
      </c>
    </row>
    <row r="56" spans="1:9" ht="15" customHeight="1" x14ac:dyDescent="0.25">
      <c r="A56" s="198" t="s">
        <v>392</v>
      </c>
      <c r="B56" s="199"/>
      <c r="C56" s="199"/>
      <c r="D56" s="199"/>
      <c r="E56" s="199"/>
      <c r="F56" s="200"/>
      <c r="G56" s="69">
        <v>47</v>
      </c>
      <c r="H56" s="72">
        <v>0</v>
      </c>
      <c r="I56" s="72">
        <v>0</v>
      </c>
    </row>
    <row r="57" spans="1:9" ht="15" customHeight="1" x14ac:dyDescent="0.25">
      <c r="A57" s="266" t="s">
        <v>393</v>
      </c>
      <c r="B57" s="267"/>
      <c r="C57" s="267"/>
      <c r="D57" s="267"/>
      <c r="E57" s="267"/>
      <c r="F57" s="268"/>
      <c r="G57" s="49">
        <v>48</v>
      </c>
      <c r="H57" s="71">
        <f>H27+H42+H55+H56</f>
        <v>-246887</v>
      </c>
      <c r="I57" s="71">
        <f>I27+I42+I55+I56</f>
        <v>-68867664</v>
      </c>
    </row>
    <row r="58" spans="1:9" ht="15" customHeight="1" x14ac:dyDescent="0.25">
      <c r="A58" s="296" t="s">
        <v>394</v>
      </c>
      <c r="B58" s="297"/>
      <c r="C58" s="297"/>
      <c r="D58" s="297"/>
      <c r="E58" s="297"/>
      <c r="F58" s="298"/>
      <c r="G58" s="69">
        <v>49</v>
      </c>
      <c r="H58" s="72">
        <v>237647697</v>
      </c>
      <c r="I58" s="72">
        <v>237400810</v>
      </c>
    </row>
    <row r="59" spans="1:9" ht="15" customHeight="1" x14ac:dyDescent="0.25">
      <c r="A59" s="293" t="s">
        <v>395</v>
      </c>
      <c r="B59" s="294"/>
      <c r="C59" s="294"/>
      <c r="D59" s="294"/>
      <c r="E59" s="294"/>
      <c r="F59" s="295"/>
      <c r="G59" s="65">
        <v>50</v>
      </c>
      <c r="H59" s="74">
        <f>H57+H58</f>
        <v>237400810</v>
      </c>
      <c r="I59" s="74">
        <f>I57+I58</f>
        <v>168533146</v>
      </c>
    </row>
  </sheetData>
  <mergeCells count="59">
    <mergeCell ref="A55:F55"/>
    <mergeCell ref="A56:F56"/>
    <mergeCell ref="A57:F57"/>
    <mergeCell ref="A58:F58"/>
    <mergeCell ref="A59:F59"/>
    <mergeCell ref="A54:F54"/>
    <mergeCell ref="A43:I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F24"/>
    <mergeCell ref="A25:F25"/>
    <mergeCell ref="A26:F26"/>
    <mergeCell ref="A27:F27"/>
    <mergeCell ref="A28:I28"/>
    <mergeCell ref="A29:F29"/>
    <mergeCell ref="A18:F18"/>
    <mergeCell ref="A7:I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I4"/>
    <mergeCell ref="A5:F5"/>
  </mergeCells>
  <conditionalFormatting sqref="H8">
    <cfRule type="cellIs" dxfId="21" priority="22" stopIfTrue="1" operator="notEqual">
      <formula>ROUND(H8,0)</formula>
    </cfRule>
  </conditionalFormatting>
  <conditionalFormatting sqref="H11:H12 H15:H17">
    <cfRule type="cellIs" dxfId="20" priority="21" stopIfTrue="1" operator="notEqual">
      <formula>ROUND(H11,0)</formula>
    </cfRule>
  </conditionalFormatting>
  <conditionalFormatting sqref="H10 H14">
    <cfRule type="cellIs" dxfId="19" priority="19" stopIfTrue="1" operator="notEqual">
      <formula>ROUND(H10,0)</formula>
    </cfRule>
    <cfRule type="cellIs" dxfId="18" priority="20" stopIfTrue="1" operator="lessThan">
      <formula>0</formula>
    </cfRule>
  </conditionalFormatting>
  <conditionalFormatting sqref="H13">
    <cfRule type="cellIs" dxfId="17" priority="17" stopIfTrue="1" operator="notEqual">
      <formula>ROUND(H13,0)</formula>
    </cfRule>
    <cfRule type="cellIs" dxfId="16" priority="18" stopIfTrue="1" operator="greaterThan">
      <formula>0</formula>
    </cfRule>
  </conditionalFormatting>
  <conditionalFormatting sqref="H23">
    <cfRule type="cellIs" dxfId="15" priority="16" stopIfTrue="1" operator="notEqual">
      <formula>ROUND(H23,0)</formula>
    </cfRule>
  </conditionalFormatting>
  <conditionalFormatting sqref="H20:H22">
    <cfRule type="cellIs" dxfId="14" priority="15" stopIfTrue="1" operator="notEqual">
      <formula>ROUND(H20,0)</formula>
    </cfRule>
  </conditionalFormatting>
  <conditionalFormatting sqref="H26">
    <cfRule type="cellIs" dxfId="13" priority="14" stopIfTrue="1" operator="notEqual">
      <formula>ROUND(H26,0)</formula>
    </cfRule>
  </conditionalFormatting>
  <conditionalFormatting sqref="H25">
    <cfRule type="cellIs" dxfId="12" priority="12" stopIfTrue="1" operator="notEqual">
      <formula>ROUND(H25,0)</formula>
    </cfRule>
    <cfRule type="cellIs" dxfId="11" priority="13" stopIfTrue="1" operator="greaterThan">
      <formula>0</formula>
    </cfRule>
  </conditionalFormatting>
  <conditionalFormatting sqref="H29:H34">
    <cfRule type="cellIs" dxfId="10" priority="10" stopIfTrue="1" operator="notEqual">
      <formula>ROUND(H29,0)</formula>
    </cfRule>
    <cfRule type="cellIs" dxfId="9" priority="11" stopIfTrue="1" operator="lessThan">
      <formula>0</formula>
    </cfRule>
  </conditionalFormatting>
  <conditionalFormatting sqref="H39">
    <cfRule type="cellIs" dxfId="8" priority="9" stopIfTrue="1" operator="notEqual">
      <formula>ROUND(H39,0)</formula>
    </cfRule>
  </conditionalFormatting>
  <conditionalFormatting sqref="H36:H38">
    <cfRule type="cellIs" dxfId="7" priority="7" stopIfTrue="1" operator="notEqual">
      <formula>ROUND(H36,0)</formula>
    </cfRule>
    <cfRule type="cellIs" dxfId="6" priority="8" stopIfTrue="1" operator="greaterThan">
      <formula>0</formula>
    </cfRule>
  </conditionalFormatting>
  <conditionalFormatting sqref="H46">
    <cfRule type="cellIs" dxfId="5" priority="5" stopIfTrue="1" operator="notEqual">
      <formula>ROUND(H46,0)</formula>
    </cfRule>
    <cfRule type="cellIs" dxfId="4" priority="6" stopIfTrue="1" operator="lessThan">
      <formula>0</formula>
    </cfRule>
  </conditionalFormatting>
  <conditionalFormatting sqref="H49:H52">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3">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activeCell="K49" sqref="K49"/>
    </sheetView>
  </sheetViews>
  <sheetFormatPr defaultRowHeight="15" x14ac:dyDescent="0.25"/>
  <sheetData>
    <row r="1" spans="1:9" x14ac:dyDescent="0.25">
      <c r="A1" s="231" t="s">
        <v>31</v>
      </c>
      <c r="B1" s="276"/>
      <c r="C1" s="276"/>
      <c r="D1" s="276"/>
      <c r="E1" s="276"/>
      <c r="F1" s="276"/>
      <c r="G1" s="276"/>
      <c r="H1" s="276"/>
      <c r="I1" s="276"/>
    </row>
    <row r="2" spans="1:9" x14ac:dyDescent="0.25">
      <c r="A2" s="233" t="s">
        <v>32</v>
      </c>
      <c r="B2" s="234"/>
      <c r="C2" s="234"/>
      <c r="D2" s="234"/>
      <c r="E2" s="234"/>
      <c r="F2" s="234"/>
      <c r="G2" s="234"/>
      <c r="H2" s="234"/>
      <c r="I2" s="234"/>
    </row>
    <row r="3" spans="1:9" x14ac:dyDescent="0.25">
      <c r="A3" s="278" t="s">
        <v>20</v>
      </c>
      <c r="B3" s="302"/>
      <c r="C3" s="302"/>
      <c r="D3" s="302"/>
      <c r="E3" s="302"/>
      <c r="F3" s="302"/>
      <c r="G3" s="302"/>
      <c r="H3" s="302"/>
      <c r="I3" s="302"/>
    </row>
    <row r="4" spans="1:9" x14ac:dyDescent="0.25">
      <c r="A4" s="303" t="s">
        <v>33</v>
      </c>
      <c r="B4" s="304"/>
      <c r="C4" s="304"/>
      <c r="D4" s="304"/>
      <c r="E4" s="304"/>
      <c r="F4" s="304"/>
      <c r="G4" s="304"/>
      <c r="H4" s="304"/>
      <c r="I4" s="305"/>
    </row>
    <row r="5" spans="1:9" ht="45.75" thickBot="1" x14ac:dyDescent="0.3">
      <c r="A5" s="281" t="s">
        <v>21</v>
      </c>
      <c r="B5" s="306"/>
      <c r="C5" s="306"/>
      <c r="D5" s="306"/>
      <c r="E5" s="306"/>
      <c r="F5" s="307"/>
      <c r="G5" s="59" t="s">
        <v>24</v>
      </c>
      <c r="H5" s="60" t="s">
        <v>22</v>
      </c>
      <c r="I5" s="60" t="s">
        <v>23</v>
      </c>
    </row>
    <row r="6" spans="1:9" x14ac:dyDescent="0.25">
      <c r="A6" s="299">
        <v>1</v>
      </c>
      <c r="B6" s="300"/>
      <c r="C6" s="300"/>
      <c r="D6" s="300"/>
      <c r="E6" s="300"/>
      <c r="F6" s="301"/>
      <c r="G6" s="61">
        <v>2</v>
      </c>
      <c r="H6" s="62" t="s">
        <v>25</v>
      </c>
      <c r="I6" s="62" t="s">
        <v>26</v>
      </c>
    </row>
    <row r="7" spans="1:9" x14ac:dyDescent="0.25">
      <c r="A7" s="287" t="s">
        <v>27</v>
      </c>
      <c r="B7" s="308"/>
      <c r="C7" s="308"/>
      <c r="D7" s="308"/>
      <c r="E7" s="308"/>
      <c r="F7" s="308"/>
      <c r="G7" s="308"/>
      <c r="H7" s="308"/>
      <c r="I7" s="309"/>
    </row>
    <row r="8" spans="1:9" x14ac:dyDescent="0.25">
      <c r="A8" s="310" t="s">
        <v>34</v>
      </c>
      <c r="B8" s="310"/>
      <c r="C8" s="310"/>
      <c r="D8" s="310"/>
      <c r="E8" s="310"/>
      <c r="F8" s="310"/>
      <c r="G8" s="81">
        <v>1</v>
      </c>
      <c r="H8" s="80">
        <v>0</v>
      </c>
      <c r="I8" s="80">
        <v>0</v>
      </c>
    </row>
    <row r="9" spans="1:9" x14ac:dyDescent="0.25">
      <c r="A9" s="220" t="s">
        <v>35</v>
      </c>
      <c r="B9" s="220"/>
      <c r="C9" s="220"/>
      <c r="D9" s="220"/>
      <c r="E9" s="220"/>
      <c r="F9" s="220"/>
      <c r="G9" s="47">
        <v>2</v>
      </c>
      <c r="H9" s="80">
        <v>0</v>
      </c>
      <c r="I9" s="80">
        <v>0</v>
      </c>
    </row>
    <row r="10" spans="1:9" x14ac:dyDescent="0.25">
      <c r="A10" s="220" t="s">
        <v>36</v>
      </c>
      <c r="B10" s="220"/>
      <c r="C10" s="220"/>
      <c r="D10" s="220"/>
      <c r="E10" s="220"/>
      <c r="F10" s="220"/>
      <c r="G10" s="47">
        <v>3</v>
      </c>
      <c r="H10" s="80">
        <v>0</v>
      </c>
      <c r="I10" s="80">
        <v>0</v>
      </c>
    </row>
    <row r="11" spans="1:9" x14ac:dyDescent="0.25">
      <c r="A11" s="220" t="s">
        <v>37</v>
      </c>
      <c r="B11" s="220"/>
      <c r="C11" s="220"/>
      <c r="D11" s="220"/>
      <c r="E11" s="220"/>
      <c r="F11" s="220"/>
      <c r="G11" s="47">
        <v>4</v>
      </c>
      <c r="H11" s="80">
        <v>0</v>
      </c>
      <c r="I11" s="80">
        <v>0</v>
      </c>
    </row>
    <row r="12" spans="1:9" x14ac:dyDescent="0.25">
      <c r="A12" s="220" t="s">
        <v>38</v>
      </c>
      <c r="B12" s="220"/>
      <c r="C12" s="220"/>
      <c r="D12" s="220"/>
      <c r="E12" s="220"/>
      <c r="F12" s="220"/>
      <c r="G12" s="47">
        <v>5</v>
      </c>
      <c r="H12" s="80">
        <v>0</v>
      </c>
      <c r="I12" s="80">
        <v>0</v>
      </c>
    </row>
    <row r="13" spans="1:9" x14ac:dyDescent="0.25">
      <c r="A13" s="220" t="s">
        <v>39</v>
      </c>
      <c r="B13" s="220"/>
      <c r="C13" s="220"/>
      <c r="D13" s="220"/>
      <c r="E13" s="220"/>
      <c r="F13" s="220"/>
      <c r="G13" s="47">
        <v>6</v>
      </c>
      <c r="H13" s="80">
        <v>0</v>
      </c>
      <c r="I13" s="80">
        <v>0</v>
      </c>
    </row>
    <row r="14" spans="1:9" x14ac:dyDescent="0.25">
      <c r="A14" s="220" t="s">
        <v>40</v>
      </c>
      <c r="B14" s="220"/>
      <c r="C14" s="220"/>
      <c r="D14" s="220"/>
      <c r="E14" s="220"/>
      <c r="F14" s="220"/>
      <c r="G14" s="47">
        <v>7</v>
      </c>
      <c r="H14" s="80">
        <v>0</v>
      </c>
      <c r="I14" s="80">
        <v>0</v>
      </c>
    </row>
    <row r="15" spans="1:9" x14ac:dyDescent="0.25">
      <c r="A15" s="220" t="s">
        <v>41</v>
      </c>
      <c r="B15" s="220"/>
      <c r="C15" s="220"/>
      <c r="D15" s="220"/>
      <c r="E15" s="220"/>
      <c r="F15" s="220"/>
      <c r="G15" s="47">
        <v>8</v>
      </c>
      <c r="H15" s="80">
        <v>0</v>
      </c>
      <c r="I15" s="80">
        <v>0</v>
      </c>
    </row>
    <row r="16" spans="1:9" x14ac:dyDescent="0.25">
      <c r="A16" s="265" t="s">
        <v>42</v>
      </c>
      <c r="B16" s="265"/>
      <c r="C16" s="265"/>
      <c r="D16" s="265"/>
      <c r="E16" s="265"/>
      <c r="F16" s="265"/>
      <c r="G16" s="49">
        <v>9</v>
      </c>
      <c r="H16" s="71">
        <f>SUM(H8:H15)</f>
        <v>0</v>
      </c>
      <c r="I16" s="71">
        <f>SUM(I8:I15)</f>
        <v>0</v>
      </c>
    </row>
    <row r="17" spans="1:9" x14ac:dyDescent="0.25">
      <c r="A17" s="220" t="s">
        <v>43</v>
      </c>
      <c r="B17" s="220"/>
      <c r="C17" s="220"/>
      <c r="D17" s="220"/>
      <c r="E17" s="220"/>
      <c r="F17" s="220"/>
      <c r="G17" s="47">
        <v>10</v>
      </c>
      <c r="H17" s="72">
        <v>0</v>
      </c>
      <c r="I17" s="72">
        <v>0</v>
      </c>
    </row>
    <row r="18" spans="1:9" x14ac:dyDescent="0.25">
      <c r="A18" s="220" t="s">
        <v>44</v>
      </c>
      <c r="B18" s="220"/>
      <c r="C18" s="220"/>
      <c r="D18" s="220"/>
      <c r="E18" s="220"/>
      <c r="F18" s="220"/>
      <c r="G18" s="47">
        <v>11</v>
      </c>
      <c r="H18" s="72">
        <v>0</v>
      </c>
      <c r="I18" s="72">
        <v>0</v>
      </c>
    </row>
    <row r="19" spans="1:9" x14ac:dyDescent="0.25">
      <c r="A19" s="311" t="s">
        <v>45</v>
      </c>
      <c r="B19" s="311"/>
      <c r="C19" s="311"/>
      <c r="D19" s="311"/>
      <c r="E19" s="311"/>
      <c r="F19" s="311"/>
      <c r="G19" s="65">
        <v>12</v>
      </c>
      <c r="H19" s="74">
        <f>H16+H17+H18</f>
        <v>0</v>
      </c>
      <c r="I19" s="74">
        <f>I16+I17+I18</f>
        <v>0</v>
      </c>
    </row>
    <row r="20" spans="1:9" x14ac:dyDescent="0.25">
      <c r="A20" s="287" t="s">
        <v>28</v>
      </c>
      <c r="B20" s="308"/>
      <c r="C20" s="308"/>
      <c r="D20" s="308"/>
      <c r="E20" s="308"/>
      <c r="F20" s="308"/>
      <c r="G20" s="308"/>
      <c r="H20" s="308"/>
      <c r="I20" s="309"/>
    </row>
    <row r="21" spans="1:9" x14ac:dyDescent="0.25">
      <c r="A21" s="310" t="s">
        <v>46</v>
      </c>
      <c r="B21" s="310"/>
      <c r="C21" s="310"/>
      <c r="D21" s="310"/>
      <c r="E21" s="310"/>
      <c r="F21" s="310"/>
      <c r="G21" s="81">
        <v>13</v>
      </c>
      <c r="H21" s="80">
        <v>0</v>
      </c>
      <c r="I21" s="80">
        <v>0</v>
      </c>
    </row>
    <row r="22" spans="1:9" x14ac:dyDescent="0.25">
      <c r="A22" s="220" t="s">
        <v>47</v>
      </c>
      <c r="B22" s="220"/>
      <c r="C22" s="220"/>
      <c r="D22" s="220"/>
      <c r="E22" s="220"/>
      <c r="F22" s="220"/>
      <c r="G22" s="47">
        <v>14</v>
      </c>
      <c r="H22" s="80">
        <v>0</v>
      </c>
      <c r="I22" s="72">
        <v>0</v>
      </c>
    </row>
    <row r="23" spans="1:9" x14ac:dyDescent="0.25">
      <c r="A23" s="220" t="s">
        <v>48</v>
      </c>
      <c r="B23" s="220"/>
      <c r="C23" s="220"/>
      <c r="D23" s="220"/>
      <c r="E23" s="220"/>
      <c r="F23" s="220"/>
      <c r="G23" s="47">
        <v>15</v>
      </c>
      <c r="H23" s="80">
        <v>0</v>
      </c>
      <c r="I23" s="72">
        <v>0</v>
      </c>
    </row>
    <row r="24" spans="1:9" x14ac:dyDescent="0.25">
      <c r="A24" s="220" t="s">
        <v>49</v>
      </c>
      <c r="B24" s="220"/>
      <c r="C24" s="220"/>
      <c r="D24" s="220"/>
      <c r="E24" s="220"/>
      <c r="F24" s="220"/>
      <c r="G24" s="47">
        <v>16</v>
      </c>
      <c r="H24" s="80">
        <v>0</v>
      </c>
      <c r="I24" s="72">
        <v>0</v>
      </c>
    </row>
    <row r="25" spans="1:9" x14ac:dyDescent="0.25">
      <c r="A25" s="220" t="s">
        <v>50</v>
      </c>
      <c r="B25" s="220"/>
      <c r="C25" s="220"/>
      <c r="D25" s="220"/>
      <c r="E25" s="220"/>
      <c r="F25" s="220"/>
      <c r="G25" s="47">
        <v>17</v>
      </c>
      <c r="H25" s="80">
        <v>0</v>
      </c>
      <c r="I25" s="72">
        <v>0</v>
      </c>
    </row>
    <row r="26" spans="1:9" x14ac:dyDescent="0.25">
      <c r="A26" s="220" t="s">
        <v>51</v>
      </c>
      <c r="B26" s="220"/>
      <c r="C26" s="220"/>
      <c r="D26" s="220"/>
      <c r="E26" s="220"/>
      <c r="F26" s="220"/>
      <c r="G26" s="47">
        <v>18</v>
      </c>
      <c r="H26" s="80">
        <v>0</v>
      </c>
      <c r="I26" s="72">
        <v>0</v>
      </c>
    </row>
    <row r="27" spans="1:9" x14ac:dyDescent="0.25">
      <c r="A27" s="265" t="s">
        <v>52</v>
      </c>
      <c r="B27" s="265"/>
      <c r="C27" s="265"/>
      <c r="D27" s="265"/>
      <c r="E27" s="265"/>
      <c r="F27" s="265"/>
      <c r="G27" s="49">
        <v>19</v>
      </c>
      <c r="H27" s="71">
        <f>SUM(H21:H26)</f>
        <v>0</v>
      </c>
      <c r="I27" s="71">
        <f>SUM(I21:I26)</f>
        <v>0</v>
      </c>
    </row>
    <row r="28" spans="1:9" x14ac:dyDescent="0.25">
      <c r="A28" s="220" t="s">
        <v>53</v>
      </c>
      <c r="B28" s="220"/>
      <c r="C28" s="220"/>
      <c r="D28" s="220"/>
      <c r="E28" s="220"/>
      <c r="F28" s="220"/>
      <c r="G28" s="47">
        <v>20</v>
      </c>
      <c r="H28" s="72">
        <v>0</v>
      </c>
      <c r="I28" s="72">
        <v>0</v>
      </c>
    </row>
    <row r="29" spans="1:9" x14ac:dyDescent="0.25">
      <c r="A29" s="220" t="s">
        <v>54</v>
      </c>
      <c r="B29" s="220"/>
      <c r="C29" s="220"/>
      <c r="D29" s="220"/>
      <c r="E29" s="220"/>
      <c r="F29" s="220"/>
      <c r="G29" s="47">
        <v>21</v>
      </c>
      <c r="H29" s="72">
        <v>0</v>
      </c>
      <c r="I29" s="72">
        <v>0</v>
      </c>
    </row>
    <row r="30" spans="1:9" x14ac:dyDescent="0.25">
      <c r="A30" s="220" t="s">
        <v>55</v>
      </c>
      <c r="B30" s="220"/>
      <c r="C30" s="220"/>
      <c r="D30" s="220"/>
      <c r="E30" s="220"/>
      <c r="F30" s="220"/>
      <c r="G30" s="47">
        <v>22</v>
      </c>
      <c r="H30" s="72">
        <v>0</v>
      </c>
      <c r="I30" s="72">
        <v>0</v>
      </c>
    </row>
    <row r="31" spans="1:9" x14ac:dyDescent="0.25">
      <c r="A31" s="220" t="s">
        <v>56</v>
      </c>
      <c r="B31" s="220"/>
      <c r="C31" s="220"/>
      <c r="D31" s="220"/>
      <c r="E31" s="220"/>
      <c r="F31" s="220"/>
      <c r="G31" s="47">
        <v>23</v>
      </c>
      <c r="H31" s="72">
        <v>0</v>
      </c>
      <c r="I31" s="72">
        <v>0</v>
      </c>
    </row>
    <row r="32" spans="1:9" x14ac:dyDescent="0.25">
      <c r="A32" s="220" t="s">
        <v>57</v>
      </c>
      <c r="B32" s="220"/>
      <c r="C32" s="220"/>
      <c r="D32" s="220"/>
      <c r="E32" s="220"/>
      <c r="F32" s="220"/>
      <c r="G32" s="47">
        <v>24</v>
      </c>
      <c r="H32" s="72">
        <v>0</v>
      </c>
      <c r="I32" s="72">
        <v>0</v>
      </c>
    </row>
    <row r="33" spans="1:9" x14ac:dyDescent="0.25">
      <c r="A33" s="265" t="s">
        <v>58</v>
      </c>
      <c r="B33" s="265"/>
      <c r="C33" s="265"/>
      <c r="D33" s="265"/>
      <c r="E33" s="265"/>
      <c r="F33" s="265"/>
      <c r="G33" s="49">
        <v>25</v>
      </c>
      <c r="H33" s="71">
        <f>SUM(H28:H32)</f>
        <v>0</v>
      </c>
      <c r="I33" s="71">
        <f>SUM(I28:I32)</f>
        <v>0</v>
      </c>
    </row>
    <row r="34" spans="1:9" x14ac:dyDescent="0.25">
      <c r="A34" s="311" t="s">
        <v>59</v>
      </c>
      <c r="B34" s="311"/>
      <c r="C34" s="311"/>
      <c r="D34" s="311"/>
      <c r="E34" s="311"/>
      <c r="F34" s="311"/>
      <c r="G34" s="65">
        <v>26</v>
      </c>
      <c r="H34" s="74">
        <f>H27+H33</f>
        <v>0</v>
      </c>
      <c r="I34" s="74">
        <f>I27+I33</f>
        <v>0</v>
      </c>
    </row>
    <row r="35" spans="1:9" x14ac:dyDescent="0.25">
      <c r="A35" s="287" t="s">
        <v>29</v>
      </c>
      <c r="B35" s="308"/>
      <c r="C35" s="308"/>
      <c r="D35" s="308"/>
      <c r="E35" s="308"/>
      <c r="F35" s="308"/>
      <c r="G35" s="308">
        <v>0</v>
      </c>
      <c r="H35" s="308"/>
      <c r="I35" s="309"/>
    </row>
    <row r="36" spans="1:9" x14ac:dyDescent="0.25">
      <c r="A36" s="313" t="s">
        <v>60</v>
      </c>
      <c r="B36" s="313"/>
      <c r="C36" s="313"/>
      <c r="D36" s="313"/>
      <c r="E36" s="313"/>
      <c r="F36" s="313"/>
      <c r="G36" s="81">
        <v>27</v>
      </c>
      <c r="H36" s="80">
        <v>0</v>
      </c>
      <c r="I36" s="80">
        <v>0</v>
      </c>
    </row>
    <row r="37" spans="1:9" x14ac:dyDescent="0.25">
      <c r="A37" s="312" t="s">
        <v>61</v>
      </c>
      <c r="B37" s="312"/>
      <c r="C37" s="312"/>
      <c r="D37" s="312"/>
      <c r="E37" s="312"/>
      <c r="F37" s="312"/>
      <c r="G37" s="47">
        <v>28</v>
      </c>
      <c r="H37" s="72">
        <v>0</v>
      </c>
      <c r="I37" s="72">
        <v>0</v>
      </c>
    </row>
    <row r="38" spans="1:9" x14ac:dyDescent="0.25">
      <c r="A38" s="312" t="s">
        <v>62</v>
      </c>
      <c r="B38" s="312"/>
      <c r="C38" s="312"/>
      <c r="D38" s="312"/>
      <c r="E38" s="312"/>
      <c r="F38" s="312"/>
      <c r="G38" s="47">
        <v>29</v>
      </c>
      <c r="H38" s="72">
        <v>0</v>
      </c>
      <c r="I38" s="72">
        <v>0</v>
      </c>
    </row>
    <row r="39" spans="1:9" x14ac:dyDescent="0.25">
      <c r="A39" s="312" t="s">
        <v>63</v>
      </c>
      <c r="B39" s="312"/>
      <c r="C39" s="312"/>
      <c r="D39" s="312"/>
      <c r="E39" s="312"/>
      <c r="F39" s="312"/>
      <c r="G39" s="47">
        <v>30</v>
      </c>
      <c r="H39" s="72">
        <v>0</v>
      </c>
      <c r="I39" s="72">
        <v>0</v>
      </c>
    </row>
    <row r="40" spans="1:9" x14ac:dyDescent="0.25">
      <c r="A40" s="265" t="s">
        <v>64</v>
      </c>
      <c r="B40" s="265"/>
      <c r="C40" s="265"/>
      <c r="D40" s="265"/>
      <c r="E40" s="265"/>
      <c r="F40" s="265"/>
      <c r="G40" s="49">
        <v>31</v>
      </c>
      <c r="H40" s="71">
        <f>H39+H38+H37+H36</f>
        <v>0</v>
      </c>
      <c r="I40" s="71">
        <f>I39+I38+I37+I36</f>
        <v>0</v>
      </c>
    </row>
    <row r="41" spans="1:9" x14ac:dyDescent="0.25">
      <c r="A41" s="312" t="s">
        <v>65</v>
      </c>
      <c r="B41" s="312"/>
      <c r="C41" s="312"/>
      <c r="D41" s="312"/>
      <c r="E41" s="312"/>
      <c r="F41" s="312"/>
      <c r="G41" s="47">
        <v>32</v>
      </c>
      <c r="H41" s="72">
        <v>0</v>
      </c>
      <c r="I41" s="72">
        <v>0</v>
      </c>
    </row>
    <row r="42" spans="1:9" x14ac:dyDescent="0.25">
      <c r="A42" s="312" t="s">
        <v>66</v>
      </c>
      <c r="B42" s="312"/>
      <c r="C42" s="312"/>
      <c r="D42" s="312"/>
      <c r="E42" s="312"/>
      <c r="F42" s="312"/>
      <c r="G42" s="47">
        <v>33</v>
      </c>
      <c r="H42" s="72">
        <v>0</v>
      </c>
      <c r="I42" s="72">
        <v>0</v>
      </c>
    </row>
    <row r="43" spans="1:9" x14ac:dyDescent="0.25">
      <c r="A43" s="312" t="s">
        <v>67</v>
      </c>
      <c r="B43" s="312"/>
      <c r="C43" s="312"/>
      <c r="D43" s="312"/>
      <c r="E43" s="312"/>
      <c r="F43" s="312"/>
      <c r="G43" s="47">
        <v>34</v>
      </c>
      <c r="H43" s="72">
        <v>0</v>
      </c>
      <c r="I43" s="72">
        <v>0</v>
      </c>
    </row>
    <row r="44" spans="1:9" x14ac:dyDescent="0.25">
      <c r="A44" s="312" t="s">
        <v>68</v>
      </c>
      <c r="B44" s="312"/>
      <c r="C44" s="312"/>
      <c r="D44" s="312"/>
      <c r="E44" s="312"/>
      <c r="F44" s="312"/>
      <c r="G44" s="47">
        <v>35</v>
      </c>
      <c r="H44" s="72">
        <v>0</v>
      </c>
      <c r="I44" s="72">
        <v>0</v>
      </c>
    </row>
    <row r="45" spans="1:9" x14ac:dyDescent="0.25">
      <c r="A45" s="312" t="s">
        <v>69</v>
      </c>
      <c r="B45" s="312"/>
      <c r="C45" s="312"/>
      <c r="D45" s="312"/>
      <c r="E45" s="312"/>
      <c r="F45" s="312"/>
      <c r="G45" s="47">
        <v>36</v>
      </c>
      <c r="H45" s="72">
        <v>0</v>
      </c>
      <c r="I45" s="72">
        <v>0</v>
      </c>
    </row>
    <row r="46" spans="1:9" x14ac:dyDescent="0.25">
      <c r="A46" s="265" t="s">
        <v>70</v>
      </c>
      <c r="B46" s="265"/>
      <c r="C46" s="265"/>
      <c r="D46" s="265"/>
      <c r="E46" s="265"/>
      <c r="F46" s="265"/>
      <c r="G46" s="49">
        <v>37</v>
      </c>
      <c r="H46" s="71">
        <f>H45+H44+H43+H42+H41</f>
        <v>0</v>
      </c>
      <c r="I46" s="71">
        <f>I45+I44+I43+I42+I41</f>
        <v>0</v>
      </c>
    </row>
    <row r="47" spans="1:9" x14ac:dyDescent="0.25">
      <c r="A47" s="272" t="s">
        <v>71</v>
      </c>
      <c r="B47" s="272"/>
      <c r="C47" s="272"/>
      <c r="D47" s="272"/>
      <c r="E47" s="272"/>
      <c r="F47" s="272"/>
      <c r="G47" s="49">
        <v>38</v>
      </c>
      <c r="H47" s="71">
        <f>H46+H40</f>
        <v>0</v>
      </c>
      <c r="I47" s="71">
        <f>I46+I40</f>
        <v>0</v>
      </c>
    </row>
    <row r="48" spans="1:9" x14ac:dyDescent="0.25">
      <c r="A48" s="220" t="s">
        <v>72</v>
      </c>
      <c r="B48" s="220"/>
      <c r="C48" s="220"/>
      <c r="D48" s="220"/>
      <c r="E48" s="220"/>
      <c r="F48" s="220"/>
      <c r="G48" s="47">
        <v>39</v>
      </c>
      <c r="H48" s="72">
        <v>0</v>
      </c>
      <c r="I48" s="72">
        <v>0</v>
      </c>
    </row>
    <row r="49" spans="1:9" x14ac:dyDescent="0.25">
      <c r="A49" s="272" t="s">
        <v>73</v>
      </c>
      <c r="B49" s="272"/>
      <c r="C49" s="272"/>
      <c r="D49" s="272"/>
      <c r="E49" s="272"/>
      <c r="F49" s="272"/>
      <c r="G49" s="49">
        <v>40</v>
      </c>
      <c r="H49" s="71">
        <f>H19+H34+H47+H48</f>
        <v>0</v>
      </c>
      <c r="I49" s="71">
        <f>I19+I34+I47+I48</f>
        <v>0</v>
      </c>
    </row>
    <row r="50" spans="1:9" x14ac:dyDescent="0.25">
      <c r="A50" s="314" t="s">
        <v>30</v>
      </c>
      <c r="B50" s="314"/>
      <c r="C50" s="314"/>
      <c r="D50" s="314"/>
      <c r="E50" s="314"/>
      <c r="F50" s="314"/>
      <c r="G50" s="47">
        <v>41</v>
      </c>
      <c r="H50" s="72">
        <v>0</v>
      </c>
      <c r="I50" s="72">
        <v>0</v>
      </c>
    </row>
    <row r="51" spans="1:9" x14ac:dyDescent="0.25">
      <c r="A51" s="315" t="s">
        <v>74</v>
      </c>
      <c r="B51" s="315"/>
      <c r="C51" s="315"/>
      <c r="D51" s="315"/>
      <c r="E51" s="315"/>
      <c r="F51" s="315"/>
      <c r="G51" s="54">
        <v>42</v>
      </c>
      <c r="H51" s="82">
        <f>H50+H49</f>
        <v>0</v>
      </c>
      <c r="I51" s="82">
        <f>I50+I49</f>
        <v>0</v>
      </c>
    </row>
  </sheetData>
  <mergeCells count="51">
    <mergeCell ref="A49:F49"/>
    <mergeCell ref="A50:F50"/>
    <mergeCell ref="A51:F51"/>
    <mergeCell ref="A43:F43"/>
    <mergeCell ref="A44:F44"/>
    <mergeCell ref="A45:F45"/>
    <mergeCell ref="A46:F46"/>
    <mergeCell ref="A47:F47"/>
    <mergeCell ref="A48:F48"/>
    <mergeCell ref="A42:F42"/>
    <mergeCell ref="A31:F31"/>
    <mergeCell ref="A32:F32"/>
    <mergeCell ref="A33:F33"/>
    <mergeCell ref="A34:F34"/>
    <mergeCell ref="A35:I35"/>
    <mergeCell ref="A36:F36"/>
    <mergeCell ref="A37:F37"/>
    <mergeCell ref="A38:F38"/>
    <mergeCell ref="A39:F39"/>
    <mergeCell ref="A40:F40"/>
    <mergeCell ref="A41:F41"/>
    <mergeCell ref="A30:F30"/>
    <mergeCell ref="A19:F19"/>
    <mergeCell ref="A20:I20"/>
    <mergeCell ref="A21:F21"/>
    <mergeCell ref="A22:F22"/>
    <mergeCell ref="A23:F23"/>
    <mergeCell ref="A24:F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F16"/>
    <mergeCell ref="A17:F17"/>
    <mergeCell ref="A6:F6"/>
    <mergeCell ref="A1:I1"/>
    <mergeCell ref="A2:I2"/>
    <mergeCell ref="A3:I3"/>
    <mergeCell ref="A4:I4"/>
    <mergeCell ref="A5:F5"/>
  </mergeCells>
  <dataValidations count="4">
    <dataValidation type="whole" operator="greaterThanOrEqual" allowBlank="1" showInputMessage="1" showErrorMessage="1" errorTitle="Pogrešan upis" error="Dopušten je upis samo pozitivnih cjelobrojnih vrijednosti" sqref="H50:I51 H36:I40 H8:I15 H21:I27">
      <formula1>0</formula1>
    </dataValidation>
    <dataValidation type="whole" operator="lessThanOrEqual" allowBlank="1" showInputMessage="1" showErrorMessage="1" errorTitle="Pogrešan upis" error="Dopušten je upis samo negativnih cjelobrojnih vrijednosti ili nule" sqref="H41:I46 H17:I17 I32:I33 I28:I30 H28:H33">
      <formula1>0</formula1>
    </dataValidation>
    <dataValidation type="whole" operator="notEqual" allowBlank="1" showInputMessage="1" showErrorMessage="1" errorTitle="Pogrešan upis" error="Dopušten je upis samo cjelobrojnih vrijednosti" sqref="H34:I34 H47:I49 H16:I16 H18:I19 I31">
      <formula1>999999999999</formula1>
    </dataValidation>
    <dataValidation type="whole" operator="greaterThanOrEqual" allowBlank="1" showInputMessage="1" showErrorMessage="1" errorTitle="Pogrešan unos" error="Mogu se unijeti samo cjelobrojne pozitivne vrijednosti." sqref="H20:I20 H35:I35">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C1" workbookViewId="0">
      <selection activeCell="O56" sqref="O56"/>
    </sheetView>
  </sheetViews>
  <sheetFormatPr defaultRowHeight="15" x14ac:dyDescent="0.25"/>
  <cols>
    <col min="7" max="7" width="13.7109375" customWidth="1"/>
  </cols>
  <sheetData>
    <row r="1" spans="1:23" ht="15" customHeight="1" x14ac:dyDescent="0.25">
      <c r="A1" s="349" t="s">
        <v>396</v>
      </c>
      <c r="B1" s="350"/>
      <c r="C1" s="350"/>
      <c r="D1" s="350"/>
      <c r="E1" s="350"/>
      <c r="F1" s="350"/>
      <c r="G1" s="350"/>
      <c r="H1" s="350"/>
      <c r="I1" s="350"/>
      <c r="J1" s="350"/>
      <c r="K1" s="350"/>
      <c r="L1" s="350"/>
      <c r="M1" s="350"/>
      <c r="N1" s="350"/>
      <c r="O1" s="350"/>
      <c r="P1" s="350"/>
      <c r="Q1" s="350"/>
      <c r="R1" s="350"/>
      <c r="S1" s="350"/>
      <c r="T1" s="350"/>
      <c r="U1" s="350"/>
      <c r="V1" s="350"/>
      <c r="W1" s="350"/>
    </row>
    <row r="2" spans="1:23" x14ac:dyDescent="0.25">
      <c r="A2" s="109"/>
      <c r="B2" s="104"/>
      <c r="C2" s="316" t="s">
        <v>397</v>
      </c>
      <c r="D2" s="316"/>
      <c r="E2" s="105">
        <v>43101</v>
      </c>
      <c r="F2" s="106" t="s">
        <v>92</v>
      </c>
      <c r="G2" s="105">
        <v>43465</v>
      </c>
      <c r="H2" s="107"/>
      <c r="I2" s="107"/>
      <c r="J2" s="107"/>
      <c r="K2" s="108"/>
      <c r="L2" s="103"/>
      <c r="M2" s="103"/>
      <c r="N2" s="103"/>
      <c r="O2" s="103"/>
      <c r="P2" s="103"/>
      <c r="Q2" s="103"/>
      <c r="R2" s="103"/>
      <c r="S2" s="103"/>
      <c r="T2" s="103"/>
      <c r="U2" s="103"/>
      <c r="V2" s="103" t="s">
        <v>125</v>
      </c>
      <c r="W2" s="103"/>
    </row>
    <row r="3" spans="1:23" ht="15.95" customHeight="1" thickBot="1" x14ac:dyDescent="0.3">
      <c r="A3" s="317" t="s">
        <v>398</v>
      </c>
      <c r="B3" s="318"/>
      <c r="C3" s="318"/>
      <c r="D3" s="318"/>
      <c r="E3" s="318"/>
      <c r="F3" s="318"/>
      <c r="G3" s="321" t="s">
        <v>128</v>
      </c>
      <c r="H3" s="321" t="s">
        <v>399</v>
      </c>
      <c r="I3" s="321"/>
      <c r="J3" s="321"/>
      <c r="K3" s="321"/>
      <c r="L3" s="321"/>
      <c r="M3" s="321"/>
      <c r="N3" s="321"/>
      <c r="O3" s="321"/>
      <c r="P3" s="321"/>
      <c r="Q3" s="321"/>
      <c r="R3" s="321"/>
      <c r="S3" s="321"/>
      <c r="T3" s="321"/>
      <c r="U3" s="321"/>
      <c r="V3" s="323" t="s">
        <v>75</v>
      </c>
      <c r="W3" s="326" t="s">
        <v>76</v>
      </c>
    </row>
    <row r="4" spans="1:23" ht="72.75" thickBot="1" x14ac:dyDescent="0.3">
      <c r="A4" s="319"/>
      <c r="B4" s="320"/>
      <c r="C4" s="320"/>
      <c r="D4" s="320"/>
      <c r="E4" s="320"/>
      <c r="F4" s="320"/>
      <c r="G4" s="322"/>
      <c r="H4" s="110" t="s">
        <v>400</v>
      </c>
      <c r="I4" s="110" t="s">
        <v>401</v>
      </c>
      <c r="J4" s="110" t="s">
        <v>402</v>
      </c>
      <c r="K4" s="110" t="s">
        <v>403</v>
      </c>
      <c r="L4" s="110" t="s">
        <v>404</v>
      </c>
      <c r="M4" s="110" t="s">
        <v>405</v>
      </c>
      <c r="N4" s="110" t="s">
        <v>406</v>
      </c>
      <c r="O4" s="110" t="s">
        <v>407</v>
      </c>
      <c r="P4" s="110" t="s">
        <v>408</v>
      </c>
      <c r="Q4" s="110" t="s">
        <v>409</v>
      </c>
      <c r="R4" s="110" t="s">
        <v>410</v>
      </c>
      <c r="S4" s="110" t="s">
        <v>411</v>
      </c>
      <c r="T4" s="110" t="s">
        <v>412</v>
      </c>
      <c r="U4" s="110" t="s">
        <v>413</v>
      </c>
      <c r="V4" s="324"/>
      <c r="W4" s="327"/>
    </row>
    <row r="5" spans="1:23" ht="36" x14ac:dyDescent="0.25">
      <c r="A5" s="328">
        <v>1</v>
      </c>
      <c r="B5" s="329"/>
      <c r="C5" s="329"/>
      <c r="D5" s="329"/>
      <c r="E5" s="329"/>
      <c r="F5" s="329"/>
      <c r="G5" s="111">
        <v>2</v>
      </c>
      <c r="H5" s="112" t="s">
        <v>25</v>
      </c>
      <c r="I5" s="113" t="s">
        <v>26</v>
      </c>
      <c r="J5" s="112" t="s">
        <v>77</v>
      </c>
      <c r="K5" s="113" t="s">
        <v>78</v>
      </c>
      <c r="L5" s="112" t="s">
        <v>79</v>
      </c>
      <c r="M5" s="113" t="s">
        <v>80</v>
      </c>
      <c r="N5" s="112" t="s">
        <v>81</v>
      </c>
      <c r="O5" s="113" t="s">
        <v>82</v>
      </c>
      <c r="P5" s="112" t="s">
        <v>83</v>
      </c>
      <c r="Q5" s="113" t="s">
        <v>84</v>
      </c>
      <c r="R5" s="112" t="s">
        <v>85</v>
      </c>
      <c r="S5" s="113" t="s">
        <v>86</v>
      </c>
      <c r="T5" s="112" t="s">
        <v>87</v>
      </c>
      <c r="U5" s="112" t="s">
        <v>414</v>
      </c>
      <c r="V5" s="83" t="s">
        <v>88</v>
      </c>
      <c r="W5" s="84" t="s">
        <v>89</v>
      </c>
    </row>
    <row r="6" spans="1:23" x14ac:dyDescent="0.25">
      <c r="A6" s="330" t="s">
        <v>415</v>
      </c>
      <c r="B6" s="330"/>
      <c r="C6" s="330"/>
      <c r="D6" s="330"/>
      <c r="E6" s="330"/>
      <c r="F6" s="330"/>
      <c r="G6" s="330"/>
      <c r="H6" s="330"/>
      <c r="I6" s="330"/>
      <c r="J6" s="330"/>
      <c r="K6" s="330"/>
      <c r="L6" s="330"/>
      <c r="M6" s="330"/>
      <c r="N6" s="331"/>
      <c r="O6" s="331"/>
      <c r="P6" s="331"/>
      <c r="Q6" s="331"/>
      <c r="R6" s="331"/>
      <c r="S6" s="331"/>
      <c r="T6" s="331"/>
      <c r="U6" s="331"/>
      <c r="V6" s="331"/>
      <c r="W6" s="332"/>
    </row>
    <row r="7" spans="1:23" ht="15" customHeight="1" x14ac:dyDescent="0.25">
      <c r="A7" s="333" t="s">
        <v>416</v>
      </c>
      <c r="B7" s="333"/>
      <c r="C7" s="333"/>
      <c r="D7" s="333"/>
      <c r="E7" s="333"/>
      <c r="F7" s="333"/>
      <c r="G7" s="85">
        <v>1</v>
      </c>
      <c r="H7" s="86">
        <v>1672021210</v>
      </c>
      <c r="I7" s="86">
        <v>2204690</v>
      </c>
      <c r="J7" s="86">
        <v>67198750</v>
      </c>
      <c r="K7" s="86">
        <v>44815284</v>
      </c>
      <c r="L7" s="86">
        <v>37141295</v>
      </c>
      <c r="M7" s="86">
        <v>0</v>
      </c>
      <c r="N7" s="86">
        <v>9529123</v>
      </c>
      <c r="O7" s="86">
        <v>0</v>
      </c>
      <c r="P7" s="86">
        <v>273313</v>
      </c>
      <c r="Q7" s="86">
        <v>0</v>
      </c>
      <c r="R7" s="86">
        <v>0</v>
      </c>
      <c r="S7" s="86">
        <v>228523684</v>
      </c>
      <c r="T7" s="86">
        <v>336657721</v>
      </c>
      <c r="U7" s="87">
        <f>H7+I7+J7+K7-L7+M7+N7+O7+P7+Q7+R7+S7+T7</f>
        <v>2324082480</v>
      </c>
      <c r="V7" s="86">
        <v>0</v>
      </c>
      <c r="W7" s="87">
        <f>U7+V7</f>
        <v>2324082480</v>
      </c>
    </row>
    <row r="8" spans="1:23" ht="15" customHeight="1" x14ac:dyDescent="0.25">
      <c r="A8" s="334" t="s">
        <v>417</v>
      </c>
      <c r="B8" s="334"/>
      <c r="C8" s="334"/>
      <c r="D8" s="334"/>
      <c r="E8" s="334"/>
      <c r="F8" s="334"/>
      <c r="G8" s="85">
        <v>2</v>
      </c>
      <c r="H8" s="86">
        <v>0</v>
      </c>
      <c r="I8" s="86">
        <v>0</v>
      </c>
      <c r="J8" s="86">
        <v>0</v>
      </c>
      <c r="K8" s="86">
        <v>0</v>
      </c>
      <c r="L8" s="86">
        <v>0</v>
      </c>
      <c r="M8" s="86">
        <v>0</v>
      </c>
      <c r="N8" s="86">
        <v>0</v>
      </c>
      <c r="O8" s="86">
        <v>0</v>
      </c>
      <c r="P8" s="86">
        <v>0</v>
      </c>
      <c r="Q8" s="86">
        <v>0</v>
      </c>
      <c r="R8" s="86">
        <v>0</v>
      </c>
      <c r="S8" s="86">
        <v>0</v>
      </c>
      <c r="T8" s="86">
        <v>0</v>
      </c>
      <c r="U8" s="87">
        <f t="shared" ref="U8:U9" si="0">H8+I8+J8+K8-L8+M8+N8+O8+P8+Q8+R8+S8+T8</f>
        <v>0</v>
      </c>
      <c r="V8" s="86">
        <v>0</v>
      </c>
      <c r="W8" s="87">
        <f t="shared" ref="W8:W9" si="1">U8+V8</f>
        <v>0</v>
      </c>
    </row>
    <row r="9" spans="1:23" ht="15" customHeight="1" x14ac:dyDescent="0.25">
      <c r="A9" s="334" t="s">
        <v>418</v>
      </c>
      <c r="B9" s="334"/>
      <c r="C9" s="334"/>
      <c r="D9" s="334"/>
      <c r="E9" s="334"/>
      <c r="F9" s="334"/>
      <c r="G9" s="85">
        <v>3</v>
      </c>
      <c r="H9" s="86">
        <v>0</v>
      </c>
      <c r="I9" s="86">
        <v>0</v>
      </c>
      <c r="J9" s="86">
        <v>0</v>
      </c>
      <c r="K9" s="86">
        <v>0</v>
      </c>
      <c r="L9" s="86">
        <v>0</v>
      </c>
      <c r="M9" s="86">
        <v>0</v>
      </c>
      <c r="N9" s="86">
        <v>0</v>
      </c>
      <c r="O9" s="86">
        <v>0</v>
      </c>
      <c r="P9" s="86">
        <v>0</v>
      </c>
      <c r="Q9" s="86">
        <v>0</v>
      </c>
      <c r="R9" s="86">
        <v>0</v>
      </c>
      <c r="S9" s="86">
        <v>0</v>
      </c>
      <c r="T9" s="86">
        <v>0</v>
      </c>
      <c r="U9" s="87">
        <f t="shared" si="0"/>
        <v>0</v>
      </c>
      <c r="V9" s="86">
        <v>0</v>
      </c>
      <c r="W9" s="87">
        <f t="shared" si="1"/>
        <v>0</v>
      </c>
    </row>
    <row r="10" spans="1:23" ht="15" customHeight="1" x14ac:dyDescent="0.25">
      <c r="A10" s="335" t="s">
        <v>419</v>
      </c>
      <c r="B10" s="336"/>
      <c r="C10" s="336"/>
      <c r="D10" s="336"/>
      <c r="E10" s="336"/>
      <c r="F10" s="337"/>
      <c r="G10" s="88">
        <v>4</v>
      </c>
      <c r="H10" s="89">
        <f>H7+H8+H9</f>
        <v>1672021210</v>
      </c>
      <c r="I10" s="89">
        <f t="shared" ref="I10:W10" si="2">I7+I8+I9</f>
        <v>2204690</v>
      </c>
      <c r="J10" s="89">
        <f t="shared" si="2"/>
        <v>67198750</v>
      </c>
      <c r="K10" s="89">
        <f t="shared" si="2"/>
        <v>44815284</v>
      </c>
      <c r="L10" s="89">
        <f t="shared" si="2"/>
        <v>37141295</v>
      </c>
      <c r="M10" s="89">
        <f t="shared" si="2"/>
        <v>0</v>
      </c>
      <c r="N10" s="89">
        <f t="shared" si="2"/>
        <v>9529123</v>
      </c>
      <c r="O10" s="89">
        <f t="shared" si="2"/>
        <v>0</v>
      </c>
      <c r="P10" s="89">
        <f t="shared" si="2"/>
        <v>273313</v>
      </c>
      <c r="Q10" s="89">
        <f t="shared" si="2"/>
        <v>0</v>
      </c>
      <c r="R10" s="89">
        <f t="shared" si="2"/>
        <v>0</v>
      </c>
      <c r="S10" s="89">
        <f t="shared" si="2"/>
        <v>228523684</v>
      </c>
      <c r="T10" s="89">
        <f t="shared" si="2"/>
        <v>336657721</v>
      </c>
      <c r="U10" s="89">
        <f t="shared" si="2"/>
        <v>2324082480</v>
      </c>
      <c r="V10" s="89">
        <f t="shared" si="2"/>
        <v>0</v>
      </c>
      <c r="W10" s="89">
        <f t="shared" si="2"/>
        <v>2324082480</v>
      </c>
    </row>
    <row r="11" spans="1:23" ht="15" customHeight="1" x14ac:dyDescent="0.25">
      <c r="A11" s="325" t="s">
        <v>420</v>
      </c>
      <c r="B11" s="325"/>
      <c r="C11" s="325"/>
      <c r="D11" s="325"/>
      <c r="E11" s="325"/>
      <c r="F11" s="325"/>
      <c r="G11" s="85">
        <v>5</v>
      </c>
      <c r="H11" s="90">
        <v>0</v>
      </c>
      <c r="I11" s="90">
        <v>0</v>
      </c>
      <c r="J11" s="90">
        <v>0</v>
      </c>
      <c r="K11" s="90">
        <v>0</v>
      </c>
      <c r="L11" s="90">
        <v>0</v>
      </c>
      <c r="M11" s="90">
        <v>0</v>
      </c>
      <c r="N11" s="90">
        <v>0</v>
      </c>
      <c r="O11" s="90">
        <v>0</v>
      </c>
      <c r="P11" s="90">
        <v>0</v>
      </c>
      <c r="Q11" s="90">
        <v>0</v>
      </c>
      <c r="R11" s="90">
        <v>0</v>
      </c>
      <c r="S11" s="90">
        <v>0</v>
      </c>
      <c r="T11" s="86">
        <v>231979074</v>
      </c>
      <c r="U11" s="87">
        <f>H11+I11+J11+K11-L11+M11+N11+O11+P11+Q11+R11+S11+T11</f>
        <v>231979074</v>
      </c>
      <c r="V11" s="86">
        <v>0</v>
      </c>
      <c r="W11" s="87">
        <f t="shared" ref="W11:W28" si="3">U11+V11</f>
        <v>231979074</v>
      </c>
    </row>
    <row r="12" spans="1:23" ht="15" customHeight="1" x14ac:dyDescent="0.25">
      <c r="A12" s="325" t="s">
        <v>421</v>
      </c>
      <c r="B12" s="325"/>
      <c r="C12" s="325"/>
      <c r="D12" s="325"/>
      <c r="E12" s="325"/>
      <c r="F12" s="325"/>
      <c r="G12" s="85">
        <v>6</v>
      </c>
      <c r="H12" s="90">
        <v>0</v>
      </c>
      <c r="I12" s="90">
        <v>0</v>
      </c>
      <c r="J12" s="90">
        <v>0</v>
      </c>
      <c r="K12" s="90">
        <v>0</v>
      </c>
      <c r="L12" s="90">
        <v>0</v>
      </c>
      <c r="M12" s="90">
        <v>0</v>
      </c>
      <c r="N12" s="86">
        <v>0</v>
      </c>
      <c r="O12" s="90">
        <v>0</v>
      </c>
      <c r="P12" s="90">
        <v>0</v>
      </c>
      <c r="Q12" s="90">
        <v>0</v>
      </c>
      <c r="R12" s="90">
        <v>0</v>
      </c>
      <c r="S12" s="90">
        <v>0</v>
      </c>
      <c r="T12" s="90">
        <v>0</v>
      </c>
      <c r="U12" s="87">
        <f t="shared" ref="U12:U28" si="4">H12+I12+J12+K12-L12+M12+N12+O12+P12+Q12+R12+S12+T12</f>
        <v>0</v>
      </c>
      <c r="V12" s="86">
        <v>0</v>
      </c>
      <c r="W12" s="87">
        <f t="shared" si="3"/>
        <v>0</v>
      </c>
    </row>
    <row r="13" spans="1:23" ht="15" customHeight="1" x14ac:dyDescent="0.25">
      <c r="A13" s="325" t="s">
        <v>422</v>
      </c>
      <c r="B13" s="325"/>
      <c r="C13" s="325"/>
      <c r="D13" s="325"/>
      <c r="E13" s="325"/>
      <c r="F13" s="325"/>
      <c r="G13" s="85">
        <v>7</v>
      </c>
      <c r="H13" s="90">
        <v>0</v>
      </c>
      <c r="I13" s="90">
        <v>0</v>
      </c>
      <c r="J13" s="90">
        <v>0</v>
      </c>
      <c r="K13" s="90">
        <v>0</v>
      </c>
      <c r="L13" s="90">
        <v>0</v>
      </c>
      <c r="M13" s="90">
        <v>0</v>
      </c>
      <c r="N13" s="90">
        <v>0</v>
      </c>
      <c r="O13" s="86">
        <v>0</v>
      </c>
      <c r="P13" s="90">
        <v>0</v>
      </c>
      <c r="Q13" s="90">
        <v>0</v>
      </c>
      <c r="R13" s="90">
        <v>0</v>
      </c>
      <c r="S13" s="86">
        <v>0</v>
      </c>
      <c r="T13" s="86">
        <v>0</v>
      </c>
      <c r="U13" s="87">
        <f t="shared" si="4"/>
        <v>0</v>
      </c>
      <c r="V13" s="86">
        <v>0</v>
      </c>
      <c r="W13" s="87">
        <f t="shared" si="3"/>
        <v>0</v>
      </c>
    </row>
    <row r="14" spans="1:23" ht="15" customHeight="1" x14ac:dyDescent="0.25">
      <c r="A14" s="325" t="s">
        <v>423</v>
      </c>
      <c r="B14" s="325"/>
      <c r="C14" s="325"/>
      <c r="D14" s="325"/>
      <c r="E14" s="325"/>
      <c r="F14" s="325"/>
      <c r="G14" s="85">
        <v>8</v>
      </c>
      <c r="H14" s="90">
        <v>0</v>
      </c>
      <c r="I14" s="90">
        <v>0</v>
      </c>
      <c r="J14" s="90">
        <v>0</v>
      </c>
      <c r="K14" s="90">
        <v>0</v>
      </c>
      <c r="L14" s="90">
        <v>0</v>
      </c>
      <c r="M14" s="90">
        <v>0</v>
      </c>
      <c r="N14" s="90">
        <v>0</v>
      </c>
      <c r="O14" s="90">
        <v>0</v>
      </c>
      <c r="P14" s="86">
        <v>450979</v>
      </c>
      <c r="Q14" s="90">
        <v>0</v>
      </c>
      <c r="R14" s="90">
        <v>0</v>
      </c>
      <c r="S14" s="86">
        <v>0</v>
      </c>
      <c r="T14" s="86">
        <v>0</v>
      </c>
      <c r="U14" s="87">
        <f t="shared" si="4"/>
        <v>450979</v>
      </c>
      <c r="V14" s="86">
        <v>0</v>
      </c>
      <c r="W14" s="87">
        <f t="shared" si="3"/>
        <v>450979</v>
      </c>
    </row>
    <row r="15" spans="1:23" ht="15" customHeight="1" x14ac:dyDescent="0.25">
      <c r="A15" s="325" t="s">
        <v>424</v>
      </c>
      <c r="B15" s="325"/>
      <c r="C15" s="325"/>
      <c r="D15" s="325"/>
      <c r="E15" s="325"/>
      <c r="F15" s="325"/>
      <c r="G15" s="85">
        <v>9</v>
      </c>
      <c r="H15" s="90">
        <v>0</v>
      </c>
      <c r="I15" s="90">
        <v>0</v>
      </c>
      <c r="J15" s="90">
        <v>0</v>
      </c>
      <c r="K15" s="90">
        <v>0</v>
      </c>
      <c r="L15" s="90">
        <v>0</v>
      </c>
      <c r="M15" s="90">
        <v>0</v>
      </c>
      <c r="N15" s="90">
        <v>0</v>
      </c>
      <c r="O15" s="90">
        <v>0</v>
      </c>
      <c r="P15" s="90">
        <v>0</v>
      </c>
      <c r="Q15" s="86">
        <v>0</v>
      </c>
      <c r="R15" s="90">
        <v>0</v>
      </c>
      <c r="S15" s="86">
        <v>0</v>
      </c>
      <c r="T15" s="86">
        <v>0</v>
      </c>
      <c r="U15" s="87">
        <f t="shared" si="4"/>
        <v>0</v>
      </c>
      <c r="V15" s="86">
        <v>0</v>
      </c>
      <c r="W15" s="87">
        <f t="shared" si="3"/>
        <v>0</v>
      </c>
    </row>
    <row r="16" spans="1:23" ht="15" customHeight="1" x14ac:dyDescent="0.25">
      <c r="A16" s="325" t="s">
        <v>425</v>
      </c>
      <c r="B16" s="325"/>
      <c r="C16" s="325"/>
      <c r="D16" s="325"/>
      <c r="E16" s="325"/>
      <c r="F16" s="325"/>
      <c r="G16" s="85">
        <v>10</v>
      </c>
      <c r="H16" s="90">
        <v>0</v>
      </c>
      <c r="I16" s="90">
        <v>0</v>
      </c>
      <c r="J16" s="90">
        <v>0</v>
      </c>
      <c r="K16" s="90">
        <v>0</v>
      </c>
      <c r="L16" s="90">
        <v>0</v>
      </c>
      <c r="M16" s="90">
        <v>0</v>
      </c>
      <c r="N16" s="90">
        <v>0</v>
      </c>
      <c r="O16" s="90">
        <v>0</v>
      </c>
      <c r="P16" s="90">
        <v>0</v>
      </c>
      <c r="Q16" s="90">
        <v>0</v>
      </c>
      <c r="R16" s="86">
        <v>0</v>
      </c>
      <c r="S16" s="86">
        <v>0</v>
      </c>
      <c r="T16" s="86">
        <v>0</v>
      </c>
      <c r="U16" s="87">
        <f t="shared" si="4"/>
        <v>0</v>
      </c>
      <c r="V16" s="86">
        <v>0</v>
      </c>
      <c r="W16" s="87">
        <f t="shared" si="3"/>
        <v>0</v>
      </c>
    </row>
    <row r="17" spans="1:23" ht="15" customHeight="1" x14ac:dyDescent="0.25">
      <c r="A17" s="325" t="s">
        <v>426</v>
      </c>
      <c r="B17" s="325"/>
      <c r="C17" s="325"/>
      <c r="D17" s="325"/>
      <c r="E17" s="325"/>
      <c r="F17" s="325"/>
      <c r="G17" s="85">
        <v>11</v>
      </c>
      <c r="H17" s="90">
        <v>0</v>
      </c>
      <c r="I17" s="90">
        <v>0</v>
      </c>
      <c r="J17" s="90">
        <v>0</v>
      </c>
      <c r="K17" s="90">
        <v>0</v>
      </c>
      <c r="L17" s="90">
        <v>0</v>
      </c>
      <c r="M17" s="90">
        <v>0</v>
      </c>
      <c r="N17" s="86">
        <v>0</v>
      </c>
      <c r="O17" s="86">
        <v>0</v>
      </c>
      <c r="P17" s="86">
        <v>0</v>
      </c>
      <c r="Q17" s="86">
        <v>0</v>
      </c>
      <c r="R17" s="86">
        <v>0</v>
      </c>
      <c r="S17" s="86">
        <v>0</v>
      </c>
      <c r="T17" s="86">
        <v>0</v>
      </c>
      <c r="U17" s="87">
        <f t="shared" si="4"/>
        <v>0</v>
      </c>
      <c r="V17" s="86">
        <v>0</v>
      </c>
      <c r="W17" s="87">
        <f t="shared" si="3"/>
        <v>0</v>
      </c>
    </row>
    <row r="18" spans="1:23" ht="15" customHeight="1" x14ac:dyDescent="0.25">
      <c r="A18" s="325" t="s">
        <v>427</v>
      </c>
      <c r="B18" s="325"/>
      <c r="C18" s="325"/>
      <c r="D18" s="325"/>
      <c r="E18" s="325"/>
      <c r="F18" s="325"/>
      <c r="G18" s="85">
        <v>12</v>
      </c>
      <c r="H18" s="90">
        <v>0</v>
      </c>
      <c r="I18" s="90">
        <v>0</v>
      </c>
      <c r="J18" s="90">
        <v>0</v>
      </c>
      <c r="K18" s="90">
        <v>0</v>
      </c>
      <c r="L18" s="90">
        <v>0</v>
      </c>
      <c r="M18" s="90">
        <v>0</v>
      </c>
      <c r="N18" s="86">
        <v>0</v>
      </c>
      <c r="O18" s="86">
        <v>0</v>
      </c>
      <c r="P18" s="86">
        <v>0</v>
      </c>
      <c r="Q18" s="86">
        <v>0</v>
      </c>
      <c r="R18" s="86">
        <v>0</v>
      </c>
      <c r="S18" s="86">
        <v>0</v>
      </c>
      <c r="T18" s="86">
        <v>0</v>
      </c>
      <c r="U18" s="87">
        <f t="shared" si="4"/>
        <v>0</v>
      </c>
      <c r="V18" s="86">
        <v>0</v>
      </c>
      <c r="W18" s="87">
        <f t="shared" si="3"/>
        <v>0</v>
      </c>
    </row>
    <row r="19" spans="1:23" ht="15" customHeight="1" x14ac:dyDescent="0.25">
      <c r="A19" s="325" t="s">
        <v>428</v>
      </c>
      <c r="B19" s="325"/>
      <c r="C19" s="325"/>
      <c r="D19" s="325"/>
      <c r="E19" s="325"/>
      <c r="F19" s="325"/>
      <c r="G19" s="85">
        <v>13</v>
      </c>
      <c r="H19" s="86">
        <v>0</v>
      </c>
      <c r="I19" s="86">
        <v>0</v>
      </c>
      <c r="J19" s="86">
        <v>0</v>
      </c>
      <c r="K19" s="86">
        <v>0</v>
      </c>
      <c r="L19" s="86">
        <v>0</v>
      </c>
      <c r="M19" s="86">
        <v>0</v>
      </c>
      <c r="N19" s="86">
        <v>0</v>
      </c>
      <c r="O19" s="86">
        <v>0</v>
      </c>
      <c r="P19" s="86">
        <v>0</v>
      </c>
      <c r="Q19" s="86">
        <v>0</v>
      </c>
      <c r="R19" s="86">
        <v>0</v>
      </c>
      <c r="S19" s="86">
        <v>0</v>
      </c>
      <c r="T19" s="86">
        <v>0</v>
      </c>
      <c r="U19" s="87">
        <f t="shared" si="4"/>
        <v>0</v>
      </c>
      <c r="V19" s="86">
        <v>0</v>
      </c>
      <c r="W19" s="87">
        <f t="shared" si="3"/>
        <v>0</v>
      </c>
    </row>
    <row r="20" spans="1:23" ht="15" customHeight="1" x14ac:dyDescent="0.25">
      <c r="A20" s="325" t="s">
        <v>429</v>
      </c>
      <c r="B20" s="325"/>
      <c r="C20" s="325"/>
      <c r="D20" s="325"/>
      <c r="E20" s="325"/>
      <c r="F20" s="325"/>
      <c r="G20" s="85">
        <v>14</v>
      </c>
      <c r="H20" s="90">
        <v>0</v>
      </c>
      <c r="I20" s="90">
        <v>0</v>
      </c>
      <c r="J20" s="90">
        <v>0</v>
      </c>
      <c r="K20" s="90">
        <v>0</v>
      </c>
      <c r="L20" s="90">
        <v>0</v>
      </c>
      <c r="M20" s="90">
        <v>0</v>
      </c>
      <c r="N20" s="86">
        <v>0</v>
      </c>
      <c r="O20" s="86">
        <v>0</v>
      </c>
      <c r="P20" s="86">
        <v>-90195</v>
      </c>
      <c r="Q20" s="86">
        <v>0</v>
      </c>
      <c r="R20" s="86">
        <v>0</v>
      </c>
      <c r="S20" s="86">
        <v>0</v>
      </c>
      <c r="T20" s="86">
        <v>0</v>
      </c>
      <c r="U20" s="87">
        <f t="shared" si="4"/>
        <v>-90195</v>
      </c>
      <c r="V20" s="86">
        <v>0</v>
      </c>
      <c r="W20" s="87">
        <f t="shared" si="3"/>
        <v>-90195</v>
      </c>
    </row>
    <row r="21" spans="1:23" ht="15" customHeight="1" x14ac:dyDescent="0.25">
      <c r="A21" s="325" t="s">
        <v>430</v>
      </c>
      <c r="B21" s="325"/>
      <c r="C21" s="325"/>
      <c r="D21" s="325"/>
      <c r="E21" s="325"/>
      <c r="F21" s="325"/>
      <c r="G21" s="85">
        <v>15</v>
      </c>
      <c r="H21" s="86">
        <v>0</v>
      </c>
      <c r="I21" s="86">
        <v>0</v>
      </c>
      <c r="J21" s="86">
        <v>0</v>
      </c>
      <c r="K21" s="86">
        <v>0</v>
      </c>
      <c r="L21" s="86">
        <v>0</v>
      </c>
      <c r="M21" s="86">
        <v>0</v>
      </c>
      <c r="N21" s="86">
        <v>0</v>
      </c>
      <c r="O21" s="86">
        <v>0</v>
      </c>
      <c r="P21" s="86">
        <v>0</v>
      </c>
      <c r="Q21" s="86">
        <v>0</v>
      </c>
      <c r="R21" s="86">
        <v>0</v>
      </c>
      <c r="S21" s="86">
        <v>0</v>
      </c>
      <c r="T21" s="86">
        <v>0</v>
      </c>
      <c r="U21" s="87">
        <f t="shared" si="4"/>
        <v>0</v>
      </c>
      <c r="V21" s="86">
        <v>0</v>
      </c>
      <c r="W21" s="87">
        <f t="shared" si="3"/>
        <v>0</v>
      </c>
    </row>
    <row r="22" spans="1:23" ht="15" customHeight="1" x14ac:dyDescent="0.25">
      <c r="A22" s="325" t="s">
        <v>431</v>
      </c>
      <c r="B22" s="325"/>
      <c r="C22" s="325"/>
      <c r="D22" s="325"/>
      <c r="E22" s="325"/>
      <c r="F22" s="325"/>
      <c r="G22" s="85">
        <v>16</v>
      </c>
      <c r="H22" s="86">
        <v>0</v>
      </c>
      <c r="I22" s="86">
        <v>0</v>
      </c>
      <c r="J22" s="86">
        <v>0</v>
      </c>
      <c r="K22" s="86">
        <v>0</v>
      </c>
      <c r="L22" s="86">
        <v>0</v>
      </c>
      <c r="M22" s="86">
        <v>0</v>
      </c>
      <c r="N22" s="86">
        <v>0</v>
      </c>
      <c r="O22" s="86">
        <v>0</v>
      </c>
      <c r="P22" s="86">
        <v>0</v>
      </c>
      <c r="Q22" s="86">
        <v>0</v>
      </c>
      <c r="R22" s="86">
        <v>0</v>
      </c>
      <c r="S22" s="86">
        <v>0</v>
      </c>
      <c r="T22" s="86">
        <v>0</v>
      </c>
      <c r="U22" s="87">
        <f t="shared" si="4"/>
        <v>0</v>
      </c>
      <c r="V22" s="86">
        <v>0</v>
      </c>
      <c r="W22" s="87">
        <f t="shared" si="3"/>
        <v>0</v>
      </c>
    </row>
    <row r="23" spans="1:23" ht="15" customHeight="1" x14ac:dyDescent="0.25">
      <c r="A23" s="325" t="s">
        <v>432</v>
      </c>
      <c r="B23" s="325"/>
      <c r="C23" s="325"/>
      <c r="D23" s="325"/>
      <c r="E23" s="325"/>
      <c r="F23" s="325"/>
      <c r="G23" s="85">
        <v>17</v>
      </c>
      <c r="H23" s="86">
        <v>0</v>
      </c>
      <c r="I23" s="86">
        <v>0</v>
      </c>
      <c r="J23" s="86">
        <v>0</v>
      </c>
      <c r="K23" s="86">
        <v>0</v>
      </c>
      <c r="L23" s="86">
        <v>0</v>
      </c>
      <c r="M23" s="86">
        <v>0</v>
      </c>
      <c r="N23" s="86">
        <v>0</v>
      </c>
      <c r="O23" s="86">
        <v>0</v>
      </c>
      <c r="P23" s="86">
        <v>0</v>
      </c>
      <c r="Q23" s="86">
        <v>0</v>
      </c>
      <c r="R23" s="86">
        <v>0</v>
      </c>
      <c r="S23" s="86">
        <v>0</v>
      </c>
      <c r="T23" s="86">
        <v>0</v>
      </c>
      <c r="U23" s="87">
        <f t="shared" si="4"/>
        <v>0</v>
      </c>
      <c r="V23" s="86">
        <v>0</v>
      </c>
      <c r="W23" s="87">
        <f t="shared" si="3"/>
        <v>0</v>
      </c>
    </row>
    <row r="24" spans="1:23" ht="15" customHeight="1" x14ac:dyDescent="0.25">
      <c r="A24" s="325" t="s">
        <v>433</v>
      </c>
      <c r="B24" s="325"/>
      <c r="C24" s="325"/>
      <c r="D24" s="325"/>
      <c r="E24" s="325"/>
      <c r="F24" s="325"/>
      <c r="G24" s="85">
        <v>18</v>
      </c>
      <c r="H24" s="86">
        <v>0</v>
      </c>
      <c r="I24" s="86">
        <v>0</v>
      </c>
      <c r="J24" s="86">
        <v>0</v>
      </c>
      <c r="K24" s="86">
        <v>0</v>
      </c>
      <c r="L24" s="86">
        <v>-1251674</v>
      </c>
      <c r="M24" s="86">
        <v>0</v>
      </c>
      <c r="N24" s="86">
        <v>0</v>
      </c>
      <c r="O24" s="86">
        <v>0</v>
      </c>
      <c r="P24" s="86">
        <v>0</v>
      </c>
      <c r="Q24" s="86">
        <v>0</v>
      </c>
      <c r="R24" s="86">
        <v>0</v>
      </c>
      <c r="S24" s="86">
        <v>0</v>
      </c>
      <c r="T24" s="86">
        <v>0</v>
      </c>
      <c r="U24" s="87">
        <f t="shared" si="4"/>
        <v>1251674</v>
      </c>
      <c r="V24" s="86">
        <v>0</v>
      </c>
      <c r="W24" s="87">
        <f t="shared" si="3"/>
        <v>1251674</v>
      </c>
    </row>
    <row r="25" spans="1:23" ht="15" customHeight="1" x14ac:dyDescent="0.25">
      <c r="A25" s="325" t="s">
        <v>434</v>
      </c>
      <c r="B25" s="325"/>
      <c r="C25" s="325"/>
      <c r="D25" s="325"/>
      <c r="E25" s="325"/>
      <c r="F25" s="325"/>
      <c r="G25" s="85">
        <v>19</v>
      </c>
      <c r="H25" s="86">
        <v>0</v>
      </c>
      <c r="I25" s="86">
        <v>0</v>
      </c>
      <c r="J25" s="86">
        <v>0</v>
      </c>
      <c r="K25" s="86">
        <v>0</v>
      </c>
      <c r="L25" s="86">
        <v>0</v>
      </c>
      <c r="M25" s="86">
        <v>0</v>
      </c>
      <c r="N25" s="86">
        <v>0</v>
      </c>
      <c r="O25" s="86">
        <v>0</v>
      </c>
      <c r="P25" s="86">
        <v>0</v>
      </c>
      <c r="Q25" s="86">
        <v>0</v>
      </c>
      <c r="R25" s="86">
        <v>0</v>
      </c>
      <c r="S25" s="86">
        <v>0</v>
      </c>
      <c r="T25" s="86">
        <v>0</v>
      </c>
      <c r="U25" s="87">
        <f t="shared" si="4"/>
        <v>0</v>
      </c>
      <c r="V25" s="86">
        <v>0</v>
      </c>
      <c r="W25" s="87">
        <f t="shared" si="3"/>
        <v>0</v>
      </c>
    </row>
    <row r="26" spans="1:23" ht="15" customHeight="1" x14ac:dyDescent="0.25">
      <c r="A26" s="325" t="s">
        <v>435</v>
      </c>
      <c r="B26" s="325"/>
      <c r="C26" s="325"/>
      <c r="D26" s="325"/>
      <c r="E26" s="325"/>
      <c r="F26" s="325"/>
      <c r="G26" s="85">
        <v>20</v>
      </c>
      <c r="H26" s="86">
        <v>0</v>
      </c>
      <c r="I26" s="86">
        <v>1398216</v>
      </c>
      <c r="J26" s="86">
        <v>0</v>
      </c>
      <c r="K26" s="86">
        <v>0</v>
      </c>
      <c r="L26" s="86">
        <v>0</v>
      </c>
      <c r="M26" s="86">
        <v>0</v>
      </c>
      <c r="N26" s="86">
        <v>0</v>
      </c>
      <c r="O26" s="86">
        <v>0</v>
      </c>
      <c r="P26" s="86">
        <v>0</v>
      </c>
      <c r="Q26" s="86">
        <v>0</v>
      </c>
      <c r="R26" s="86">
        <v>0</v>
      </c>
      <c r="S26" s="86">
        <v>-99352193</v>
      </c>
      <c r="T26" s="86">
        <v>0</v>
      </c>
      <c r="U26" s="87">
        <f t="shared" si="4"/>
        <v>-97953977</v>
      </c>
      <c r="V26" s="86">
        <v>0</v>
      </c>
      <c r="W26" s="87">
        <f t="shared" si="3"/>
        <v>-97953977</v>
      </c>
    </row>
    <row r="27" spans="1:23" ht="15" customHeight="1" x14ac:dyDescent="0.25">
      <c r="A27" s="325" t="s">
        <v>436</v>
      </c>
      <c r="B27" s="325"/>
      <c r="C27" s="325"/>
      <c r="D27" s="325"/>
      <c r="E27" s="325"/>
      <c r="F27" s="325"/>
      <c r="G27" s="85">
        <v>21</v>
      </c>
      <c r="H27" s="86">
        <v>0</v>
      </c>
      <c r="I27" s="86">
        <v>0</v>
      </c>
      <c r="J27" s="86">
        <v>16402311</v>
      </c>
      <c r="K27" s="86">
        <v>0</v>
      </c>
      <c r="L27" s="86">
        <v>0</v>
      </c>
      <c r="M27" s="86">
        <v>0</v>
      </c>
      <c r="N27" s="86">
        <v>0</v>
      </c>
      <c r="O27" s="86">
        <v>0</v>
      </c>
      <c r="P27" s="86">
        <v>0</v>
      </c>
      <c r="Q27" s="86">
        <v>0</v>
      </c>
      <c r="R27" s="86">
        <v>0</v>
      </c>
      <c r="S27" s="86">
        <v>256003671</v>
      </c>
      <c r="T27" s="86">
        <v>-336657721</v>
      </c>
      <c r="U27" s="87">
        <f t="shared" si="4"/>
        <v>-64251739</v>
      </c>
      <c r="V27" s="86">
        <v>0</v>
      </c>
      <c r="W27" s="87">
        <f t="shared" si="3"/>
        <v>-64251739</v>
      </c>
    </row>
    <row r="28" spans="1:23" ht="15" customHeight="1" x14ac:dyDescent="0.25">
      <c r="A28" s="325" t="s">
        <v>437</v>
      </c>
      <c r="B28" s="325"/>
      <c r="C28" s="325"/>
      <c r="D28" s="325"/>
      <c r="E28" s="325"/>
      <c r="F28" s="325"/>
      <c r="G28" s="85">
        <v>22</v>
      </c>
      <c r="H28" s="86">
        <v>0</v>
      </c>
      <c r="I28" s="86">
        <v>0</v>
      </c>
      <c r="J28" s="86">
        <v>0</v>
      </c>
      <c r="K28" s="86">
        <v>0</v>
      </c>
      <c r="L28" s="86">
        <v>0</v>
      </c>
      <c r="M28" s="86">
        <v>0</v>
      </c>
      <c r="N28" s="86">
        <v>0</v>
      </c>
      <c r="O28" s="86">
        <v>0</v>
      </c>
      <c r="P28" s="86">
        <v>0</v>
      </c>
      <c r="Q28" s="86">
        <v>0</v>
      </c>
      <c r="R28" s="86">
        <v>0</v>
      </c>
      <c r="S28" s="86">
        <v>0</v>
      </c>
      <c r="T28" s="86">
        <v>0</v>
      </c>
      <c r="U28" s="87">
        <f t="shared" si="4"/>
        <v>0</v>
      </c>
      <c r="V28" s="86">
        <v>0</v>
      </c>
      <c r="W28" s="87">
        <f t="shared" si="3"/>
        <v>0</v>
      </c>
    </row>
    <row r="29" spans="1:23" ht="15" customHeight="1" x14ac:dyDescent="0.25">
      <c r="A29" s="338" t="s">
        <v>438</v>
      </c>
      <c r="B29" s="339"/>
      <c r="C29" s="339"/>
      <c r="D29" s="339"/>
      <c r="E29" s="339"/>
      <c r="F29" s="340"/>
      <c r="G29" s="91">
        <v>23</v>
      </c>
      <c r="H29" s="92">
        <f>SUM(H10:H28)</f>
        <v>1672021210</v>
      </c>
      <c r="I29" s="92">
        <f t="shared" ref="I29:W29" si="5">SUM(I10:I28)</f>
        <v>3602906</v>
      </c>
      <c r="J29" s="92">
        <f t="shared" si="5"/>
        <v>83601061</v>
      </c>
      <c r="K29" s="92">
        <f t="shared" si="5"/>
        <v>44815284</v>
      </c>
      <c r="L29" s="92">
        <f t="shared" si="5"/>
        <v>35889621</v>
      </c>
      <c r="M29" s="92">
        <f t="shared" si="5"/>
        <v>0</v>
      </c>
      <c r="N29" s="92">
        <f t="shared" si="5"/>
        <v>9529123</v>
      </c>
      <c r="O29" s="92">
        <f t="shared" si="5"/>
        <v>0</v>
      </c>
      <c r="P29" s="92">
        <f t="shared" si="5"/>
        <v>634097</v>
      </c>
      <c r="Q29" s="92">
        <f t="shared" si="5"/>
        <v>0</v>
      </c>
      <c r="R29" s="92">
        <f t="shared" si="5"/>
        <v>0</v>
      </c>
      <c r="S29" s="92">
        <f t="shared" si="5"/>
        <v>385175162</v>
      </c>
      <c r="T29" s="92">
        <f t="shared" si="5"/>
        <v>231979074</v>
      </c>
      <c r="U29" s="92">
        <f t="shared" si="5"/>
        <v>2395468296</v>
      </c>
      <c r="V29" s="92">
        <f t="shared" si="5"/>
        <v>0</v>
      </c>
      <c r="W29" s="92">
        <f t="shared" si="5"/>
        <v>2395468296</v>
      </c>
    </row>
    <row r="30" spans="1:23" x14ac:dyDescent="0.25">
      <c r="A30" s="341" t="s">
        <v>439</v>
      </c>
      <c r="B30" s="342"/>
      <c r="C30" s="342"/>
      <c r="D30" s="342"/>
      <c r="E30" s="342"/>
      <c r="F30" s="342"/>
      <c r="G30" s="342"/>
      <c r="H30" s="342"/>
      <c r="I30" s="342"/>
      <c r="J30" s="342"/>
      <c r="K30" s="342"/>
      <c r="L30" s="342"/>
      <c r="M30" s="342"/>
      <c r="N30" s="342"/>
      <c r="O30" s="342"/>
      <c r="P30" s="342"/>
      <c r="Q30" s="342"/>
      <c r="R30" s="342"/>
      <c r="S30" s="342"/>
      <c r="T30" s="342"/>
      <c r="U30" s="342"/>
      <c r="V30" s="342"/>
      <c r="W30" s="342"/>
    </row>
    <row r="31" spans="1:23" ht="15" customHeight="1" x14ac:dyDescent="0.25">
      <c r="A31" s="343" t="s">
        <v>440</v>
      </c>
      <c r="B31" s="343"/>
      <c r="C31" s="343"/>
      <c r="D31" s="343"/>
      <c r="E31" s="343"/>
      <c r="F31" s="343"/>
      <c r="G31" s="88">
        <v>24</v>
      </c>
      <c r="H31" s="89">
        <f>SUM(H12:H20)</f>
        <v>0</v>
      </c>
      <c r="I31" s="89">
        <f t="shared" ref="I31:W31" si="6">SUM(I12:I20)</f>
        <v>0</v>
      </c>
      <c r="J31" s="89">
        <f t="shared" si="6"/>
        <v>0</v>
      </c>
      <c r="K31" s="89">
        <f t="shared" si="6"/>
        <v>0</v>
      </c>
      <c r="L31" s="89">
        <f t="shared" si="6"/>
        <v>0</v>
      </c>
      <c r="M31" s="89">
        <f t="shared" si="6"/>
        <v>0</v>
      </c>
      <c r="N31" s="89">
        <f t="shared" si="6"/>
        <v>0</v>
      </c>
      <c r="O31" s="89">
        <f t="shared" si="6"/>
        <v>0</v>
      </c>
      <c r="P31" s="89">
        <f t="shared" si="6"/>
        <v>360784</v>
      </c>
      <c r="Q31" s="89">
        <f t="shared" si="6"/>
        <v>0</v>
      </c>
      <c r="R31" s="89">
        <f t="shared" si="6"/>
        <v>0</v>
      </c>
      <c r="S31" s="89">
        <f t="shared" si="6"/>
        <v>0</v>
      </c>
      <c r="T31" s="89">
        <f t="shared" si="6"/>
        <v>0</v>
      </c>
      <c r="U31" s="89">
        <f t="shared" si="6"/>
        <v>360784</v>
      </c>
      <c r="V31" s="89">
        <f t="shared" si="6"/>
        <v>0</v>
      </c>
      <c r="W31" s="89">
        <f t="shared" si="6"/>
        <v>360784</v>
      </c>
    </row>
    <row r="32" spans="1:23" ht="15" customHeight="1" x14ac:dyDescent="0.25">
      <c r="A32" s="343" t="s">
        <v>441</v>
      </c>
      <c r="B32" s="343"/>
      <c r="C32" s="343"/>
      <c r="D32" s="343"/>
      <c r="E32" s="343"/>
      <c r="F32" s="343"/>
      <c r="G32" s="88">
        <v>25</v>
      </c>
      <c r="H32" s="89">
        <f>H11+H31</f>
        <v>0</v>
      </c>
      <c r="I32" s="89">
        <f t="shared" ref="I32:W32" si="7">I11+I31</f>
        <v>0</v>
      </c>
      <c r="J32" s="89">
        <f t="shared" si="7"/>
        <v>0</v>
      </c>
      <c r="K32" s="89">
        <f t="shared" si="7"/>
        <v>0</v>
      </c>
      <c r="L32" s="89">
        <f t="shared" si="7"/>
        <v>0</v>
      </c>
      <c r="M32" s="89">
        <f t="shared" si="7"/>
        <v>0</v>
      </c>
      <c r="N32" s="89">
        <f t="shared" si="7"/>
        <v>0</v>
      </c>
      <c r="O32" s="89">
        <f t="shared" si="7"/>
        <v>0</v>
      </c>
      <c r="P32" s="89">
        <f t="shared" si="7"/>
        <v>360784</v>
      </c>
      <c r="Q32" s="89">
        <f t="shared" si="7"/>
        <v>0</v>
      </c>
      <c r="R32" s="89">
        <f t="shared" si="7"/>
        <v>0</v>
      </c>
      <c r="S32" s="89">
        <f t="shared" si="7"/>
        <v>0</v>
      </c>
      <c r="T32" s="89">
        <f t="shared" si="7"/>
        <v>231979074</v>
      </c>
      <c r="U32" s="89">
        <f t="shared" si="7"/>
        <v>232339858</v>
      </c>
      <c r="V32" s="89">
        <f t="shared" si="7"/>
        <v>0</v>
      </c>
      <c r="W32" s="89">
        <f t="shared" si="7"/>
        <v>232339858</v>
      </c>
    </row>
    <row r="33" spans="1:23" ht="15" customHeight="1" x14ac:dyDescent="0.25">
      <c r="A33" s="344" t="s">
        <v>442</v>
      </c>
      <c r="B33" s="344"/>
      <c r="C33" s="344"/>
      <c r="D33" s="344"/>
      <c r="E33" s="344"/>
      <c r="F33" s="344"/>
      <c r="G33" s="91">
        <v>26</v>
      </c>
      <c r="H33" s="92">
        <f>SUM(H21:H28)</f>
        <v>0</v>
      </c>
      <c r="I33" s="92">
        <f t="shared" ref="I33:W33" si="8">SUM(I21:I28)</f>
        <v>1398216</v>
      </c>
      <c r="J33" s="92">
        <f t="shared" si="8"/>
        <v>16402311</v>
      </c>
      <c r="K33" s="92">
        <f t="shared" si="8"/>
        <v>0</v>
      </c>
      <c r="L33" s="92">
        <f t="shared" si="8"/>
        <v>-1251674</v>
      </c>
      <c r="M33" s="92">
        <f t="shared" si="8"/>
        <v>0</v>
      </c>
      <c r="N33" s="92">
        <f t="shared" si="8"/>
        <v>0</v>
      </c>
      <c r="O33" s="92">
        <f t="shared" si="8"/>
        <v>0</v>
      </c>
      <c r="P33" s="92">
        <f t="shared" si="8"/>
        <v>0</v>
      </c>
      <c r="Q33" s="92">
        <f t="shared" si="8"/>
        <v>0</v>
      </c>
      <c r="R33" s="92">
        <f t="shared" si="8"/>
        <v>0</v>
      </c>
      <c r="S33" s="92">
        <f t="shared" si="8"/>
        <v>156651478</v>
      </c>
      <c r="T33" s="92">
        <f t="shared" si="8"/>
        <v>-336657721</v>
      </c>
      <c r="U33" s="92">
        <f t="shared" si="8"/>
        <v>-160954042</v>
      </c>
      <c r="V33" s="92">
        <f t="shared" si="8"/>
        <v>0</v>
      </c>
      <c r="W33" s="92">
        <f t="shared" si="8"/>
        <v>-160954042</v>
      </c>
    </row>
    <row r="34" spans="1:23" x14ac:dyDescent="0.25">
      <c r="A34" s="341" t="s">
        <v>443</v>
      </c>
      <c r="B34" s="345"/>
      <c r="C34" s="345"/>
      <c r="D34" s="345"/>
      <c r="E34" s="345"/>
      <c r="F34" s="345"/>
      <c r="G34" s="345"/>
      <c r="H34" s="345"/>
      <c r="I34" s="345"/>
      <c r="J34" s="345"/>
      <c r="K34" s="345"/>
      <c r="L34" s="345"/>
      <c r="M34" s="345"/>
      <c r="N34" s="345"/>
      <c r="O34" s="345"/>
      <c r="P34" s="345"/>
      <c r="Q34" s="345"/>
      <c r="R34" s="345"/>
      <c r="S34" s="345"/>
      <c r="T34" s="345"/>
      <c r="U34" s="345"/>
      <c r="V34" s="345"/>
      <c r="W34" s="345"/>
    </row>
    <row r="35" spans="1:23" ht="15" customHeight="1" x14ac:dyDescent="0.25">
      <c r="A35" s="333" t="s">
        <v>444</v>
      </c>
      <c r="B35" s="333"/>
      <c r="C35" s="333"/>
      <c r="D35" s="333"/>
      <c r="E35" s="333"/>
      <c r="F35" s="333"/>
      <c r="G35" s="85">
        <v>27</v>
      </c>
      <c r="H35" s="86">
        <f>+H29</f>
        <v>1672021210</v>
      </c>
      <c r="I35" s="86">
        <f t="shared" ref="I35:T35" si="9">+I29</f>
        <v>3602906</v>
      </c>
      <c r="J35" s="86">
        <f>+J29</f>
        <v>83601061</v>
      </c>
      <c r="K35" s="86">
        <f t="shared" si="9"/>
        <v>44815284</v>
      </c>
      <c r="L35" s="86">
        <f t="shared" si="9"/>
        <v>35889621</v>
      </c>
      <c r="M35" s="86">
        <f t="shared" si="9"/>
        <v>0</v>
      </c>
      <c r="N35" s="86">
        <f t="shared" si="9"/>
        <v>9529123</v>
      </c>
      <c r="O35" s="86">
        <f t="shared" si="9"/>
        <v>0</v>
      </c>
      <c r="P35" s="86">
        <f t="shared" si="9"/>
        <v>634097</v>
      </c>
      <c r="Q35" s="86">
        <f t="shared" si="9"/>
        <v>0</v>
      </c>
      <c r="R35" s="86">
        <f t="shared" si="9"/>
        <v>0</v>
      </c>
      <c r="S35" s="86">
        <f t="shared" si="9"/>
        <v>385175162</v>
      </c>
      <c r="T35" s="86">
        <f t="shared" si="9"/>
        <v>231979074</v>
      </c>
      <c r="U35" s="87">
        <f t="shared" ref="U35:U37" si="10">H35+I35+J35+K35-L35+M35+N35+O35+P35+Q35+R35+S35+T35</f>
        <v>2395468296</v>
      </c>
      <c r="V35" s="86">
        <v>0</v>
      </c>
      <c r="W35" s="87">
        <f t="shared" ref="W35:W37" si="11">U35+V35</f>
        <v>2395468296</v>
      </c>
    </row>
    <row r="36" spans="1:23" ht="15" customHeight="1" x14ac:dyDescent="0.25">
      <c r="A36" s="346" t="s">
        <v>417</v>
      </c>
      <c r="B36" s="347"/>
      <c r="C36" s="347"/>
      <c r="D36" s="347"/>
      <c r="E36" s="347"/>
      <c r="F36" s="348"/>
      <c r="G36" s="85">
        <v>28</v>
      </c>
      <c r="H36" s="86">
        <v>0</v>
      </c>
      <c r="I36" s="86">
        <v>0</v>
      </c>
      <c r="J36" s="86">
        <v>0</v>
      </c>
      <c r="K36" s="86">
        <v>0</v>
      </c>
      <c r="L36" s="86">
        <v>0</v>
      </c>
      <c r="M36" s="86">
        <v>0</v>
      </c>
      <c r="N36" s="86">
        <v>0</v>
      </c>
      <c r="O36" s="86">
        <v>0</v>
      </c>
      <c r="P36" s="86">
        <v>0</v>
      </c>
      <c r="Q36" s="86">
        <v>0</v>
      </c>
      <c r="R36" s="86">
        <v>0</v>
      </c>
      <c r="S36" s="86">
        <v>0</v>
      </c>
      <c r="T36" s="86">
        <v>0</v>
      </c>
      <c r="U36" s="87">
        <f t="shared" si="10"/>
        <v>0</v>
      </c>
      <c r="V36" s="86">
        <v>0</v>
      </c>
      <c r="W36" s="87">
        <f t="shared" si="11"/>
        <v>0</v>
      </c>
    </row>
    <row r="37" spans="1:23" ht="15" customHeight="1" x14ac:dyDescent="0.25">
      <c r="A37" s="346" t="s">
        <v>418</v>
      </c>
      <c r="B37" s="347"/>
      <c r="C37" s="347"/>
      <c r="D37" s="347"/>
      <c r="E37" s="347"/>
      <c r="F37" s="348"/>
      <c r="G37" s="85">
        <v>29</v>
      </c>
      <c r="H37" s="86">
        <v>0</v>
      </c>
      <c r="I37" s="86">
        <v>0</v>
      </c>
      <c r="J37" s="86">
        <v>0</v>
      </c>
      <c r="K37" s="86">
        <v>0</v>
      </c>
      <c r="L37" s="86">
        <v>0</v>
      </c>
      <c r="M37" s="86">
        <v>0</v>
      </c>
      <c r="N37" s="86">
        <v>0</v>
      </c>
      <c r="O37" s="86">
        <v>0</v>
      </c>
      <c r="P37" s="86">
        <v>0</v>
      </c>
      <c r="Q37" s="86">
        <v>0</v>
      </c>
      <c r="R37" s="86">
        <v>0</v>
      </c>
      <c r="S37" s="86">
        <v>0</v>
      </c>
      <c r="T37" s="86">
        <v>0</v>
      </c>
      <c r="U37" s="87">
        <f t="shared" si="10"/>
        <v>0</v>
      </c>
      <c r="V37" s="86">
        <v>0</v>
      </c>
      <c r="W37" s="87">
        <f t="shared" si="11"/>
        <v>0</v>
      </c>
    </row>
    <row r="38" spans="1:23" ht="15" customHeight="1" x14ac:dyDescent="0.25">
      <c r="A38" s="335" t="s">
        <v>445</v>
      </c>
      <c r="B38" s="336"/>
      <c r="C38" s="336"/>
      <c r="D38" s="336"/>
      <c r="E38" s="336"/>
      <c r="F38" s="337"/>
      <c r="G38" s="88">
        <v>30</v>
      </c>
      <c r="H38" s="89">
        <f>H35+H36+H37</f>
        <v>1672021210</v>
      </c>
      <c r="I38" s="89">
        <f t="shared" ref="I38:W38" si="12">I35+I36+I37</f>
        <v>3602906</v>
      </c>
      <c r="J38" s="89">
        <f t="shared" si="12"/>
        <v>83601061</v>
      </c>
      <c r="K38" s="89">
        <f t="shared" si="12"/>
        <v>44815284</v>
      </c>
      <c r="L38" s="89">
        <f t="shared" si="12"/>
        <v>35889621</v>
      </c>
      <c r="M38" s="89">
        <f t="shared" si="12"/>
        <v>0</v>
      </c>
      <c r="N38" s="89">
        <f t="shared" si="12"/>
        <v>9529123</v>
      </c>
      <c r="O38" s="89">
        <f t="shared" si="12"/>
        <v>0</v>
      </c>
      <c r="P38" s="89">
        <f t="shared" si="12"/>
        <v>634097</v>
      </c>
      <c r="Q38" s="89">
        <f t="shared" si="12"/>
        <v>0</v>
      </c>
      <c r="R38" s="89">
        <f t="shared" si="12"/>
        <v>0</v>
      </c>
      <c r="S38" s="89">
        <f t="shared" si="12"/>
        <v>385175162</v>
      </c>
      <c r="T38" s="89">
        <f t="shared" si="12"/>
        <v>231979074</v>
      </c>
      <c r="U38" s="89">
        <f t="shared" si="12"/>
        <v>2395468296</v>
      </c>
      <c r="V38" s="89">
        <f t="shared" si="12"/>
        <v>0</v>
      </c>
      <c r="W38" s="89">
        <f t="shared" si="12"/>
        <v>2395468296</v>
      </c>
    </row>
    <row r="39" spans="1:23" ht="15" customHeight="1" x14ac:dyDescent="0.25">
      <c r="A39" s="325" t="s">
        <v>420</v>
      </c>
      <c r="B39" s="325"/>
      <c r="C39" s="325"/>
      <c r="D39" s="325"/>
      <c r="E39" s="325"/>
      <c r="F39" s="325"/>
      <c r="G39" s="85">
        <v>31</v>
      </c>
      <c r="H39" s="90">
        <v>0</v>
      </c>
      <c r="I39" s="90">
        <v>0</v>
      </c>
      <c r="J39" s="90">
        <v>0</v>
      </c>
      <c r="K39" s="90">
        <v>0</v>
      </c>
      <c r="L39" s="90">
        <v>0</v>
      </c>
      <c r="M39" s="90">
        <v>0</v>
      </c>
      <c r="N39" s="90">
        <v>0</v>
      </c>
      <c r="O39" s="90">
        <v>0</v>
      </c>
      <c r="P39" s="90">
        <v>0</v>
      </c>
      <c r="Q39" s="90">
        <v>0</v>
      </c>
      <c r="R39" s="90">
        <v>0</v>
      </c>
      <c r="S39" s="90">
        <v>0</v>
      </c>
      <c r="T39" s="86">
        <v>239279476</v>
      </c>
      <c r="U39" s="87">
        <f t="shared" ref="U39:U56" si="13">H39+I39+J39+K39-L39+M39+N39+O39+P39+Q39+R39+S39+T39</f>
        <v>239279476</v>
      </c>
      <c r="V39" s="86">
        <v>0</v>
      </c>
      <c r="W39" s="87">
        <f t="shared" ref="W39:W56" si="14">U39+V39</f>
        <v>239279476</v>
      </c>
    </row>
    <row r="40" spans="1:23" ht="15" customHeight="1" x14ac:dyDescent="0.25">
      <c r="A40" s="325" t="s">
        <v>421</v>
      </c>
      <c r="B40" s="325"/>
      <c r="C40" s="325"/>
      <c r="D40" s="325"/>
      <c r="E40" s="325"/>
      <c r="F40" s="325"/>
      <c r="G40" s="85">
        <v>32</v>
      </c>
      <c r="H40" s="90">
        <v>0</v>
      </c>
      <c r="I40" s="90">
        <v>0</v>
      </c>
      <c r="J40" s="90">
        <v>0</v>
      </c>
      <c r="K40" s="90">
        <v>0</v>
      </c>
      <c r="L40" s="90">
        <v>0</v>
      </c>
      <c r="M40" s="90">
        <v>0</v>
      </c>
      <c r="N40" s="86">
        <v>0</v>
      </c>
      <c r="O40" s="90">
        <v>0</v>
      </c>
      <c r="P40" s="90">
        <v>0</v>
      </c>
      <c r="Q40" s="90">
        <v>0</v>
      </c>
      <c r="R40" s="90">
        <v>0</v>
      </c>
      <c r="S40" s="90">
        <v>0</v>
      </c>
      <c r="T40" s="90">
        <v>0</v>
      </c>
      <c r="U40" s="87">
        <f t="shared" si="13"/>
        <v>0</v>
      </c>
      <c r="V40" s="86">
        <v>0</v>
      </c>
      <c r="W40" s="87">
        <f t="shared" si="14"/>
        <v>0</v>
      </c>
    </row>
    <row r="41" spans="1:23" ht="15" customHeight="1" x14ac:dyDescent="0.25">
      <c r="A41" s="325" t="s">
        <v>422</v>
      </c>
      <c r="B41" s="325"/>
      <c r="C41" s="325"/>
      <c r="D41" s="325"/>
      <c r="E41" s="325"/>
      <c r="F41" s="325"/>
      <c r="G41" s="85">
        <v>33</v>
      </c>
      <c r="H41" s="90">
        <v>0</v>
      </c>
      <c r="I41" s="90">
        <v>0</v>
      </c>
      <c r="J41" s="90">
        <v>0</v>
      </c>
      <c r="K41" s="90">
        <v>0</v>
      </c>
      <c r="L41" s="90">
        <v>0</v>
      </c>
      <c r="M41" s="90">
        <v>0</v>
      </c>
      <c r="N41" s="90">
        <v>0</v>
      </c>
      <c r="O41" s="86">
        <v>0</v>
      </c>
      <c r="P41" s="90">
        <v>0</v>
      </c>
      <c r="Q41" s="90">
        <v>0</v>
      </c>
      <c r="R41" s="90">
        <v>0</v>
      </c>
      <c r="S41" s="86">
        <v>0</v>
      </c>
      <c r="T41" s="86">
        <v>0</v>
      </c>
      <c r="U41" s="87">
        <f t="shared" si="13"/>
        <v>0</v>
      </c>
      <c r="V41" s="86">
        <v>0</v>
      </c>
      <c r="W41" s="87">
        <f t="shared" si="14"/>
        <v>0</v>
      </c>
    </row>
    <row r="42" spans="1:23" ht="15" customHeight="1" x14ac:dyDescent="0.25">
      <c r="A42" s="325" t="s">
        <v>423</v>
      </c>
      <c r="B42" s="325"/>
      <c r="C42" s="325"/>
      <c r="D42" s="325"/>
      <c r="E42" s="325"/>
      <c r="F42" s="325"/>
      <c r="G42" s="85">
        <v>34</v>
      </c>
      <c r="H42" s="90">
        <v>0</v>
      </c>
      <c r="I42" s="90">
        <v>0</v>
      </c>
      <c r="J42" s="90">
        <v>0</v>
      </c>
      <c r="K42" s="90">
        <v>0</v>
      </c>
      <c r="L42" s="90">
        <v>0</v>
      </c>
      <c r="M42" s="90">
        <v>0</v>
      </c>
      <c r="N42" s="90">
        <v>0</v>
      </c>
      <c r="O42" s="90">
        <v>0</v>
      </c>
      <c r="P42" s="86">
        <v>338982</v>
      </c>
      <c r="Q42" s="90">
        <v>0</v>
      </c>
      <c r="R42" s="90">
        <v>0</v>
      </c>
      <c r="S42" s="86">
        <v>0</v>
      </c>
      <c r="T42" s="86">
        <v>0</v>
      </c>
      <c r="U42" s="87">
        <f t="shared" si="13"/>
        <v>338982</v>
      </c>
      <c r="V42" s="86">
        <v>0</v>
      </c>
      <c r="W42" s="87">
        <f t="shared" si="14"/>
        <v>338982</v>
      </c>
    </row>
    <row r="43" spans="1:23" ht="15" customHeight="1" x14ac:dyDescent="0.25">
      <c r="A43" s="325" t="s">
        <v>424</v>
      </c>
      <c r="B43" s="325"/>
      <c r="C43" s="325"/>
      <c r="D43" s="325"/>
      <c r="E43" s="325"/>
      <c r="F43" s="325"/>
      <c r="G43" s="85">
        <v>35</v>
      </c>
      <c r="H43" s="90">
        <v>0</v>
      </c>
      <c r="I43" s="90">
        <v>0</v>
      </c>
      <c r="J43" s="90">
        <v>0</v>
      </c>
      <c r="K43" s="90">
        <v>0</v>
      </c>
      <c r="L43" s="90">
        <v>0</v>
      </c>
      <c r="M43" s="90">
        <v>0</v>
      </c>
      <c r="N43" s="90">
        <v>0</v>
      </c>
      <c r="O43" s="90">
        <v>0</v>
      </c>
      <c r="P43" s="90">
        <v>0</v>
      </c>
      <c r="Q43" s="86">
        <v>0</v>
      </c>
      <c r="R43" s="90">
        <v>0</v>
      </c>
      <c r="S43" s="86">
        <v>0</v>
      </c>
      <c r="T43" s="86">
        <v>0</v>
      </c>
      <c r="U43" s="87">
        <f t="shared" si="13"/>
        <v>0</v>
      </c>
      <c r="V43" s="86">
        <v>0</v>
      </c>
      <c r="W43" s="87">
        <f t="shared" si="14"/>
        <v>0</v>
      </c>
    </row>
    <row r="44" spans="1:23" ht="15" customHeight="1" x14ac:dyDescent="0.25">
      <c r="A44" s="325" t="s">
        <v>425</v>
      </c>
      <c r="B44" s="325"/>
      <c r="C44" s="325"/>
      <c r="D44" s="325"/>
      <c r="E44" s="325"/>
      <c r="F44" s="325"/>
      <c r="G44" s="85">
        <v>36</v>
      </c>
      <c r="H44" s="90">
        <v>0</v>
      </c>
      <c r="I44" s="90">
        <v>0</v>
      </c>
      <c r="J44" s="90">
        <v>0</v>
      </c>
      <c r="K44" s="90">
        <v>0</v>
      </c>
      <c r="L44" s="90">
        <v>0</v>
      </c>
      <c r="M44" s="90">
        <v>0</v>
      </c>
      <c r="N44" s="90">
        <v>0</v>
      </c>
      <c r="O44" s="90">
        <v>0</v>
      </c>
      <c r="P44" s="90">
        <v>0</v>
      </c>
      <c r="Q44" s="90">
        <v>0</v>
      </c>
      <c r="R44" s="86">
        <v>0</v>
      </c>
      <c r="S44" s="86">
        <v>0</v>
      </c>
      <c r="T44" s="86">
        <v>0</v>
      </c>
      <c r="U44" s="87">
        <f t="shared" si="13"/>
        <v>0</v>
      </c>
      <c r="V44" s="86">
        <v>0</v>
      </c>
      <c r="W44" s="87">
        <f t="shared" si="14"/>
        <v>0</v>
      </c>
    </row>
    <row r="45" spans="1:23" ht="15" customHeight="1" x14ac:dyDescent="0.25">
      <c r="A45" s="325" t="s">
        <v>426</v>
      </c>
      <c r="B45" s="325"/>
      <c r="C45" s="325"/>
      <c r="D45" s="325"/>
      <c r="E45" s="325"/>
      <c r="F45" s="325"/>
      <c r="G45" s="85">
        <v>37</v>
      </c>
      <c r="H45" s="90">
        <v>0</v>
      </c>
      <c r="I45" s="90">
        <v>0</v>
      </c>
      <c r="J45" s="90">
        <v>0</v>
      </c>
      <c r="K45" s="90">
        <v>0</v>
      </c>
      <c r="L45" s="90">
        <v>0</v>
      </c>
      <c r="M45" s="90">
        <v>0</v>
      </c>
      <c r="N45" s="86">
        <v>0</v>
      </c>
      <c r="O45" s="86">
        <v>0</v>
      </c>
      <c r="P45" s="86">
        <v>0</v>
      </c>
      <c r="Q45" s="86">
        <v>0</v>
      </c>
      <c r="R45" s="86">
        <v>0</v>
      </c>
      <c r="S45" s="86">
        <v>0</v>
      </c>
      <c r="T45" s="86">
        <v>0</v>
      </c>
      <c r="U45" s="87">
        <f t="shared" si="13"/>
        <v>0</v>
      </c>
      <c r="V45" s="86">
        <v>0</v>
      </c>
      <c r="W45" s="87">
        <f t="shared" si="14"/>
        <v>0</v>
      </c>
    </row>
    <row r="46" spans="1:23" ht="15" customHeight="1" x14ac:dyDescent="0.25">
      <c r="A46" s="325" t="s">
        <v>427</v>
      </c>
      <c r="B46" s="325"/>
      <c r="C46" s="325"/>
      <c r="D46" s="325"/>
      <c r="E46" s="325"/>
      <c r="F46" s="325"/>
      <c r="G46" s="85">
        <v>38</v>
      </c>
      <c r="H46" s="90">
        <v>0</v>
      </c>
      <c r="I46" s="90">
        <v>0</v>
      </c>
      <c r="J46" s="90">
        <v>0</v>
      </c>
      <c r="K46" s="90">
        <v>0</v>
      </c>
      <c r="L46" s="90">
        <v>0</v>
      </c>
      <c r="M46" s="90">
        <v>0</v>
      </c>
      <c r="N46" s="86">
        <v>0</v>
      </c>
      <c r="O46" s="86">
        <v>0</v>
      </c>
      <c r="P46" s="86">
        <v>0</v>
      </c>
      <c r="Q46" s="86">
        <v>0</v>
      </c>
      <c r="R46" s="86">
        <v>0</v>
      </c>
      <c r="S46" s="86">
        <v>0</v>
      </c>
      <c r="T46" s="86">
        <v>0</v>
      </c>
      <c r="U46" s="87">
        <f t="shared" si="13"/>
        <v>0</v>
      </c>
      <c r="V46" s="86">
        <v>0</v>
      </c>
      <c r="W46" s="87">
        <f t="shared" si="14"/>
        <v>0</v>
      </c>
    </row>
    <row r="47" spans="1:23" ht="15" customHeight="1" x14ac:dyDescent="0.25">
      <c r="A47" s="325" t="s">
        <v>428</v>
      </c>
      <c r="B47" s="325"/>
      <c r="C47" s="325"/>
      <c r="D47" s="325"/>
      <c r="E47" s="325"/>
      <c r="F47" s="325"/>
      <c r="G47" s="85">
        <v>39</v>
      </c>
      <c r="H47" s="86">
        <v>0</v>
      </c>
      <c r="I47" s="86">
        <v>0</v>
      </c>
      <c r="J47" s="86">
        <v>0</v>
      </c>
      <c r="K47" s="86">
        <v>0</v>
      </c>
      <c r="L47" s="86">
        <v>0</v>
      </c>
      <c r="M47" s="86">
        <v>0</v>
      </c>
      <c r="N47" s="86">
        <v>0</v>
      </c>
      <c r="O47" s="86">
        <v>0</v>
      </c>
      <c r="P47" s="86">
        <v>0</v>
      </c>
      <c r="Q47" s="86">
        <v>0</v>
      </c>
      <c r="R47" s="86">
        <v>0</v>
      </c>
      <c r="S47" s="86">
        <v>0</v>
      </c>
      <c r="T47" s="86">
        <v>0</v>
      </c>
      <c r="U47" s="87">
        <f t="shared" si="13"/>
        <v>0</v>
      </c>
      <c r="V47" s="86">
        <v>0</v>
      </c>
      <c r="W47" s="87">
        <f t="shared" si="14"/>
        <v>0</v>
      </c>
    </row>
    <row r="48" spans="1:23" ht="15" customHeight="1" x14ac:dyDescent="0.25">
      <c r="A48" s="325" t="s">
        <v>429</v>
      </c>
      <c r="B48" s="325"/>
      <c r="C48" s="325"/>
      <c r="D48" s="325"/>
      <c r="E48" s="325"/>
      <c r="F48" s="325"/>
      <c r="G48" s="85">
        <v>40</v>
      </c>
      <c r="H48" s="90">
        <v>0</v>
      </c>
      <c r="I48" s="90">
        <v>0</v>
      </c>
      <c r="J48" s="90">
        <v>0</v>
      </c>
      <c r="K48" s="90">
        <v>0</v>
      </c>
      <c r="L48" s="90">
        <v>0</v>
      </c>
      <c r="M48" s="90">
        <v>0</v>
      </c>
      <c r="N48" s="86">
        <v>0</v>
      </c>
      <c r="O48" s="86">
        <v>0</v>
      </c>
      <c r="P48" s="86">
        <v>-67797</v>
      </c>
      <c r="Q48" s="86">
        <v>0</v>
      </c>
      <c r="R48" s="86">
        <v>0</v>
      </c>
      <c r="S48" s="86">
        <v>0</v>
      </c>
      <c r="T48" s="86">
        <v>0</v>
      </c>
      <c r="U48" s="87">
        <f t="shared" si="13"/>
        <v>-67797</v>
      </c>
      <c r="V48" s="86">
        <v>0</v>
      </c>
      <c r="W48" s="87">
        <f t="shared" si="14"/>
        <v>-67797</v>
      </c>
    </row>
    <row r="49" spans="1:23" ht="15" customHeight="1" x14ac:dyDescent="0.25">
      <c r="A49" s="325" t="s">
        <v>446</v>
      </c>
      <c r="B49" s="325"/>
      <c r="C49" s="325"/>
      <c r="D49" s="325"/>
      <c r="E49" s="325"/>
      <c r="F49" s="325"/>
      <c r="G49" s="85">
        <v>41</v>
      </c>
      <c r="H49" s="86">
        <v>0</v>
      </c>
      <c r="I49" s="86">
        <v>0</v>
      </c>
      <c r="J49" s="86">
        <v>0</v>
      </c>
      <c r="K49" s="86">
        <v>0</v>
      </c>
      <c r="L49" s="86">
        <v>0</v>
      </c>
      <c r="M49" s="86">
        <v>0</v>
      </c>
      <c r="N49" s="86">
        <v>0</v>
      </c>
      <c r="O49" s="86">
        <v>0</v>
      </c>
      <c r="P49" s="86">
        <v>0</v>
      </c>
      <c r="Q49" s="86">
        <v>0</v>
      </c>
      <c r="R49" s="86">
        <v>0</v>
      </c>
      <c r="S49" s="86">
        <v>0</v>
      </c>
      <c r="T49" s="86">
        <v>0</v>
      </c>
      <c r="U49" s="87">
        <f>H49+I49+J49+K49-L49+M49+N49+O49+P49+Q49+R49+S49+T49</f>
        <v>0</v>
      </c>
      <c r="V49" s="86">
        <v>0</v>
      </c>
      <c r="W49" s="87">
        <f t="shared" si="14"/>
        <v>0</v>
      </c>
    </row>
    <row r="50" spans="1:23" ht="15" customHeight="1" x14ac:dyDescent="0.25">
      <c r="A50" s="325" t="s">
        <v>431</v>
      </c>
      <c r="B50" s="325"/>
      <c r="C50" s="325"/>
      <c r="D50" s="325"/>
      <c r="E50" s="325"/>
      <c r="F50" s="325"/>
      <c r="G50" s="85">
        <v>42</v>
      </c>
      <c r="H50" s="86">
        <v>0</v>
      </c>
      <c r="I50" s="86">
        <v>0</v>
      </c>
      <c r="J50" s="86">
        <v>0</v>
      </c>
      <c r="K50" s="86">
        <v>0</v>
      </c>
      <c r="L50" s="86">
        <v>0</v>
      </c>
      <c r="M50" s="86">
        <v>0</v>
      </c>
      <c r="N50" s="86">
        <v>0</v>
      </c>
      <c r="O50" s="86">
        <v>0</v>
      </c>
      <c r="P50" s="86">
        <v>0</v>
      </c>
      <c r="Q50" s="86">
        <v>0</v>
      </c>
      <c r="R50" s="86">
        <v>0</v>
      </c>
      <c r="S50" s="86">
        <v>0</v>
      </c>
      <c r="T50" s="86">
        <v>0</v>
      </c>
      <c r="U50" s="87">
        <f t="shared" si="13"/>
        <v>0</v>
      </c>
      <c r="V50" s="86">
        <v>0</v>
      </c>
      <c r="W50" s="87">
        <f t="shared" si="14"/>
        <v>0</v>
      </c>
    </row>
    <row r="51" spans="1:23" ht="15" customHeight="1" x14ac:dyDescent="0.25">
      <c r="A51" s="325" t="s">
        <v>432</v>
      </c>
      <c r="B51" s="325"/>
      <c r="C51" s="325"/>
      <c r="D51" s="325"/>
      <c r="E51" s="325"/>
      <c r="F51" s="325"/>
      <c r="G51" s="85">
        <v>43</v>
      </c>
      <c r="H51" s="86">
        <v>0</v>
      </c>
      <c r="I51" s="86">
        <v>0</v>
      </c>
      <c r="J51" s="86">
        <v>0</v>
      </c>
      <c r="K51" s="86">
        <v>0</v>
      </c>
      <c r="L51" s="86">
        <v>0</v>
      </c>
      <c r="M51" s="86">
        <v>0</v>
      </c>
      <c r="N51" s="86">
        <v>0</v>
      </c>
      <c r="O51" s="86">
        <v>0</v>
      </c>
      <c r="P51" s="86">
        <v>0</v>
      </c>
      <c r="Q51" s="86">
        <v>0</v>
      </c>
      <c r="R51" s="86">
        <v>0</v>
      </c>
      <c r="S51" s="86">
        <v>0</v>
      </c>
      <c r="T51" s="86">
        <v>0</v>
      </c>
      <c r="U51" s="87">
        <f t="shared" si="13"/>
        <v>0</v>
      </c>
      <c r="V51" s="86">
        <v>0</v>
      </c>
      <c r="W51" s="87">
        <f t="shared" si="14"/>
        <v>0</v>
      </c>
    </row>
    <row r="52" spans="1:23" ht="15" customHeight="1" x14ac:dyDescent="0.25">
      <c r="A52" s="325" t="s">
        <v>433</v>
      </c>
      <c r="B52" s="325"/>
      <c r="C52" s="325"/>
      <c r="D52" s="325"/>
      <c r="E52" s="325"/>
      <c r="F52" s="325"/>
      <c r="G52" s="85">
        <v>44</v>
      </c>
      <c r="H52" s="86">
        <v>0</v>
      </c>
      <c r="I52" s="86">
        <v>0</v>
      </c>
      <c r="J52" s="86">
        <v>0</v>
      </c>
      <c r="K52" s="86">
        <v>0</v>
      </c>
      <c r="L52" s="86">
        <v>51705655</v>
      </c>
      <c r="M52" s="86">
        <v>0</v>
      </c>
      <c r="N52" s="86">
        <v>0</v>
      </c>
      <c r="O52" s="86">
        <v>0</v>
      </c>
      <c r="P52" s="86">
        <v>0</v>
      </c>
      <c r="Q52" s="86">
        <v>0</v>
      </c>
      <c r="R52" s="86">
        <v>0</v>
      </c>
      <c r="S52" s="86">
        <v>0</v>
      </c>
      <c r="T52" s="86">
        <v>0</v>
      </c>
      <c r="U52" s="87">
        <f t="shared" si="13"/>
        <v>-51705655</v>
      </c>
      <c r="V52" s="86">
        <v>0</v>
      </c>
      <c r="W52" s="87">
        <f t="shared" si="14"/>
        <v>-51705655</v>
      </c>
    </row>
    <row r="53" spans="1:23" ht="15" customHeight="1" x14ac:dyDescent="0.25">
      <c r="A53" s="325" t="s">
        <v>434</v>
      </c>
      <c r="B53" s="325"/>
      <c r="C53" s="325"/>
      <c r="D53" s="325"/>
      <c r="E53" s="325"/>
      <c r="F53" s="325"/>
      <c r="G53" s="85">
        <v>45</v>
      </c>
      <c r="H53" s="86">
        <v>0</v>
      </c>
      <c r="I53" s="86">
        <v>356885</v>
      </c>
      <c r="J53" s="86">
        <v>0</v>
      </c>
      <c r="K53" s="86">
        <v>0</v>
      </c>
      <c r="L53" s="86">
        <v>-393563</v>
      </c>
      <c r="M53" s="86">
        <v>0</v>
      </c>
      <c r="N53" s="86">
        <v>0</v>
      </c>
      <c r="O53" s="86">
        <v>0</v>
      </c>
      <c r="P53" s="86">
        <v>0</v>
      </c>
      <c r="Q53" s="86">
        <v>0</v>
      </c>
      <c r="R53" s="86">
        <v>0</v>
      </c>
      <c r="S53" s="86">
        <v>-111730149</v>
      </c>
      <c r="T53" s="86">
        <v>0</v>
      </c>
      <c r="U53" s="87">
        <f t="shared" si="13"/>
        <v>-110979701</v>
      </c>
      <c r="V53" s="86">
        <v>0</v>
      </c>
      <c r="W53" s="87">
        <f t="shared" si="14"/>
        <v>-110979701</v>
      </c>
    </row>
    <row r="54" spans="1:23" ht="15" customHeight="1" x14ac:dyDescent="0.25">
      <c r="A54" s="325" t="s">
        <v>435</v>
      </c>
      <c r="B54" s="325"/>
      <c r="C54" s="325"/>
      <c r="D54" s="325"/>
      <c r="E54" s="325"/>
      <c r="F54" s="325"/>
      <c r="G54" s="85">
        <v>46</v>
      </c>
      <c r="H54" s="86">
        <v>0</v>
      </c>
      <c r="I54" s="86">
        <v>1344492</v>
      </c>
      <c r="J54" s="86">
        <v>0</v>
      </c>
      <c r="K54" s="86">
        <v>0</v>
      </c>
      <c r="L54" s="86">
        <v>-1082564</v>
      </c>
      <c r="M54" s="86">
        <v>0</v>
      </c>
      <c r="N54" s="86">
        <v>0</v>
      </c>
      <c r="O54" s="86">
        <v>0</v>
      </c>
      <c r="P54" s="86">
        <v>0</v>
      </c>
      <c r="Q54" s="86">
        <v>0</v>
      </c>
      <c r="R54" s="86">
        <v>0</v>
      </c>
      <c r="S54" s="86">
        <v>0</v>
      </c>
      <c r="T54" s="86">
        <v>0</v>
      </c>
      <c r="U54" s="87">
        <f t="shared" si="13"/>
        <v>2427056</v>
      </c>
      <c r="V54" s="86">
        <v>0</v>
      </c>
      <c r="W54" s="87">
        <f t="shared" si="14"/>
        <v>2427056</v>
      </c>
    </row>
    <row r="55" spans="1:23" ht="15" customHeight="1" x14ac:dyDescent="0.25">
      <c r="A55" s="325" t="s">
        <v>436</v>
      </c>
      <c r="B55" s="325"/>
      <c r="C55" s="325"/>
      <c r="D55" s="325"/>
      <c r="E55" s="325"/>
      <c r="F55" s="325"/>
      <c r="G55" s="85">
        <v>47</v>
      </c>
      <c r="H55" s="86">
        <v>0</v>
      </c>
      <c r="I55" s="86">
        <v>0</v>
      </c>
      <c r="J55" s="86">
        <v>0</v>
      </c>
      <c r="K55" s="86">
        <v>52000000</v>
      </c>
      <c r="L55" s="86">
        <v>0</v>
      </c>
      <c r="M55" s="86">
        <v>0</v>
      </c>
      <c r="N55" s="86">
        <v>-9529123</v>
      </c>
      <c r="O55" s="86">
        <v>0</v>
      </c>
      <c r="P55" s="86">
        <v>0</v>
      </c>
      <c r="Q55" s="86">
        <v>0</v>
      </c>
      <c r="R55" s="86">
        <v>0</v>
      </c>
      <c r="S55" s="86">
        <v>189508197</v>
      </c>
      <c r="T55" s="86">
        <v>-231979074</v>
      </c>
      <c r="U55" s="87">
        <f t="shared" si="13"/>
        <v>0</v>
      </c>
      <c r="V55" s="86">
        <v>0</v>
      </c>
      <c r="W55" s="87">
        <f t="shared" si="14"/>
        <v>0</v>
      </c>
    </row>
    <row r="56" spans="1:23" ht="15" customHeight="1" x14ac:dyDescent="0.25">
      <c r="A56" s="325" t="s">
        <v>437</v>
      </c>
      <c r="B56" s="325"/>
      <c r="C56" s="325"/>
      <c r="D56" s="325"/>
      <c r="E56" s="325"/>
      <c r="F56" s="325"/>
      <c r="G56" s="85">
        <v>48</v>
      </c>
      <c r="H56" s="86">
        <v>0</v>
      </c>
      <c r="I56" s="86">
        <v>0</v>
      </c>
      <c r="J56" s="86">
        <v>0</v>
      </c>
      <c r="K56" s="86">
        <v>0</v>
      </c>
      <c r="L56" s="86">
        <v>0</v>
      </c>
      <c r="M56" s="86">
        <v>0</v>
      </c>
      <c r="N56" s="86">
        <v>0</v>
      </c>
      <c r="O56" s="86">
        <v>0</v>
      </c>
      <c r="P56" s="86">
        <v>0</v>
      </c>
      <c r="Q56" s="86">
        <v>0</v>
      </c>
      <c r="R56" s="86">
        <v>0</v>
      </c>
      <c r="S56" s="86">
        <v>0</v>
      </c>
      <c r="T56" s="86">
        <v>0</v>
      </c>
      <c r="U56" s="87">
        <f t="shared" si="13"/>
        <v>0</v>
      </c>
      <c r="V56" s="86">
        <v>0</v>
      </c>
      <c r="W56" s="87">
        <f t="shared" si="14"/>
        <v>0</v>
      </c>
    </row>
    <row r="57" spans="1:23" ht="15" customHeight="1" x14ac:dyDescent="0.25">
      <c r="A57" s="351" t="s">
        <v>447</v>
      </c>
      <c r="B57" s="352"/>
      <c r="C57" s="352"/>
      <c r="D57" s="352"/>
      <c r="E57" s="352"/>
      <c r="F57" s="353"/>
      <c r="G57" s="91">
        <v>49</v>
      </c>
      <c r="H57" s="92">
        <f>SUM(H38:H56)</f>
        <v>1672021210</v>
      </c>
      <c r="I57" s="92">
        <f t="shared" ref="I57:W57" si="15">SUM(I38:I56)</f>
        <v>5304283</v>
      </c>
      <c r="J57" s="92">
        <f t="shared" si="15"/>
        <v>83601061</v>
      </c>
      <c r="K57" s="92">
        <f t="shared" si="15"/>
        <v>96815284</v>
      </c>
      <c r="L57" s="92">
        <f t="shared" si="15"/>
        <v>86119149</v>
      </c>
      <c r="M57" s="92">
        <f t="shared" si="15"/>
        <v>0</v>
      </c>
      <c r="N57" s="92">
        <f t="shared" si="15"/>
        <v>0</v>
      </c>
      <c r="O57" s="92">
        <f t="shared" si="15"/>
        <v>0</v>
      </c>
      <c r="P57" s="92">
        <f t="shared" si="15"/>
        <v>905282</v>
      </c>
      <c r="Q57" s="92">
        <f t="shared" si="15"/>
        <v>0</v>
      </c>
      <c r="R57" s="92">
        <f t="shared" si="15"/>
        <v>0</v>
      </c>
      <c r="S57" s="92">
        <f t="shared" si="15"/>
        <v>462953210</v>
      </c>
      <c r="T57" s="92">
        <f t="shared" si="15"/>
        <v>239279476</v>
      </c>
      <c r="U57" s="92">
        <f t="shared" si="15"/>
        <v>2474760657</v>
      </c>
      <c r="V57" s="92">
        <f t="shared" si="15"/>
        <v>0</v>
      </c>
      <c r="W57" s="92">
        <f t="shared" si="15"/>
        <v>2474760657</v>
      </c>
    </row>
    <row r="58" spans="1:23" x14ac:dyDescent="0.25">
      <c r="A58" s="341" t="s">
        <v>439</v>
      </c>
      <c r="B58" s="342"/>
      <c r="C58" s="342"/>
      <c r="D58" s="342"/>
      <c r="E58" s="342"/>
      <c r="F58" s="342"/>
      <c r="G58" s="342"/>
      <c r="H58" s="342"/>
      <c r="I58" s="342"/>
      <c r="J58" s="342"/>
      <c r="K58" s="342"/>
      <c r="L58" s="342"/>
      <c r="M58" s="342"/>
      <c r="N58" s="342"/>
      <c r="O58" s="342"/>
      <c r="P58" s="342"/>
      <c r="Q58" s="342"/>
      <c r="R58" s="342"/>
      <c r="S58" s="342"/>
      <c r="T58" s="342"/>
      <c r="U58" s="342"/>
      <c r="V58" s="342"/>
      <c r="W58" s="342"/>
    </row>
    <row r="59" spans="1:23" ht="24" customHeight="1" x14ac:dyDescent="0.25">
      <c r="A59" s="343" t="s">
        <v>448</v>
      </c>
      <c r="B59" s="343"/>
      <c r="C59" s="343"/>
      <c r="D59" s="343"/>
      <c r="E59" s="343"/>
      <c r="F59" s="343"/>
      <c r="G59" s="88">
        <v>50</v>
      </c>
      <c r="H59" s="89">
        <f>SUM(H40:H48)</f>
        <v>0</v>
      </c>
      <c r="I59" s="89">
        <f t="shared" ref="I59:W59" si="16">SUM(I40:I48)</f>
        <v>0</v>
      </c>
      <c r="J59" s="89">
        <f t="shared" si="16"/>
        <v>0</v>
      </c>
      <c r="K59" s="89">
        <f t="shared" si="16"/>
        <v>0</v>
      </c>
      <c r="L59" s="89">
        <f t="shared" si="16"/>
        <v>0</v>
      </c>
      <c r="M59" s="89">
        <f t="shared" si="16"/>
        <v>0</v>
      </c>
      <c r="N59" s="89">
        <f t="shared" si="16"/>
        <v>0</v>
      </c>
      <c r="O59" s="89">
        <f t="shared" si="16"/>
        <v>0</v>
      </c>
      <c r="P59" s="89">
        <f t="shared" si="16"/>
        <v>271185</v>
      </c>
      <c r="Q59" s="89">
        <f t="shared" si="16"/>
        <v>0</v>
      </c>
      <c r="R59" s="89">
        <f t="shared" si="16"/>
        <v>0</v>
      </c>
      <c r="S59" s="89">
        <f t="shared" si="16"/>
        <v>0</v>
      </c>
      <c r="T59" s="89">
        <f t="shared" si="16"/>
        <v>0</v>
      </c>
      <c r="U59" s="89">
        <f t="shared" si="16"/>
        <v>271185</v>
      </c>
      <c r="V59" s="89">
        <f t="shared" si="16"/>
        <v>0</v>
      </c>
      <c r="W59" s="89">
        <f t="shared" si="16"/>
        <v>271185</v>
      </c>
    </row>
    <row r="60" spans="1:23" ht="25.5" customHeight="1" x14ac:dyDescent="0.25">
      <c r="A60" s="343" t="s">
        <v>449</v>
      </c>
      <c r="B60" s="343"/>
      <c r="C60" s="343"/>
      <c r="D60" s="343"/>
      <c r="E60" s="343"/>
      <c r="F60" s="343"/>
      <c r="G60" s="88">
        <v>51</v>
      </c>
      <c r="H60" s="89">
        <f>H39+H59</f>
        <v>0</v>
      </c>
      <c r="I60" s="89">
        <f t="shared" ref="I60:W60" si="17">I39+I59</f>
        <v>0</v>
      </c>
      <c r="J60" s="89">
        <f t="shared" si="17"/>
        <v>0</v>
      </c>
      <c r="K60" s="89">
        <f t="shared" si="17"/>
        <v>0</v>
      </c>
      <c r="L60" s="89">
        <f t="shared" si="17"/>
        <v>0</v>
      </c>
      <c r="M60" s="89">
        <f t="shared" si="17"/>
        <v>0</v>
      </c>
      <c r="N60" s="89">
        <f t="shared" si="17"/>
        <v>0</v>
      </c>
      <c r="O60" s="89">
        <f t="shared" si="17"/>
        <v>0</v>
      </c>
      <c r="P60" s="89">
        <f t="shared" si="17"/>
        <v>271185</v>
      </c>
      <c r="Q60" s="89">
        <f t="shared" si="17"/>
        <v>0</v>
      </c>
      <c r="R60" s="89">
        <f t="shared" si="17"/>
        <v>0</v>
      </c>
      <c r="S60" s="89">
        <f t="shared" si="17"/>
        <v>0</v>
      </c>
      <c r="T60" s="89">
        <f t="shared" si="17"/>
        <v>239279476</v>
      </c>
      <c r="U60" s="89">
        <f t="shared" si="17"/>
        <v>239550661</v>
      </c>
      <c r="V60" s="89">
        <f t="shared" si="17"/>
        <v>0</v>
      </c>
      <c r="W60" s="89">
        <f t="shared" si="17"/>
        <v>239550661</v>
      </c>
    </row>
    <row r="61" spans="1:23" ht="24.75" customHeight="1" x14ac:dyDescent="0.25">
      <c r="A61" s="344" t="s">
        <v>450</v>
      </c>
      <c r="B61" s="344"/>
      <c r="C61" s="344"/>
      <c r="D61" s="344"/>
      <c r="E61" s="344"/>
      <c r="F61" s="344"/>
      <c r="G61" s="91">
        <v>52</v>
      </c>
      <c r="H61" s="92">
        <f>SUM(H49:H56)</f>
        <v>0</v>
      </c>
      <c r="I61" s="92">
        <f t="shared" ref="I61:W61" si="18">SUM(I49:I56)</f>
        <v>1701377</v>
      </c>
      <c r="J61" s="92">
        <f t="shared" si="18"/>
        <v>0</v>
      </c>
      <c r="K61" s="92">
        <f t="shared" si="18"/>
        <v>52000000</v>
      </c>
      <c r="L61" s="92">
        <f t="shared" si="18"/>
        <v>50229528</v>
      </c>
      <c r="M61" s="92">
        <f t="shared" si="18"/>
        <v>0</v>
      </c>
      <c r="N61" s="92">
        <f t="shared" si="18"/>
        <v>-9529123</v>
      </c>
      <c r="O61" s="92">
        <f t="shared" si="18"/>
        <v>0</v>
      </c>
      <c r="P61" s="92">
        <f t="shared" si="18"/>
        <v>0</v>
      </c>
      <c r="Q61" s="92">
        <f t="shared" si="18"/>
        <v>0</v>
      </c>
      <c r="R61" s="92">
        <f t="shared" si="18"/>
        <v>0</v>
      </c>
      <c r="S61" s="92">
        <f t="shared" si="18"/>
        <v>77778048</v>
      </c>
      <c r="T61" s="92">
        <f t="shared" si="18"/>
        <v>-231979074</v>
      </c>
      <c r="U61" s="92">
        <f t="shared" si="18"/>
        <v>-160258300</v>
      </c>
      <c r="V61" s="92">
        <f t="shared" si="18"/>
        <v>0</v>
      </c>
      <c r="W61" s="92">
        <f t="shared" si="18"/>
        <v>-160258300</v>
      </c>
    </row>
  </sheetData>
  <protectedRanges>
    <protectedRange sqref="E2" name="Range1_1_1"/>
    <protectedRange sqref="G2" name="Range1_2"/>
  </protectedRanges>
  <mergeCells count="64">
    <mergeCell ref="A58:W58"/>
    <mergeCell ref="A59:F59"/>
    <mergeCell ref="A60:F60"/>
    <mergeCell ref="A61:F61"/>
    <mergeCell ref="A1:W1"/>
    <mergeCell ref="A52:F52"/>
    <mergeCell ref="A53:F53"/>
    <mergeCell ref="A54:F54"/>
    <mergeCell ref="A55:F55"/>
    <mergeCell ref="A56:F56"/>
    <mergeCell ref="A57:F57"/>
    <mergeCell ref="A46:F46"/>
    <mergeCell ref="A47:F47"/>
    <mergeCell ref="A48:F48"/>
    <mergeCell ref="A49:F49"/>
    <mergeCell ref="A50:F50"/>
    <mergeCell ref="A51:F51"/>
    <mergeCell ref="A40:F40"/>
    <mergeCell ref="A41:F41"/>
    <mergeCell ref="A42:F42"/>
    <mergeCell ref="A43:F43"/>
    <mergeCell ref="A44:F44"/>
    <mergeCell ref="A45:F45"/>
    <mergeCell ref="A39:F39"/>
    <mergeCell ref="A28:F28"/>
    <mergeCell ref="A29:F29"/>
    <mergeCell ref="A30:W30"/>
    <mergeCell ref="A31:F31"/>
    <mergeCell ref="A32:F32"/>
    <mergeCell ref="A33:F33"/>
    <mergeCell ref="A34:W34"/>
    <mergeCell ref="A35:F35"/>
    <mergeCell ref="A36:F36"/>
    <mergeCell ref="A37:F37"/>
    <mergeCell ref="A38:F38"/>
    <mergeCell ref="A27:F27"/>
    <mergeCell ref="A16:F16"/>
    <mergeCell ref="A17:F17"/>
    <mergeCell ref="A18:F18"/>
    <mergeCell ref="A19:F19"/>
    <mergeCell ref="A20:F20"/>
    <mergeCell ref="A21:F21"/>
    <mergeCell ref="A22:F22"/>
    <mergeCell ref="A23:F23"/>
    <mergeCell ref="A24:F24"/>
    <mergeCell ref="A25:F25"/>
    <mergeCell ref="A26:F26"/>
    <mergeCell ref="A15:F15"/>
    <mergeCell ref="W3:W4"/>
    <mergeCell ref="A5:F5"/>
    <mergeCell ref="A6:W6"/>
    <mergeCell ref="A7:F7"/>
    <mergeCell ref="A8:F8"/>
    <mergeCell ref="A9:F9"/>
    <mergeCell ref="A10:F10"/>
    <mergeCell ref="A11:F11"/>
    <mergeCell ref="A12:F12"/>
    <mergeCell ref="A13:F13"/>
    <mergeCell ref="A14:F14"/>
    <mergeCell ref="C2:D2"/>
    <mergeCell ref="A3:F4"/>
    <mergeCell ref="G3:G4"/>
    <mergeCell ref="H3:U3"/>
    <mergeCell ref="V3:V4"/>
  </mergeCells>
  <dataValidations count="3">
    <dataValidation type="whole" operator="notEqual" allowBlank="1" showInputMessage="1" showErrorMessage="1" errorTitle="Nedopušten upis" error="Dopušten je upis samo cjelobrojnih zaokruženih vrijednosti (pozitivnih ili negativnih) te nule." sqref="H59:W61 H31:W33 H7:W29 H35:W57">
      <formula1>9999999999</formula1>
    </dataValidation>
    <dataValidation type="whole" operator="greaterThanOrEqual" allowBlank="1" showInputMessage="1" showErrorMessage="1" errorTitle="Pogrešan unos" error="Mogu se unijeti samo cjelobrojne pozitivne vrijednosti." sqref="P6:V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L18" sqref="L18"/>
    </sheetView>
  </sheetViews>
  <sheetFormatPr defaultRowHeight="15" x14ac:dyDescent="0.25"/>
  <sheetData>
    <row r="1" spans="1:10" ht="15" customHeight="1" x14ac:dyDescent="0.25">
      <c r="A1" s="354" t="s">
        <v>451</v>
      </c>
      <c r="B1" s="355"/>
      <c r="C1" s="355"/>
      <c r="D1" s="355"/>
      <c r="E1" s="355"/>
      <c r="F1" s="355"/>
      <c r="G1" s="355"/>
      <c r="H1" s="355"/>
      <c r="I1" s="355"/>
      <c r="J1" s="355"/>
    </row>
    <row r="2" spans="1:10" x14ac:dyDescent="0.25">
      <c r="A2" s="355"/>
      <c r="B2" s="355"/>
      <c r="C2" s="355"/>
      <c r="D2" s="355"/>
      <c r="E2" s="355"/>
      <c r="F2" s="355"/>
      <c r="G2" s="355"/>
      <c r="H2" s="355"/>
      <c r="I2" s="355"/>
      <c r="J2" s="355"/>
    </row>
    <row r="3" spans="1:10" x14ac:dyDescent="0.25">
      <c r="A3" s="355"/>
      <c r="B3" s="355"/>
      <c r="C3" s="355"/>
      <c r="D3" s="355"/>
      <c r="E3" s="355"/>
      <c r="F3" s="355"/>
      <c r="G3" s="355"/>
      <c r="H3" s="355"/>
      <c r="I3" s="355"/>
      <c r="J3" s="355"/>
    </row>
    <row r="4" spans="1:10" x14ac:dyDescent="0.25">
      <c r="A4" s="355"/>
      <c r="B4" s="355"/>
      <c r="C4" s="355"/>
      <c r="D4" s="355"/>
      <c r="E4" s="355"/>
      <c r="F4" s="355"/>
      <c r="G4" s="355"/>
      <c r="H4" s="355"/>
      <c r="I4" s="355"/>
      <c r="J4" s="355"/>
    </row>
    <row r="5" spans="1:10" x14ac:dyDescent="0.25">
      <c r="A5" s="355"/>
      <c r="B5" s="355"/>
      <c r="C5" s="355"/>
      <c r="D5" s="355"/>
      <c r="E5" s="355"/>
      <c r="F5" s="355"/>
      <c r="G5" s="355"/>
      <c r="H5" s="355"/>
      <c r="I5" s="355"/>
      <c r="J5" s="355"/>
    </row>
    <row r="6" spans="1:10" x14ac:dyDescent="0.25">
      <c r="A6" s="355"/>
      <c r="B6" s="355"/>
      <c r="C6" s="355"/>
      <c r="D6" s="355"/>
      <c r="E6" s="355"/>
      <c r="F6" s="355"/>
      <c r="G6" s="355"/>
      <c r="H6" s="355"/>
      <c r="I6" s="355"/>
      <c r="J6" s="355"/>
    </row>
    <row r="7" spans="1:10" x14ac:dyDescent="0.25">
      <c r="A7" s="355"/>
      <c r="B7" s="355"/>
      <c r="C7" s="355"/>
      <c r="D7" s="355"/>
      <c r="E7" s="355"/>
      <c r="F7" s="355"/>
      <c r="G7" s="355"/>
      <c r="H7" s="355"/>
      <c r="I7" s="355"/>
      <c r="J7" s="355"/>
    </row>
    <row r="8" spans="1:10" x14ac:dyDescent="0.25">
      <c r="A8" s="355"/>
      <c r="B8" s="355"/>
      <c r="C8" s="355"/>
      <c r="D8" s="355"/>
      <c r="E8" s="355"/>
      <c r="F8" s="355"/>
      <c r="G8" s="355"/>
      <c r="H8" s="355"/>
      <c r="I8" s="355"/>
      <c r="J8" s="355"/>
    </row>
    <row r="9" spans="1:10" x14ac:dyDescent="0.25">
      <c r="A9" s="355"/>
      <c r="B9" s="355"/>
      <c r="C9" s="355"/>
      <c r="D9" s="355"/>
      <c r="E9" s="355"/>
      <c r="F9" s="355"/>
      <c r="G9" s="355"/>
      <c r="H9" s="355"/>
      <c r="I9" s="355"/>
      <c r="J9" s="355"/>
    </row>
    <row r="10" spans="1:10" x14ac:dyDescent="0.25">
      <c r="A10" s="355"/>
      <c r="B10" s="355"/>
      <c r="C10" s="355"/>
      <c r="D10" s="355"/>
      <c r="E10" s="355"/>
      <c r="F10" s="355"/>
      <c r="G10" s="355"/>
      <c r="H10" s="355"/>
      <c r="I10" s="355"/>
      <c r="J10" s="355"/>
    </row>
    <row r="11" spans="1:10" x14ac:dyDescent="0.25">
      <c r="A11" s="355"/>
      <c r="B11" s="355"/>
      <c r="C11" s="355"/>
      <c r="D11" s="355"/>
      <c r="E11" s="355"/>
      <c r="F11" s="355"/>
      <c r="G11" s="355"/>
      <c r="H11" s="355"/>
      <c r="I11" s="355"/>
      <c r="J11" s="355"/>
    </row>
    <row r="12" spans="1:10" x14ac:dyDescent="0.25">
      <c r="A12" s="355"/>
      <c r="B12" s="355"/>
      <c r="C12" s="355"/>
      <c r="D12" s="355"/>
      <c r="E12" s="355"/>
      <c r="F12" s="355"/>
      <c r="G12" s="355"/>
      <c r="H12" s="355"/>
      <c r="I12" s="355"/>
      <c r="J12" s="355"/>
    </row>
    <row r="13" spans="1:10" x14ac:dyDescent="0.25">
      <c r="A13" s="355"/>
      <c r="B13" s="355"/>
      <c r="C13" s="355"/>
      <c r="D13" s="355"/>
      <c r="E13" s="355"/>
      <c r="F13" s="355"/>
      <c r="G13" s="355"/>
      <c r="H13" s="355"/>
      <c r="I13" s="355"/>
      <c r="J13" s="355"/>
    </row>
    <row r="14" spans="1:10" x14ac:dyDescent="0.25">
      <c r="A14" s="355"/>
      <c r="B14" s="355"/>
      <c r="C14" s="355"/>
      <c r="D14" s="355"/>
      <c r="E14" s="355"/>
      <c r="F14" s="355"/>
      <c r="G14" s="355"/>
      <c r="H14" s="355"/>
      <c r="I14" s="355"/>
      <c r="J14" s="355"/>
    </row>
    <row r="15" spans="1:10" x14ac:dyDescent="0.25">
      <c r="A15" s="355"/>
      <c r="B15" s="355"/>
      <c r="C15" s="355"/>
      <c r="D15" s="355"/>
      <c r="E15" s="355"/>
      <c r="F15" s="355"/>
      <c r="G15" s="355"/>
      <c r="H15" s="355"/>
      <c r="I15" s="355"/>
      <c r="J15" s="355"/>
    </row>
    <row r="16" spans="1:10" x14ac:dyDescent="0.25">
      <c r="A16" s="355"/>
      <c r="B16" s="355"/>
      <c r="C16" s="355"/>
      <c r="D16" s="355"/>
      <c r="E16" s="355"/>
      <c r="F16" s="355"/>
      <c r="G16" s="355"/>
      <c r="H16" s="355"/>
      <c r="I16" s="355"/>
      <c r="J16" s="355"/>
    </row>
    <row r="17" spans="1:10" x14ac:dyDescent="0.25">
      <c r="A17" s="355"/>
      <c r="B17" s="355"/>
      <c r="C17" s="355"/>
      <c r="D17" s="355"/>
      <c r="E17" s="355"/>
      <c r="F17" s="355"/>
      <c r="G17" s="355"/>
      <c r="H17" s="355"/>
      <c r="I17" s="355"/>
      <c r="J17" s="355"/>
    </row>
    <row r="18" spans="1:10" x14ac:dyDescent="0.25">
      <c r="A18" s="355"/>
      <c r="B18" s="355"/>
      <c r="C18" s="355"/>
      <c r="D18" s="355"/>
      <c r="E18" s="355"/>
      <c r="F18" s="355"/>
      <c r="G18" s="355"/>
      <c r="H18" s="355"/>
      <c r="I18" s="355"/>
      <c r="J18" s="355"/>
    </row>
    <row r="19" spans="1:10" x14ac:dyDescent="0.25">
      <c r="A19" s="355"/>
      <c r="B19" s="355"/>
      <c r="C19" s="355"/>
      <c r="D19" s="355"/>
      <c r="E19" s="355"/>
      <c r="F19" s="355"/>
      <c r="G19" s="355"/>
      <c r="H19" s="355"/>
      <c r="I19" s="355"/>
      <c r="J19" s="355"/>
    </row>
    <row r="20" spans="1:10" x14ac:dyDescent="0.25">
      <c r="A20" s="355"/>
      <c r="B20" s="355"/>
      <c r="C20" s="355"/>
      <c r="D20" s="355"/>
      <c r="E20" s="355"/>
      <c r="F20" s="355"/>
      <c r="G20" s="355"/>
      <c r="H20" s="355"/>
      <c r="I20" s="355"/>
      <c r="J20" s="355"/>
    </row>
    <row r="21" spans="1:10" x14ac:dyDescent="0.25">
      <c r="A21" s="355"/>
      <c r="B21" s="355"/>
      <c r="C21" s="355"/>
      <c r="D21" s="355"/>
      <c r="E21" s="355"/>
      <c r="F21" s="355"/>
      <c r="G21" s="355"/>
      <c r="H21" s="355"/>
      <c r="I21" s="355"/>
      <c r="J21" s="355"/>
    </row>
    <row r="22" spans="1:10" x14ac:dyDescent="0.25">
      <c r="A22" s="355"/>
      <c r="B22" s="355"/>
      <c r="C22" s="355"/>
      <c r="D22" s="355"/>
      <c r="E22" s="355"/>
      <c r="F22" s="355"/>
      <c r="G22" s="355"/>
      <c r="H22" s="355"/>
      <c r="I22" s="355"/>
      <c r="J22" s="355"/>
    </row>
    <row r="23" spans="1:10" x14ac:dyDescent="0.25">
      <c r="A23" s="355"/>
      <c r="B23" s="355"/>
      <c r="C23" s="355"/>
      <c r="D23" s="355"/>
      <c r="E23" s="355"/>
      <c r="F23" s="355"/>
      <c r="G23" s="355"/>
      <c r="H23" s="355"/>
      <c r="I23" s="355"/>
      <c r="J23" s="355"/>
    </row>
    <row r="24" spans="1:10" x14ac:dyDescent="0.25">
      <c r="A24" s="355"/>
      <c r="B24" s="355"/>
      <c r="C24" s="355"/>
      <c r="D24" s="355"/>
      <c r="E24" s="355"/>
      <c r="F24" s="355"/>
      <c r="G24" s="355"/>
      <c r="H24" s="355"/>
      <c r="I24" s="355"/>
      <c r="J24" s="355"/>
    </row>
    <row r="25" spans="1:10" x14ac:dyDescent="0.25">
      <c r="A25" s="355"/>
      <c r="B25" s="355"/>
      <c r="C25" s="355"/>
      <c r="D25" s="355"/>
      <c r="E25" s="355"/>
      <c r="F25" s="355"/>
      <c r="G25" s="355"/>
      <c r="H25" s="355"/>
      <c r="I25" s="355"/>
      <c r="J25" s="355"/>
    </row>
    <row r="26" spans="1:10" x14ac:dyDescent="0.25">
      <c r="A26" s="355"/>
      <c r="B26" s="355"/>
      <c r="C26" s="355"/>
      <c r="D26" s="355"/>
      <c r="E26" s="355"/>
      <c r="F26" s="355"/>
      <c r="G26" s="355"/>
      <c r="H26" s="355"/>
      <c r="I26" s="355"/>
      <c r="J26" s="355"/>
    </row>
    <row r="27" spans="1:10" x14ac:dyDescent="0.25">
      <c r="A27" s="355"/>
      <c r="B27" s="355"/>
      <c r="C27" s="355"/>
      <c r="D27" s="355"/>
      <c r="E27" s="355"/>
      <c r="F27" s="355"/>
      <c r="G27" s="355"/>
      <c r="H27" s="355"/>
      <c r="I27" s="355"/>
      <c r="J27" s="355"/>
    </row>
    <row r="28" spans="1:10" x14ac:dyDescent="0.25">
      <c r="A28" s="355"/>
      <c r="B28" s="355"/>
      <c r="C28" s="355"/>
      <c r="D28" s="355"/>
      <c r="E28" s="355"/>
      <c r="F28" s="355"/>
      <c r="G28" s="355"/>
      <c r="H28" s="355"/>
      <c r="I28" s="355"/>
      <c r="J28" s="355"/>
    </row>
    <row r="29" spans="1:10" x14ac:dyDescent="0.25">
      <c r="A29" s="355"/>
      <c r="B29" s="355"/>
      <c r="C29" s="355"/>
      <c r="D29" s="355"/>
      <c r="E29" s="355"/>
      <c r="F29" s="355"/>
      <c r="G29" s="355"/>
      <c r="H29" s="355"/>
      <c r="I29" s="355"/>
      <c r="J29" s="355"/>
    </row>
    <row r="30" spans="1:10" x14ac:dyDescent="0.25">
      <c r="A30" s="355"/>
      <c r="B30" s="355"/>
      <c r="C30" s="355"/>
      <c r="D30" s="355"/>
      <c r="E30" s="355"/>
      <c r="F30" s="355"/>
      <c r="G30" s="355"/>
      <c r="H30" s="355"/>
      <c r="I30" s="355"/>
      <c r="J30" s="355"/>
    </row>
  </sheetData>
  <mergeCells count="1">
    <mergeCell ref="A1:J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info</vt:lpstr>
      <vt:lpstr>Balance sheet</vt:lpstr>
      <vt:lpstr>Income statement</vt:lpstr>
      <vt:lpstr>CF_I</vt:lpstr>
      <vt:lpstr>NT_D</vt:lpstr>
      <vt:lpstr>SCE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2019-02-25T13:00:36Z</dcterms:modified>
</cp:coreProperties>
</file>