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1\2. TFI POD - drugi kvartal\"/>
    </mc:Choice>
  </mc:AlternateContent>
  <bookViews>
    <workbookView xWindow="0" yWindow="0" windowWidth="28800" windowHeight="12300" activeTab="3"/>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62913"/>
</workbook>
</file>

<file path=xl/calcChain.xml><?xml version="1.0" encoding="utf-8"?>
<calcChain xmlns="http://schemas.openxmlformats.org/spreadsheetml/2006/main">
  <c r="J113" i="19" l="1"/>
  <c r="K113" i="19" l="1"/>
  <c r="V36" i="22" l="1"/>
  <c r="U36" i="22"/>
  <c r="T36" i="22"/>
  <c r="S36" i="22"/>
  <c r="R36" i="22"/>
  <c r="Q36" i="22"/>
  <c r="O36" i="22"/>
  <c r="M36" i="22"/>
  <c r="L36" i="22"/>
  <c r="K36" i="22"/>
  <c r="J36" i="22"/>
  <c r="I36" i="22"/>
  <c r="H36" i="22"/>
  <c r="T7" i="22"/>
  <c r="S7" i="22"/>
  <c r="R7" i="22"/>
  <c r="Q7" i="22"/>
  <c r="O7" i="22"/>
  <c r="N7" i="22"/>
  <c r="M7" i="22"/>
  <c r="Y37" i="22" l="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W36" i="22"/>
  <c r="Y9" i="22"/>
  <c r="Y7" i="22"/>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Y13" i="22" s="1"/>
  <c r="W12" i="22"/>
  <c r="Y12" i="22" s="1"/>
  <c r="W11" i="22"/>
  <c r="Y11" i="22" s="1"/>
  <c r="W9" i="22"/>
  <c r="W8" i="22"/>
  <c r="Y8" i="22" s="1"/>
  <c r="W7" i="22"/>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V39" i="22"/>
  <c r="V59" i="22" s="1"/>
  <c r="U39" i="22"/>
  <c r="U59" i="22" s="1"/>
  <c r="T39" i="22"/>
  <c r="T59" i="22" s="1"/>
  <c r="S39" i="22"/>
  <c r="S59" i="22" s="1"/>
  <c r="R39" i="22"/>
  <c r="R59" i="22" s="1"/>
  <c r="Q39" i="22"/>
  <c r="Q59" i="22" s="1"/>
  <c r="O39" i="22"/>
  <c r="O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3" i="22"/>
  <c r="X32" i="22"/>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X36" i="22" s="1"/>
  <c r="X39" i="22" s="1"/>
  <c r="X59" i="22" s="1"/>
  <c r="V10" i="22"/>
  <c r="V30" i="22" s="1"/>
  <c r="U10" i="22"/>
  <c r="U30" i="22" s="1"/>
  <c r="T10" i="22"/>
  <c r="T30" i="22" s="1"/>
  <c r="S10" i="22"/>
  <c r="S30" i="22" s="1"/>
  <c r="R10" i="22"/>
  <c r="R30" i="22" s="1"/>
  <c r="Q10" i="22"/>
  <c r="Q30" i="22" s="1"/>
  <c r="P10" i="22"/>
  <c r="P30" i="22" s="1"/>
  <c r="P36" i="22" s="1"/>
  <c r="P39" i="22" s="1"/>
  <c r="P59" i="22" s="1"/>
  <c r="O10" i="22"/>
  <c r="O30" i="22" s="1"/>
  <c r="N10" i="22"/>
  <c r="N30" i="22" s="1"/>
  <c r="N36" i="22" s="1"/>
  <c r="N39" i="22" s="1"/>
  <c r="N59" i="22" s="1"/>
  <c r="M10" i="22"/>
  <c r="M30" i="22" s="1"/>
  <c r="L10" i="22"/>
  <c r="L30" i="22" s="1"/>
  <c r="K10" i="22"/>
  <c r="K30" i="22" s="1"/>
  <c r="J10" i="22"/>
  <c r="J30" i="22" s="1"/>
  <c r="I10" i="22"/>
  <c r="I30" i="22" s="1"/>
  <c r="H10" i="22"/>
  <c r="H30" i="22" s="1"/>
  <c r="I51" i="21"/>
  <c r="H51" i="21"/>
  <c r="I21" i="21"/>
  <c r="H21" i="21"/>
  <c r="I20" i="21"/>
  <c r="H20" i="21"/>
  <c r="I13" i="21"/>
  <c r="H13" i="21"/>
  <c r="J98" i="19"/>
  <c r="K98" i="19"/>
  <c r="I98" i="19"/>
  <c r="H98" i="19"/>
  <c r="J91" i="19"/>
  <c r="K91" i="19"/>
  <c r="I91" i="19"/>
  <c r="H91" i="19"/>
  <c r="I85" i="18"/>
  <c r="H85" i="18"/>
  <c r="H91" i="18"/>
  <c r="I91" i="18"/>
  <c r="J90" i="19" l="1"/>
  <c r="K90" i="19"/>
  <c r="H90" i="19"/>
  <c r="I108" i="19"/>
  <c r="I90" i="19"/>
  <c r="K108" i="19"/>
  <c r="H108" i="19"/>
  <c r="W61" i="22"/>
  <c r="W62" i="22" s="1"/>
  <c r="W63" i="22"/>
  <c r="J108" i="19"/>
  <c r="Y36" i="22"/>
  <c r="Y39" i="22" s="1"/>
  <c r="W39" i="22"/>
  <c r="W59" i="22" s="1"/>
  <c r="W34" i="22"/>
  <c r="W32" i="22"/>
  <c r="W33" i="22" s="1"/>
  <c r="Y14" i="22"/>
  <c r="Y22" i="22"/>
  <c r="W10" i="22"/>
  <c r="W30" i="22" s="1"/>
  <c r="Y10" i="22"/>
  <c r="Y30" i="22" s="1"/>
  <c r="I78" i="18"/>
  <c r="H78" i="18"/>
  <c r="H48" i="21" l="1"/>
  <c r="H42" i="21"/>
  <c r="H35" i="21"/>
  <c r="H29" i="21"/>
  <c r="H54" i="20"/>
  <c r="H48" i="20"/>
  <c r="H41" i="20"/>
  <c r="H35" i="20"/>
  <c r="H19" i="20"/>
  <c r="I9" i="20"/>
  <c r="I111" i="19"/>
  <c r="I85" i="19"/>
  <c r="I70" i="19"/>
  <c r="I48" i="19"/>
  <c r="I37" i="19"/>
  <c r="H29" i="19"/>
  <c r="H26" i="19"/>
  <c r="H20" i="19"/>
  <c r="H16" i="19"/>
  <c r="I8" i="19"/>
  <c r="I60" i="19" s="1"/>
  <c r="H117" i="18"/>
  <c r="H105" i="18"/>
  <c r="H98" i="18"/>
  <c r="H94" i="18"/>
  <c r="H60" i="18"/>
  <c r="H53" i="18"/>
  <c r="H45" i="18"/>
  <c r="H38" i="18"/>
  <c r="H27" i="18"/>
  <c r="H17" i="18"/>
  <c r="H10" i="18"/>
  <c r="H55" i="20" l="1"/>
  <c r="H49" i="21"/>
  <c r="H36" i="21"/>
  <c r="H53" i="21" s="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I24" i="20"/>
  <c r="I27" i="20" s="1"/>
  <c r="K60" i="19"/>
  <c r="H57" i="20"/>
  <c r="H59" i="20" s="1"/>
  <c r="Y63" i="22"/>
  <c r="Y32" i="22"/>
  <c r="Y33" i="22" s="1"/>
  <c r="I36" i="21"/>
  <c r="K14" i="19"/>
  <c r="K61" i="19" s="1"/>
  <c r="J60" i="19"/>
  <c r="I133" i="18"/>
  <c r="I49" i="21"/>
  <c r="I44" i="18"/>
  <c r="H61" i="19"/>
  <c r="I14" i="19"/>
  <c r="I61" i="19" s="1"/>
  <c r="H72" i="18"/>
  <c r="H60" i="19"/>
  <c r="J14" i="19"/>
  <c r="J61" i="19" s="1"/>
  <c r="I9" i="18"/>
  <c r="I42" i="20"/>
  <c r="I57" i="20" l="1"/>
  <c r="I59" i="20" s="1"/>
  <c r="J63" i="19"/>
  <c r="K62" i="19"/>
  <c r="K67" i="19" s="1"/>
  <c r="K64" i="19"/>
  <c r="I53" i="21"/>
  <c r="K63" i="19"/>
  <c r="H64" i="19"/>
  <c r="I72" i="18"/>
  <c r="I62" i="19"/>
  <c r="I63" i="19"/>
  <c r="I64" i="19"/>
  <c r="H62" i="19"/>
  <c r="H66" i="19" s="1"/>
  <c r="H109" i="19" s="1"/>
  <c r="H63" i="19"/>
  <c r="J62" i="19"/>
  <c r="J66" i="19" s="1"/>
  <c r="J109" i="19" s="1"/>
  <c r="J112" i="19" s="1"/>
  <c r="J64" i="19"/>
  <c r="J111" i="19" l="1"/>
  <c r="H68" i="19"/>
  <c r="H67" i="19"/>
  <c r="K68" i="19"/>
  <c r="K66" i="19"/>
  <c r="K109" i="19" s="1"/>
  <c r="K112" i="19" s="1"/>
  <c r="K111" i="19" s="1"/>
  <c r="I66" i="19"/>
  <c r="I109" i="19" s="1"/>
  <c r="I68" i="19"/>
  <c r="I67" i="19"/>
  <c r="J67" i="19"/>
  <c r="J68" i="19"/>
</calcChain>
</file>

<file path=xl/sharedStrings.xml><?xml version="1.0" encoding="utf-8"?>
<sst xmlns="http://schemas.openxmlformats.org/spreadsheetml/2006/main" count="553" uniqueCount="541">
  <si>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</si>
  <si>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</si>
  <si>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</si>
  <si>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</si>
  <si>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</si>
  <si>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</si>
  <si>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</si>
  <si>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</si>
  <si>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</si>
  <si>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</si>
  <si>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</si>
  <si>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</si>
  <si>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</si>
  <si>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</si>
  <si>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</si>
  <si>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</si>
  <si>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</si>
  <si>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</si>
  <si>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</si>
  <si>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</si>
  <si>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</si>
  <si>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</si>
  <si>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</si>
  <si>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</si>
  <si>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</si>
  <si>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</si>
  <si>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</si>
  <si>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</si>
  <si>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</si>
  <si>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</si>
  <si>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</si>
  <si>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</si>
  <si>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</si>
  <si>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</si>
  <si>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</si>
  <si>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</si>
  <si>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</si>
  <si>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</si>
  <si>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</si>
  <si>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</si>
  <si>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</si>
  <si>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</si>
  <si>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</si>
  <si>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</si>
  <si>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</si>
  <si>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</si>
  <si>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</si>
  <si>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</si>
  <si>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</si>
  <si>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</si>
  <si>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</si>
  <si>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</si>
  <si>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</si>
  <si>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</si>
  <si>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</si>
  <si>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</si>
  <si>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</si>
  <si>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</si>
  <si>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</si>
  <si>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</si>
  <si>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</si>
  <si>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</si>
  <si>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</si>
  <si>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</si>
  <si>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</si>
  <si>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</si>
  <si>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</si>
  <si>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</si>
  <si>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</si>
  <si>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</si>
  <si>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</si>
  <si>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</si>
  <si>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</si>
  <si>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</si>
  <si>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</si>
  <si>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</si>
  <si>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</si>
  <si>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</si>
  <si>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</si>
  <si>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</si>
  <si>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</si>
  <si>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</si>
  <si>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</si>
  <si>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</si>
  <si>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</si>
  <si>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</si>
  <si>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</si>
  <si>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</si>
  <si>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</si>
  <si>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</si>
  <si>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</si>
  <si>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</si>
  <si>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</si>
  <si>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</si>
  <si>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</si>
  <si>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</si>
  <si>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</si>
  <si>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</si>
  <si>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</si>
  <si>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</si>
  <si>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</si>
  <si>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</si>
  <si>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</si>
  <si>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</si>
  <si>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</si>
  <si>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</si>
  <si>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</si>
  <si>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</si>
  <si>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</si>
  <si>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</si>
  <si>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</si>
  <si>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</si>
  <si>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</si>
  <si>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</si>
  <si>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</si>
  <si>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</si>
  <si>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</si>
  <si>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</si>
  <si>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</si>
  <si>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</si>
  <si>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</si>
  <si>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</si>
  <si>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</si>
  <si>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</si>
  <si>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</si>
  <si>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</si>
  <si>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</si>
  <si>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</si>
  <si>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</si>
  <si>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</si>
  <si>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</si>
  <si>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</si>
  <si>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</si>
  <si>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</si>
  <si>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</si>
  <si>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</si>
  <si>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</si>
  <si>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</si>
  <si>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</si>
  <si>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</si>
  <si>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</si>
  <si>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</si>
  <si>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</si>
  <si>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</si>
  <si>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</si>
  <si>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</si>
  <si>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</si>
  <si>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</si>
  <si>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</si>
  <si>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</si>
  <si>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</si>
  <si>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</si>
  <si>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</si>
  <si>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</si>
  <si>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</si>
  <si>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</si>
  <si>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</si>
  <si>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</si>
  <si>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</si>
  <si>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</si>
  <si>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</si>
  <si>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</si>
  <si>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</si>
  <si>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</si>
  <si>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</si>
  <si>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</si>
  <si>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</si>
  <si>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</si>
  <si>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</si>
  <si>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</si>
  <si>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</si>
  <si>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</si>
  <si>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</si>
  <si>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</si>
  <si>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</si>
  <si>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</si>
  <si>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</si>
  <si>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</si>
  <si>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</si>
  <si>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</si>
  <si>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</si>
  <si>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</si>
  <si>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</si>
  <si>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</si>
  <si>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</si>
  <si>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</si>
  <si>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</si>
  <si>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</si>
  <si>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</si>
  <si>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</si>
  <si>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</si>
  <si>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</si>
  <si>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</si>
  <si>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</si>
  <si>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</si>
  <si>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</si>
  <si>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</si>
  <si>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</si>
  <si>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</si>
  <si>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</si>
  <si>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</si>
  <si>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</si>
  <si>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</si>
  <si>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</si>
  <si>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</si>
  <si>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</si>
  <si>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</si>
  <si>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</si>
  <si>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</si>
  <si>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</si>
  <si>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</si>
  <si>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</si>
  <si>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</si>
  <si>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</si>
  <si>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</si>
  <si>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</si>
  <si>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</si>
  <si>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</si>
  <si>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</si>
  <si>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</si>
  <si>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</si>
  <si>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</si>
  <si>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</si>
  <si>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</si>
  <si>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</si>
  <si>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</si>
  <si>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</si>
  <si>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</si>
  <si>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</si>
  <si>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</si>
  <si>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</si>
  <si>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</si>
  <si>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</si>
  <si>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</si>
  <si>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</si>
  <si>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</si>
  <si>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</si>
  <si>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</si>
  <si>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</si>
  <si>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</si>
  <si>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</si>
  <si>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</si>
  <si>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</si>
  <si>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</si>
  <si>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</si>
  <si>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</si>
  <si>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</si>
  <si>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</si>
  <si>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</si>
  <si>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</si>
  <si>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</si>
  <si>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</si>
  <si>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</si>
  <si>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</si>
  <si>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</si>
  <si>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</si>
  <si>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</si>
  <si>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</si>
  <si>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</si>
  <si>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</si>
  <si>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</si>
  <si>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</si>
  <si>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</si>
  <si>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</si>
  <si>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</si>
  <si>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</si>
  <si>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</si>
  <si>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</si>
  <si>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</si>
  <si>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</si>
  <si>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</si>
  <si>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</si>
  <si>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</si>
  <si>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</si>
  <si>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</si>
  <si>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</si>
  <si>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</si>
  <si>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</si>
  <si>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</si>
  <si>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</si>
  <si>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</si>
  <si>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</si>
  <si>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</si>
  <si>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</si>
  <si>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</si>
  <si>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</si>
  <si>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</si>
  <si>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</si>
  <si>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</si>
  <si>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</si>
  <si>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</si>
  <si>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</si>
  <si>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</si>
  <si>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</si>
  <si>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</si>
  <si>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</si>
  <si>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</si>
  <si>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</si>
  <si>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</si>
  <si>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</si>
  <si>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</si>
  <si>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</si>
  <si>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</si>
  <si>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</si>
  <si>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</si>
  <si>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</si>
  <si>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</si>
  <si>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</si>
  <si>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</si>
  <si>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</si>
  <si>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</si>
  <si>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</si>
  <si>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</si>
  <si>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</si>
  <si>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</si>
  <si>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</si>
  <si>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</si>
  <si>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</si>
  <si>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</si>
  <si>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</si>
  <si>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</si>
  <si>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</si>
  <si>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</si>
  <si>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</si>
  <si>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</si>
  <si>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</si>
  <si>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</si>
  <si>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</si>
  <si>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</si>
  <si>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</si>
  <si>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</si>
  <si>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</si>
  <si>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</si>
  <si>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</si>
  <si>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</si>
  <si>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</si>
  <si>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</si>
  <si>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</si>
  <si>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</si>
  <si>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</si>
  <si>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</si>
  <si>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</si>
  <si>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</si>
  <si>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</si>
  <si>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</si>
  <si>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</si>
  <si>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</si>
  <si>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</si>
  <si>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</si>
  <si>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</si>
  <si>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</si>
  <si>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</si>
  <si>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</si>
  <si>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</si>
  <si>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</si>
  <si>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</si>
  <si>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</si>
  <si>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</si>
  <si>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</si>
  <si>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</si>
  <si>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</si>
  <si>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</si>
  <si>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</si>
  <si>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</si>
  <si>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</si>
  <si>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</si>
  <si>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</si>
  <si>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</si>
  <si>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</si>
  <si>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</si>
  <si>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</si>
  <si>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</si>
  <si>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</si>
  <si>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</si>
  <si>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</si>
  <si>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</si>
  <si>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</si>
  <si>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</si>
  <si>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</si>
  <si>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</si>
  <si>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</si>
  <si>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</si>
  <si>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</si>
  <si>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</si>
  <si>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</si>
  <si>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</si>
  <si>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</si>
  <si>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</si>
  <si>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</si>
  <si>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</si>
  <si>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</si>
  <si>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</si>
  <si>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</si>
  <si>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</si>
  <si>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</si>
  <si>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</si>
  <si>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</si>
  <si>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</si>
  <si>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</si>
  <si>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</si>
  <si>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</si>
  <si>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</si>
  <si>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</si>
  <si>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</si>
  <si>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</si>
  <si>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</si>
  <si>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</si>
  <si>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</si>
  <si>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</si>
  <si>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</si>
  <si>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</si>
  <si>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</si>
  <si>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</si>
  <si>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</si>
  <si>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</si>
  <si>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</si>
  <si>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</si>
  <si>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</si>
  <si>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</si>
  <si>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</si>
  <si>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</si>
  <si>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</si>
  <si>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</si>
  <si>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</si>
  <si>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</si>
  <si>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</si>
  <si>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</si>
  <si>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</si>
  <si>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</si>
  <si>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</si>
  <si>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</si>
  <si>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</si>
  <si>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</si>
  <si>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</si>
  <si>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</si>
  <si>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</si>
  <si>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</si>
  <si>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</si>
  <si>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</si>
  <si>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</si>
  <si>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</si>
  <si>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</si>
  <si>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</si>
  <si>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</si>
  <si>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</si>
  <si>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</si>
  <si>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</si>
  <si>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</si>
  <si>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</si>
  <si>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</si>
  <si>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</si>
  <si>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</si>
  <si>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</si>
  <si>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</si>
  <si>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</si>
  <si>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</si>
  <si>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</si>
  <si>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</si>
  <si>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</si>
  <si>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</si>
  <si>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</si>
  <si>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</si>
  <si>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</si>
  <si>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</si>
  <si>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</si>
  <si>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</si>
  <si>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</si>
  <si>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</si>
  <si>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</si>
  <si>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</si>
  <si>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</si>
  <si>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</si>
  <si>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</si>
  <si>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</si>
  <si>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</si>
  <si>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</si>
  <si>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</si>
  <si>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</si>
  <si>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</si>
  <si>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</si>
  <si>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</si>
  <si>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</si>
  <si>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</si>
  <si>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</si>
  <si>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</si>
  <si>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</si>
  <si>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</si>
  <si>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</si>
  <si>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</si>
  <si>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</si>
  <si>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</si>
  <si>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</si>
  <si>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</si>
  <si>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</si>
  <si>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</si>
  <si>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</si>
  <si>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</si>
  <si>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</si>
  <si>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</si>
  <si>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</si>
  <si>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</si>
  <si>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</si>
  <si>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</si>
  <si>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</si>
  <si>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</si>
  <si>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</si>
  <si>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HR</t>
  </si>
  <si>
    <t>529900DUWS1DGNEK4C68</t>
  </si>
  <si>
    <t>30577</t>
  </si>
  <si>
    <t>Valamar Riviera d.d.</t>
  </si>
  <si>
    <t>Poreč</t>
  </si>
  <si>
    <t>Stancija Kaligari 1</t>
  </si>
  <si>
    <t>uprava@riviera.hr</t>
  </si>
  <si>
    <t>www.valamar-riviera.com</t>
  </si>
  <si>
    <t>KD</t>
  </si>
  <si>
    <t>RN</t>
  </si>
  <si>
    <t>Valamar Obertauern GmbH</t>
  </si>
  <si>
    <t>Obertauern</t>
  </si>
  <si>
    <t>195893 D</t>
  </si>
  <si>
    <t>Valamar A GmbH</t>
  </si>
  <si>
    <t>Tamsweg</t>
  </si>
  <si>
    <t>486431 S</t>
  </si>
  <si>
    <t>Palme Turizam  d.o.o.</t>
  </si>
  <si>
    <t>Dubrovnik</t>
  </si>
  <si>
    <t xml:space="preserve">Magične stijene d.o.o. </t>
  </si>
  <si>
    <t>oo</t>
  </si>
  <si>
    <t xml:space="preserve">Bugenvilia d.o.o. </t>
  </si>
  <si>
    <t>Imperial Riviera d.d.</t>
  </si>
  <si>
    <t>Rab</t>
  </si>
  <si>
    <t>No</t>
  </si>
  <si>
    <t>Sopta Anka</t>
  </si>
  <si>
    <t>052 408 188</t>
  </si>
  <si>
    <t>anka.sopta@riviera.hr</t>
  </si>
  <si>
    <t>Submitter: Valamar Riviera d.d.</t>
  </si>
  <si>
    <t>Submitter:  Valamar Riviera d.d.</t>
  </si>
  <si>
    <t xml:space="preserve">balance as at 30.06.2021 </t>
  </si>
  <si>
    <t>for the period  01.01.2021. to 30.06.2021.</t>
  </si>
  <si>
    <t>for the period  01.01.2021. to  30.06.2021.</t>
  </si>
  <si>
    <t>NOTES TO FINANCIAL STATEMENTS - TFI
(drawn up for quarterly reporting periods)
Name of the issuer:    Valamar Riviera d.d.
Personal identification number (OIB):   36201212847
Reporting period: 01.01.2021. do 30.06.2021.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</si>
  <si>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 xml:space="preserve">Notes to financial statements for the three month period together with detailed information on financial performance and events relevant to understanding changes in financial statements are available in PDF document „Business results 1/1/2021 – 30/6/2021“ which has been simultaneously published with this document on HANFA (Croatian Financial Services Supervisory Agency), Zagreb Stock Exchange and Issuers web pages.  </t>
  </si>
  <si>
    <t>4863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</si>
</sst>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0" fontId="4" fillId="12" borderId="44" xfId="0" applyFont="1" applyFill="1" applyBorder="1" applyAlignment="1" applyProtection="1">
      <alignment horizontal="center" vertical="center"/>
      <protection locked="0"/>
    </xf>
    <xf numFmtId="0" fontId="4" fillId="12" borderId="46" xfId="0" applyFont="1" applyFill="1" applyBorder="1" applyAlignment="1" applyProtection="1">
      <alignment horizontal="center" vertical="center"/>
      <protection locked="0"/>
    </xf>
    <xf numFmtId="3" fontId="5" fillId="0" borderId="13" xfId="0" applyNumberFormat="1" applyFont="1" applyFill="1" applyBorder="1" applyAlignment="1" applyProtection="1">
      <alignment horizontal="right" vertical="center" shrinkToFit="1"/>
      <protection locked="0"/>
    </xf>
    <xf numFmtId="3" fontId="5" fillId="0" borderId="41" xfId="5" applyNumberFormat="1" applyFont="1" applyFill="1" applyBorder="1" applyAlignment="1" applyProtection="1">
      <alignment horizontal="right" vertical="center" shrinkToFit="1"/>
      <protection locked="0"/>
    </xf>
    <xf numFmtId="3" fontId="5" fillId="0" borderId="41" xfId="5" applyNumberFormat="1" applyFont="1" applyFill="1" applyBorder="1" applyAlignment="1" applyProtection="1">
      <alignment vertical="center"/>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3" xfId="0" applyFont="1" applyFill="1" applyBorder="1" applyAlignment="1" applyProtection="1">
      <alignment vertical="center"/>
      <protection locked="0"/>
    </xf>
    <xf numFmtId="0" fontId="26" fillId="12" borderId="2" xfId="0" applyFont="1" applyFill="1" applyBorder="1" applyAlignment="1" applyProtection="1">
      <alignment vertical="center"/>
      <protection locked="0"/>
    </xf>
    <xf numFmtId="0" fontId="26" fillId="12" borderId="44"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4" xfId="0" applyFont="1" applyFill="1" applyBorder="1" applyAlignment="1" applyProtection="1">
      <alignment vertical="center"/>
      <protection locked="0"/>
    </xf>
    <xf numFmtId="0" fontId="5" fillId="11" borderId="0" xfId="4" applyFont="1" applyFill="1" applyBorder="1" applyAlignment="1">
      <alignment vertical="center"/>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4" xfId="0"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0" applyFont="1" applyFill="1" applyBorder="1" applyProtection="1">
      <protection locked="0"/>
    </xf>
    <xf numFmtId="0" fontId="26" fillId="12" borderId="2" xfId="0" applyFont="1" applyFill="1" applyBorder="1" applyProtection="1">
      <protection locked="0"/>
    </xf>
    <xf numFmtId="0" fontId="26" fillId="12" borderId="44"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44"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44" xfId="0"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xf numFmtId="0" fontId="2" fillId="0" borderId="0" xfId="0" applyFont="1" applyAlignment="1">
      <alignment horizontal="left" vertical="center" wrapText="1"/>
    </xf>
    <xf numFmtId="0" fontId="0" fillId="0" borderId="0" xfId="0" applyAlignment="1">
      <alignment horizontal="left" vertical="center" wrapText="1"/>
    </xf>
  </cellXfs>
  <cellStyles count="6">
    <cellStyle name="Hyperlink 2" xfId="2"/>
    <cellStyle name="Normal" xfId="0" builtinId="0"/>
    <cellStyle name="Normal 2" xfId="3"/>
    <cellStyle name="Normal 2 2" xfId="5"/>
    <cellStyle name="Normal 3" xfId="4"/>
    <cellStyle name="Style 1" xfId="1"/>
  </cellStyles>
  <dxfs count="6">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7" r="H93" connectionId="0">
    <xmlCellPr id="1" uniqueName="P1076387">
      <xmlPr mapId="1" xpath="/TFI-IZD-POD/ISD-GFI-IZD-POD_1000375/P1076387" xmlDataType="decimal"/>
    </xmlCellPr>
  </singleXmlCell>
  <singleXmlCell id="578" r="I93" connectionId="0">
    <xmlCellPr id="1" uniqueName="P1082591">
      <xmlPr mapId="1" xpath="/TFI-IZD-POD/ISD-GFI-IZD-POD_1000375/P1082591" xmlDataType="decimal"/>
    </xmlCellPr>
  </singleXmlCell>
  <singleXmlCell id="579" r="J93" connectionId="0">
    <xmlCellPr id="1" uniqueName="P1076388">
      <xmlPr mapId="1" xpath="/TFI-IZD-POD/ISD-GFI-IZD-POD_1000375/P1076388" xmlDataType="decimal"/>
    </xmlCellPr>
  </singleXmlCell>
  <singleXmlCell id="580" r="K93" connectionId="0">
    <xmlCellPr id="1" uniqueName="P1082592">
      <xmlPr mapId="1" xpath="/TFI-IZD-POD/ISD-GFI-IZD-POD_1000375/P1082592" xmlDataType="decimal"/>
    </xmlCellPr>
  </singleXmlCell>
  <singleXmlCell id="581" r="H94" connectionId="0">
    <xmlCellPr id="1" uniqueName="P1076389">
      <xmlPr mapId="1" xpath="/TFI-IZD-POD/ISD-GFI-IZD-POD_1000375/P1076389" xmlDataType="decimal"/>
    </xmlCellPr>
  </singleXmlCell>
  <singleXmlCell id="582" r="I94" connectionId="0">
    <xmlCellPr id="1" uniqueName="P1082593">
      <xmlPr mapId="1" xpath="/TFI-IZD-POD/ISD-GFI-IZD-POD_1000375/P1082593" xmlDataType="decimal"/>
    </xmlCellPr>
  </singleXmlCell>
  <singleXmlCell id="583" r="J94" connectionId="0">
    <xmlCellPr id="1" uniqueName="P1076390">
      <xmlPr mapId="1" xpath="/TFI-IZD-POD/ISD-GFI-IZD-POD_1000375/P1076390" xmlDataType="decimal"/>
    </xmlCellPr>
  </singleXmlCell>
  <singleXmlCell id="584" r="K94" connectionId="0">
    <xmlCellPr id="1" uniqueName="P1082594">
      <xmlPr mapId="1" xpath="/TFI-IZD-POD/ISD-GFI-IZD-POD_1000375/P1082594" xmlDataType="decimal"/>
    </xmlCellPr>
  </singleXmlCell>
  <singleXmlCell id="585" r="H95" connectionId="0">
    <xmlCellPr id="1" uniqueName="P1076391">
      <xmlPr mapId="1" xpath="/TFI-IZD-POD/ISD-GFI-IZD-POD_1000375/P1076391" xmlDataType="decimal"/>
    </xmlCellPr>
  </singleXmlCell>
  <singleXmlCell id="586" r="I95" connectionId="0">
    <xmlCellPr id="1" uniqueName="P1082595">
      <xmlPr mapId="1" xpath="/TFI-IZD-POD/ISD-GFI-IZD-POD_1000375/P1082595" xmlDataType="decimal"/>
    </xmlCellPr>
  </singleXmlCell>
  <singleXmlCell id="587" r="J95" connectionId="0">
    <xmlCellPr id="1" uniqueName="P1076392">
      <xmlPr mapId="1" xpath="/TFI-IZD-POD/ISD-GFI-IZD-POD_1000375/P1076392" xmlDataType="decimal"/>
    </xmlCellPr>
  </singleXmlCell>
  <singleXmlCell id="588" r="K95" connectionId="0">
    <xmlCellPr id="1" uniqueName="P1082596">
      <xmlPr mapId="1" xpath="/TFI-IZD-POD/ISD-GFI-IZD-POD_1000375/P1082596" xmlDataType="decimal"/>
    </xmlCellPr>
  </singleXmlCell>
  <singleXmlCell id="589" r="H96" connectionId="0">
    <xmlCellPr id="1" uniqueName="P1076393">
      <xmlPr mapId="1" xpath="/TFI-IZD-POD/ISD-GFI-IZD-POD_1000375/P1076393" xmlDataType="decimal"/>
    </xmlCellPr>
  </singleXmlCell>
  <singleXmlCell id="590" r="I96" connectionId="0">
    <xmlCellPr id="1" uniqueName="P1082597">
      <xmlPr mapId="1" xpath="/TFI-IZD-POD/ISD-GFI-IZD-POD_1000375/P1082597" xmlDataType="decimal"/>
    </xmlCellPr>
  </singleXmlCell>
  <singleXmlCell id="591" r="J96" connectionId="0">
    <xmlCellPr id="1" uniqueName="P1076394">
      <xmlPr mapId="1" xpath="/TFI-IZD-POD/ISD-GFI-IZD-POD_1000375/P1076394" xmlDataType="decimal"/>
    </xmlCellPr>
  </singleXmlCell>
  <singleXmlCell id="592" r="K96" connectionId="0">
    <xmlCellPr id="1" uniqueName="P1082598">
      <xmlPr mapId="1" xpath="/TFI-IZD-POD/ISD-GFI-IZD-POD_1000375/P1082598" xmlDataType="decimal"/>
    </xmlCellPr>
  </singleXmlCell>
  <singleXmlCell id="593" r="H97" connectionId="0">
    <xmlCellPr id="1" uniqueName="P1076395">
      <xmlPr mapId="1" xpath="/TFI-IZD-POD/ISD-GFI-IZD-POD_1000375/P1076395" xmlDataType="decimal"/>
    </xmlCellPr>
  </singleXmlCell>
  <singleXmlCell id="594" r="I97" connectionId="0">
    <xmlCellPr id="1" uniqueName="P1082599">
      <xmlPr mapId="1" xpath="/TFI-IZD-POD/ISD-GFI-IZD-POD_1000375/P1082599" xmlDataType="decimal"/>
    </xmlCellPr>
  </singleXmlCell>
  <singleXmlCell id="595" r="J97" connectionId="0">
    <xmlCellPr id="1" uniqueName="P1076396">
      <xmlPr mapId="1" xpath="/TFI-IZD-POD/ISD-GFI-IZD-POD_1000375/P1076396" xmlDataType="decimal"/>
    </xmlCellPr>
  </singleXmlCell>
  <singleXmlCell id="596" r="K97" connectionId="0">
    <xmlCellPr id="1" uniqueName="P1082600">
      <xmlPr mapId="1" xpath="/TFI-IZD-POD/ISD-GFI-IZD-POD_1000375/P1082600" xmlDataType="decimal"/>
    </xmlCellPr>
  </singleXmlCell>
  <singleXmlCell id="597" r="H100" connectionId="0">
    <xmlCellPr id="1" uniqueName="P1076397">
      <xmlPr mapId="1" xpath="/TFI-IZD-POD/ISD-GFI-IZD-POD_1000375/P1076397" xmlDataType="decimal"/>
    </xmlCellPr>
  </singleXmlCell>
  <singleXmlCell id="598" r="I100" connectionId="0">
    <xmlCellPr id="1" uniqueName="P1082601">
      <xmlPr mapId="1" xpath="/TFI-IZD-POD/ISD-GFI-IZD-POD_1000375/P1082601" xmlDataType="decimal"/>
    </xmlCellPr>
  </singleXmlCell>
  <singleXmlCell id="599" r="J100" connectionId="0">
    <xmlCellPr id="1" uniqueName="P1076398">
      <xmlPr mapId="1" xpath="/TFI-IZD-POD/ISD-GFI-IZD-POD_1000375/P1076398" xmlDataType="decimal"/>
    </xmlCellPr>
  </singleXmlCell>
  <singleXmlCell id="600" r="K100" connectionId="0">
    <xmlCellPr id="1" uniqueName="P1082602">
      <xmlPr mapId="1" xpath="/TFI-IZD-POD/ISD-GFI-IZD-POD_1000375/P1082602" xmlDataType="decimal"/>
    </xmlCellPr>
  </singleXmlCell>
  <singleXmlCell id="601" r="H101" connectionId="0">
    <xmlCellPr id="1" uniqueName="P1076399">
      <xmlPr mapId="1" xpath="/TFI-IZD-POD/ISD-GFI-IZD-POD_1000375/P1076399" xmlDataType="decimal"/>
    </xmlCellPr>
  </singleXmlCell>
  <singleXmlCell id="602" r="I101" connectionId="0">
    <xmlCellPr id="1" uniqueName="P1082603">
      <xmlPr mapId="1" xpath="/TFI-IZD-POD/ISD-GFI-IZD-POD_1000375/P1082603" xmlDataType="decimal"/>
    </xmlCellPr>
  </singleXmlCell>
  <singleXmlCell id="603" r="J101" connectionId="0">
    <xmlCellPr id="1" uniqueName="P1076400">
      <xmlPr mapId="1" xpath="/TFI-IZD-POD/ISD-GFI-IZD-POD_1000375/P1076400" xmlDataType="decimal"/>
    </xmlCellPr>
  </singleXmlCell>
  <singleXmlCell id="604" r="K101" connectionId="0">
    <xmlCellPr id="1" uniqueName="P1082604">
      <xmlPr mapId="1" xpath="/TFI-IZD-POD/ISD-GFI-IZD-POD_1000375/P1082604" xmlDataType="decimal"/>
    </xmlCellPr>
  </singleXmlCell>
  <singleXmlCell id="605" r="H102" connectionId="0">
    <xmlCellPr id="1" uniqueName="P1076401">
      <xmlPr mapId="1" xpath="/TFI-IZD-POD/ISD-GFI-IZD-POD_1000375/P1076401" xmlDataType="decimal"/>
    </xmlCellPr>
  </singleXmlCell>
  <singleXmlCell id="606" r="I102" connectionId="0">
    <xmlCellPr id="1" uniqueName="P1082605">
      <xmlPr mapId="1" xpath="/TFI-IZD-POD/ISD-GFI-IZD-POD_1000375/P1082605" xmlDataType="decimal"/>
    </xmlCellPr>
  </singleXmlCell>
  <singleXmlCell id="607" r="J102" connectionId="0">
    <xmlCellPr id="1" uniqueName="P1076402">
      <xmlPr mapId="1" xpath="/TFI-IZD-POD/ISD-GFI-IZD-POD_1000375/P1076402" xmlDataType="decimal"/>
    </xmlCellPr>
  </singleXmlCell>
  <singleXmlCell id="608" r="K102" connectionId="0">
    <xmlCellPr id="1" uniqueName="P1082606">
      <xmlPr mapId="1" xpath="/TFI-IZD-POD/ISD-GFI-IZD-POD_1000375/P1082606" xmlDataType="decimal"/>
    </xmlCellPr>
  </singleXmlCell>
  <singleXmlCell id="609" r="H108" connectionId="0">
    <xmlCellPr id="1" uniqueName="P1076403">
      <xmlPr mapId="1" xpath="/TFI-IZD-POD/ISD-GFI-IZD-POD_1000375/P1076403" xmlDataType="decimal"/>
    </xmlCellPr>
  </singleXmlCell>
  <singleXmlCell id="610" r="I108" connectionId="0">
    <xmlCellPr id="1" uniqueName="P1082607">
      <xmlPr mapId="1" xpath="/TFI-IZD-POD/ISD-GFI-IZD-POD_1000375/P1082607" xmlDataType="decimal"/>
    </xmlCellPr>
  </singleXmlCell>
  <singleXmlCell id="611" r="J108" connectionId="0">
    <xmlCellPr id="1" uniqueName="P1076404">
      <xmlPr mapId="1" xpath="/TFI-IZD-POD/ISD-GFI-IZD-POD_1000375/P1076404" xmlDataType="decimal"/>
    </xmlCellPr>
  </singleXmlCell>
  <singleXmlCell id="612" r="K108" connectionId="0">
    <xmlCellPr id="1" uniqueName="P1082608">
      <xmlPr mapId="1" xpath="/TFI-IZD-POD/ISD-GFI-IZD-POD_1000375/P1082608" xmlDataType="decimal"/>
    </xmlCellPr>
  </singleXmlCell>
  <singleXmlCell id="613" r="H109" connectionId="0">
    <xmlCellPr id="1" uniqueName="P1076405">
      <xmlPr mapId="1" xpath="/TFI-IZD-POD/ISD-GFI-IZD-POD_1000375/P1076405" xmlDataType="decimal"/>
    </xmlCellPr>
  </singleXmlCell>
  <singleXmlCell id="614" r="I109" connectionId="0">
    <xmlCellPr id="1" uniqueName="P1082609">
      <xmlPr mapId="1" xpath="/TFI-IZD-POD/ISD-GFI-IZD-POD_1000375/P1082609" xmlDataType="decimal"/>
    </xmlCellPr>
  </singleXmlCell>
  <singleXmlCell id="615" r="J109" connectionId="0">
    <xmlCellPr id="1" uniqueName="P1076406">
      <xmlPr mapId="1" xpath="/TFI-IZD-POD/ISD-GFI-IZD-POD_1000375/P1076406" xmlDataType="decimal"/>
    </xmlCellPr>
  </singleXmlCell>
  <singleXmlCell id="616" r="K109" connectionId="0">
    <xmlCellPr id="1" uniqueName="P1082610">
      <xmlPr mapId="1" xpath="/TFI-IZD-POD/ISD-GFI-IZD-POD_1000375/P1082610" xmlDataType="decimal"/>
    </xmlCellPr>
  </singleXmlCell>
  <singleXmlCell id="617" r="H111" connectionId="0">
    <xmlCellPr id="1" uniqueName="P1076407">
      <xmlPr mapId="1" xpath="/TFI-IZD-POD/ISD-GFI-IZD-POD_1000375/P1076407" xmlDataType="decimal"/>
    </xmlCellPr>
  </singleXmlCell>
  <singleXmlCell id="618" r="I111" connectionId="0">
    <xmlCellPr id="1" uniqueName="P1082611">
      <xmlPr mapId="1" xpath="/TFI-IZD-POD/ISD-GFI-IZD-POD_1000375/P1082611" xmlDataType="decimal"/>
    </xmlCellPr>
  </singleXmlCell>
  <singleXmlCell id="619" r="J111" connectionId="0">
    <xmlCellPr id="1" uniqueName="P1076408">
      <xmlPr mapId="1" xpath="/TFI-IZD-POD/ISD-GFI-IZD-POD_1000375/P1076408" xmlDataType="decimal"/>
    </xmlCellPr>
  </singleXmlCell>
  <singleXmlCell id="620" r="K111" connectionId="0">
    <xmlCellPr id="1" uniqueName="P1082612">
      <xmlPr mapId="1" xpath="/TFI-IZD-POD/ISD-GFI-IZD-POD_1000375/P1082612" xmlDataType="decimal"/>
    </xmlCellPr>
  </singleXmlCell>
  <singleXmlCell id="621" r="H112" connectionId="0">
    <xmlCellPr id="1" uniqueName="P1076409">
      <xmlPr mapId="1" xpath="/TFI-IZD-POD/ISD-GFI-IZD-POD_1000375/P1076409" xmlDataType="decimal"/>
    </xmlCellPr>
  </singleXmlCell>
  <singleXmlCell id="622" r="I112" connectionId="0">
    <xmlCellPr id="1" uniqueName="P1082613">
      <xmlPr mapId="1" xpath="/TFI-IZD-POD/ISD-GFI-IZD-POD_1000375/P1082613" xmlDataType="decimal"/>
    </xmlCellPr>
  </singleXmlCell>
  <singleXmlCell id="623" r="J112" connectionId="0">
    <xmlCellPr id="1" uniqueName="P1076410">
      <xmlPr mapId="1" xpath="/TFI-IZD-POD/ISD-GFI-IZD-POD_1000375/P1076410" xmlDataType="decimal"/>
    </xmlCellPr>
  </singleXmlCell>
  <singleXmlCell id="624" r="K112" connectionId="0">
    <xmlCellPr id="1" uniqueName="P1082614">
      <xmlPr mapId="1" xpath="/TFI-IZD-POD/ISD-GFI-IZD-POD_1000375/P1082614" xmlDataType="decimal"/>
    </xmlCellPr>
  </singleXmlCell>
  <singleXmlCell id="625" r="H113" connectionId="0">
    <xmlCellPr id="1" uniqueName="P1076411">
      <xmlPr mapId="1" xpath="/TFI-IZD-POD/ISD-GFI-IZD-POD_1000375/P1076411" xmlDataType="decimal"/>
    </xmlCellPr>
  </singleXmlCell>
  <singleXmlCell id="626" r="I113" connectionId="0">
    <xmlCellPr id="1" uniqueName="P1082615">
      <xmlPr mapId="1" xpath="/TFI-IZD-POD/ISD-GFI-IZD-POD_1000375/P1082615" xmlDataType="decimal"/>
    </xmlCellPr>
  </singleXmlCell>
  <singleXmlCell id="627" r="J113" connectionId="0">
    <xmlCellPr id="1" uniqueName="P1076412">
      <xmlPr mapId="1" xpath="/TFI-IZD-POD/ISD-GFI-IZD-POD_1000375/P1076412" xmlDataType="decimal"/>
    </xmlCellPr>
  </singleXmlCell>
  <singleXmlCell id="628" r="K113" connectionId="0">
    <xmlCellPr id="1" uniqueName="P1082616">
      <xmlPr mapId="1" xpath="/TFI-IZD-POD/ISD-GFI-IZD-POD_1000375/P1082616" xmlDataType="decimal"/>
    </xmlCellPr>
  </singleXmlCell>
  <singleXmlCell id="576" r="K92" connectionId="0">
    <xmlCellPr id="1" uniqueName="P1082590">
      <xmlPr mapId="1" xpath="/TFI-IZD-POD/ISD-GFI-IZD-POD_1000375/P1082590" xmlDataType="decimal"/>
    </xmlCellPr>
  </singleXmlCell>
  <singleXmlCell id="575" r="J92" connectionId="0">
    <xmlCellPr id="1" uniqueName="P1076386">
      <xmlPr mapId="1" xpath="/TFI-IZD-POD/ISD-GFI-IZD-POD_1000375/P1076386" xmlDataType="decimal"/>
    </xmlCellPr>
  </singleXmlCell>
  <singleXmlCell id="574" r="I92" connectionId="0">
    <xmlCellPr id="1" uniqueName="P1082589">
      <xmlPr mapId="1" xpath="/TFI-IZD-POD/ISD-GFI-IZD-POD_1000375/P1082589" xmlDataType="decimal"/>
    </xmlCellPr>
  </singleXmlCell>
  <singleXmlCell id="573" r="H92" connectionId="0">
    <xmlCellPr id="1" uniqueName="P1076385">
      <xmlPr mapId="1" xpath="/TFI-IZD-POD/ISD-GFI-IZD-POD_1000375/P1076385" xmlDataType="decimal"/>
    </xmlCellPr>
  </singleXmlCell>
</singleXmlCells>
</file>

<file path=xl/tables/tableSingleCells3.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4.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4" connectionId="0">
    <xmlCellPr id="1" uniqueName="P1078107">
      <xmlPr mapId="1" xpath="/TFI-IZD-POD/NTD-GFI-IZD-POD_1000378/P1078107" xmlDataType="decimal"/>
    </xmlCellPr>
  </singleXmlCell>
  <singleXmlCell id="740" r="I14" connectionId="0">
    <xmlCellPr id="1" uniqueName="P1078108">
      <xmlPr mapId="1" xpath="/TFI-IZD-POD/NTD-GFI-IZD-POD_1000378/P1078108" xmlDataType="decimal"/>
    </xmlCellPr>
  </singleXmlCell>
  <singleXmlCell id="741" r="H15" connectionId="0">
    <xmlCellPr id="1" uniqueName="P1078109">
      <xmlPr mapId="1" xpath="/TFI-IZD-POD/NTD-GFI-IZD-POD_1000378/P1078109" xmlDataType="decimal"/>
    </xmlCellPr>
  </singleXmlCell>
  <singleXmlCell id="742" r="I15" connectionId="0">
    <xmlCellPr id="1" uniqueName="P1078110">
      <xmlPr mapId="1" xpath="/TFI-IZD-POD/NTD-GFI-IZD-POD_1000378/P1078110" xmlDataType="decimal"/>
    </xmlCellPr>
  </singleXmlCell>
  <singleXmlCell id="743" r="H16" connectionId="0">
    <xmlCellPr id="1" uniqueName="P1078111">
      <xmlPr mapId="1" xpath="/TFI-IZD-POD/NTD-GFI-IZD-POD_1000378/P1078111" xmlDataType="decimal"/>
    </xmlCellPr>
  </singleXmlCell>
  <singleXmlCell id="744" r="I16" connectionId="0">
    <xmlCellPr id="1" uniqueName="P1078112">
      <xmlPr mapId="1" xpath="/TFI-IZD-POD/NTD-GFI-IZD-POD_1000378/P1078112" xmlDataType="decimal"/>
    </xmlCellPr>
  </singleXmlCell>
  <singleXmlCell id="745" r="H17" connectionId="0">
    <xmlCellPr id="1" uniqueName="P1078113">
      <xmlPr mapId="1" xpath="/TFI-IZD-POD/NTD-GFI-IZD-POD_1000378/P1078113" xmlDataType="decimal"/>
    </xmlCellPr>
  </singleXmlCell>
  <singleXmlCell id="746" r="I17" connectionId="0">
    <xmlCellPr id="1" uniqueName="P1078114">
      <xmlPr mapId="1" xpath="/TFI-IZD-POD/NTD-GFI-IZD-POD_1000378/P1078114" xmlDataType="decimal"/>
    </xmlCellPr>
  </singleXmlCell>
  <singleXmlCell id="751" r="H19" connectionId="0">
    <xmlCellPr id="1" uniqueName="P1078117">
      <xmlPr mapId="1" xpath="/TFI-IZD-POD/NTD-GFI-IZD-POD_1000378/P1078117" xmlDataType="decimal"/>
    </xmlCellPr>
  </singleXmlCell>
  <singleXmlCell id="752" r="I19" connectionId="0">
    <xmlCellPr id="1" uniqueName="P1078118">
      <xmlPr mapId="1" xpath="/TFI-IZD-POD/NTD-GFI-IZD-POD_1000378/P1078118" xmlDataType="decimal"/>
    </xmlCellPr>
  </singleXmlCell>
  <singleXmlCell id="755" r="H21" connectionId="0">
    <xmlCellPr id="1" uniqueName="P1078121">
      <xmlPr mapId="1" xpath="/TFI-IZD-POD/NTD-GFI-IZD-POD_1000378/P1078121" xmlDataType="decimal"/>
    </xmlCellPr>
  </singleXmlCell>
  <singleXmlCell id="756" r="I21" connectionId="0">
    <xmlCellPr id="1" uniqueName="P1078122">
      <xmlPr mapId="1" xpath="/TFI-IZD-POD/NTD-GFI-IZD-POD_1000378/P1078122" xmlDataType="decimal"/>
    </xmlCellPr>
  </singleXmlCell>
  <singleXmlCell id="757" r="H23" connectionId="0">
    <xmlCellPr id="1" uniqueName="P1078123">
      <xmlPr mapId="1" xpath="/TFI-IZD-POD/NTD-GFI-IZD-POD_1000378/P1078123" xmlDataType="decimal"/>
    </xmlCellPr>
  </singleXmlCell>
  <singleXmlCell id="758" r="I23" connectionId="0">
    <xmlCellPr id="1" uniqueName="P1078124">
      <xmlPr mapId="1" xpath="/TFI-IZD-POD/NTD-GFI-IZD-POD_1000378/P1078124" xmlDataType="decimal"/>
    </xmlCellPr>
  </singleXmlCell>
  <singleXmlCell id="759" r="H24" connectionId="0">
    <xmlCellPr id="1" uniqueName="P1078125">
      <xmlPr mapId="1" xpath="/TFI-IZD-POD/NTD-GFI-IZD-POD_1000378/P1078125" xmlDataType="decimal"/>
    </xmlCellPr>
  </singleXmlCell>
  <singleXmlCell id="760" r="I24" connectionId="0">
    <xmlCellPr id="1" uniqueName="P1078126">
      <xmlPr mapId="1" xpath="/TFI-IZD-POD/NTD-GFI-IZD-POD_1000378/P1078126" xmlDataType="decimal"/>
    </xmlCellPr>
  </singleXmlCell>
  <singleXmlCell id="761" r="H25" connectionId="0">
    <xmlCellPr id="1" uniqueName="P1078127">
      <xmlPr mapId="1" xpath="/TFI-IZD-POD/NTD-GFI-IZD-POD_1000378/P1078127" xmlDataType="decimal"/>
    </xmlCellPr>
  </singleXmlCell>
  <singleXmlCell id="762" r="I25" connectionId="0">
    <xmlCellPr id="1" uniqueName="P1078128">
      <xmlPr mapId="1" xpath="/TFI-IZD-POD/NTD-GFI-IZD-POD_1000378/P1078128" xmlDataType="decimal"/>
    </xmlCellPr>
  </singleXmlCell>
  <singleXmlCell id="763" r="H26" connectionId="0">
    <xmlCellPr id="1" uniqueName="P1078129">
      <xmlPr mapId="1" xpath="/TFI-IZD-POD/NTD-GFI-IZD-POD_1000378/P1078129" xmlDataType="decimal"/>
    </xmlCellPr>
  </singleXmlCell>
  <singleXmlCell id="764" r="I26" connectionId="0">
    <xmlCellPr id="1" uniqueName="P1078130">
      <xmlPr mapId="1" xpath="/TFI-IZD-POD/NTD-GFI-IZD-POD_1000378/P1078130" xmlDataType="decimal"/>
    </xmlCellPr>
  </singleXmlCell>
  <singleXmlCell id="765" r="H27" connectionId="0">
    <xmlCellPr id="1" uniqueName="P1078131">
      <xmlPr mapId="1" xpath="/TFI-IZD-POD/NTD-GFI-IZD-POD_1000378/P1078131" xmlDataType="decimal"/>
    </xmlCellPr>
  </singleXmlCell>
  <singleXmlCell id="766" r="I27" connectionId="0">
    <xmlCellPr id="1" uniqueName="P1078132">
      <xmlPr mapId="1" xpath="/TFI-IZD-POD/NTD-GFI-IZD-POD_1000378/P1078132" xmlDataType="decimal"/>
    </xmlCellPr>
  </singleXmlCell>
  <singleXmlCell id="767" r="H28" connectionId="0">
    <xmlCellPr id="1" uniqueName="P1078133">
      <xmlPr mapId="1" xpath="/TFI-IZD-POD/NTD-GFI-IZD-POD_1000378/P1078133" xmlDataType="decimal"/>
    </xmlCellPr>
  </singleXmlCell>
  <singleXmlCell id="768" r="I28" connectionId="0">
    <xmlCellPr id="1" uniqueName="P1078134">
      <xmlPr mapId="1" xpath="/TFI-IZD-POD/NTD-GFI-IZD-POD_1000378/P1078134" xmlDataType="decimal"/>
    </xmlCellPr>
  </singleXmlCell>
  <singleXmlCell id="769" r="H29" connectionId="0">
    <xmlCellPr id="1" uniqueName="P1078135">
      <xmlPr mapId="1" xpath="/TFI-IZD-POD/NTD-GFI-IZD-POD_1000378/P1078135" xmlDataType="decimal"/>
    </xmlCellPr>
  </singleXmlCell>
  <singleXmlCell id="770" r="I29" connectionId="0">
    <xmlCellPr id="1" uniqueName="P1078136">
      <xmlPr mapId="1" xpath="/TFI-IZD-POD/NTD-GFI-IZD-POD_1000378/P1078136" xmlDataType="decimal"/>
    </xmlCellPr>
  </singleXmlCell>
  <singleXmlCell id="771" r="H30" connectionId="0">
    <xmlCellPr id="1" uniqueName="P1078137">
      <xmlPr mapId="1" xpath="/TFI-IZD-POD/NTD-GFI-IZD-POD_1000378/P1078137" xmlDataType="decimal"/>
    </xmlCellPr>
  </singleXmlCell>
  <singleXmlCell id="772" r="I30" connectionId="0">
    <xmlCellPr id="1" uniqueName="P1078138">
      <xmlPr mapId="1" xpath="/TFI-IZD-POD/NTD-GFI-IZD-POD_1000378/P1078138" xmlDataType="decimal"/>
    </xmlCellPr>
  </singleXmlCell>
  <singleXmlCell id="773" r="H31" connectionId="0">
    <xmlCellPr id="1" uniqueName="P1078139">
      <xmlPr mapId="1" xpath="/TFI-IZD-POD/NTD-GFI-IZD-POD_1000378/P1078139" xmlDataType="decimal"/>
    </xmlCellPr>
  </singleXmlCell>
  <singleXmlCell id="774" r="I31" connectionId="0">
    <xmlCellPr id="1" uniqueName="P1078140">
      <xmlPr mapId="1" xpath="/TFI-IZD-POD/NTD-GFI-IZD-POD_1000378/P1078140" xmlDataType="decimal"/>
    </xmlCellPr>
  </singleXmlCell>
  <singleXmlCell id="775" r="H32" connectionId="0">
    <xmlCellPr id="1" uniqueName="P1078141">
      <xmlPr mapId="1" xpath="/TFI-IZD-POD/NTD-GFI-IZD-POD_1000378/P1078141" xmlDataType="decimal"/>
    </xmlCellPr>
  </singleXmlCell>
  <singleXmlCell id="776" r="I32" connectionId="0">
    <xmlCellPr id="1" uniqueName="P1078142">
      <xmlPr mapId="1" xpath="/TFI-IZD-POD/NTD-GFI-IZD-POD_1000378/P1078142" xmlDataType="decimal"/>
    </xmlCellPr>
  </singleXmlCell>
  <singleXmlCell id="777" r="H33" connectionId="0">
    <xmlCellPr id="1" uniqueName="P1078143">
      <xmlPr mapId="1" xpath="/TFI-IZD-POD/NTD-GFI-IZD-POD_1000378/P1078143" xmlDataType="decimal"/>
    </xmlCellPr>
  </singleXmlCell>
  <singleXmlCell id="778" r="I33" connectionId="0">
    <xmlCellPr id="1" uniqueName="P1078144">
      <xmlPr mapId="1" xpath="/TFI-IZD-POD/NTD-GFI-IZD-POD_1000378/P1078144" xmlDataType="decimal"/>
    </xmlCellPr>
  </singleXmlCell>
  <singleXmlCell id="779" r="H34" connectionId="0">
    <xmlCellPr id="1" uniqueName="P1078145">
      <xmlPr mapId="1" xpath="/TFI-IZD-POD/NTD-GFI-IZD-POD_1000378/P1078145" xmlDataType="decimal"/>
    </xmlCellPr>
  </singleXmlCell>
  <singleXmlCell id="780" r="I34" connectionId="0">
    <xmlCellPr id="1" uniqueName="P1078146">
      <xmlPr mapId="1" xpath="/TFI-IZD-POD/NTD-GFI-IZD-POD_1000378/P1078146" xmlDataType="decimal"/>
    </xmlCellPr>
  </singleXmlCell>
  <singleXmlCell id="781" r="H35" connectionId="0">
    <xmlCellPr id="1" uniqueName="P1078147">
      <xmlPr mapId="1" xpath="/TFI-IZD-POD/NTD-GFI-IZD-POD_1000378/P1078147" xmlDataType="decimal"/>
    </xmlCellPr>
  </singleXmlCell>
  <singleXmlCell id="782" r="I35" connectionId="0">
    <xmlCellPr id="1" uniqueName="P1078148">
      <xmlPr mapId="1" xpath="/TFI-IZD-POD/NTD-GFI-IZD-POD_1000378/P1078148" xmlDataType="decimal"/>
    </xmlCellPr>
  </singleXmlCell>
  <singleXmlCell id="783" r="H36" connectionId="0">
    <xmlCellPr id="1" uniqueName="P1078149">
      <xmlPr mapId="1" xpath="/TFI-IZD-POD/NTD-GFI-IZD-POD_1000378/P1078149" xmlDataType="decimal"/>
    </xmlCellPr>
  </singleXmlCell>
  <singleXmlCell id="784" r="I36" connectionId="0">
    <xmlCellPr id="1" uniqueName="P1078150">
      <xmlPr mapId="1" xpath="/TFI-IZD-POD/NTD-GFI-IZD-POD_1000378/P1078150" xmlDataType="decimal"/>
    </xmlCellPr>
  </singleXmlCell>
  <singleXmlCell id="785" r="H38" connectionId="0">
    <xmlCellPr id="1" uniqueName="P1078151">
      <xmlPr mapId="1" xpath="/TFI-IZD-POD/NTD-GFI-IZD-POD_1000378/P1078151" xmlDataType="decimal"/>
    </xmlCellPr>
  </singleXmlCell>
  <singleXmlCell id="786" r="I38" connectionId="0">
    <xmlCellPr id="1" uniqueName="P1078152">
      <xmlPr mapId="1" xpath="/TFI-IZD-POD/NTD-GFI-IZD-POD_1000378/P1078152" xmlDataType="decimal"/>
    </xmlCellPr>
  </singleXmlCell>
  <singleXmlCell id="787" r="H39" connectionId="0">
    <xmlCellPr id="1" uniqueName="P1078153">
      <xmlPr mapId="1" xpath="/TFI-IZD-POD/NTD-GFI-IZD-POD_1000378/P1078153" xmlDataType="decimal"/>
    </xmlCellPr>
  </singleXmlCell>
  <singleXmlCell id="788" r="I39" connectionId="0">
    <xmlCellPr id="1" uniqueName="P1078154">
      <xmlPr mapId="1" xpath="/TFI-IZD-POD/NTD-GFI-IZD-POD_1000378/P1078154" xmlDataType="decimal"/>
    </xmlCellPr>
  </singleXmlCell>
  <singleXmlCell id="789" r="H40" connectionId="0">
    <xmlCellPr id="1" uniqueName="P1078155">
      <xmlPr mapId="1" xpath="/TFI-IZD-POD/NTD-GFI-IZD-POD_1000378/P1078155" xmlDataType="decimal"/>
    </xmlCellPr>
  </singleXmlCell>
  <singleXmlCell id="790" r="I40" connectionId="0">
    <xmlCellPr id="1" uniqueName="P1078156">
      <xmlPr mapId="1" xpath="/TFI-IZD-POD/NTD-GFI-IZD-POD_1000378/P1078156" xmlDataType="decimal"/>
    </xmlCellPr>
  </singleXmlCell>
  <singleXmlCell id="791" r="H41" connectionId="0">
    <xmlCellPr id="1" uniqueName="P1078157">
      <xmlPr mapId="1" xpath="/TFI-IZD-POD/NTD-GFI-IZD-POD_1000378/P1078157" xmlDataType="decimal"/>
    </xmlCellPr>
  </singleXmlCell>
  <singleXmlCell id="792" r="I41" connectionId="0">
    <xmlCellPr id="1" uniqueName="P1078158">
      <xmlPr mapId="1" xpath="/TFI-IZD-POD/NTD-GFI-IZD-POD_1000378/P1078158" xmlDataType="decimal"/>
    </xmlCellPr>
  </singleXmlCell>
  <singleXmlCell id="793" r="H42" connectionId="0">
    <xmlCellPr id="1" uniqueName="P1078159">
      <xmlPr mapId="1" xpath="/TFI-IZD-POD/NTD-GFI-IZD-POD_1000378/P1078159" xmlDataType="decimal"/>
    </xmlCellPr>
  </singleXmlCell>
  <singleXmlCell id="794" r="I42" connectionId="0">
    <xmlCellPr id="1" uniqueName="P1078160">
      <xmlPr mapId="1" xpath="/TFI-IZD-POD/NTD-GFI-IZD-POD_1000378/P1078160" xmlDataType="decimal"/>
    </xmlCellPr>
  </singleXmlCell>
  <singleXmlCell id="795" r="H43" connectionId="0">
    <xmlCellPr id="1" uniqueName="P1078161">
      <xmlPr mapId="1" xpath="/TFI-IZD-POD/NTD-GFI-IZD-POD_1000378/P1078161" xmlDataType="decimal"/>
    </xmlCellPr>
  </singleXmlCell>
  <singleXmlCell id="796" r="I43" connectionId="0">
    <xmlCellPr id="1" uniqueName="P1078162">
      <xmlPr mapId="1" xpath="/TFI-IZD-POD/NTD-GFI-IZD-POD_1000378/P1078162" xmlDataType="decimal"/>
    </xmlCellPr>
  </singleXmlCell>
  <singleXmlCell id="797" r="H44" connectionId="0">
    <xmlCellPr id="1" uniqueName="P1078163">
      <xmlPr mapId="1" xpath="/TFI-IZD-POD/NTD-GFI-IZD-POD_1000378/P1078163" xmlDataType="decimal"/>
    </xmlCellPr>
  </singleXmlCell>
  <singleXmlCell id="798" r="I44" connectionId="0">
    <xmlCellPr id="1" uniqueName="P1078164">
      <xmlPr mapId="1" xpath="/TFI-IZD-POD/NTD-GFI-IZD-POD_1000378/P1078164" xmlDataType="decimal"/>
    </xmlCellPr>
  </singleXmlCell>
  <singleXmlCell id="799" r="H45" connectionId="0">
    <xmlCellPr id="1" uniqueName="P1078165">
      <xmlPr mapId="1" xpath="/TFI-IZD-POD/NTD-GFI-IZD-POD_1000378/P1078165" xmlDataType="decimal"/>
    </xmlCellPr>
  </singleXmlCell>
  <singleXmlCell id="800" r="I45" connectionId="0">
    <xmlCellPr id="1" uniqueName="P1078166">
      <xmlPr mapId="1" xpath="/TFI-IZD-POD/NTD-GFI-IZD-POD_1000378/P1078166" xmlDataType="decimal"/>
    </xmlCellPr>
  </singleXmlCell>
  <singleXmlCell id="801" r="H46" connectionId="0">
    <xmlCellPr id="1" uniqueName="P1078167">
      <xmlPr mapId="1" xpath="/TFI-IZD-POD/NTD-GFI-IZD-POD_1000378/P1078167" xmlDataType="decimal"/>
    </xmlCellPr>
  </singleXmlCell>
  <singleXmlCell id="802" r="I46" connectionId="0">
    <xmlCellPr id="1" uniqueName="P1078168">
      <xmlPr mapId="1" xpath="/TFI-IZD-POD/NTD-GFI-IZD-POD_1000378/P1078168" xmlDataType="decimal"/>
    </xmlCellPr>
  </singleXmlCell>
  <singleXmlCell id="803" r="H47" connectionId="0">
    <xmlCellPr id="1" uniqueName="P1078169">
      <xmlPr mapId="1" xpath="/TFI-IZD-POD/NTD-GFI-IZD-POD_1000378/P1078169" xmlDataType="decimal"/>
    </xmlCellPr>
  </singleXmlCell>
  <singleXmlCell id="804" r="I47" connectionId="0">
    <xmlCellPr id="1" uniqueName="P1078170">
      <xmlPr mapId="1" xpath="/TFI-IZD-POD/NTD-GFI-IZD-POD_1000378/P1078170" xmlDataType="decimal"/>
    </xmlCellPr>
  </singleXmlCell>
  <singleXmlCell id="805" r="H48" connectionId="0">
    <xmlCellPr id="1" uniqueName="P1078171">
      <xmlPr mapId="1" xpath="/TFI-IZD-POD/NTD-GFI-IZD-POD_1000378/P1078171" xmlDataType="decimal"/>
    </xmlCellPr>
  </singleXmlCell>
  <singleXmlCell id="806" r="I48" connectionId="0">
    <xmlCellPr id="1" uniqueName="P1078172">
      <xmlPr mapId="1" xpath="/TFI-IZD-POD/NTD-GFI-IZD-POD_1000378/P1078172" xmlDataType="decimal"/>
    </xmlCellPr>
  </singleXmlCell>
  <singleXmlCell id="807" r="H49" connectionId="0">
    <xmlCellPr id="1" uniqueName="P1078173">
      <xmlPr mapId="1" xpath="/TFI-IZD-POD/NTD-GFI-IZD-POD_1000378/P1078173" xmlDataType="decimal"/>
    </xmlCellPr>
  </singleXmlCell>
  <singleXmlCell id="808" r="I49" connectionId="0">
    <xmlCellPr id="1" uniqueName="P1078174">
      <xmlPr mapId="1" xpath="/TFI-IZD-POD/NTD-GFI-IZD-POD_1000378/P1078174" xmlDataType="decimal"/>
    </xmlCellPr>
  </singleXmlCell>
  <singleXmlCell id="809" r="H50" connectionId="0">
    <xmlCellPr id="1" uniqueName="P1078175">
      <xmlPr mapId="1" xpath="/TFI-IZD-POD/NTD-GFI-IZD-POD_1000378/P1078175" xmlDataType="decimal"/>
    </xmlCellPr>
  </singleXmlCell>
  <singleXmlCell id="810" r="I50" connectionId="0">
    <xmlCellPr id="1" uniqueName="P1078176">
      <xmlPr mapId="1" xpath="/TFI-IZD-POD/NTD-GFI-IZD-POD_1000378/P1078176" xmlDataType="decimal"/>
    </xmlCellPr>
  </singleXmlCell>
  <singleXmlCell id="811" r="H51" connectionId="0">
    <xmlCellPr id="1" uniqueName="P1078177">
      <xmlPr mapId="1" xpath="/TFI-IZD-POD/NTD-GFI-IZD-POD_1000378/P1078177" xmlDataType="decimal"/>
    </xmlCellPr>
  </singleXmlCell>
  <singleXmlCell id="812" r="I51" connectionId="0">
    <xmlCellPr id="1" uniqueName="P1078178">
      <xmlPr mapId="1" xpath="/TFI-IZD-POD/NTD-GFI-IZD-POD_1000378/P1078178" xmlDataType="decimal"/>
    </xmlCellPr>
  </singleXmlCell>
  <singleXmlCell id="813" r="H52" connectionId="0">
    <xmlCellPr id="1" uniqueName="P1078179">
      <xmlPr mapId="1" xpath="/TFI-IZD-POD/NTD-GFI-IZD-POD_1000378/P1078179" xmlDataType="decimal"/>
    </xmlCellPr>
  </singleXmlCell>
  <singleXmlCell id="814" r="I52" connectionId="0">
    <xmlCellPr id="1" uniqueName="P1078180">
      <xmlPr mapId="1" xpath="/TFI-IZD-POD/NTD-GFI-IZD-POD_1000378/P1078180" xmlDataType="decimal"/>
    </xmlCellPr>
  </singleXmlCell>
  <singleXmlCell id="815" r="H53" connectionId="0">
    <xmlCellPr id="1" uniqueName="P1078181">
      <xmlPr mapId="1" xpath="/TFI-IZD-POD/NTD-GFI-IZD-POD_1000378/P1078181" xmlDataType="decimal"/>
    </xmlCellPr>
  </singleXmlCell>
  <singleXmlCell id="816" r="I53" connectionId="0">
    <xmlCellPr id="1" uniqueName="P1078182">
      <xmlPr mapId="1" xpath="/TFI-IZD-POD/NTD-GFI-IZD-POD_1000378/P1078182" xmlDataType="decimal"/>
    </xmlCellPr>
  </singleXmlCell>
  <singleXmlCell id="750" r="I18" connectionId="0">
    <xmlCellPr id="1" uniqueName="P1078116">
      <xmlPr mapId="1" xpath="/TFI-IZD-POD/NTD-GFI-IZD-POD_1000378/P1078116" xmlDataType="decimal"/>
    </xmlCellPr>
  </singleXmlCell>
  <singleXmlCell id="749" r="H18" connectionId="0">
    <xmlCellPr id="1" uniqueName="P1078115">
      <xmlPr mapId="1" xpath="/TFI-IZD-POD/NTD-GFI-IZD-POD_1000378/P1078115" xmlDataType="decimal"/>
    </xmlCellPr>
  </singleXmlCell>
  <singleXmlCell id="754" r="I20" connectionId="0">
    <xmlCellPr id="1" uniqueName="P1078120">
      <xmlPr mapId="1" xpath="/TFI-IZD-POD/NTD-GFI-IZD-POD_1000378/P1078120" xmlDataType="decimal"/>
    </xmlCellPr>
  </singleXmlCell>
  <singleXmlCell id="753" r="H20" connectionId="0">
    <xmlCellPr id="1" uniqueName="P1078119">
      <xmlPr mapId="1" xpath="/TFI-IZD-POD/NTD-GFI-IZD-POD_1000378/P1078119" xmlDataType="decimal"/>
    </xmlCellPr>
  </singleXmlCell>
</singleXmlCells>
</file>

<file path=xl/tables/tableSingleCells5.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U7" connectionId="0">
    <xmlCellPr id="1" uniqueName="P1081535">
      <xmlPr mapId="1" xpath="/TFI-IZD-POD/IPK-GFI-IZD-POD_1000380/P1081535" xmlDataType="decimal"/>
    </xmlCellPr>
  </singleXmlCell>
  <singleXmlCell id="845" r="V7" connectionId="0">
    <xmlCellPr id="1" uniqueName="P1081536">
      <xmlPr mapId="1" xpath="/TFI-IZD-POD/IPK-GFI-IZD-POD_1000380/P1081536" xmlDataType="decimal"/>
    </xmlCellPr>
  </singleXmlCell>
  <singleXmlCell id="846" r="W7" connectionId="0">
    <xmlCellPr id="1" uniqueName="P1081537">
      <xmlPr mapId="1" xpath="/TFI-IZD-POD/IPK-GFI-IZD-POD_1000380/P1081537" xmlDataType="decimal"/>
    </xmlCellPr>
  </singleXmlCell>
  <singleXmlCell id="847" r="X7" connectionId="0">
    <xmlCellPr id="1" uniqueName="P1081538">
      <xmlPr mapId="1" xpath="/TFI-IZD-POD/IPK-GFI-IZD-POD_1000380/P1081538" xmlDataType="decimal"/>
    </xmlCellPr>
  </singleXmlCell>
  <singleXmlCell id="848" r="Y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U8" connectionId="0">
    <xmlCellPr id="1" uniqueName="P1081649">
      <xmlPr mapId="1" xpath="/TFI-IZD-POD/IPK-GFI-IZD-POD_1000380/P1081649" xmlDataType="decimal"/>
    </xmlCellPr>
  </singleXmlCell>
  <singleXmlCell id="861" r="V8" connectionId="0">
    <xmlCellPr id="1" uniqueName="P1081651">
      <xmlPr mapId="1" xpath="/TFI-IZD-POD/IPK-GFI-IZD-POD_1000380/P1081651" xmlDataType="decimal"/>
    </xmlCellPr>
  </singleXmlCell>
  <singleXmlCell id="862" r="W8" connectionId="0">
    <xmlCellPr id="1" uniqueName="P1081656">
      <xmlPr mapId="1" xpath="/TFI-IZD-POD/IPK-GFI-IZD-POD_1000380/P1081656" xmlDataType="decimal"/>
    </xmlCellPr>
  </singleXmlCell>
  <singleXmlCell id="863" r="X8" connectionId="0">
    <xmlCellPr id="1" uniqueName="P1081658">
      <xmlPr mapId="1" xpath="/TFI-IZD-POD/IPK-GFI-IZD-POD_1000380/P1081658" xmlDataType="decimal"/>
    </xmlCellPr>
  </singleXmlCell>
  <singleXmlCell id="864" r="Y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U9" connectionId="0">
    <xmlCellPr id="1" uniqueName="P1081664">
      <xmlPr mapId="1" xpath="/TFI-IZD-POD/IPK-GFI-IZD-POD_1000380/P1081664" xmlDataType="decimal"/>
    </xmlCellPr>
  </singleXmlCell>
  <singleXmlCell id="877" r="V9" connectionId="0">
    <xmlCellPr id="1" uniqueName="P1081666">
      <xmlPr mapId="1" xpath="/TFI-IZD-POD/IPK-GFI-IZD-POD_1000380/P1081666" xmlDataType="decimal"/>
    </xmlCellPr>
  </singleXmlCell>
  <singleXmlCell id="878" r="W9" connectionId="0">
    <xmlCellPr id="1" uniqueName="P1081668">
      <xmlPr mapId="1" xpath="/TFI-IZD-POD/IPK-GFI-IZD-POD_1000380/P1081668" xmlDataType="decimal"/>
    </xmlCellPr>
  </singleXmlCell>
  <singleXmlCell id="879" r="X9" connectionId="0">
    <xmlCellPr id="1" uniqueName="P1081670">
      <xmlPr mapId="1" xpath="/TFI-IZD-POD/IPK-GFI-IZD-POD_1000380/P1081670" xmlDataType="decimal"/>
    </xmlCellPr>
  </singleXmlCell>
  <singleXmlCell id="880" r="Y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U10" connectionId="0">
    <xmlCellPr id="1" uniqueName="P1081676">
      <xmlPr mapId="1" xpath="/TFI-IZD-POD/IPK-GFI-IZD-POD_1000380/P1081676" xmlDataType="decimal"/>
    </xmlCellPr>
  </singleXmlCell>
  <singleXmlCell id="909" r="V10" connectionId="0">
    <xmlCellPr id="1" uniqueName="P1081678">
      <xmlPr mapId="1" xpath="/TFI-IZD-POD/IPK-GFI-IZD-POD_1000380/P1081678" xmlDataType="decimal"/>
    </xmlCellPr>
  </singleXmlCell>
  <singleXmlCell id="910" r="W10" connectionId="0">
    <xmlCellPr id="1" uniqueName="P1081680">
      <xmlPr mapId="1" xpath="/TFI-IZD-POD/IPK-GFI-IZD-POD_1000380/P1081680" xmlDataType="decimal"/>
    </xmlCellPr>
  </singleXmlCell>
  <singleXmlCell id="911" r="X10" connectionId="0">
    <xmlCellPr id="1" uniqueName="P1081682">
      <xmlPr mapId="1" xpath="/TFI-IZD-POD/IPK-GFI-IZD-POD_1000380/P1081682" xmlDataType="decimal"/>
    </xmlCellPr>
  </singleXmlCell>
  <singleXmlCell id="912" r="Y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U11" connectionId="0">
    <xmlCellPr id="1" uniqueName="P1081687">
      <xmlPr mapId="1" xpath="/TFI-IZD-POD/IPK-GFI-IZD-POD_1000380/P1081687" xmlDataType="decimal"/>
    </xmlCellPr>
  </singleXmlCell>
  <singleXmlCell id="925" r="V11" connectionId="0">
    <xmlCellPr id="1" uniqueName="P1081688">
      <xmlPr mapId="1" xpath="/TFI-IZD-POD/IPK-GFI-IZD-POD_1000380/P1081688" xmlDataType="decimal"/>
    </xmlCellPr>
  </singleXmlCell>
  <singleXmlCell id="926" r="W11" connectionId="0">
    <xmlCellPr id="1" uniqueName="P1081689">
      <xmlPr mapId="1" xpath="/TFI-IZD-POD/IPK-GFI-IZD-POD_1000380/P1081689" xmlDataType="decimal"/>
    </xmlCellPr>
  </singleXmlCell>
  <singleXmlCell id="927" r="X11" connectionId="0">
    <xmlCellPr id="1" uniqueName="P1081690">
      <xmlPr mapId="1" xpath="/TFI-IZD-POD/IPK-GFI-IZD-POD_1000380/P1081690" xmlDataType="decimal"/>
    </xmlCellPr>
  </singleXmlCell>
  <singleXmlCell id="928" r="Y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U12" connectionId="0">
    <xmlCellPr id="1" uniqueName="P1081699">
      <xmlPr mapId="1" xpath="/TFI-IZD-POD/IPK-GFI-IZD-POD_1000380/P1081699" xmlDataType="decimal"/>
    </xmlCellPr>
  </singleXmlCell>
  <singleXmlCell id="941" r="V12" connectionId="0">
    <xmlCellPr id="1" uniqueName="P1081700">
      <xmlPr mapId="1" xpath="/TFI-IZD-POD/IPK-GFI-IZD-POD_1000380/P1081700" xmlDataType="decimal"/>
    </xmlCellPr>
  </singleXmlCell>
  <singleXmlCell id="942" r="W12" connectionId="0">
    <xmlCellPr id="1" uniqueName="P1081701">
      <xmlPr mapId="1" xpath="/TFI-IZD-POD/IPK-GFI-IZD-POD_1000380/P1081701" xmlDataType="decimal"/>
    </xmlCellPr>
  </singleXmlCell>
  <singleXmlCell id="943" r="X12" connectionId="0">
    <xmlCellPr id="1" uniqueName="P1081702">
      <xmlPr mapId="1" xpath="/TFI-IZD-POD/IPK-GFI-IZD-POD_1000380/P1081702" xmlDataType="decimal"/>
    </xmlCellPr>
  </singleXmlCell>
  <singleXmlCell id="944" r="Y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U13" connectionId="0">
    <xmlCellPr id="1" uniqueName="P1081706">
      <xmlPr mapId="1" xpath="/TFI-IZD-POD/IPK-GFI-IZD-POD_1000380/P1081706" xmlDataType="decimal"/>
    </xmlCellPr>
  </singleXmlCell>
  <singleXmlCell id="957" r="V13" connectionId="0">
    <xmlCellPr id="1" uniqueName="P1081707">
      <xmlPr mapId="1" xpath="/TFI-IZD-POD/IPK-GFI-IZD-POD_1000380/P1081707" xmlDataType="decimal"/>
    </xmlCellPr>
  </singleXmlCell>
  <singleXmlCell id="958" r="W13" connectionId="0">
    <xmlCellPr id="1" uniqueName="P1081708">
      <xmlPr mapId="1" xpath="/TFI-IZD-POD/IPK-GFI-IZD-POD_1000380/P1081708" xmlDataType="decimal"/>
    </xmlCellPr>
  </singleXmlCell>
  <singleXmlCell id="959" r="X13" connectionId="0">
    <xmlCellPr id="1" uniqueName="P1081709">
      <xmlPr mapId="1" xpath="/TFI-IZD-POD/IPK-GFI-IZD-POD_1000380/P1081709" xmlDataType="decimal"/>
    </xmlCellPr>
  </singleXmlCell>
  <singleXmlCell id="960" r="Y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U14" connectionId="0">
    <xmlCellPr id="1" uniqueName="P1081714">
      <xmlPr mapId="1" xpath="/TFI-IZD-POD/IPK-GFI-IZD-POD_1000380/P1081714" xmlDataType="decimal"/>
    </xmlCellPr>
  </singleXmlCell>
  <singleXmlCell id="973" r="V14" connectionId="0">
    <xmlCellPr id="1" uniqueName="P1081715">
      <xmlPr mapId="1" xpath="/TFI-IZD-POD/IPK-GFI-IZD-POD_1000380/P1081715" xmlDataType="decimal"/>
    </xmlCellPr>
  </singleXmlCell>
  <singleXmlCell id="974" r="W14" connectionId="0">
    <xmlCellPr id="1" uniqueName="P1081716">
      <xmlPr mapId="1" xpath="/TFI-IZD-POD/IPK-GFI-IZD-POD_1000380/P1081716" xmlDataType="decimal"/>
    </xmlCellPr>
  </singleXmlCell>
  <singleXmlCell id="975" r="X14" connectionId="0">
    <xmlCellPr id="1" uniqueName="P1081717">
      <xmlPr mapId="1" xpath="/TFI-IZD-POD/IPK-GFI-IZD-POD_1000380/P1081717" xmlDataType="decimal"/>
    </xmlCellPr>
  </singleXmlCell>
  <singleXmlCell id="976" r="Y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U15" connectionId="0">
    <xmlCellPr id="1" uniqueName="P1081882">
      <xmlPr mapId="1" xpath="/TFI-IZD-POD/IPK-GFI-IZD-POD_1000380/P1081882" xmlDataType="decimal"/>
    </xmlCellPr>
  </singleXmlCell>
  <singleXmlCell id="989" r="V15" connectionId="0">
    <xmlCellPr id="1" uniqueName="P1081888">
      <xmlPr mapId="1" xpath="/TFI-IZD-POD/IPK-GFI-IZD-POD_1000380/P1081888" xmlDataType="decimal"/>
    </xmlCellPr>
  </singleXmlCell>
  <singleXmlCell id="990" r="W15" connectionId="0">
    <xmlCellPr id="1" uniqueName="P1081891">
      <xmlPr mapId="1" xpath="/TFI-IZD-POD/IPK-GFI-IZD-POD_1000380/P1081891" xmlDataType="decimal"/>
    </xmlCellPr>
  </singleXmlCell>
  <singleXmlCell id="991" r="X15" connectionId="0">
    <xmlCellPr id="1" uniqueName="P1081893">
      <xmlPr mapId="1" xpath="/TFI-IZD-POD/IPK-GFI-IZD-POD_1000380/P1081893" xmlDataType="decimal"/>
    </xmlCellPr>
  </singleXmlCell>
  <singleXmlCell id="992" r="Y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U16" connectionId="0">
    <xmlCellPr id="1" uniqueName="P1081903">
      <xmlPr mapId="1" xpath="/TFI-IZD-POD/IPK-GFI-IZD-POD_1000380/P1081903" xmlDataType="decimal"/>
    </xmlCellPr>
  </singleXmlCell>
  <singleXmlCell id="1005" r="V16" connectionId="0">
    <xmlCellPr id="1" uniqueName="P1081906">
      <xmlPr mapId="1" xpath="/TFI-IZD-POD/IPK-GFI-IZD-POD_1000380/P1081906" xmlDataType="decimal"/>
    </xmlCellPr>
  </singleXmlCell>
  <singleXmlCell id="1006" r="W16" connectionId="0">
    <xmlCellPr id="1" uniqueName="P1081908">
      <xmlPr mapId="1" xpath="/TFI-IZD-POD/IPK-GFI-IZD-POD_1000380/P1081908" xmlDataType="decimal"/>
    </xmlCellPr>
  </singleXmlCell>
  <singleXmlCell id="1007" r="X16" connectionId="0">
    <xmlCellPr id="1" uniqueName="P1081915">
      <xmlPr mapId="1" xpath="/TFI-IZD-POD/IPK-GFI-IZD-POD_1000380/P1081915" xmlDataType="decimal"/>
    </xmlCellPr>
  </singleXmlCell>
  <singleXmlCell id="1008" r="Y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U17" connectionId="0">
    <xmlCellPr id="1" uniqueName="P1081927">
      <xmlPr mapId="1" xpath="/TFI-IZD-POD/IPK-GFI-IZD-POD_1000380/P1081927" xmlDataType="decimal"/>
    </xmlCellPr>
  </singleXmlCell>
  <singleXmlCell id="1021" r="V17" connectionId="0">
    <xmlCellPr id="1" uniqueName="P1081929">
      <xmlPr mapId="1" xpath="/TFI-IZD-POD/IPK-GFI-IZD-POD_1000380/P1081929" xmlDataType="decimal"/>
    </xmlCellPr>
  </singleXmlCell>
  <singleXmlCell id="1022" r="W17" connectionId="0">
    <xmlCellPr id="1" uniqueName="P1081930">
      <xmlPr mapId="1" xpath="/TFI-IZD-POD/IPK-GFI-IZD-POD_1000380/P1081930" xmlDataType="decimal"/>
    </xmlCellPr>
  </singleXmlCell>
  <singleXmlCell id="1023" r="X17" connectionId="0">
    <xmlCellPr id="1" uniqueName="P1081932">
      <xmlPr mapId="1" xpath="/TFI-IZD-POD/IPK-GFI-IZD-POD_1000380/P1081932" xmlDataType="decimal"/>
    </xmlCellPr>
  </singleXmlCell>
  <singleXmlCell id="1024" r="Y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U18" connectionId="0">
    <xmlCellPr id="1" uniqueName="P1081942">
      <xmlPr mapId="1" xpath="/TFI-IZD-POD/IPK-GFI-IZD-POD_1000380/P1081942" xmlDataType="decimal"/>
    </xmlCellPr>
  </singleXmlCell>
  <singleXmlCell id="1037" r="V18" connectionId="0">
    <xmlCellPr id="1" uniqueName="P1081944">
      <xmlPr mapId="1" xpath="/TFI-IZD-POD/IPK-GFI-IZD-POD_1000380/P1081944" xmlDataType="decimal"/>
    </xmlCellPr>
  </singleXmlCell>
  <singleXmlCell id="1038" r="W18" connectionId="0">
    <xmlCellPr id="1" uniqueName="P1081946">
      <xmlPr mapId="1" xpath="/TFI-IZD-POD/IPK-GFI-IZD-POD_1000380/P1081946" xmlDataType="decimal"/>
    </xmlCellPr>
  </singleXmlCell>
  <singleXmlCell id="1039" r="X18" connectionId="0">
    <xmlCellPr id="1" uniqueName="P1081948">
      <xmlPr mapId="1" xpath="/TFI-IZD-POD/IPK-GFI-IZD-POD_1000380/P1081948" xmlDataType="decimal"/>
    </xmlCellPr>
  </singleXmlCell>
  <singleXmlCell id="1040" r="Y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U19" connectionId="0">
    <xmlCellPr id="1" uniqueName="P1081962">
      <xmlPr mapId="1" xpath="/TFI-IZD-POD/IPK-GFI-IZD-POD_1000380/P1081962" xmlDataType="decimal"/>
    </xmlCellPr>
  </singleXmlCell>
  <singleXmlCell id="1053" r="V19" connectionId="0">
    <xmlCellPr id="1" uniqueName="P1081964">
      <xmlPr mapId="1" xpath="/TFI-IZD-POD/IPK-GFI-IZD-POD_1000380/P1081964" xmlDataType="decimal"/>
    </xmlCellPr>
  </singleXmlCell>
  <singleXmlCell id="1054" r="W19" connectionId="0">
    <xmlCellPr id="1" uniqueName="P1081966">
      <xmlPr mapId="1" xpath="/TFI-IZD-POD/IPK-GFI-IZD-POD_1000380/P1081966" xmlDataType="decimal"/>
    </xmlCellPr>
  </singleXmlCell>
  <singleXmlCell id="1055" r="X19" connectionId="0">
    <xmlCellPr id="1" uniqueName="P1081968">
      <xmlPr mapId="1" xpath="/TFI-IZD-POD/IPK-GFI-IZD-POD_1000380/P1081968" xmlDataType="decimal"/>
    </xmlCellPr>
  </singleXmlCell>
  <singleXmlCell id="1056" r="Y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U20" connectionId="0">
    <xmlCellPr id="1" uniqueName="P1081977">
      <xmlPr mapId="1" xpath="/TFI-IZD-POD/IPK-GFI-IZD-POD_1000380/P1081977" xmlDataType="decimal"/>
    </xmlCellPr>
  </singleXmlCell>
  <singleXmlCell id="1069" r="V20" connectionId="0">
    <xmlCellPr id="1" uniqueName="P1081978">
      <xmlPr mapId="1" xpath="/TFI-IZD-POD/IPK-GFI-IZD-POD_1000380/P1081978" xmlDataType="decimal"/>
    </xmlCellPr>
  </singleXmlCell>
  <singleXmlCell id="1070" r="W20" connectionId="0">
    <xmlCellPr id="1" uniqueName="P1081980">
      <xmlPr mapId="1" xpath="/TFI-IZD-POD/IPK-GFI-IZD-POD_1000380/P1081980" xmlDataType="decimal"/>
    </xmlCellPr>
  </singleXmlCell>
  <singleXmlCell id="1071" r="X20" connectionId="0">
    <xmlCellPr id="1" uniqueName="P1081982">
      <xmlPr mapId="1" xpath="/TFI-IZD-POD/IPK-GFI-IZD-POD_1000380/P1081982" xmlDataType="decimal"/>
    </xmlCellPr>
  </singleXmlCell>
  <singleXmlCell id="1072" r="Y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U21" connectionId="0">
    <xmlCellPr id="1" uniqueName="P1081993">
      <xmlPr mapId="1" xpath="/TFI-IZD-POD/IPK-GFI-IZD-POD_1000380/P1081993" xmlDataType="decimal"/>
    </xmlCellPr>
  </singleXmlCell>
  <singleXmlCell id="1085" r="V21" connectionId="0">
    <xmlCellPr id="1" uniqueName="P1081995">
      <xmlPr mapId="1" xpath="/TFI-IZD-POD/IPK-GFI-IZD-POD_1000380/P1081995" xmlDataType="decimal"/>
    </xmlCellPr>
  </singleXmlCell>
  <singleXmlCell id="1086" r="W21" connectionId="0">
    <xmlCellPr id="1" uniqueName="P1081997">
      <xmlPr mapId="1" xpath="/TFI-IZD-POD/IPK-GFI-IZD-POD_1000380/P1081997" xmlDataType="decimal"/>
    </xmlCellPr>
  </singleXmlCell>
  <singleXmlCell id="1087" r="X21" connectionId="0">
    <xmlCellPr id="1" uniqueName="P1081999">
      <xmlPr mapId="1" xpath="/TFI-IZD-POD/IPK-GFI-IZD-POD_1000380/P1081999" xmlDataType="decimal"/>
    </xmlCellPr>
  </singleXmlCell>
  <singleXmlCell id="1088" r="Y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U22" connectionId="0">
    <xmlCellPr id="1" uniqueName="P1082007">
      <xmlPr mapId="1" xpath="/TFI-IZD-POD/IPK-GFI-IZD-POD_1000380/P1082007" xmlDataType="decimal"/>
    </xmlCellPr>
  </singleXmlCell>
  <singleXmlCell id="1101" r="V22" connectionId="0">
    <xmlCellPr id="1" uniqueName="P1082008">
      <xmlPr mapId="1" xpath="/TFI-IZD-POD/IPK-GFI-IZD-POD_1000380/P1082008" xmlDataType="decimal"/>
    </xmlCellPr>
  </singleXmlCell>
  <singleXmlCell id="1102" r="W22" connectionId="0">
    <xmlCellPr id="1" uniqueName="P1082010">
      <xmlPr mapId="1" xpath="/TFI-IZD-POD/IPK-GFI-IZD-POD_1000380/P1082010" xmlDataType="decimal"/>
    </xmlCellPr>
  </singleXmlCell>
  <singleXmlCell id="1103" r="X22" connectionId="0">
    <xmlCellPr id="1" uniqueName="P1082011">
      <xmlPr mapId="1" xpath="/TFI-IZD-POD/IPK-GFI-IZD-POD_1000380/P1082011" xmlDataType="decimal"/>
    </xmlCellPr>
  </singleXmlCell>
  <singleXmlCell id="1104" r="Y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U23" connectionId="0">
    <xmlCellPr id="1" uniqueName="P1082019">
      <xmlPr mapId="1" xpath="/TFI-IZD-POD/IPK-GFI-IZD-POD_1000380/P1082019" xmlDataType="decimal"/>
    </xmlCellPr>
  </singleXmlCell>
  <singleXmlCell id="1117" r="V23" connectionId="0">
    <xmlCellPr id="1" uniqueName="P1082029">
      <xmlPr mapId="1" xpath="/TFI-IZD-POD/IPK-GFI-IZD-POD_1000380/P1082029" xmlDataType="decimal"/>
    </xmlCellPr>
  </singleXmlCell>
  <singleXmlCell id="1118" r="W23" connectionId="0">
    <xmlCellPr id="1" uniqueName="P1082032">
      <xmlPr mapId="1" xpath="/TFI-IZD-POD/IPK-GFI-IZD-POD_1000380/P1082032" xmlDataType="decimal"/>
    </xmlCellPr>
  </singleXmlCell>
  <singleXmlCell id="1119" r="X23" connectionId="0">
    <xmlCellPr id="1" uniqueName="P1082034">
      <xmlPr mapId="1" xpath="/TFI-IZD-POD/IPK-GFI-IZD-POD_1000380/P1082034" xmlDataType="decimal"/>
    </xmlCellPr>
  </singleXmlCell>
  <singleXmlCell id="1120" r="Y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U24" connectionId="0">
    <xmlCellPr id="1" uniqueName="P1082048">
      <xmlPr mapId="1" xpath="/TFI-IZD-POD/IPK-GFI-IZD-POD_1000380/P1082048" xmlDataType="decimal"/>
    </xmlCellPr>
  </singleXmlCell>
  <singleXmlCell id="1133" r="V24" connectionId="0">
    <xmlCellPr id="1" uniqueName="P1082075">
      <xmlPr mapId="1" xpath="/TFI-IZD-POD/IPK-GFI-IZD-POD_1000380/P1082075" xmlDataType="decimal"/>
    </xmlCellPr>
  </singleXmlCell>
  <singleXmlCell id="1134" r="W24" connectionId="0">
    <xmlCellPr id="1" uniqueName="P1082077">
      <xmlPr mapId="1" xpath="/TFI-IZD-POD/IPK-GFI-IZD-POD_1000380/P1082077" xmlDataType="decimal"/>
    </xmlCellPr>
  </singleXmlCell>
  <singleXmlCell id="1135" r="X24" connectionId="0">
    <xmlCellPr id="1" uniqueName="P1082092">
      <xmlPr mapId="1" xpath="/TFI-IZD-POD/IPK-GFI-IZD-POD_1000380/P1082092" xmlDataType="decimal"/>
    </xmlCellPr>
  </singleXmlCell>
  <singleXmlCell id="1136" r="Y24" connectionId="0">
    <xmlCellPr id="1" uniqueName="P1082094">
      <xmlPr mapId="1" xpath="/TFI-IZD-POD/IPK-GFI-IZD-POD_1000380/P1082094" xmlDataType="decimal"/>
    </xmlCellPr>
  </singleXmlCell>
  <singleXmlCell id="1137" r="H26" connectionId="0">
    <xmlCellPr id="1" uniqueName="P1079944">
      <xmlPr mapId="1" xpath="/TFI-IZD-POD/IPK-GFI-IZD-POD_1000380/P1079944" xmlDataType="decimal"/>
    </xmlCellPr>
  </singleXmlCell>
  <singleXmlCell id="1138" r="I26" connectionId="0">
    <xmlCellPr id="1" uniqueName="P1079945">
      <xmlPr mapId="1" xpath="/TFI-IZD-POD/IPK-GFI-IZD-POD_1000380/P1079945" xmlDataType="decimal"/>
    </xmlCellPr>
  </singleXmlCell>
  <singleXmlCell id="1139" r="J26" connectionId="0">
    <xmlCellPr id="1" uniqueName="P1079946">
      <xmlPr mapId="1" xpath="/TFI-IZD-POD/IPK-GFI-IZD-POD_1000380/P1079946" xmlDataType="decimal"/>
    </xmlCellPr>
  </singleXmlCell>
  <singleXmlCell id="1140" r="K26" connectionId="0">
    <xmlCellPr id="1" uniqueName="P1079947">
      <xmlPr mapId="1" xpath="/TFI-IZD-POD/IPK-GFI-IZD-POD_1000380/P1079947" xmlDataType="decimal"/>
    </xmlCellPr>
  </singleXmlCell>
  <singleXmlCell id="1141" r="L26" connectionId="0">
    <xmlCellPr id="1" uniqueName="P1079948">
      <xmlPr mapId="1" xpath="/TFI-IZD-POD/IPK-GFI-IZD-POD_1000380/P1079948" xmlDataType="decimal"/>
    </xmlCellPr>
  </singleXmlCell>
  <singleXmlCell id="1142" r="M26" connectionId="0">
    <xmlCellPr id="1" uniqueName="P1079949">
      <xmlPr mapId="1" xpath="/TFI-IZD-POD/IPK-GFI-IZD-POD_1000380/P1079949" xmlDataType="decimal"/>
    </xmlCellPr>
  </singleXmlCell>
  <singleXmlCell id="1143" r="N26" connectionId="0">
    <xmlCellPr id="1" uniqueName="P1079950">
      <xmlPr mapId="1" xpath="/TFI-IZD-POD/IPK-GFI-IZD-POD_1000380/P1079950" xmlDataType="decimal"/>
    </xmlCellPr>
  </singleXmlCell>
  <singleXmlCell id="1144" r="O26" connectionId="0">
    <xmlCellPr id="1" uniqueName="P1079951">
      <xmlPr mapId="1" xpath="/TFI-IZD-POD/IPK-GFI-IZD-POD_1000380/P1079951" xmlDataType="decimal"/>
    </xmlCellPr>
  </singleXmlCell>
  <singleXmlCell id="1145" r="P26" connectionId="0">
    <xmlCellPr id="1" uniqueName="P1082096">
      <xmlPr mapId="1" xpath="/TFI-IZD-POD/IPK-GFI-IZD-POD_1000380/P1082096" xmlDataType="decimal"/>
    </xmlCellPr>
  </singleXmlCell>
  <singleXmlCell id="1146" r="Q26" connectionId="0">
    <xmlCellPr id="1" uniqueName="P1082098">
      <xmlPr mapId="1" xpath="/TFI-IZD-POD/IPK-GFI-IZD-POD_1000380/P1082098" xmlDataType="decimal"/>
    </xmlCellPr>
  </singleXmlCell>
  <singleXmlCell id="1147" r="R26" connectionId="0">
    <xmlCellPr id="1" uniqueName="P1082100">
      <xmlPr mapId="1" xpath="/TFI-IZD-POD/IPK-GFI-IZD-POD_1000380/P1082100" xmlDataType="decimal"/>
    </xmlCellPr>
  </singleXmlCell>
  <singleXmlCell id="1148" r="U26" connectionId="0">
    <xmlCellPr id="1" uniqueName="P1082102">
      <xmlPr mapId="1" xpath="/TFI-IZD-POD/IPK-GFI-IZD-POD_1000380/P1082102" xmlDataType="decimal"/>
    </xmlCellPr>
  </singleXmlCell>
  <singleXmlCell id="1149" r="V26" connectionId="0">
    <xmlCellPr id="1" uniqueName="P1082104">
      <xmlPr mapId="1" xpath="/TFI-IZD-POD/IPK-GFI-IZD-POD_1000380/P1082104" xmlDataType="decimal"/>
    </xmlCellPr>
  </singleXmlCell>
  <singleXmlCell id="1150" r="W26" connectionId="0">
    <xmlCellPr id="1" uniqueName="P1082105">
      <xmlPr mapId="1" xpath="/TFI-IZD-POD/IPK-GFI-IZD-POD_1000380/P1082105" xmlDataType="decimal"/>
    </xmlCellPr>
  </singleXmlCell>
  <singleXmlCell id="1151" r="X26" connectionId="0">
    <xmlCellPr id="1" uniqueName="P1082106">
      <xmlPr mapId="1" xpath="/TFI-IZD-POD/IPK-GFI-IZD-POD_1000380/P1082106" xmlDataType="decimal"/>
    </xmlCellPr>
  </singleXmlCell>
  <singleXmlCell id="1152" r="Y26" connectionId="0">
    <xmlCellPr id="1" uniqueName="P1082108">
      <xmlPr mapId="1" xpath="/TFI-IZD-POD/IPK-GFI-IZD-POD_1000380/P1082108" xmlDataType="decimal"/>
    </xmlCellPr>
  </singleXmlCell>
  <singleXmlCell id="1153" r="H27" connectionId="0">
    <xmlCellPr id="1" uniqueName="P1079952">
      <xmlPr mapId="1" xpath="/TFI-IZD-POD/IPK-GFI-IZD-POD_1000380/P1079952" xmlDataType="decimal"/>
    </xmlCellPr>
  </singleXmlCell>
  <singleXmlCell id="1154" r="I27" connectionId="0">
    <xmlCellPr id="1" uniqueName="P1079953">
      <xmlPr mapId="1" xpath="/TFI-IZD-POD/IPK-GFI-IZD-POD_1000380/P1079953" xmlDataType="decimal"/>
    </xmlCellPr>
  </singleXmlCell>
  <singleXmlCell id="1155" r="J27" connectionId="0">
    <xmlCellPr id="1" uniqueName="P1079954">
      <xmlPr mapId="1" xpath="/TFI-IZD-POD/IPK-GFI-IZD-POD_1000380/P1079954" xmlDataType="decimal"/>
    </xmlCellPr>
  </singleXmlCell>
  <singleXmlCell id="1156" r="K27" connectionId="0">
    <xmlCellPr id="1" uniqueName="P1079955">
      <xmlPr mapId="1" xpath="/TFI-IZD-POD/IPK-GFI-IZD-POD_1000380/P1079955" xmlDataType="decimal"/>
    </xmlCellPr>
  </singleXmlCell>
  <singleXmlCell id="1157" r="L27" connectionId="0">
    <xmlCellPr id="1" uniqueName="P1079956">
      <xmlPr mapId="1" xpath="/TFI-IZD-POD/IPK-GFI-IZD-POD_1000380/P1079956" xmlDataType="decimal"/>
    </xmlCellPr>
  </singleXmlCell>
  <singleXmlCell id="1158" r="M27" connectionId="0">
    <xmlCellPr id="1" uniqueName="P1079957">
      <xmlPr mapId="1" xpath="/TFI-IZD-POD/IPK-GFI-IZD-POD_1000380/P1079957" xmlDataType="decimal"/>
    </xmlCellPr>
  </singleXmlCell>
  <singleXmlCell id="1159" r="N27" connectionId="0">
    <xmlCellPr id="1" uniqueName="P1079958">
      <xmlPr mapId="1" xpath="/TFI-IZD-POD/IPK-GFI-IZD-POD_1000380/P1079958" xmlDataType="decimal"/>
    </xmlCellPr>
  </singleXmlCell>
  <singleXmlCell id="1160" r="O27" connectionId="0">
    <xmlCellPr id="1" uniqueName="P1079959">
      <xmlPr mapId="1" xpath="/TFI-IZD-POD/IPK-GFI-IZD-POD_1000380/P1079959" xmlDataType="decimal"/>
    </xmlCellPr>
  </singleXmlCell>
  <singleXmlCell id="1161" r="P27" connectionId="0">
    <xmlCellPr id="1" uniqueName="P1082110">
      <xmlPr mapId="1" xpath="/TFI-IZD-POD/IPK-GFI-IZD-POD_1000380/P1082110" xmlDataType="decimal"/>
    </xmlCellPr>
  </singleXmlCell>
  <singleXmlCell id="1162" r="Q27" connectionId="0">
    <xmlCellPr id="1" uniqueName="P1082112">
      <xmlPr mapId="1" xpath="/TFI-IZD-POD/IPK-GFI-IZD-POD_1000380/P1082112" xmlDataType="decimal"/>
    </xmlCellPr>
  </singleXmlCell>
  <singleXmlCell id="1163" r="R27" connectionId="0">
    <xmlCellPr id="1" uniqueName="P1082115">
      <xmlPr mapId="1" xpath="/TFI-IZD-POD/IPK-GFI-IZD-POD_1000380/P1082115" xmlDataType="decimal"/>
    </xmlCellPr>
  </singleXmlCell>
  <singleXmlCell id="1164" r="U27" connectionId="0">
    <xmlCellPr id="1" uniqueName="P1082118">
      <xmlPr mapId="1" xpath="/TFI-IZD-POD/IPK-GFI-IZD-POD_1000380/P1082118" xmlDataType="decimal"/>
    </xmlCellPr>
  </singleXmlCell>
  <singleXmlCell id="1165" r="V27" connectionId="0">
    <xmlCellPr id="1" uniqueName="P1082121">
      <xmlPr mapId="1" xpath="/TFI-IZD-POD/IPK-GFI-IZD-POD_1000380/P1082121" xmlDataType="decimal"/>
    </xmlCellPr>
  </singleXmlCell>
  <singleXmlCell id="1166" r="W27" connectionId="0">
    <xmlCellPr id="1" uniqueName="P1082125">
      <xmlPr mapId="1" xpath="/TFI-IZD-POD/IPK-GFI-IZD-POD_1000380/P1082125" xmlDataType="decimal"/>
    </xmlCellPr>
  </singleXmlCell>
  <singleXmlCell id="1167" r="X27" connectionId="0">
    <xmlCellPr id="1" uniqueName="P1082133">
      <xmlPr mapId="1" xpath="/TFI-IZD-POD/IPK-GFI-IZD-POD_1000380/P1082133" xmlDataType="decimal"/>
    </xmlCellPr>
  </singleXmlCell>
  <singleXmlCell id="1168" r="Y27" connectionId="0">
    <xmlCellPr id="1" uniqueName="P1082135">
      <xmlPr mapId="1" xpath="/TFI-IZD-POD/IPK-GFI-IZD-POD_1000380/P1082135" xmlDataType="decimal"/>
    </xmlCellPr>
  </singleXmlCell>
  <singleXmlCell id="1169" r="H28" connectionId="0">
    <xmlCellPr id="1" uniqueName="P1079960">
      <xmlPr mapId="1" xpath="/TFI-IZD-POD/IPK-GFI-IZD-POD_1000380/P1079960" xmlDataType="decimal"/>
    </xmlCellPr>
  </singleXmlCell>
  <singleXmlCell id="1170" r="I28" connectionId="0">
    <xmlCellPr id="1" uniqueName="P1079961">
      <xmlPr mapId="1" xpath="/TFI-IZD-POD/IPK-GFI-IZD-POD_1000380/P1079961" xmlDataType="decimal"/>
    </xmlCellPr>
  </singleXmlCell>
  <singleXmlCell id="1171" r="J28" connectionId="0">
    <xmlCellPr id="1" uniqueName="P1079962">
      <xmlPr mapId="1" xpath="/TFI-IZD-POD/IPK-GFI-IZD-POD_1000380/P1079962" xmlDataType="decimal"/>
    </xmlCellPr>
  </singleXmlCell>
  <singleXmlCell id="1172" r="K28" connectionId="0">
    <xmlCellPr id="1" uniqueName="P1079963">
      <xmlPr mapId="1" xpath="/TFI-IZD-POD/IPK-GFI-IZD-POD_1000380/P1079963" xmlDataType="decimal"/>
    </xmlCellPr>
  </singleXmlCell>
  <singleXmlCell id="1173" r="L28" connectionId="0">
    <xmlCellPr id="1" uniqueName="P1079964">
      <xmlPr mapId="1" xpath="/TFI-IZD-POD/IPK-GFI-IZD-POD_1000380/P1079964" xmlDataType="decimal"/>
    </xmlCellPr>
  </singleXmlCell>
  <singleXmlCell id="1174" r="M28" connectionId="0">
    <xmlCellPr id="1" uniqueName="P1079965">
      <xmlPr mapId="1" xpath="/TFI-IZD-POD/IPK-GFI-IZD-POD_1000380/P1079965" xmlDataType="decimal"/>
    </xmlCellPr>
  </singleXmlCell>
  <singleXmlCell id="1175" r="N28" connectionId="0">
    <xmlCellPr id="1" uniqueName="P1079966">
      <xmlPr mapId="1" xpath="/TFI-IZD-POD/IPK-GFI-IZD-POD_1000380/P1079966" xmlDataType="decimal"/>
    </xmlCellPr>
  </singleXmlCell>
  <singleXmlCell id="1176" r="O28" connectionId="0">
    <xmlCellPr id="1" uniqueName="P1079967">
      <xmlPr mapId="1" xpath="/TFI-IZD-POD/IPK-GFI-IZD-POD_1000380/P1079967" xmlDataType="decimal"/>
    </xmlCellPr>
  </singleXmlCell>
  <singleXmlCell id="1177" r="P28" connectionId="0">
    <xmlCellPr id="1" uniqueName="P1082136">
      <xmlPr mapId="1" xpath="/TFI-IZD-POD/IPK-GFI-IZD-POD_1000380/P1082136" xmlDataType="decimal"/>
    </xmlCellPr>
  </singleXmlCell>
  <singleXmlCell id="1178" r="Q28" connectionId="0">
    <xmlCellPr id="1" uniqueName="P1082139">
      <xmlPr mapId="1" xpath="/TFI-IZD-POD/IPK-GFI-IZD-POD_1000380/P1082139" xmlDataType="decimal"/>
    </xmlCellPr>
  </singleXmlCell>
  <singleXmlCell id="1179" r="R28" connectionId="0">
    <xmlCellPr id="1" uniqueName="P1082147">
      <xmlPr mapId="1" xpath="/TFI-IZD-POD/IPK-GFI-IZD-POD_1000380/P1082147" xmlDataType="decimal"/>
    </xmlCellPr>
  </singleXmlCell>
  <singleXmlCell id="1180" r="U28" connectionId="0">
    <xmlCellPr id="1" uniqueName="P1082148">
      <xmlPr mapId="1" xpath="/TFI-IZD-POD/IPK-GFI-IZD-POD_1000380/P1082148" xmlDataType="decimal"/>
    </xmlCellPr>
  </singleXmlCell>
  <singleXmlCell id="1181" r="V28" connectionId="0">
    <xmlCellPr id="1" uniqueName="P1082149">
      <xmlPr mapId="1" xpath="/TFI-IZD-POD/IPK-GFI-IZD-POD_1000380/P1082149" xmlDataType="decimal"/>
    </xmlCellPr>
  </singleXmlCell>
  <singleXmlCell id="1182" r="W28" connectionId="0">
    <xmlCellPr id="1" uniqueName="P1082150">
      <xmlPr mapId="1" xpath="/TFI-IZD-POD/IPK-GFI-IZD-POD_1000380/P1082150" xmlDataType="decimal"/>
    </xmlCellPr>
  </singleXmlCell>
  <singleXmlCell id="1183" r="X28" connectionId="0">
    <xmlCellPr id="1" uniqueName="P1082151">
      <xmlPr mapId="1" xpath="/TFI-IZD-POD/IPK-GFI-IZD-POD_1000380/P1082151" xmlDataType="decimal"/>
    </xmlCellPr>
  </singleXmlCell>
  <singleXmlCell id="1184" r="Y28" connectionId="0">
    <xmlCellPr id="1" uniqueName="P1082152">
      <xmlPr mapId="1" xpath="/TFI-IZD-POD/IPK-GFI-IZD-POD_1000380/P1082152" xmlDataType="decimal"/>
    </xmlCellPr>
  </singleXmlCell>
  <singleXmlCell id="1185" r="H29" connectionId="0">
    <xmlCellPr id="1" uniqueName="P1079968">
      <xmlPr mapId="1" xpath="/TFI-IZD-POD/IPK-GFI-IZD-POD_1000380/P1079968" xmlDataType="decimal"/>
    </xmlCellPr>
  </singleXmlCell>
  <singleXmlCell id="1186" r="I29" connectionId="0">
    <xmlCellPr id="1" uniqueName="P1079969">
      <xmlPr mapId="1" xpath="/TFI-IZD-POD/IPK-GFI-IZD-POD_1000380/P1079969" xmlDataType="decimal"/>
    </xmlCellPr>
  </singleXmlCell>
  <singleXmlCell id="1187" r="J29" connectionId="0">
    <xmlCellPr id="1" uniqueName="P1079970">
      <xmlPr mapId="1" xpath="/TFI-IZD-POD/IPK-GFI-IZD-POD_1000380/P1079970" xmlDataType="decimal"/>
    </xmlCellPr>
  </singleXmlCell>
  <singleXmlCell id="1188" r="K29" connectionId="0">
    <xmlCellPr id="1" uniqueName="P1079971">
      <xmlPr mapId="1" xpath="/TFI-IZD-POD/IPK-GFI-IZD-POD_1000380/P1079971" xmlDataType="decimal"/>
    </xmlCellPr>
  </singleXmlCell>
  <singleXmlCell id="1189" r="L29" connectionId="0">
    <xmlCellPr id="1" uniqueName="P1079972">
      <xmlPr mapId="1" xpath="/TFI-IZD-POD/IPK-GFI-IZD-POD_1000380/P1079972" xmlDataType="decimal"/>
    </xmlCellPr>
  </singleXmlCell>
  <singleXmlCell id="1190" r="M29" connectionId="0">
    <xmlCellPr id="1" uniqueName="P1079973">
      <xmlPr mapId="1" xpath="/TFI-IZD-POD/IPK-GFI-IZD-POD_1000380/P1079973" xmlDataType="decimal"/>
    </xmlCellPr>
  </singleXmlCell>
  <singleXmlCell id="1191" r="N29" connectionId="0">
    <xmlCellPr id="1" uniqueName="P1079974">
      <xmlPr mapId="1" xpath="/TFI-IZD-POD/IPK-GFI-IZD-POD_1000380/P1079974" xmlDataType="decimal"/>
    </xmlCellPr>
  </singleXmlCell>
  <singleXmlCell id="1192" r="O29" connectionId="0">
    <xmlCellPr id="1" uniqueName="P1079975">
      <xmlPr mapId="1" xpath="/TFI-IZD-POD/IPK-GFI-IZD-POD_1000380/P1079975" xmlDataType="decimal"/>
    </xmlCellPr>
  </singleXmlCell>
  <singleXmlCell id="1193" r="P29" connectionId="0">
    <xmlCellPr id="1" uniqueName="P1082153">
      <xmlPr mapId="1" xpath="/TFI-IZD-POD/IPK-GFI-IZD-POD_1000380/P1082153" xmlDataType="decimal"/>
    </xmlCellPr>
  </singleXmlCell>
  <singleXmlCell id="1194" r="Q29" connectionId="0">
    <xmlCellPr id="1" uniqueName="P1082155">
      <xmlPr mapId="1" xpath="/TFI-IZD-POD/IPK-GFI-IZD-POD_1000380/P1082155" xmlDataType="decimal"/>
    </xmlCellPr>
  </singleXmlCell>
  <singleXmlCell id="1195" r="R29" connectionId="0">
    <xmlCellPr id="1" uniqueName="P1082156">
      <xmlPr mapId="1" xpath="/TFI-IZD-POD/IPK-GFI-IZD-POD_1000380/P1082156" xmlDataType="decimal"/>
    </xmlCellPr>
  </singleXmlCell>
  <singleXmlCell id="1196" r="U29" connectionId="0">
    <xmlCellPr id="1" uniqueName="P1082157">
      <xmlPr mapId="1" xpath="/TFI-IZD-POD/IPK-GFI-IZD-POD_1000380/P1082157" xmlDataType="decimal"/>
    </xmlCellPr>
  </singleXmlCell>
  <singleXmlCell id="1197" r="V29" connectionId="0">
    <xmlCellPr id="1" uniqueName="P1082158">
      <xmlPr mapId="1" xpath="/TFI-IZD-POD/IPK-GFI-IZD-POD_1000380/P1082158" xmlDataType="decimal"/>
    </xmlCellPr>
  </singleXmlCell>
  <singleXmlCell id="1198" r="W29" connectionId="0">
    <xmlCellPr id="1" uniqueName="P1082159">
      <xmlPr mapId="1" xpath="/TFI-IZD-POD/IPK-GFI-IZD-POD_1000380/P1082159" xmlDataType="decimal"/>
    </xmlCellPr>
  </singleXmlCell>
  <singleXmlCell id="1199" r="X29" connectionId="0">
    <xmlCellPr id="1" uniqueName="P1082160">
      <xmlPr mapId="1" xpath="/TFI-IZD-POD/IPK-GFI-IZD-POD_1000380/P1082160" xmlDataType="decimal"/>
    </xmlCellPr>
  </singleXmlCell>
  <singleXmlCell id="1200" r="Y29" connectionId="0">
    <xmlCellPr id="1" uniqueName="P1082161">
      <xmlPr mapId="1" xpath="/TFI-IZD-POD/IPK-GFI-IZD-POD_1000380/P1082161" xmlDataType="decimal"/>
    </xmlCellPr>
  </singleXmlCell>
  <singleXmlCell id="1201" r="H30" connectionId="0">
    <xmlCellPr id="1" uniqueName="P1079976">
      <xmlPr mapId="1" xpath="/TFI-IZD-POD/IPK-GFI-IZD-POD_1000380/P1079976" xmlDataType="decimal"/>
    </xmlCellPr>
  </singleXmlCell>
  <singleXmlCell id="1202" r="I30" connectionId="0">
    <xmlCellPr id="1" uniqueName="P1079977">
      <xmlPr mapId="1" xpath="/TFI-IZD-POD/IPK-GFI-IZD-POD_1000380/P1079977" xmlDataType="decimal"/>
    </xmlCellPr>
  </singleXmlCell>
  <singleXmlCell id="1203" r="J30" connectionId="0">
    <xmlCellPr id="1" uniqueName="P1079978">
      <xmlPr mapId="1" xpath="/TFI-IZD-POD/IPK-GFI-IZD-POD_1000380/P1079978" xmlDataType="decimal"/>
    </xmlCellPr>
  </singleXmlCell>
  <singleXmlCell id="1204" r="K30" connectionId="0">
    <xmlCellPr id="1" uniqueName="P1079979">
      <xmlPr mapId="1" xpath="/TFI-IZD-POD/IPK-GFI-IZD-POD_1000380/P1079979" xmlDataType="decimal"/>
    </xmlCellPr>
  </singleXmlCell>
  <singleXmlCell id="1205" r="L30" connectionId="0">
    <xmlCellPr id="1" uniqueName="P1079980">
      <xmlPr mapId="1" xpath="/TFI-IZD-POD/IPK-GFI-IZD-POD_1000380/P1079980" xmlDataType="decimal"/>
    </xmlCellPr>
  </singleXmlCell>
  <singleXmlCell id="1206" r="M30" connectionId="0">
    <xmlCellPr id="1" uniqueName="P1079981">
      <xmlPr mapId="1" xpath="/TFI-IZD-POD/IPK-GFI-IZD-POD_1000380/P1079981" xmlDataType="decimal"/>
    </xmlCellPr>
  </singleXmlCell>
  <singleXmlCell id="1207" r="N30" connectionId="0">
    <xmlCellPr id="1" uniqueName="P1079982">
      <xmlPr mapId="1" xpath="/TFI-IZD-POD/IPK-GFI-IZD-POD_1000380/P1079982" xmlDataType="decimal"/>
    </xmlCellPr>
  </singleXmlCell>
  <singleXmlCell id="1208" r="O30" connectionId="0">
    <xmlCellPr id="1" uniqueName="P1079983">
      <xmlPr mapId="1" xpath="/TFI-IZD-POD/IPK-GFI-IZD-POD_1000380/P1079983" xmlDataType="decimal"/>
    </xmlCellPr>
  </singleXmlCell>
  <singleXmlCell id="1209" r="P30" connectionId="0">
    <xmlCellPr id="1" uniqueName="P1082162">
      <xmlPr mapId="1" xpath="/TFI-IZD-POD/IPK-GFI-IZD-POD_1000380/P1082162" xmlDataType="decimal"/>
    </xmlCellPr>
  </singleXmlCell>
  <singleXmlCell id="1210" r="Q30" connectionId="0">
    <xmlCellPr id="1" uniqueName="P1082163">
      <xmlPr mapId="1" xpath="/TFI-IZD-POD/IPK-GFI-IZD-POD_1000380/P1082163" xmlDataType="decimal"/>
    </xmlCellPr>
  </singleXmlCell>
  <singleXmlCell id="1211" r="R30" connectionId="0">
    <xmlCellPr id="1" uniqueName="P1082164">
      <xmlPr mapId="1" xpath="/TFI-IZD-POD/IPK-GFI-IZD-POD_1000380/P1082164" xmlDataType="decimal"/>
    </xmlCellPr>
  </singleXmlCell>
  <singleXmlCell id="1212" r="U30" connectionId="0">
    <xmlCellPr id="1" uniqueName="P1082165">
      <xmlPr mapId="1" xpath="/TFI-IZD-POD/IPK-GFI-IZD-POD_1000380/P1082165" xmlDataType="decimal"/>
    </xmlCellPr>
  </singleXmlCell>
  <singleXmlCell id="1213" r="V30" connectionId="0">
    <xmlCellPr id="1" uniqueName="P1082166">
      <xmlPr mapId="1" xpath="/TFI-IZD-POD/IPK-GFI-IZD-POD_1000380/P1082166" xmlDataType="decimal"/>
    </xmlCellPr>
  </singleXmlCell>
  <singleXmlCell id="1214" r="W30" connectionId="0">
    <xmlCellPr id="1" uniqueName="P1082167">
      <xmlPr mapId="1" xpath="/TFI-IZD-POD/IPK-GFI-IZD-POD_1000380/P1082167" xmlDataType="decimal"/>
    </xmlCellPr>
  </singleXmlCell>
  <singleXmlCell id="1215" r="X30" connectionId="0">
    <xmlCellPr id="1" uniqueName="P1082168">
      <xmlPr mapId="1" xpath="/TFI-IZD-POD/IPK-GFI-IZD-POD_1000380/P1082168" xmlDataType="decimal"/>
    </xmlCellPr>
  </singleXmlCell>
  <singleXmlCell id="1216" r="Y30" connectionId="0">
    <xmlCellPr id="1" uniqueName="P1082169">
      <xmlPr mapId="1" xpath="/TFI-IZD-POD/IPK-GFI-IZD-POD_1000380/P1082169" xmlDataType="decimal"/>
    </xmlCellPr>
  </singleXmlCell>
  <singleXmlCell id="1217" r="H32" connectionId="0">
    <xmlCellPr id="1" uniqueName="P1079984">
      <xmlPr mapId="1" xpath="/TFI-IZD-POD/IPK-GFI-IZD-POD_1000380/P1079984" xmlDataType="decimal"/>
    </xmlCellPr>
  </singleXmlCell>
  <singleXmlCell id="1218" r="I32" connectionId="0">
    <xmlCellPr id="1" uniqueName="P1079985">
      <xmlPr mapId="1" xpath="/TFI-IZD-POD/IPK-GFI-IZD-POD_1000380/P1079985" xmlDataType="decimal"/>
    </xmlCellPr>
  </singleXmlCell>
  <singleXmlCell id="1219" r="J32" connectionId="0">
    <xmlCellPr id="1" uniqueName="P1079986">
      <xmlPr mapId="1" xpath="/TFI-IZD-POD/IPK-GFI-IZD-POD_1000380/P1079986" xmlDataType="decimal"/>
    </xmlCellPr>
  </singleXmlCell>
  <singleXmlCell id="1220" r="K32" connectionId="0">
    <xmlCellPr id="1" uniqueName="P1079987">
      <xmlPr mapId="1" xpath="/TFI-IZD-POD/IPK-GFI-IZD-POD_1000380/P1079987" xmlDataType="decimal"/>
    </xmlCellPr>
  </singleXmlCell>
  <singleXmlCell id="1221" r="L32" connectionId="0">
    <xmlCellPr id="1" uniqueName="P1079988">
      <xmlPr mapId="1" xpath="/TFI-IZD-POD/IPK-GFI-IZD-POD_1000380/P1079988" xmlDataType="decimal"/>
    </xmlCellPr>
  </singleXmlCell>
  <singleXmlCell id="1222" r="M32" connectionId="0">
    <xmlCellPr id="1" uniqueName="P1079989">
      <xmlPr mapId="1" xpath="/TFI-IZD-POD/IPK-GFI-IZD-POD_1000380/P1079989" xmlDataType="decimal"/>
    </xmlCellPr>
  </singleXmlCell>
  <singleXmlCell id="1223" r="N32" connectionId="0">
    <xmlCellPr id="1" uniqueName="P1079990">
      <xmlPr mapId="1" xpath="/TFI-IZD-POD/IPK-GFI-IZD-POD_1000380/P1079990" xmlDataType="decimal"/>
    </xmlCellPr>
  </singleXmlCell>
  <singleXmlCell id="1224" r="O32" connectionId="0">
    <xmlCellPr id="1" uniqueName="P1079991">
      <xmlPr mapId="1" xpath="/TFI-IZD-POD/IPK-GFI-IZD-POD_1000380/P1079991" xmlDataType="decimal"/>
    </xmlCellPr>
  </singleXmlCell>
  <singleXmlCell id="1225" r="P32" connectionId="0">
    <xmlCellPr id="1" uniqueName="P1082170">
      <xmlPr mapId="1" xpath="/TFI-IZD-POD/IPK-GFI-IZD-POD_1000380/P1082170" xmlDataType="decimal"/>
    </xmlCellPr>
  </singleXmlCell>
  <singleXmlCell id="1226" r="Q32" connectionId="0">
    <xmlCellPr id="1" uniqueName="P1082171">
      <xmlPr mapId="1" xpath="/TFI-IZD-POD/IPK-GFI-IZD-POD_1000380/P1082171" xmlDataType="decimal"/>
    </xmlCellPr>
  </singleXmlCell>
  <singleXmlCell id="1227" r="R32" connectionId="0">
    <xmlCellPr id="1" uniqueName="P1082172">
      <xmlPr mapId="1" xpath="/TFI-IZD-POD/IPK-GFI-IZD-POD_1000380/P1082172" xmlDataType="decimal"/>
    </xmlCellPr>
  </singleXmlCell>
  <singleXmlCell id="1228" r="U32" connectionId="0">
    <xmlCellPr id="1" uniqueName="P1082173">
      <xmlPr mapId="1" xpath="/TFI-IZD-POD/IPK-GFI-IZD-POD_1000380/P1082173" xmlDataType="decimal"/>
    </xmlCellPr>
  </singleXmlCell>
  <singleXmlCell id="1229" r="V32" connectionId="0">
    <xmlCellPr id="1" uniqueName="P1082174">
      <xmlPr mapId="1" xpath="/TFI-IZD-POD/IPK-GFI-IZD-POD_1000380/P1082174" xmlDataType="decimal"/>
    </xmlCellPr>
  </singleXmlCell>
  <singleXmlCell id="1230" r="W32" connectionId="0">
    <xmlCellPr id="1" uniqueName="P1082175">
      <xmlPr mapId="1" xpath="/TFI-IZD-POD/IPK-GFI-IZD-POD_1000380/P1082175" xmlDataType="decimal"/>
    </xmlCellPr>
  </singleXmlCell>
  <singleXmlCell id="1231" r="X32" connectionId="0">
    <xmlCellPr id="1" uniqueName="P1082176">
      <xmlPr mapId="1" xpath="/TFI-IZD-POD/IPK-GFI-IZD-POD_1000380/P1082176" xmlDataType="decimal"/>
    </xmlCellPr>
  </singleXmlCell>
  <singleXmlCell id="1232" r="Y32" connectionId="0">
    <xmlCellPr id="1" uniqueName="P1082177">
      <xmlPr mapId="1" xpath="/TFI-IZD-POD/IPK-GFI-IZD-POD_1000380/P1082177" xmlDataType="decimal"/>
    </xmlCellPr>
  </singleXmlCell>
  <singleXmlCell id="1233" r="H33" connectionId="0">
    <xmlCellPr id="1" uniqueName="P1079992">
      <xmlPr mapId="1" xpath="/TFI-IZD-POD/IPK-GFI-IZD-POD_1000380/P1079992" xmlDataType="decimal"/>
    </xmlCellPr>
  </singleXmlCell>
  <singleXmlCell id="1234" r="I33" connectionId="0">
    <xmlCellPr id="1" uniqueName="P1079993">
      <xmlPr mapId="1" xpath="/TFI-IZD-POD/IPK-GFI-IZD-POD_1000380/P1079993" xmlDataType="decimal"/>
    </xmlCellPr>
  </singleXmlCell>
  <singleXmlCell id="1235" r="J33" connectionId="0">
    <xmlCellPr id="1" uniqueName="P1079994">
      <xmlPr mapId="1" xpath="/TFI-IZD-POD/IPK-GFI-IZD-POD_1000380/P1079994" xmlDataType="decimal"/>
    </xmlCellPr>
  </singleXmlCell>
  <singleXmlCell id="1236" r="K33" connectionId="0">
    <xmlCellPr id="1" uniqueName="P1079995">
      <xmlPr mapId="1" xpath="/TFI-IZD-POD/IPK-GFI-IZD-POD_1000380/P1079995" xmlDataType="decimal"/>
    </xmlCellPr>
  </singleXmlCell>
  <singleXmlCell id="1237" r="L33" connectionId="0">
    <xmlCellPr id="1" uniqueName="P1079996">
      <xmlPr mapId="1" xpath="/TFI-IZD-POD/IPK-GFI-IZD-POD_1000380/P1079996" xmlDataType="decimal"/>
    </xmlCellPr>
  </singleXmlCell>
  <singleXmlCell id="1238" r="M33" connectionId="0">
    <xmlCellPr id="1" uniqueName="P1079997">
      <xmlPr mapId="1" xpath="/TFI-IZD-POD/IPK-GFI-IZD-POD_1000380/P1079997" xmlDataType="decimal"/>
    </xmlCellPr>
  </singleXmlCell>
  <singleXmlCell id="1239" r="N33" connectionId="0">
    <xmlCellPr id="1" uniqueName="P1079998">
      <xmlPr mapId="1" xpath="/TFI-IZD-POD/IPK-GFI-IZD-POD_1000380/P1079998" xmlDataType="decimal"/>
    </xmlCellPr>
  </singleXmlCell>
  <singleXmlCell id="1240" r="O33" connectionId="0">
    <xmlCellPr id="1" uniqueName="P1079999">
      <xmlPr mapId="1" xpath="/TFI-IZD-POD/IPK-GFI-IZD-POD_1000380/P1079999" xmlDataType="decimal"/>
    </xmlCellPr>
  </singleXmlCell>
  <singleXmlCell id="1241" r="P33" connectionId="0">
    <xmlCellPr id="1" uniqueName="P1082178">
      <xmlPr mapId="1" xpath="/TFI-IZD-POD/IPK-GFI-IZD-POD_1000380/P1082178" xmlDataType="decimal"/>
    </xmlCellPr>
  </singleXmlCell>
  <singleXmlCell id="1242" r="Q33" connectionId="0">
    <xmlCellPr id="1" uniqueName="P1082179">
      <xmlPr mapId="1" xpath="/TFI-IZD-POD/IPK-GFI-IZD-POD_1000380/P1082179" xmlDataType="decimal"/>
    </xmlCellPr>
  </singleXmlCell>
  <singleXmlCell id="1243" r="R33" connectionId="0">
    <xmlCellPr id="1" uniqueName="P1082180">
      <xmlPr mapId="1" xpath="/TFI-IZD-POD/IPK-GFI-IZD-POD_1000380/P1082180" xmlDataType="decimal"/>
    </xmlCellPr>
  </singleXmlCell>
  <singleXmlCell id="1244" r="U33" connectionId="0">
    <xmlCellPr id="1" uniqueName="P1082181">
      <xmlPr mapId="1" xpath="/TFI-IZD-POD/IPK-GFI-IZD-POD_1000380/P1082181" xmlDataType="decimal"/>
    </xmlCellPr>
  </singleXmlCell>
  <singleXmlCell id="1245" r="V33" connectionId="0">
    <xmlCellPr id="1" uniqueName="P1082182">
      <xmlPr mapId="1" xpath="/TFI-IZD-POD/IPK-GFI-IZD-POD_1000380/P1082182" xmlDataType="decimal"/>
    </xmlCellPr>
  </singleXmlCell>
  <singleXmlCell id="1246" r="W33" connectionId="0">
    <xmlCellPr id="1" uniqueName="P1082183">
      <xmlPr mapId="1" xpath="/TFI-IZD-POD/IPK-GFI-IZD-POD_1000380/P1082183" xmlDataType="decimal"/>
    </xmlCellPr>
  </singleXmlCell>
  <singleXmlCell id="1247" r="X33" connectionId="0">
    <xmlCellPr id="1" uniqueName="P1082184">
      <xmlPr mapId="1" xpath="/TFI-IZD-POD/IPK-GFI-IZD-POD_1000380/P1082184" xmlDataType="decimal"/>
    </xmlCellPr>
  </singleXmlCell>
  <singleXmlCell id="1248" r="Y33" connectionId="0">
    <xmlCellPr id="1" uniqueName="P1082185">
      <xmlPr mapId="1" xpath="/TFI-IZD-POD/IPK-GFI-IZD-POD_1000380/P1082185" xmlDataType="decimal"/>
    </xmlCellPr>
  </singleXmlCell>
  <singleXmlCell id="1249" r="H34" connectionId="0">
    <xmlCellPr id="1" uniqueName="P1080000">
      <xmlPr mapId="1" xpath="/TFI-IZD-POD/IPK-GFI-IZD-POD_1000380/P1080000" xmlDataType="decimal"/>
    </xmlCellPr>
  </singleXmlCell>
  <singleXmlCell id="1250" r="I34" connectionId="0">
    <xmlCellPr id="1" uniqueName="P1080001">
      <xmlPr mapId="1" xpath="/TFI-IZD-POD/IPK-GFI-IZD-POD_1000380/P1080001" xmlDataType="decimal"/>
    </xmlCellPr>
  </singleXmlCell>
  <singleXmlCell id="1251" r="J34" connectionId="0">
    <xmlCellPr id="1" uniqueName="P1080002">
      <xmlPr mapId="1" xpath="/TFI-IZD-POD/IPK-GFI-IZD-POD_1000380/P1080002" xmlDataType="decimal"/>
    </xmlCellPr>
  </singleXmlCell>
  <singleXmlCell id="1252" r="K34" connectionId="0">
    <xmlCellPr id="1" uniqueName="P1080003">
      <xmlPr mapId="1" xpath="/TFI-IZD-POD/IPK-GFI-IZD-POD_1000380/P1080003" xmlDataType="decimal"/>
    </xmlCellPr>
  </singleXmlCell>
  <singleXmlCell id="1253" r="L34" connectionId="0">
    <xmlCellPr id="1" uniqueName="P1080004">
      <xmlPr mapId="1" xpath="/TFI-IZD-POD/IPK-GFI-IZD-POD_1000380/P1080004" xmlDataType="decimal"/>
    </xmlCellPr>
  </singleXmlCell>
  <singleXmlCell id="1254" r="M34" connectionId="0">
    <xmlCellPr id="1" uniqueName="P1080005">
      <xmlPr mapId="1" xpath="/TFI-IZD-POD/IPK-GFI-IZD-POD_1000380/P1080005" xmlDataType="decimal"/>
    </xmlCellPr>
  </singleXmlCell>
  <singleXmlCell id="1255" r="N34" connectionId="0">
    <xmlCellPr id="1" uniqueName="P1080006">
      <xmlPr mapId="1" xpath="/TFI-IZD-POD/IPK-GFI-IZD-POD_1000380/P1080006" xmlDataType="decimal"/>
    </xmlCellPr>
  </singleXmlCell>
  <singleXmlCell id="1256" r="O34" connectionId="0">
    <xmlCellPr id="1" uniqueName="P1080007">
      <xmlPr mapId="1" xpath="/TFI-IZD-POD/IPK-GFI-IZD-POD_1000380/P1080007" xmlDataType="decimal"/>
    </xmlCellPr>
  </singleXmlCell>
  <singleXmlCell id="1257" r="P34" connectionId="0">
    <xmlCellPr id="1" uniqueName="P1082186">
      <xmlPr mapId="1" xpath="/TFI-IZD-POD/IPK-GFI-IZD-POD_1000380/P1082186" xmlDataType="decimal"/>
    </xmlCellPr>
  </singleXmlCell>
  <singleXmlCell id="1258" r="Q34" connectionId="0">
    <xmlCellPr id="1" uniqueName="P1082187">
      <xmlPr mapId="1" xpath="/TFI-IZD-POD/IPK-GFI-IZD-POD_1000380/P1082187" xmlDataType="decimal"/>
    </xmlCellPr>
  </singleXmlCell>
  <singleXmlCell id="1259" r="R34" connectionId="0">
    <xmlCellPr id="1" uniqueName="P1082188">
      <xmlPr mapId="1" xpath="/TFI-IZD-POD/IPK-GFI-IZD-POD_1000380/P1082188" xmlDataType="decimal"/>
    </xmlCellPr>
  </singleXmlCell>
  <singleXmlCell id="1260" r="U34" connectionId="0">
    <xmlCellPr id="1" uniqueName="P1082189">
      <xmlPr mapId="1" xpath="/TFI-IZD-POD/IPK-GFI-IZD-POD_1000380/P1082189" xmlDataType="decimal"/>
    </xmlCellPr>
  </singleXmlCell>
  <singleXmlCell id="1261" r="V34" connectionId="0">
    <xmlCellPr id="1" uniqueName="P1082190">
      <xmlPr mapId="1" xpath="/TFI-IZD-POD/IPK-GFI-IZD-POD_1000380/P1082190" xmlDataType="decimal"/>
    </xmlCellPr>
  </singleXmlCell>
  <singleXmlCell id="1262" r="W34" connectionId="0">
    <xmlCellPr id="1" uniqueName="P1082191">
      <xmlPr mapId="1" xpath="/TFI-IZD-POD/IPK-GFI-IZD-POD_1000380/P1082191" xmlDataType="decimal"/>
    </xmlCellPr>
  </singleXmlCell>
  <singleXmlCell id="1263" r="X34" connectionId="0">
    <xmlCellPr id="1" uniqueName="P1082192">
      <xmlPr mapId="1" xpath="/TFI-IZD-POD/IPK-GFI-IZD-POD_1000380/P1082192" xmlDataType="decimal"/>
    </xmlCellPr>
  </singleXmlCell>
  <singleXmlCell id="1264" r="Y34" connectionId="0">
    <xmlCellPr id="1" uniqueName="P1082193">
      <xmlPr mapId="1" xpath="/TFI-IZD-POD/IPK-GFI-IZD-POD_1000380/P1082193" xmlDataType="decimal"/>
    </xmlCellPr>
  </singleXmlCell>
  <singleXmlCell id="1265" r="H36" connectionId="0">
    <xmlCellPr id="1" uniqueName="P1080008">
      <xmlPr mapId="1" xpath="/TFI-IZD-POD/IPK-GFI-IZD-POD_1000380/P1080008" xmlDataType="decimal"/>
    </xmlCellPr>
  </singleXmlCell>
  <singleXmlCell id="1266" r="I36" connectionId="0">
    <xmlCellPr id="1" uniqueName="P1080009">
      <xmlPr mapId="1" xpath="/TFI-IZD-POD/IPK-GFI-IZD-POD_1000380/P1080009" xmlDataType="decimal"/>
    </xmlCellPr>
  </singleXmlCell>
  <singleXmlCell id="1267" r="J36" connectionId="0">
    <xmlCellPr id="1" uniqueName="P1080010">
      <xmlPr mapId="1" xpath="/TFI-IZD-POD/IPK-GFI-IZD-POD_1000380/P1080010" xmlDataType="decimal"/>
    </xmlCellPr>
  </singleXmlCell>
  <singleXmlCell id="1268" r="K36" connectionId="0">
    <xmlCellPr id="1" uniqueName="P1080011">
      <xmlPr mapId="1" xpath="/TFI-IZD-POD/IPK-GFI-IZD-POD_1000380/P1080011" xmlDataType="decimal"/>
    </xmlCellPr>
  </singleXmlCell>
  <singleXmlCell id="1269" r="L36" connectionId="0">
    <xmlCellPr id="1" uniqueName="P1080012">
      <xmlPr mapId="1" xpath="/TFI-IZD-POD/IPK-GFI-IZD-POD_1000380/P1080012" xmlDataType="decimal"/>
    </xmlCellPr>
  </singleXmlCell>
  <singleXmlCell id="1270" r="M36" connectionId="0">
    <xmlCellPr id="1" uniqueName="P1080013">
      <xmlPr mapId="1" xpath="/TFI-IZD-POD/IPK-GFI-IZD-POD_1000380/P1080013" xmlDataType="decimal"/>
    </xmlCellPr>
  </singleXmlCell>
  <singleXmlCell id="1271" r="N36" connectionId="0">
    <xmlCellPr id="1" uniqueName="P1080014">
      <xmlPr mapId="1" xpath="/TFI-IZD-POD/IPK-GFI-IZD-POD_1000380/P1080014" xmlDataType="decimal"/>
    </xmlCellPr>
  </singleXmlCell>
  <singleXmlCell id="1272" r="O36" connectionId="0">
    <xmlCellPr id="1" uniqueName="P1080015">
      <xmlPr mapId="1" xpath="/TFI-IZD-POD/IPK-GFI-IZD-POD_1000380/P1080015" xmlDataType="decimal"/>
    </xmlCellPr>
  </singleXmlCell>
  <singleXmlCell id="1273" r="P36" connectionId="0">
    <xmlCellPr id="1" uniqueName="P1082194">
      <xmlPr mapId="1" xpath="/TFI-IZD-POD/IPK-GFI-IZD-POD_1000380/P1082194" xmlDataType="decimal"/>
    </xmlCellPr>
  </singleXmlCell>
  <singleXmlCell id="1274" r="Q36" connectionId="0">
    <xmlCellPr id="1" uniqueName="P1082195">
      <xmlPr mapId="1" xpath="/TFI-IZD-POD/IPK-GFI-IZD-POD_1000380/P1082195" xmlDataType="decimal"/>
    </xmlCellPr>
  </singleXmlCell>
  <singleXmlCell id="1275" r="R36" connectionId="0">
    <xmlCellPr id="1" uniqueName="P1082196">
      <xmlPr mapId="1" xpath="/TFI-IZD-POD/IPK-GFI-IZD-POD_1000380/P1082196" xmlDataType="decimal"/>
    </xmlCellPr>
  </singleXmlCell>
  <singleXmlCell id="1276" r="U36" connectionId="0">
    <xmlCellPr id="1" uniqueName="P1082197">
      <xmlPr mapId="1" xpath="/TFI-IZD-POD/IPK-GFI-IZD-POD_1000380/P1082197" xmlDataType="decimal"/>
    </xmlCellPr>
  </singleXmlCell>
  <singleXmlCell id="1277" r="V36" connectionId="0">
    <xmlCellPr id="1" uniqueName="P1082198">
      <xmlPr mapId="1" xpath="/TFI-IZD-POD/IPK-GFI-IZD-POD_1000380/P1082198" xmlDataType="decimal"/>
    </xmlCellPr>
  </singleXmlCell>
  <singleXmlCell id="1278" r="W36" connectionId="0">
    <xmlCellPr id="1" uniqueName="P1082199">
      <xmlPr mapId="1" xpath="/TFI-IZD-POD/IPK-GFI-IZD-POD_1000380/P1082199" xmlDataType="decimal"/>
    </xmlCellPr>
  </singleXmlCell>
  <singleXmlCell id="1279" r="X36" connectionId="0">
    <xmlCellPr id="1" uniqueName="P1082200">
      <xmlPr mapId="1" xpath="/TFI-IZD-POD/IPK-GFI-IZD-POD_1000380/P1082200" xmlDataType="decimal"/>
    </xmlCellPr>
  </singleXmlCell>
  <singleXmlCell id="1280" r="Y36" connectionId="0">
    <xmlCellPr id="1" uniqueName="P1082201">
      <xmlPr mapId="1" xpath="/TFI-IZD-POD/IPK-GFI-IZD-POD_1000380/P1082201" xmlDataType="decimal"/>
    </xmlCellPr>
  </singleXmlCell>
  <singleXmlCell id="1281" r="H37" connectionId="0">
    <xmlCellPr id="1" uniqueName="P1080016">
      <xmlPr mapId="1" xpath="/TFI-IZD-POD/IPK-GFI-IZD-POD_1000380/P1080016" xmlDataType="decimal"/>
    </xmlCellPr>
  </singleXmlCell>
  <singleXmlCell id="1282" r="I37" connectionId="0">
    <xmlCellPr id="1" uniqueName="P1080017">
      <xmlPr mapId="1" xpath="/TFI-IZD-POD/IPK-GFI-IZD-POD_1000380/P1080017" xmlDataType="decimal"/>
    </xmlCellPr>
  </singleXmlCell>
  <singleXmlCell id="1283" r="J37" connectionId="0">
    <xmlCellPr id="1" uniqueName="P1080018">
      <xmlPr mapId="1" xpath="/TFI-IZD-POD/IPK-GFI-IZD-POD_1000380/P1080018" xmlDataType="decimal"/>
    </xmlCellPr>
  </singleXmlCell>
  <singleXmlCell id="1284" r="K37" connectionId="0">
    <xmlCellPr id="1" uniqueName="P1080019">
      <xmlPr mapId="1" xpath="/TFI-IZD-POD/IPK-GFI-IZD-POD_1000380/P1080019" xmlDataType="decimal"/>
    </xmlCellPr>
  </singleXmlCell>
  <singleXmlCell id="1285" r="L37" connectionId="0">
    <xmlCellPr id="1" uniqueName="P1080020">
      <xmlPr mapId="1" xpath="/TFI-IZD-POD/IPK-GFI-IZD-POD_1000380/P1080020" xmlDataType="decimal"/>
    </xmlCellPr>
  </singleXmlCell>
  <singleXmlCell id="1286" r="M37" connectionId="0">
    <xmlCellPr id="1" uniqueName="P1080021">
      <xmlPr mapId="1" xpath="/TFI-IZD-POD/IPK-GFI-IZD-POD_1000380/P1080021" xmlDataType="decimal"/>
    </xmlCellPr>
  </singleXmlCell>
  <singleXmlCell id="1287" r="N37" connectionId="0">
    <xmlCellPr id="1" uniqueName="P1080022">
      <xmlPr mapId="1" xpath="/TFI-IZD-POD/IPK-GFI-IZD-POD_1000380/P1080022" xmlDataType="decimal"/>
    </xmlCellPr>
  </singleXmlCell>
  <singleXmlCell id="1288" r="O37" connectionId="0">
    <xmlCellPr id="1" uniqueName="P1080023">
      <xmlPr mapId="1" xpath="/TFI-IZD-POD/IPK-GFI-IZD-POD_1000380/P1080023" xmlDataType="decimal"/>
    </xmlCellPr>
  </singleXmlCell>
  <singleXmlCell id="1289" r="P37" connectionId="0">
    <xmlCellPr id="1" uniqueName="P1082202">
      <xmlPr mapId="1" xpath="/TFI-IZD-POD/IPK-GFI-IZD-POD_1000380/P1082202" xmlDataType="decimal"/>
    </xmlCellPr>
  </singleXmlCell>
  <singleXmlCell id="1290" r="Q37" connectionId="0">
    <xmlCellPr id="1" uniqueName="P1082203">
      <xmlPr mapId="1" xpath="/TFI-IZD-POD/IPK-GFI-IZD-POD_1000380/P1082203" xmlDataType="decimal"/>
    </xmlCellPr>
  </singleXmlCell>
  <singleXmlCell id="1291" r="R37" connectionId="0">
    <xmlCellPr id="1" uniqueName="P1082204">
      <xmlPr mapId="1" xpath="/TFI-IZD-POD/IPK-GFI-IZD-POD_1000380/P1082204" xmlDataType="decimal"/>
    </xmlCellPr>
  </singleXmlCell>
  <singleXmlCell id="1292" r="U37" connectionId="0">
    <xmlCellPr id="1" uniqueName="P1082205">
      <xmlPr mapId="1" xpath="/TFI-IZD-POD/IPK-GFI-IZD-POD_1000380/P1082205" xmlDataType="decimal"/>
    </xmlCellPr>
  </singleXmlCell>
  <singleXmlCell id="1293" r="V37" connectionId="0">
    <xmlCellPr id="1" uniqueName="P1082206">
      <xmlPr mapId="1" xpath="/TFI-IZD-POD/IPK-GFI-IZD-POD_1000380/P1082206" xmlDataType="decimal"/>
    </xmlCellPr>
  </singleXmlCell>
  <singleXmlCell id="1294" r="W37" connectionId="0">
    <xmlCellPr id="1" uniqueName="P1082207">
      <xmlPr mapId="1" xpath="/TFI-IZD-POD/IPK-GFI-IZD-POD_1000380/P1082207" xmlDataType="decimal"/>
    </xmlCellPr>
  </singleXmlCell>
  <singleXmlCell id="1295" r="X37" connectionId="0">
    <xmlCellPr id="1" uniqueName="P1082208">
      <xmlPr mapId="1" xpath="/TFI-IZD-POD/IPK-GFI-IZD-POD_1000380/P1082208" xmlDataType="decimal"/>
    </xmlCellPr>
  </singleXmlCell>
  <singleXmlCell id="1296" r="Y37" connectionId="0">
    <xmlCellPr id="1" uniqueName="P1082209">
      <xmlPr mapId="1" xpath="/TFI-IZD-POD/IPK-GFI-IZD-POD_1000380/P1082209" xmlDataType="decimal"/>
    </xmlCellPr>
  </singleXmlCell>
  <singleXmlCell id="1297" r="H38" connectionId="0">
    <xmlCellPr id="1" uniqueName="P1080024">
      <xmlPr mapId="1" xpath="/TFI-IZD-POD/IPK-GFI-IZD-POD_1000380/P1080024" xmlDataType="decimal"/>
    </xmlCellPr>
  </singleXmlCell>
  <singleXmlCell id="1298" r="I38" connectionId="0">
    <xmlCellPr id="1" uniqueName="P1080025">
      <xmlPr mapId="1" xpath="/TFI-IZD-POD/IPK-GFI-IZD-POD_1000380/P1080025" xmlDataType="decimal"/>
    </xmlCellPr>
  </singleXmlCell>
  <singleXmlCell id="1299" r="J38" connectionId="0">
    <xmlCellPr id="1" uniqueName="P1080026">
      <xmlPr mapId="1" xpath="/TFI-IZD-POD/IPK-GFI-IZD-POD_1000380/P1080026" xmlDataType="decimal"/>
    </xmlCellPr>
  </singleXmlCell>
  <singleXmlCell id="1300" r="K38" connectionId="0">
    <xmlCellPr id="1" uniqueName="P1080027">
      <xmlPr mapId="1" xpath="/TFI-IZD-POD/IPK-GFI-IZD-POD_1000380/P1080027" xmlDataType="decimal"/>
    </xmlCellPr>
  </singleXmlCell>
  <singleXmlCell id="1301" r="L38" connectionId="0">
    <xmlCellPr id="1" uniqueName="P1080028">
      <xmlPr mapId="1" xpath="/TFI-IZD-POD/IPK-GFI-IZD-POD_1000380/P1080028" xmlDataType="decimal"/>
    </xmlCellPr>
  </singleXmlCell>
  <singleXmlCell id="1302" r="M38" connectionId="0">
    <xmlCellPr id="1" uniqueName="P1080029">
      <xmlPr mapId="1" xpath="/TFI-IZD-POD/IPK-GFI-IZD-POD_1000380/P1080029" xmlDataType="decimal"/>
    </xmlCellPr>
  </singleXmlCell>
  <singleXmlCell id="1303" r="N38" connectionId="0">
    <xmlCellPr id="1" uniqueName="P1080030">
      <xmlPr mapId="1" xpath="/TFI-IZD-POD/IPK-GFI-IZD-POD_1000380/P1080030" xmlDataType="decimal"/>
    </xmlCellPr>
  </singleXmlCell>
  <singleXmlCell id="1304" r="O38" connectionId="0">
    <xmlCellPr id="1" uniqueName="P1080031">
      <xmlPr mapId="1" xpath="/TFI-IZD-POD/IPK-GFI-IZD-POD_1000380/P1080031" xmlDataType="decimal"/>
    </xmlCellPr>
  </singleXmlCell>
  <singleXmlCell id="1305" r="P38" connectionId="0">
    <xmlCellPr id="1" uniqueName="P1082210">
      <xmlPr mapId="1" xpath="/TFI-IZD-POD/IPK-GFI-IZD-POD_1000380/P1082210" xmlDataType="decimal"/>
    </xmlCellPr>
  </singleXmlCell>
  <singleXmlCell id="1306" r="Q38" connectionId="0">
    <xmlCellPr id="1" uniqueName="P1082211">
      <xmlPr mapId="1" xpath="/TFI-IZD-POD/IPK-GFI-IZD-POD_1000380/P1082211" xmlDataType="decimal"/>
    </xmlCellPr>
  </singleXmlCell>
  <singleXmlCell id="1307" r="R38" connectionId="0">
    <xmlCellPr id="1" uniqueName="P1082212">
      <xmlPr mapId="1" xpath="/TFI-IZD-POD/IPK-GFI-IZD-POD_1000380/P1082212" xmlDataType="decimal"/>
    </xmlCellPr>
  </singleXmlCell>
  <singleXmlCell id="1308" r="U38" connectionId="0">
    <xmlCellPr id="1" uniqueName="P1082213">
      <xmlPr mapId="1" xpath="/TFI-IZD-POD/IPK-GFI-IZD-POD_1000380/P1082213" xmlDataType="decimal"/>
    </xmlCellPr>
  </singleXmlCell>
  <singleXmlCell id="1309" r="V38" connectionId="0">
    <xmlCellPr id="1" uniqueName="P1082214">
      <xmlPr mapId="1" xpath="/TFI-IZD-POD/IPK-GFI-IZD-POD_1000380/P1082214" xmlDataType="decimal"/>
    </xmlCellPr>
  </singleXmlCell>
  <singleXmlCell id="1310" r="W38" connectionId="0">
    <xmlCellPr id="1" uniqueName="P1082215">
      <xmlPr mapId="1" xpath="/TFI-IZD-POD/IPK-GFI-IZD-POD_1000380/P1082215" xmlDataType="decimal"/>
    </xmlCellPr>
  </singleXmlCell>
  <singleXmlCell id="1311" r="X38" connectionId="0">
    <xmlCellPr id="1" uniqueName="P1082216">
      <xmlPr mapId="1" xpath="/TFI-IZD-POD/IPK-GFI-IZD-POD_1000380/P1082216" xmlDataType="decimal"/>
    </xmlCellPr>
  </singleXmlCell>
  <singleXmlCell id="1312" r="Y38" connectionId="0">
    <xmlCellPr id="1" uniqueName="P1082217">
      <xmlPr mapId="1" xpath="/TFI-IZD-POD/IPK-GFI-IZD-POD_1000380/P1082217" xmlDataType="decimal"/>
    </xmlCellPr>
  </singleXmlCell>
  <singleXmlCell id="1313" r="H39" connectionId="0">
    <xmlCellPr id="1" uniqueName="P1080032">
      <xmlPr mapId="1" xpath="/TFI-IZD-POD/IPK-GFI-IZD-POD_1000380/P1080032" xmlDataType="decimal"/>
    </xmlCellPr>
  </singleXmlCell>
  <singleXmlCell id="1314" r="I39" connectionId="0">
    <xmlCellPr id="1" uniqueName="P1080033">
      <xmlPr mapId="1" xpath="/TFI-IZD-POD/IPK-GFI-IZD-POD_1000380/P1080033" xmlDataType="decimal"/>
    </xmlCellPr>
  </singleXmlCell>
  <singleXmlCell id="1315" r="J39" connectionId="0">
    <xmlCellPr id="1" uniqueName="P1080034">
      <xmlPr mapId="1" xpath="/TFI-IZD-POD/IPK-GFI-IZD-POD_1000380/P1080034" xmlDataType="decimal"/>
    </xmlCellPr>
  </singleXmlCell>
  <singleXmlCell id="1316" r="K39" connectionId="0">
    <xmlCellPr id="1" uniqueName="P1080035">
      <xmlPr mapId="1" xpath="/TFI-IZD-POD/IPK-GFI-IZD-POD_1000380/P1080035" xmlDataType="decimal"/>
    </xmlCellPr>
  </singleXmlCell>
  <singleXmlCell id="1317" r="L39" connectionId="0">
    <xmlCellPr id="1" uniqueName="P1080036">
      <xmlPr mapId="1" xpath="/TFI-IZD-POD/IPK-GFI-IZD-POD_1000380/P1080036" xmlDataType="decimal"/>
    </xmlCellPr>
  </singleXmlCell>
  <singleXmlCell id="1318" r="M39" connectionId="0">
    <xmlCellPr id="1" uniqueName="P1080037">
      <xmlPr mapId="1" xpath="/TFI-IZD-POD/IPK-GFI-IZD-POD_1000380/P1080037" xmlDataType="decimal"/>
    </xmlCellPr>
  </singleXmlCell>
  <singleXmlCell id="1319" r="N39" connectionId="0">
    <xmlCellPr id="1" uniqueName="P1080038">
      <xmlPr mapId="1" xpath="/TFI-IZD-POD/IPK-GFI-IZD-POD_1000380/P1080038" xmlDataType="decimal"/>
    </xmlCellPr>
  </singleXmlCell>
  <singleXmlCell id="1320" r="O39" connectionId="0">
    <xmlCellPr id="1" uniqueName="P1080039">
      <xmlPr mapId="1" xpath="/TFI-IZD-POD/IPK-GFI-IZD-POD_1000380/P1080039" xmlDataType="decimal"/>
    </xmlCellPr>
  </singleXmlCell>
  <singleXmlCell id="1321" r="P39" connectionId="0">
    <xmlCellPr id="1" uniqueName="P1082220">
      <xmlPr mapId="1" xpath="/TFI-IZD-POD/IPK-GFI-IZD-POD_1000380/P1082220" xmlDataType="decimal"/>
    </xmlCellPr>
  </singleXmlCell>
  <singleXmlCell id="1322" r="Q39" connectionId="0">
    <xmlCellPr id="1" uniqueName="P1082222">
      <xmlPr mapId="1" xpath="/TFI-IZD-POD/IPK-GFI-IZD-POD_1000380/P1082222" xmlDataType="decimal"/>
    </xmlCellPr>
  </singleXmlCell>
  <singleXmlCell id="1323" r="R39" connectionId="0">
    <xmlCellPr id="1" uniqueName="P1082224">
      <xmlPr mapId="1" xpath="/TFI-IZD-POD/IPK-GFI-IZD-POD_1000380/P1082224" xmlDataType="decimal"/>
    </xmlCellPr>
  </singleXmlCell>
  <singleXmlCell id="1324" r="U39" connectionId="0">
    <xmlCellPr id="1" uniqueName="P1082225">
      <xmlPr mapId="1" xpath="/TFI-IZD-POD/IPK-GFI-IZD-POD_1000380/P1082225" xmlDataType="decimal"/>
    </xmlCellPr>
  </singleXmlCell>
  <singleXmlCell id="1325" r="V39" connectionId="0">
    <xmlCellPr id="1" uniqueName="P1082227">
      <xmlPr mapId="1" xpath="/TFI-IZD-POD/IPK-GFI-IZD-POD_1000380/P1082227" xmlDataType="decimal"/>
    </xmlCellPr>
  </singleXmlCell>
  <singleXmlCell id="1326" r="W39" connectionId="0">
    <xmlCellPr id="1" uniqueName="P1082229">
      <xmlPr mapId="1" xpath="/TFI-IZD-POD/IPK-GFI-IZD-POD_1000380/P1082229" xmlDataType="decimal"/>
    </xmlCellPr>
  </singleXmlCell>
  <singleXmlCell id="1327" r="X39" connectionId="0">
    <xmlCellPr id="1" uniqueName="P1082232">
      <xmlPr mapId="1" xpath="/TFI-IZD-POD/IPK-GFI-IZD-POD_1000380/P1082232" xmlDataType="decimal"/>
    </xmlCellPr>
  </singleXmlCell>
  <singleXmlCell id="1328" r="Y39" connectionId="0">
    <xmlCellPr id="1" uniqueName="P1082234">
      <xmlPr mapId="1" xpath="/TFI-IZD-POD/IPK-GFI-IZD-POD_1000380/P1082234" xmlDataType="decimal"/>
    </xmlCellPr>
  </singleXmlCell>
  <singleXmlCell id="1329" r="H40" connectionId="0">
    <xmlCellPr id="1" uniqueName="P1080040">
      <xmlPr mapId="1" xpath="/TFI-IZD-POD/IPK-GFI-IZD-POD_1000380/P1080040" xmlDataType="decimal"/>
    </xmlCellPr>
  </singleXmlCell>
  <singleXmlCell id="1330" r="I40" connectionId="0">
    <xmlCellPr id="1" uniqueName="P1080041">
      <xmlPr mapId="1" xpath="/TFI-IZD-POD/IPK-GFI-IZD-POD_1000380/P1080041" xmlDataType="decimal"/>
    </xmlCellPr>
  </singleXmlCell>
  <singleXmlCell id="1331" r="J40" connectionId="0">
    <xmlCellPr id="1" uniqueName="P1080042">
      <xmlPr mapId="1" xpath="/TFI-IZD-POD/IPK-GFI-IZD-POD_1000380/P1080042" xmlDataType="decimal"/>
    </xmlCellPr>
  </singleXmlCell>
  <singleXmlCell id="1332" r="K40" connectionId="0">
    <xmlCellPr id="1" uniqueName="P1080043">
      <xmlPr mapId="1" xpath="/TFI-IZD-POD/IPK-GFI-IZD-POD_1000380/P1080043" xmlDataType="decimal"/>
    </xmlCellPr>
  </singleXmlCell>
  <singleXmlCell id="1333" r="L40" connectionId="0">
    <xmlCellPr id="1" uniqueName="P1080044">
      <xmlPr mapId="1" xpath="/TFI-IZD-POD/IPK-GFI-IZD-POD_1000380/P1080044" xmlDataType="decimal"/>
    </xmlCellPr>
  </singleXmlCell>
  <singleXmlCell id="1334" r="M40" connectionId="0">
    <xmlCellPr id="1" uniqueName="P1080045">
      <xmlPr mapId="1" xpath="/TFI-IZD-POD/IPK-GFI-IZD-POD_1000380/P1080045" xmlDataType="decimal"/>
    </xmlCellPr>
  </singleXmlCell>
  <singleXmlCell id="1335" r="N40" connectionId="0">
    <xmlCellPr id="1" uniqueName="P1080046">
      <xmlPr mapId="1" xpath="/TFI-IZD-POD/IPK-GFI-IZD-POD_1000380/P1080046" xmlDataType="decimal"/>
    </xmlCellPr>
  </singleXmlCell>
  <singleXmlCell id="1336" r="O40" connectionId="0">
    <xmlCellPr id="1" uniqueName="P1080047">
      <xmlPr mapId="1" xpath="/TFI-IZD-POD/IPK-GFI-IZD-POD_1000380/P1080047" xmlDataType="decimal"/>
    </xmlCellPr>
  </singleXmlCell>
  <singleXmlCell id="1337" r="P40" connectionId="0">
    <xmlCellPr id="1" uniqueName="P1082236">
      <xmlPr mapId="1" xpath="/TFI-IZD-POD/IPK-GFI-IZD-POD_1000380/P1082236" xmlDataType="decimal"/>
    </xmlCellPr>
  </singleXmlCell>
  <singleXmlCell id="1338" r="Q40" connectionId="0">
    <xmlCellPr id="1" uniqueName="P1082248">
      <xmlPr mapId="1" xpath="/TFI-IZD-POD/IPK-GFI-IZD-POD_1000380/P1082248" xmlDataType="decimal"/>
    </xmlCellPr>
  </singleXmlCell>
  <singleXmlCell id="1339" r="R40" connectionId="0">
    <xmlCellPr id="1" uniqueName="P1082250">
      <xmlPr mapId="1" xpath="/TFI-IZD-POD/IPK-GFI-IZD-POD_1000380/P1082250" xmlDataType="decimal"/>
    </xmlCellPr>
  </singleXmlCell>
  <singleXmlCell id="1340" r="U40" connectionId="0">
    <xmlCellPr id="1" uniqueName="P1082252">
      <xmlPr mapId="1" xpath="/TFI-IZD-POD/IPK-GFI-IZD-POD_1000380/P1082252" xmlDataType="decimal"/>
    </xmlCellPr>
  </singleXmlCell>
  <singleXmlCell id="1341" r="V40" connectionId="0">
    <xmlCellPr id="1" uniqueName="P1082254">
      <xmlPr mapId="1" xpath="/TFI-IZD-POD/IPK-GFI-IZD-POD_1000380/P1082254" xmlDataType="decimal"/>
    </xmlCellPr>
  </singleXmlCell>
  <singleXmlCell id="1342" r="W40" connectionId="0">
    <xmlCellPr id="1" uniqueName="P1082256">
      <xmlPr mapId="1" xpath="/TFI-IZD-POD/IPK-GFI-IZD-POD_1000380/P1082256" xmlDataType="decimal"/>
    </xmlCellPr>
  </singleXmlCell>
  <singleXmlCell id="1343" r="X40" connectionId="0">
    <xmlCellPr id="1" uniqueName="P1082257">
      <xmlPr mapId="1" xpath="/TFI-IZD-POD/IPK-GFI-IZD-POD_1000380/P1082257" xmlDataType="decimal"/>
    </xmlCellPr>
  </singleXmlCell>
  <singleXmlCell id="1344" r="Y40" connectionId="0">
    <xmlCellPr id="1" uniqueName="P1082259">
      <xmlPr mapId="1" xpath="/TFI-IZD-POD/IPK-GFI-IZD-POD_1000380/P1082259" xmlDataType="decimal"/>
    </xmlCellPr>
  </singleXmlCell>
  <singleXmlCell id="1345" r="H41" connectionId="0">
    <xmlCellPr id="1" uniqueName="P1080048">
      <xmlPr mapId="1" xpath="/TFI-IZD-POD/IPK-GFI-IZD-POD_1000380/P1080048" xmlDataType="decimal"/>
    </xmlCellPr>
  </singleXmlCell>
  <singleXmlCell id="1346" r="I41" connectionId="0">
    <xmlCellPr id="1" uniqueName="P1080049">
      <xmlPr mapId="1" xpath="/TFI-IZD-POD/IPK-GFI-IZD-POD_1000380/P1080049" xmlDataType="decimal"/>
    </xmlCellPr>
  </singleXmlCell>
  <singleXmlCell id="1347" r="J41" connectionId="0">
    <xmlCellPr id="1" uniqueName="P1080050">
      <xmlPr mapId="1" xpath="/TFI-IZD-POD/IPK-GFI-IZD-POD_1000380/P1080050" xmlDataType="decimal"/>
    </xmlCellPr>
  </singleXmlCell>
  <singleXmlCell id="1348" r="K41" connectionId="0">
    <xmlCellPr id="1" uniqueName="P1080051">
      <xmlPr mapId="1" xpath="/TFI-IZD-POD/IPK-GFI-IZD-POD_1000380/P1080051" xmlDataType="decimal"/>
    </xmlCellPr>
  </singleXmlCell>
  <singleXmlCell id="1349" r="L41" connectionId="0">
    <xmlCellPr id="1" uniqueName="P1080052">
      <xmlPr mapId="1" xpath="/TFI-IZD-POD/IPK-GFI-IZD-POD_1000380/P1080052" xmlDataType="decimal"/>
    </xmlCellPr>
  </singleXmlCell>
  <singleXmlCell id="1350" r="M41" connectionId="0">
    <xmlCellPr id="1" uniqueName="P1080053">
      <xmlPr mapId="1" xpath="/TFI-IZD-POD/IPK-GFI-IZD-POD_1000380/P1080053" xmlDataType="decimal"/>
    </xmlCellPr>
  </singleXmlCell>
  <singleXmlCell id="1351" r="N41" connectionId="0">
    <xmlCellPr id="1" uniqueName="P1080054">
      <xmlPr mapId="1" xpath="/TFI-IZD-POD/IPK-GFI-IZD-POD_1000380/P1080054" xmlDataType="decimal"/>
    </xmlCellPr>
  </singleXmlCell>
  <singleXmlCell id="1352" r="O41" connectionId="0">
    <xmlCellPr id="1" uniqueName="P1080055">
      <xmlPr mapId="1" xpath="/TFI-IZD-POD/IPK-GFI-IZD-POD_1000380/P1080055" xmlDataType="decimal"/>
    </xmlCellPr>
  </singleXmlCell>
  <singleXmlCell id="1353" r="P41" connectionId="0">
    <xmlCellPr id="1" uniqueName="P1082260">
      <xmlPr mapId="1" xpath="/TFI-IZD-POD/IPK-GFI-IZD-POD_1000380/P1082260" xmlDataType="decimal"/>
    </xmlCellPr>
  </singleXmlCell>
  <singleXmlCell id="1354" r="Q41" connectionId="0">
    <xmlCellPr id="1" uniqueName="P1082237">
      <xmlPr mapId="1" xpath="/TFI-IZD-POD/IPK-GFI-IZD-POD_1000380/P1082237" xmlDataType="decimal"/>
    </xmlCellPr>
  </singleXmlCell>
  <singleXmlCell id="1355" r="R41" connectionId="0">
    <xmlCellPr id="1" uniqueName="P1082261">
      <xmlPr mapId="1" xpath="/TFI-IZD-POD/IPK-GFI-IZD-POD_1000380/P1082261" xmlDataType="decimal"/>
    </xmlCellPr>
  </singleXmlCell>
  <singleXmlCell id="1356" r="U41" connectionId="0">
    <xmlCellPr id="1" uniqueName="P1082262">
      <xmlPr mapId="1" xpath="/TFI-IZD-POD/IPK-GFI-IZD-POD_1000380/P1082262" xmlDataType="decimal"/>
    </xmlCellPr>
  </singleXmlCell>
  <singleXmlCell id="1357" r="V41" connectionId="0">
    <xmlCellPr id="1" uniqueName="P1082264">
      <xmlPr mapId="1" xpath="/TFI-IZD-POD/IPK-GFI-IZD-POD_1000380/P1082264" xmlDataType="decimal"/>
    </xmlCellPr>
  </singleXmlCell>
  <singleXmlCell id="1358" r="W41" connectionId="0">
    <xmlCellPr id="1" uniqueName="P1082265">
      <xmlPr mapId="1" xpath="/TFI-IZD-POD/IPK-GFI-IZD-POD_1000380/P1082265" xmlDataType="decimal"/>
    </xmlCellPr>
  </singleXmlCell>
  <singleXmlCell id="1359" r="X41" connectionId="0">
    <xmlCellPr id="1" uniqueName="P1082266">
      <xmlPr mapId="1" xpath="/TFI-IZD-POD/IPK-GFI-IZD-POD_1000380/P1082266" xmlDataType="decimal"/>
    </xmlCellPr>
  </singleXmlCell>
  <singleXmlCell id="1360" r="Y41" connectionId="0">
    <xmlCellPr id="1" uniqueName="P1082267">
      <xmlPr mapId="1" xpath="/TFI-IZD-POD/IPK-GFI-IZD-POD_1000380/P1082267" xmlDataType="decimal"/>
    </xmlCellPr>
  </singleXmlCell>
  <singleXmlCell id="1361" r="H42" connectionId="0">
    <xmlCellPr id="1" uniqueName="P1080056">
      <xmlPr mapId="1" xpath="/TFI-IZD-POD/IPK-GFI-IZD-POD_1000380/P1080056" xmlDataType="decimal"/>
    </xmlCellPr>
  </singleXmlCell>
  <singleXmlCell id="1362" r="I42" connectionId="0">
    <xmlCellPr id="1" uniqueName="P1080057">
      <xmlPr mapId="1" xpath="/TFI-IZD-POD/IPK-GFI-IZD-POD_1000380/P1080057" xmlDataType="decimal"/>
    </xmlCellPr>
  </singleXmlCell>
  <singleXmlCell id="1363" r="J42" connectionId="0">
    <xmlCellPr id="1" uniqueName="P1080058">
      <xmlPr mapId="1" xpath="/TFI-IZD-POD/IPK-GFI-IZD-POD_1000380/P1080058" xmlDataType="decimal"/>
    </xmlCellPr>
  </singleXmlCell>
  <singleXmlCell id="1364" r="K42" connectionId="0">
    <xmlCellPr id="1" uniqueName="P1080059">
      <xmlPr mapId="1" xpath="/TFI-IZD-POD/IPK-GFI-IZD-POD_1000380/P1080059" xmlDataType="decimal"/>
    </xmlCellPr>
  </singleXmlCell>
  <singleXmlCell id="1365" r="L42" connectionId="0">
    <xmlCellPr id="1" uniqueName="P1080060">
      <xmlPr mapId="1" xpath="/TFI-IZD-POD/IPK-GFI-IZD-POD_1000380/P1080060" xmlDataType="decimal"/>
    </xmlCellPr>
  </singleXmlCell>
  <singleXmlCell id="1366" r="M42" connectionId="0">
    <xmlCellPr id="1" uniqueName="P1080061">
      <xmlPr mapId="1" xpath="/TFI-IZD-POD/IPK-GFI-IZD-POD_1000380/P1080061" xmlDataType="decimal"/>
    </xmlCellPr>
  </singleXmlCell>
  <singleXmlCell id="1367" r="N42" connectionId="0">
    <xmlCellPr id="1" uniqueName="P1080062">
      <xmlPr mapId="1" xpath="/TFI-IZD-POD/IPK-GFI-IZD-POD_1000380/P1080062" xmlDataType="decimal"/>
    </xmlCellPr>
  </singleXmlCell>
  <singleXmlCell id="1368" r="O42" connectionId="0">
    <xmlCellPr id="1" uniqueName="P1080063">
      <xmlPr mapId="1" xpath="/TFI-IZD-POD/IPK-GFI-IZD-POD_1000380/P1080063" xmlDataType="decimal"/>
    </xmlCellPr>
  </singleXmlCell>
  <singleXmlCell id="1369" r="P42" connectionId="0">
    <xmlCellPr id="1" uniqueName="P1082269">
      <xmlPr mapId="1" xpath="/TFI-IZD-POD/IPK-GFI-IZD-POD_1000380/P1082269" xmlDataType="decimal"/>
    </xmlCellPr>
  </singleXmlCell>
  <singleXmlCell id="1370" r="Q42" connectionId="0">
    <xmlCellPr id="1" uniqueName="P1082270">
      <xmlPr mapId="1" xpath="/TFI-IZD-POD/IPK-GFI-IZD-POD_1000380/P1082270" xmlDataType="decimal"/>
    </xmlCellPr>
  </singleXmlCell>
  <singleXmlCell id="1371" r="R42" connectionId="0">
    <xmlCellPr id="1" uniqueName="P1082239">
      <xmlPr mapId="1" xpath="/TFI-IZD-POD/IPK-GFI-IZD-POD_1000380/P1082239" xmlDataType="decimal"/>
    </xmlCellPr>
  </singleXmlCell>
  <singleXmlCell id="1372" r="U42" connectionId="0">
    <xmlCellPr id="1" uniqueName="P1082272">
      <xmlPr mapId="1" xpath="/TFI-IZD-POD/IPK-GFI-IZD-POD_1000380/P1082272" xmlDataType="decimal"/>
    </xmlCellPr>
  </singleXmlCell>
  <singleXmlCell id="1373" r="V42" connectionId="0">
    <xmlCellPr id="1" uniqueName="P1082273">
      <xmlPr mapId="1" xpath="/TFI-IZD-POD/IPK-GFI-IZD-POD_1000380/P1082273" xmlDataType="decimal"/>
    </xmlCellPr>
  </singleXmlCell>
  <singleXmlCell id="1374" r="W42" connectionId="0">
    <xmlCellPr id="1" uniqueName="P1082275">
      <xmlPr mapId="1" xpath="/TFI-IZD-POD/IPK-GFI-IZD-POD_1000380/P1082275" xmlDataType="decimal"/>
    </xmlCellPr>
  </singleXmlCell>
  <singleXmlCell id="1375" r="X42" connectionId="0">
    <xmlCellPr id="1" uniqueName="P1082276">
      <xmlPr mapId="1" xpath="/TFI-IZD-POD/IPK-GFI-IZD-POD_1000380/P1082276" xmlDataType="decimal"/>
    </xmlCellPr>
  </singleXmlCell>
  <singleXmlCell id="1376" r="Y42" connectionId="0">
    <xmlCellPr id="1" uniqueName="P1082277">
      <xmlPr mapId="1" xpath="/TFI-IZD-POD/IPK-GFI-IZD-POD_1000380/P1082277" xmlDataType="decimal"/>
    </xmlCellPr>
  </singleXmlCell>
  <singleXmlCell id="1377" r="H43" connectionId="0">
    <xmlCellPr id="1" uniqueName="P1080064">
      <xmlPr mapId="1" xpath="/TFI-IZD-POD/IPK-GFI-IZD-POD_1000380/P1080064" xmlDataType="decimal"/>
    </xmlCellPr>
  </singleXmlCell>
  <singleXmlCell id="1378" r="I43" connectionId="0">
    <xmlCellPr id="1" uniqueName="P1080065">
      <xmlPr mapId="1" xpath="/TFI-IZD-POD/IPK-GFI-IZD-POD_1000380/P1080065" xmlDataType="decimal"/>
    </xmlCellPr>
  </singleXmlCell>
  <singleXmlCell id="1379" r="J43" connectionId="0">
    <xmlCellPr id="1" uniqueName="P1080066">
      <xmlPr mapId="1" xpath="/TFI-IZD-POD/IPK-GFI-IZD-POD_1000380/P1080066" xmlDataType="decimal"/>
    </xmlCellPr>
  </singleXmlCell>
  <singleXmlCell id="1380" r="K43" connectionId="0">
    <xmlCellPr id="1" uniqueName="P1080067">
      <xmlPr mapId="1" xpath="/TFI-IZD-POD/IPK-GFI-IZD-POD_1000380/P1080067" xmlDataType="decimal"/>
    </xmlCellPr>
  </singleXmlCell>
  <singleXmlCell id="1381" r="L43" connectionId="0">
    <xmlCellPr id="1" uniqueName="P1080068">
      <xmlPr mapId="1" xpath="/TFI-IZD-POD/IPK-GFI-IZD-POD_1000380/P1080068" xmlDataType="decimal"/>
    </xmlCellPr>
  </singleXmlCell>
  <singleXmlCell id="1382" r="M43" connectionId="0">
    <xmlCellPr id="1" uniqueName="P1080069">
      <xmlPr mapId="1" xpath="/TFI-IZD-POD/IPK-GFI-IZD-POD_1000380/P1080069" xmlDataType="decimal"/>
    </xmlCellPr>
  </singleXmlCell>
  <singleXmlCell id="1383" r="N43" connectionId="0">
    <xmlCellPr id="1" uniqueName="P1080070">
      <xmlPr mapId="1" xpath="/TFI-IZD-POD/IPK-GFI-IZD-POD_1000380/P1080070" xmlDataType="decimal"/>
    </xmlCellPr>
  </singleXmlCell>
  <singleXmlCell id="1384" r="O43" connectionId="0">
    <xmlCellPr id="1" uniqueName="P1080071">
      <xmlPr mapId="1" xpath="/TFI-IZD-POD/IPK-GFI-IZD-POD_1000380/P1080071" xmlDataType="decimal"/>
    </xmlCellPr>
  </singleXmlCell>
  <singleXmlCell id="1385" r="P43" connectionId="0">
    <xmlCellPr id="1" uniqueName="P1082278">
      <xmlPr mapId="1" xpath="/TFI-IZD-POD/IPK-GFI-IZD-POD_1000380/P1082278" xmlDataType="decimal"/>
    </xmlCellPr>
  </singleXmlCell>
  <singleXmlCell id="1386" r="Q43" connectionId="0">
    <xmlCellPr id="1" uniqueName="P1082279">
      <xmlPr mapId="1" xpath="/TFI-IZD-POD/IPK-GFI-IZD-POD_1000380/P1082279" xmlDataType="decimal"/>
    </xmlCellPr>
  </singleXmlCell>
  <singleXmlCell id="1387" r="R43" connectionId="0">
    <xmlCellPr id="1" uniqueName="P1082280">
      <xmlPr mapId="1" xpath="/TFI-IZD-POD/IPK-GFI-IZD-POD_1000380/P1082280" xmlDataType="decimal"/>
    </xmlCellPr>
  </singleXmlCell>
  <singleXmlCell id="1388" r="U43" connectionId="0">
    <xmlCellPr id="1" uniqueName="P1082245">
      <xmlPr mapId="1" xpath="/TFI-IZD-POD/IPK-GFI-IZD-POD_1000380/P1082245" xmlDataType="decimal"/>
    </xmlCellPr>
  </singleXmlCell>
  <singleXmlCell id="1389" r="V43" connectionId="0">
    <xmlCellPr id="1" uniqueName="P1082282">
      <xmlPr mapId="1" xpath="/TFI-IZD-POD/IPK-GFI-IZD-POD_1000380/P1082282" xmlDataType="decimal"/>
    </xmlCellPr>
  </singleXmlCell>
  <singleXmlCell id="1390" r="W43" connectionId="0">
    <xmlCellPr id="1" uniqueName="P1082284">
      <xmlPr mapId="1" xpath="/TFI-IZD-POD/IPK-GFI-IZD-POD_1000380/P1082284" xmlDataType="decimal"/>
    </xmlCellPr>
  </singleXmlCell>
  <singleXmlCell id="1391" r="X43" connectionId="0">
    <xmlCellPr id="1" uniqueName="P1082285">
      <xmlPr mapId="1" xpath="/TFI-IZD-POD/IPK-GFI-IZD-POD_1000380/P1082285" xmlDataType="decimal"/>
    </xmlCellPr>
  </singleXmlCell>
  <singleXmlCell id="1392" r="Y43" connectionId="0">
    <xmlCellPr id="1" uniqueName="P1082286">
      <xmlPr mapId="1" xpath="/TFI-IZD-POD/IPK-GFI-IZD-POD_1000380/P1082286" xmlDataType="decimal"/>
    </xmlCellPr>
  </singleXmlCell>
  <singleXmlCell id="1393" r="H44" connectionId="0">
    <xmlCellPr id="1" uniqueName="P1080072">
      <xmlPr mapId="1" xpath="/TFI-IZD-POD/IPK-GFI-IZD-POD_1000380/P1080072" xmlDataType="decimal"/>
    </xmlCellPr>
  </singleXmlCell>
  <singleXmlCell id="1394" r="I44" connectionId="0">
    <xmlCellPr id="1" uniqueName="P1080073">
      <xmlPr mapId="1" xpath="/TFI-IZD-POD/IPK-GFI-IZD-POD_1000380/P1080073" xmlDataType="decimal"/>
    </xmlCellPr>
  </singleXmlCell>
  <singleXmlCell id="1395" r="J44" connectionId="0">
    <xmlCellPr id="1" uniqueName="P1080074">
      <xmlPr mapId="1" xpath="/TFI-IZD-POD/IPK-GFI-IZD-POD_1000380/P1080074" xmlDataType="decimal"/>
    </xmlCellPr>
  </singleXmlCell>
  <singleXmlCell id="1396" r="K44" connectionId="0">
    <xmlCellPr id="1" uniqueName="P1080075">
      <xmlPr mapId="1" xpath="/TFI-IZD-POD/IPK-GFI-IZD-POD_1000380/P1080075" xmlDataType="decimal"/>
    </xmlCellPr>
  </singleXmlCell>
  <singleXmlCell id="1397" r="L44" connectionId="0">
    <xmlCellPr id="1" uniqueName="P1080076">
      <xmlPr mapId="1" xpath="/TFI-IZD-POD/IPK-GFI-IZD-POD_1000380/P1080076" xmlDataType="decimal"/>
    </xmlCellPr>
  </singleXmlCell>
  <singleXmlCell id="1398" r="M44" connectionId="0">
    <xmlCellPr id="1" uniqueName="P1080077">
      <xmlPr mapId="1" xpath="/TFI-IZD-POD/IPK-GFI-IZD-POD_1000380/P1080077" xmlDataType="decimal"/>
    </xmlCellPr>
  </singleXmlCell>
  <singleXmlCell id="1399" r="N44" connectionId="0">
    <xmlCellPr id="1" uniqueName="P1080078">
      <xmlPr mapId="1" xpath="/TFI-IZD-POD/IPK-GFI-IZD-POD_1000380/P1080078" xmlDataType="decimal"/>
    </xmlCellPr>
  </singleXmlCell>
  <singleXmlCell id="1400" r="O44" connectionId="0">
    <xmlCellPr id="1" uniqueName="P1080079">
      <xmlPr mapId="1" xpath="/TFI-IZD-POD/IPK-GFI-IZD-POD_1000380/P1080079" xmlDataType="decimal"/>
    </xmlCellPr>
  </singleXmlCell>
  <singleXmlCell id="1401" r="P44" connectionId="0">
    <xmlCellPr id="1" uniqueName="P1082288">
      <xmlPr mapId="1" xpath="/TFI-IZD-POD/IPK-GFI-IZD-POD_1000380/P1082288" xmlDataType="decimal"/>
    </xmlCellPr>
  </singleXmlCell>
  <singleXmlCell id="1402" r="Q44" connectionId="0">
    <xmlCellPr id="1" uniqueName="P1082289">
      <xmlPr mapId="1" xpath="/TFI-IZD-POD/IPK-GFI-IZD-POD_1000380/P1082289" xmlDataType="decimal"/>
    </xmlCellPr>
  </singleXmlCell>
  <singleXmlCell id="1403" r="R44" connectionId="0">
    <xmlCellPr id="1" uniqueName="P1082290">
      <xmlPr mapId="1" xpath="/TFI-IZD-POD/IPK-GFI-IZD-POD_1000380/P1082290" xmlDataType="decimal"/>
    </xmlCellPr>
  </singleXmlCell>
  <singleXmlCell id="1404" r="U44" connectionId="0">
    <xmlCellPr id="1" uniqueName="P1082292">
      <xmlPr mapId="1" xpath="/TFI-IZD-POD/IPK-GFI-IZD-POD_1000380/P1082292" xmlDataType="decimal"/>
    </xmlCellPr>
  </singleXmlCell>
  <singleXmlCell id="1405" r="V44" connectionId="0">
    <xmlCellPr id="1" uniqueName="P1082247">
      <xmlPr mapId="1" xpath="/TFI-IZD-POD/IPK-GFI-IZD-POD_1000380/P1082247" xmlDataType="decimal"/>
    </xmlCellPr>
  </singleXmlCell>
  <singleXmlCell id="1406" r="W44" connectionId="0">
    <xmlCellPr id="1" uniqueName="P1082295">
      <xmlPr mapId="1" xpath="/TFI-IZD-POD/IPK-GFI-IZD-POD_1000380/P1082295" xmlDataType="decimal"/>
    </xmlCellPr>
  </singleXmlCell>
  <singleXmlCell id="1407" r="X44" connectionId="0">
    <xmlCellPr id="1" uniqueName="P1082298">
      <xmlPr mapId="1" xpath="/TFI-IZD-POD/IPK-GFI-IZD-POD_1000380/P1082298" xmlDataType="decimal"/>
    </xmlCellPr>
  </singleXmlCell>
  <singleXmlCell id="1408" r="Y44" connectionId="0">
    <xmlCellPr id="1" uniqueName="P1082300">
      <xmlPr mapId="1" xpath="/TFI-IZD-POD/IPK-GFI-IZD-POD_1000380/P1082300" xmlDataType="decimal"/>
    </xmlCellPr>
  </singleXmlCell>
  <singleXmlCell id="1409" r="H45" connectionId="0">
    <xmlCellPr id="1" uniqueName="P1080080">
      <xmlPr mapId="1" xpath="/TFI-IZD-POD/IPK-GFI-IZD-POD_1000380/P1080080" xmlDataType="decimal"/>
    </xmlCellPr>
  </singleXmlCell>
  <singleXmlCell id="1410" r="I45" connectionId="0">
    <xmlCellPr id="1" uniqueName="P1080081">
      <xmlPr mapId="1" xpath="/TFI-IZD-POD/IPK-GFI-IZD-POD_1000380/P1080081" xmlDataType="decimal"/>
    </xmlCellPr>
  </singleXmlCell>
  <singleXmlCell id="1411" r="J45" connectionId="0">
    <xmlCellPr id="1" uniqueName="P1080082">
      <xmlPr mapId="1" xpath="/TFI-IZD-POD/IPK-GFI-IZD-POD_1000380/P1080082" xmlDataType="decimal"/>
    </xmlCellPr>
  </singleXmlCell>
  <singleXmlCell id="1412" r="K45" connectionId="0">
    <xmlCellPr id="1" uniqueName="P1080083">
      <xmlPr mapId="1" xpath="/TFI-IZD-POD/IPK-GFI-IZD-POD_1000380/P1080083" xmlDataType="decimal"/>
    </xmlCellPr>
  </singleXmlCell>
  <singleXmlCell id="1413" r="L45" connectionId="0">
    <xmlCellPr id="1" uniqueName="P1080084">
      <xmlPr mapId="1" xpath="/TFI-IZD-POD/IPK-GFI-IZD-POD_1000380/P1080084" xmlDataType="decimal"/>
    </xmlCellPr>
  </singleXmlCell>
  <singleXmlCell id="1414" r="M45" connectionId="0">
    <xmlCellPr id="1" uniqueName="P1080085">
      <xmlPr mapId="1" xpath="/TFI-IZD-POD/IPK-GFI-IZD-POD_1000380/P1080085" xmlDataType="decimal"/>
    </xmlCellPr>
  </singleXmlCell>
  <singleXmlCell id="1415" r="N45" connectionId="0">
    <xmlCellPr id="1" uniqueName="P1080086">
      <xmlPr mapId="1" xpath="/TFI-IZD-POD/IPK-GFI-IZD-POD_1000380/P1080086" xmlDataType="decimal"/>
    </xmlCellPr>
  </singleXmlCell>
  <singleXmlCell id="1416" r="O45" connectionId="0">
    <xmlCellPr id="1" uniqueName="P1080087">
      <xmlPr mapId="1" xpath="/TFI-IZD-POD/IPK-GFI-IZD-POD_1000380/P1080087" xmlDataType="decimal"/>
    </xmlCellPr>
  </singleXmlCell>
  <singleXmlCell id="1417" r="P45" connectionId="0">
    <xmlCellPr id="1" uniqueName="P1082301">
      <xmlPr mapId="1" xpath="/TFI-IZD-POD/IPK-GFI-IZD-POD_1000380/P1082301" xmlDataType="decimal"/>
    </xmlCellPr>
  </singleXmlCell>
  <singleXmlCell id="1418" r="Q45" connectionId="0">
    <xmlCellPr id="1" uniqueName="P1082322">
      <xmlPr mapId="1" xpath="/TFI-IZD-POD/IPK-GFI-IZD-POD_1000380/P1082322" xmlDataType="decimal"/>
    </xmlCellPr>
  </singleXmlCell>
  <singleXmlCell id="1419" r="R45" connectionId="0">
    <xmlCellPr id="1" uniqueName="P1082323">
      <xmlPr mapId="1" xpath="/TFI-IZD-POD/IPK-GFI-IZD-POD_1000380/P1082323" xmlDataType="decimal"/>
    </xmlCellPr>
  </singleXmlCell>
  <singleXmlCell id="1420" r="U45" connectionId="0">
    <xmlCellPr id="1" uniqueName="P1082325">
      <xmlPr mapId="1" xpath="/TFI-IZD-POD/IPK-GFI-IZD-POD_1000380/P1082325" xmlDataType="decimal"/>
    </xmlCellPr>
  </singleXmlCell>
  <singleXmlCell id="1421" r="V45" connectionId="0">
    <xmlCellPr id="1" uniqueName="P1082328">
      <xmlPr mapId="1" xpath="/TFI-IZD-POD/IPK-GFI-IZD-POD_1000380/P1082328" xmlDataType="decimal"/>
    </xmlCellPr>
  </singleXmlCell>
  <singleXmlCell id="1422" r="W45" connectionId="0">
    <xmlCellPr id="1" uniqueName="P1082331">
      <xmlPr mapId="1" xpath="/TFI-IZD-POD/IPK-GFI-IZD-POD_1000380/P1082331" xmlDataType="decimal"/>
    </xmlCellPr>
  </singleXmlCell>
  <singleXmlCell id="1423" r="X45" connectionId="0">
    <xmlCellPr id="1" uniqueName="P1082333">
      <xmlPr mapId="1" xpath="/TFI-IZD-POD/IPK-GFI-IZD-POD_1000380/P1082333" xmlDataType="decimal"/>
    </xmlCellPr>
  </singleXmlCell>
  <singleXmlCell id="1424" r="Y45" connectionId="0">
    <xmlCellPr id="1" uniqueName="P1082336">
      <xmlPr mapId="1" xpath="/TFI-IZD-POD/IPK-GFI-IZD-POD_1000380/P1082336" xmlDataType="decimal"/>
    </xmlCellPr>
  </singleXmlCell>
  <singleXmlCell id="1425" r="H46" connectionId="0">
    <xmlCellPr id="1" uniqueName="P1080088">
      <xmlPr mapId="1" xpath="/TFI-IZD-POD/IPK-GFI-IZD-POD_1000380/P1080088" xmlDataType="decimal"/>
    </xmlCellPr>
  </singleXmlCell>
  <singleXmlCell id="1426" r="I46" connectionId="0">
    <xmlCellPr id="1" uniqueName="P1080089">
      <xmlPr mapId="1" xpath="/TFI-IZD-POD/IPK-GFI-IZD-POD_1000380/P1080089" xmlDataType="decimal"/>
    </xmlCellPr>
  </singleXmlCell>
  <singleXmlCell id="1427" r="J46" connectionId="0">
    <xmlCellPr id="1" uniqueName="P1080090">
      <xmlPr mapId="1" xpath="/TFI-IZD-POD/IPK-GFI-IZD-POD_1000380/P1080090" xmlDataType="decimal"/>
    </xmlCellPr>
  </singleXmlCell>
  <singleXmlCell id="1428" r="K46" connectionId="0">
    <xmlCellPr id="1" uniqueName="P1080091">
      <xmlPr mapId="1" xpath="/TFI-IZD-POD/IPK-GFI-IZD-POD_1000380/P1080091" xmlDataType="decimal"/>
    </xmlCellPr>
  </singleXmlCell>
  <singleXmlCell id="1429" r="L46" connectionId="0">
    <xmlCellPr id="1" uniqueName="P1080092">
      <xmlPr mapId="1" xpath="/TFI-IZD-POD/IPK-GFI-IZD-POD_1000380/P1080092" xmlDataType="decimal"/>
    </xmlCellPr>
  </singleXmlCell>
  <singleXmlCell id="1430" r="M46" connectionId="0">
    <xmlCellPr id="1" uniqueName="P1080093">
      <xmlPr mapId="1" xpath="/TFI-IZD-POD/IPK-GFI-IZD-POD_1000380/P1080093" xmlDataType="decimal"/>
    </xmlCellPr>
  </singleXmlCell>
  <singleXmlCell id="1431" r="N46" connectionId="0">
    <xmlCellPr id="1" uniqueName="P1080094">
      <xmlPr mapId="1" xpath="/TFI-IZD-POD/IPK-GFI-IZD-POD_1000380/P1080094" xmlDataType="decimal"/>
    </xmlCellPr>
  </singleXmlCell>
  <singleXmlCell id="1432" r="O46" connectionId="0">
    <xmlCellPr id="1" uniqueName="P1080095">
      <xmlPr mapId="1" xpath="/TFI-IZD-POD/IPK-GFI-IZD-POD_1000380/P1080095" xmlDataType="decimal"/>
    </xmlCellPr>
  </singleXmlCell>
  <singleXmlCell id="1433" r="P46" connectionId="0">
    <xmlCellPr id="1" uniqueName="P1082338">
      <xmlPr mapId="1" xpath="/TFI-IZD-POD/IPK-GFI-IZD-POD_1000380/P1082338" xmlDataType="decimal"/>
    </xmlCellPr>
  </singleXmlCell>
  <singleXmlCell id="1434" r="Q46" connectionId="0">
    <xmlCellPr id="1" uniqueName="P1082304">
      <xmlPr mapId="1" xpath="/TFI-IZD-POD/IPK-GFI-IZD-POD_1000380/P1082304" xmlDataType="decimal"/>
    </xmlCellPr>
  </singleXmlCell>
  <singleXmlCell id="1435" r="R46" connectionId="0">
    <xmlCellPr id="1" uniqueName="P1082341">
      <xmlPr mapId="1" xpath="/TFI-IZD-POD/IPK-GFI-IZD-POD_1000380/P1082341" xmlDataType="decimal"/>
    </xmlCellPr>
  </singleXmlCell>
  <singleXmlCell id="1436" r="U46" connectionId="0">
    <xmlCellPr id="1" uniqueName="P1082343">
      <xmlPr mapId="1" xpath="/TFI-IZD-POD/IPK-GFI-IZD-POD_1000380/P1082343" xmlDataType="decimal"/>
    </xmlCellPr>
  </singleXmlCell>
  <singleXmlCell id="1437" r="V46" connectionId="0">
    <xmlCellPr id="1" uniqueName="P1082344">
      <xmlPr mapId="1" xpath="/TFI-IZD-POD/IPK-GFI-IZD-POD_1000380/P1082344" xmlDataType="decimal"/>
    </xmlCellPr>
  </singleXmlCell>
  <singleXmlCell id="1438" r="W46" connectionId="0">
    <xmlCellPr id="1" uniqueName="P1082346">
      <xmlPr mapId="1" xpath="/TFI-IZD-POD/IPK-GFI-IZD-POD_1000380/P1082346" xmlDataType="decimal"/>
    </xmlCellPr>
  </singleXmlCell>
  <singleXmlCell id="1439" r="X46" connectionId="0">
    <xmlCellPr id="1" uniqueName="P1082349">
      <xmlPr mapId="1" xpath="/TFI-IZD-POD/IPK-GFI-IZD-POD_1000380/P1082349" xmlDataType="decimal"/>
    </xmlCellPr>
  </singleXmlCell>
  <singleXmlCell id="1440" r="Y46" connectionId="0">
    <xmlCellPr id="1" uniqueName="P1082351">
      <xmlPr mapId="1" xpath="/TFI-IZD-POD/IPK-GFI-IZD-POD_1000380/P1082351" xmlDataType="decimal"/>
    </xmlCellPr>
  </singleXmlCell>
  <singleXmlCell id="1441" r="H47" connectionId="0">
    <xmlCellPr id="1" uniqueName="P1080096">
      <xmlPr mapId="1" xpath="/TFI-IZD-POD/IPK-GFI-IZD-POD_1000380/P1080096" xmlDataType="decimal"/>
    </xmlCellPr>
  </singleXmlCell>
  <singleXmlCell id="1442" r="I47" connectionId="0">
    <xmlCellPr id="1" uniqueName="P1080097">
      <xmlPr mapId="1" xpath="/TFI-IZD-POD/IPK-GFI-IZD-POD_1000380/P1080097" xmlDataType="decimal"/>
    </xmlCellPr>
  </singleXmlCell>
  <singleXmlCell id="1443" r="J47" connectionId="0">
    <xmlCellPr id="1" uniqueName="P1080098">
      <xmlPr mapId="1" xpath="/TFI-IZD-POD/IPK-GFI-IZD-POD_1000380/P1080098" xmlDataType="decimal"/>
    </xmlCellPr>
  </singleXmlCell>
  <singleXmlCell id="1444" r="K47" connectionId="0">
    <xmlCellPr id="1" uniqueName="P1080099">
      <xmlPr mapId="1" xpath="/TFI-IZD-POD/IPK-GFI-IZD-POD_1000380/P1080099" xmlDataType="decimal"/>
    </xmlCellPr>
  </singleXmlCell>
  <singleXmlCell id="1445" r="L47" connectionId="0">
    <xmlCellPr id="1" uniqueName="P1080100">
      <xmlPr mapId="1" xpath="/TFI-IZD-POD/IPK-GFI-IZD-POD_1000380/P1080100" xmlDataType="decimal"/>
    </xmlCellPr>
  </singleXmlCell>
  <singleXmlCell id="1446" r="M47" connectionId="0">
    <xmlCellPr id="1" uniqueName="P1080101">
      <xmlPr mapId="1" xpath="/TFI-IZD-POD/IPK-GFI-IZD-POD_1000380/P1080101" xmlDataType="decimal"/>
    </xmlCellPr>
  </singleXmlCell>
  <singleXmlCell id="1447" r="N47" connectionId="0">
    <xmlCellPr id="1" uniqueName="P1080102">
      <xmlPr mapId="1" xpath="/TFI-IZD-POD/IPK-GFI-IZD-POD_1000380/P1080102" xmlDataType="decimal"/>
    </xmlCellPr>
  </singleXmlCell>
  <singleXmlCell id="1448" r="O47" connectionId="0">
    <xmlCellPr id="1" uniqueName="P1080103">
      <xmlPr mapId="1" xpath="/TFI-IZD-POD/IPK-GFI-IZD-POD_1000380/P1080103" xmlDataType="decimal"/>
    </xmlCellPr>
  </singleXmlCell>
  <singleXmlCell id="1449" r="P47" connectionId="0">
    <xmlCellPr id="1" uniqueName="P1082354">
      <xmlPr mapId="1" xpath="/TFI-IZD-POD/IPK-GFI-IZD-POD_1000380/P1082354" xmlDataType="decimal"/>
    </xmlCellPr>
  </singleXmlCell>
  <singleXmlCell id="1450" r="Q47" connectionId="0">
    <xmlCellPr id="1" uniqueName="P1082356">
      <xmlPr mapId="1" xpath="/TFI-IZD-POD/IPK-GFI-IZD-POD_1000380/P1082356" xmlDataType="decimal"/>
    </xmlCellPr>
  </singleXmlCell>
  <singleXmlCell id="1451" r="R47" connectionId="0">
    <xmlCellPr id="1" uniqueName="P1082306">
      <xmlPr mapId="1" xpath="/TFI-IZD-POD/IPK-GFI-IZD-POD_1000380/P1082306" xmlDataType="decimal"/>
    </xmlCellPr>
  </singleXmlCell>
  <singleXmlCell id="1452" r="U47" connectionId="0">
    <xmlCellPr id="1" uniqueName="P1082358">
      <xmlPr mapId="1" xpath="/TFI-IZD-POD/IPK-GFI-IZD-POD_1000380/P1082358" xmlDataType="decimal"/>
    </xmlCellPr>
  </singleXmlCell>
  <singleXmlCell id="1453" r="V47" connectionId="0">
    <xmlCellPr id="1" uniqueName="P1082360">
      <xmlPr mapId="1" xpath="/TFI-IZD-POD/IPK-GFI-IZD-POD_1000380/P1082360" xmlDataType="decimal"/>
    </xmlCellPr>
  </singleXmlCell>
  <singleXmlCell id="1454" r="W47" connectionId="0">
    <xmlCellPr id="1" uniqueName="P1082361">
      <xmlPr mapId="1" xpath="/TFI-IZD-POD/IPK-GFI-IZD-POD_1000380/P1082361" xmlDataType="decimal"/>
    </xmlCellPr>
  </singleXmlCell>
  <singleXmlCell id="1455" r="X47" connectionId="0">
    <xmlCellPr id="1" uniqueName="P1082362">
      <xmlPr mapId="1" xpath="/TFI-IZD-POD/IPK-GFI-IZD-POD_1000380/P1082362" xmlDataType="decimal"/>
    </xmlCellPr>
  </singleXmlCell>
  <singleXmlCell id="1456" r="Y47" connectionId="0">
    <xmlCellPr id="1" uniqueName="P1082364">
      <xmlPr mapId="1" xpath="/TFI-IZD-POD/IPK-GFI-IZD-POD_1000380/P1082364" xmlDataType="decimal"/>
    </xmlCellPr>
  </singleXmlCell>
  <singleXmlCell id="1457" r="H48" connectionId="0">
    <xmlCellPr id="1" uniqueName="P1080104">
      <xmlPr mapId="1" xpath="/TFI-IZD-POD/IPK-GFI-IZD-POD_1000380/P1080104" xmlDataType="decimal"/>
    </xmlCellPr>
  </singleXmlCell>
  <singleXmlCell id="1458" r="I48" connectionId="0">
    <xmlCellPr id="1" uniqueName="P1080105">
      <xmlPr mapId="1" xpath="/TFI-IZD-POD/IPK-GFI-IZD-POD_1000380/P1080105" xmlDataType="decimal"/>
    </xmlCellPr>
  </singleXmlCell>
  <singleXmlCell id="1459" r="J48" connectionId="0">
    <xmlCellPr id="1" uniqueName="P1080106">
      <xmlPr mapId="1" xpath="/TFI-IZD-POD/IPK-GFI-IZD-POD_1000380/P1080106" xmlDataType="decimal"/>
    </xmlCellPr>
  </singleXmlCell>
  <singleXmlCell id="1460" r="K48" connectionId="0">
    <xmlCellPr id="1" uniqueName="P1080107">
      <xmlPr mapId="1" xpath="/TFI-IZD-POD/IPK-GFI-IZD-POD_1000380/P1080107" xmlDataType="decimal"/>
    </xmlCellPr>
  </singleXmlCell>
  <singleXmlCell id="1461" r="L48" connectionId="0">
    <xmlCellPr id="1" uniqueName="P1080108">
      <xmlPr mapId="1" xpath="/TFI-IZD-POD/IPK-GFI-IZD-POD_1000380/P1080108" xmlDataType="decimal"/>
    </xmlCellPr>
  </singleXmlCell>
  <singleXmlCell id="1462" r="M48" connectionId="0">
    <xmlCellPr id="1" uniqueName="P1080109">
      <xmlPr mapId="1" xpath="/TFI-IZD-POD/IPK-GFI-IZD-POD_1000380/P1080109" xmlDataType="decimal"/>
    </xmlCellPr>
  </singleXmlCell>
  <singleXmlCell id="1463" r="N48" connectionId="0">
    <xmlCellPr id="1" uniqueName="P1080110">
      <xmlPr mapId="1" xpath="/TFI-IZD-POD/IPK-GFI-IZD-POD_1000380/P1080110" xmlDataType="decimal"/>
    </xmlCellPr>
  </singleXmlCell>
  <singleXmlCell id="1464" r="O48" connectionId="0">
    <xmlCellPr id="1" uniqueName="P1080111">
      <xmlPr mapId="1" xpath="/TFI-IZD-POD/IPK-GFI-IZD-POD_1000380/P1080111" xmlDataType="decimal"/>
    </xmlCellPr>
  </singleXmlCell>
  <singleXmlCell id="1465" r="P48" connectionId="0">
    <xmlCellPr id="1" uniqueName="P1082365">
      <xmlPr mapId="1" xpath="/TFI-IZD-POD/IPK-GFI-IZD-POD_1000380/P1082365" xmlDataType="decimal"/>
    </xmlCellPr>
  </singleXmlCell>
  <singleXmlCell id="1466" r="Q48" connectionId="0">
    <xmlCellPr id="1" uniqueName="P1082366">
      <xmlPr mapId="1" xpath="/TFI-IZD-POD/IPK-GFI-IZD-POD_1000380/P1082366" xmlDataType="decimal"/>
    </xmlCellPr>
  </singleXmlCell>
  <singleXmlCell id="1467" r="R48" connectionId="0">
    <xmlCellPr id="1" uniqueName="P1082367">
      <xmlPr mapId="1" xpath="/TFI-IZD-POD/IPK-GFI-IZD-POD_1000380/P1082367" xmlDataType="decimal"/>
    </xmlCellPr>
  </singleXmlCell>
  <singleXmlCell id="1468" r="U48" connectionId="0">
    <xmlCellPr id="1" uniqueName="P1082309">
      <xmlPr mapId="1" xpath="/TFI-IZD-POD/IPK-GFI-IZD-POD_1000380/P1082309" xmlDataType="decimal"/>
    </xmlCellPr>
  </singleXmlCell>
  <singleXmlCell id="1469" r="V48" connectionId="0">
    <xmlCellPr id="1" uniqueName="P1082368">
      <xmlPr mapId="1" xpath="/TFI-IZD-POD/IPK-GFI-IZD-POD_1000380/P1082368" xmlDataType="decimal"/>
    </xmlCellPr>
  </singleXmlCell>
  <singleXmlCell id="1470" r="W48" connectionId="0">
    <xmlCellPr id="1" uniqueName="P1082369">
      <xmlPr mapId="1" xpath="/TFI-IZD-POD/IPK-GFI-IZD-POD_1000380/P1082369" xmlDataType="decimal"/>
    </xmlCellPr>
  </singleXmlCell>
  <singleXmlCell id="1471" r="X48" connectionId="0">
    <xmlCellPr id="1" uniqueName="P1082370">
      <xmlPr mapId="1" xpath="/TFI-IZD-POD/IPK-GFI-IZD-POD_1000380/P1082370" xmlDataType="decimal"/>
    </xmlCellPr>
  </singleXmlCell>
  <singleXmlCell id="1472" r="Y48" connectionId="0">
    <xmlCellPr id="1" uniqueName="P1082372">
      <xmlPr mapId="1" xpath="/TFI-IZD-POD/IPK-GFI-IZD-POD_1000380/P1082372" xmlDataType="decimal"/>
    </xmlCellPr>
  </singleXmlCell>
  <singleXmlCell id="1473" r="H49" connectionId="0">
    <xmlCellPr id="1" uniqueName="P1080112">
      <xmlPr mapId="1" xpath="/TFI-IZD-POD/IPK-GFI-IZD-POD_1000380/P1080112" xmlDataType="decimal"/>
    </xmlCellPr>
  </singleXmlCell>
  <singleXmlCell id="1474" r="I49" connectionId="0">
    <xmlCellPr id="1" uniqueName="P1080113">
      <xmlPr mapId="1" xpath="/TFI-IZD-POD/IPK-GFI-IZD-POD_1000380/P1080113" xmlDataType="decimal"/>
    </xmlCellPr>
  </singleXmlCell>
  <singleXmlCell id="1475" r="J49" connectionId="0">
    <xmlCellPr id="1" uniqueName="P1080114">
      <xmlPr mapId="1" xpath="/TFI-IZD-POD/IPK-GFI-IZD-POD_1000380/P1080114" xmlDataType="decimal"/>
    </xmlCellPr>
  </singleXmlCell>
  <singleXmlCell id="1476" r="K49" connectionId="0">
    <xmlCellPr id="1" uniqueName="P1080115">
      <xmlPr mapId="1" xpath="/TFI-IZD-POD/IPK-GFI-IZD-POD_1000380/P1080115" xmlDataType="decimal"/>
    </xmlCellPr>
  </singleXmlCell>
  <singleXmlCell id="1477" r="L49" connectionId="0">
    <xmlCellPr id="1" uniqueName="P1080116">
      <xmlPr mapId="1" xpath="/TFI-IZD-POD/IPK-GFI-IZD-POD_1000380/P1080116" xmlDataType="decimal"/>
    </xmlCellPr>
  </singleXmlCell>
  <singleXmlCell id="1478" r="M49" connectionId="0">
    <xmlCellPr id="1" uniqueName="P1080117">
      <xmlPr mapId="1" xpath="/TFI-IZD-POD/IPK-GFI-IZD-POD_1000380/P1080117" xmlDataType="decimal"/>
    </xmlCellPr>
  </singleXmlCell>
  <singleXmlCell id="1479" r="N49" connectionId="0">
    <xmlCellPr id="1" uniqueName="P1080118">
      <xmlPr mapId="1" xpath="/TFI-IZD-POD/IPK-GFI-IZD-POD_1000380/P1080118" xmlDataType="decimal"/>
    </xmlCellPr>
  </singleXmlCell>
  <singleXmlCell id="1480" r="O49" connectionId="0">
    <xmlCellPr id="1" uniqueName="P1080119">
      <xmlPr mapId="1" xpath="/TFI-IZD-POD/IPK-GFI-IZD-POD_1000380/P1080119" xmlDataType="decimal"/>
    </xmlCellPr>
  </singleXmlCell>
  <singleXmlCell id="1481" r="P49" connectionId="0">
    <xmlCellPr id="1" uniqueName="P1082374">
      <xmlPr mapId="1" xpath="/TFI-IZD-POD/IPK-GFI-IZD-POD_1000380/P1082374" xmlDataType="decimal"/>
    </xmlCellPr>
  </singleXmlCell>
  <singleXmlCell id="1482" r="Q49" connectionId="0">
    <xmlCellPr id="1" uniqueName="P1082376">
      <xmlPr mapId="1" xpath="/TFI-IZD-POD/IPK-GFI-IZD-POD_1000380/P1082376" xmlDataType="decimal"/>
    </xmlCellPr>
  </singleXmlCell>
  <singleXmlCell id="1483" r="R49" connectionId="0">
    <xmlCellPr id="1" uniqueName="P1082378">
      <xmlPr mapId="1" xpath="/TFI-IZD-POD/IPK-GFI-IZD-POD_1000380/P1082378" xmlDataType="decimal"/>
    </xmlCellPr>
  </singleXmlCell>
  <singleXmlCell id="1484" r="U49" connectionId="0">
    <xmlCellPr id="1" uniqueName="P1082381">
      <xmlPr mapId="1" xpath="/TFI-IZD-POD/IPK-GFI-IZD-POD_1000380/P1082381" xmlDataType="decimal"/>
    </xmlCellPr>
  </singleXmlCell>
  <singleXmlCell id="1485" r="V49" connectionId="0">
    <xmlCellPr id="1" uniqueName="P1082312">
      <xmlPr mapId="1" xpath="/TFI-IZD-POD/IPK-GFI-IZD-POD_1000380/P1082312" xmlDataType="decimal"/>
    </xmlCellPr>
  </singleXmlCell>
  <singleXmlCell id="1486" r="W49" connectionId="0">
    <xmlCellPr id="1" uniqueName="P1082383">
      <xmlPr mapId="1" xpath="/TFI-IZD-POD/IPK-GFI-IZD-POD_1000380/P1082383" xmlDataType="decimal"/>
    </xmlCellPr>
  </singleXmlCell>
  <singleXmlCell id="1487" r="X49" connectionId="0">
    <xmlCellPr id="1" uniqueName="P1082385">
      <xmlPr mapId="1" xpath="/TFI-IZD-POD/IPK-GFI-IZD-POD_1000380/P1082385" xmlDataType="decimal"/>
    </xmlCellPr>
  </singleXmlCell>
  <singleXmlCell id="1488" r="Y49" connectionId="0">
    <xmlCellPr id="1" uniqueName="P1082388">
      <xmlPr mapId="1" xpath="/TFI-IZD-POD/IPK-GFI-IZD-POD_1000380/P1082388" xmlDataType="decimal"/>
    </xmlCellPr>
  </singleXmlCell>
  <singleXmlCell id="1489" r="H50" connectionId="0">
    <xmlCellPr id="1" uniqueName="P1080120">
      <xmlPr mapId="1" xpath="/TFI-IZD-POD/IPK-GFI-IZD-POD_1000380/P1080120" xmlDataType="decimal"/>
    </xmlCellPr>
  </singleXmlCell>
  <singleXmlCell id="1490" r="I50" connectionId="0">
    <xmlCellPr id="1" uniqueName="P1080121">
      <xmlPr mapId="1" xpath="/TFI-IZD-POD/IPK-GFI-IZD-POD_1000380/P1080121" xmlDataType="decimal"/>
    </xmlCellPr>
  </singleXmlCell>
  <singleXmlCell id="1491" r="J50" connectionId="0">
    <xmlCellPr id="1" uniqueName="P1080122">
      <xmlPr mapId="1" xpath="/TFI-IZD-POD/IPK-GFI-IZD-POD_1000380/P1080122" xmlDataType="decimal"/>
    </xmlCellPr>
  </singleXmlCell>
  <singleXmlCell id="1492" r="K50" connectionId="0">
    <xmlCellPr id="1" uniqueName="P1080123">
      <xmlPr mapId="1" xpath="/TFI-IZD-POD/IPK-GFI-IZD-POD_1000380/P1080123" xmlDataType="decimal"/>
    </xmlCellPr>
  </singleXmlCell>
  <singleXmlCell id="1493" r="L50" connectionId="0">
    <xmlCellPr id="1" uniqueName="P1080124">
      <xmlPr mapId="1" xpath="/TFI-IZD-POD/IPK-GFI-IZD-POD_1000380/P1080124" xmlDataType="decimal"/>
    </xmlCellPr>
  </singleXmlCell>
  <singleXmlCell id="1494" r="M50" connectionId="0">
    <xmlCellPr id="1" uniqueName="P1080125">
      <xmlPr mapId="1" xpath="/TFI-IZD-POD/IPK-GFI-IZD-POD_1000380/P1080125" xmlDataType="decimal"/>
    </xmlCellPr>
  </singleXmlCell>
  <singleXmlCell id="1495" r="N50" connectionId="0">
    <xmlCellPr id="1" uniqueName="P1080126">
      <xmlPr mapId="1" xpath="/TFI-IZD-POD/IPK-GFI-IZD-POD_1000380/P1080126" xmlDataType="decimal"/>
    </xmlCellPr>
  </singleXmlCell>
  <singleXmlCell id="1496" r="O50" connectionId="0">
    <xmlCellPr id="1" uniqueName="P1080127">
      <xmlPr mapId="1" xpath="/TFI-IZD-POD/IPK-GFI-IZD-POD_1000380/P1080127" xmlDataType="decimal"/>
    </xmlCellPr>
  </singleXmlCell>
  <singleXmlCell id="1497" r="P50" connectionId="0">
    <xmlCellPr id="1" uniqueName="P1082390">
      <xmlPr mapId="1" xpath="/TFI-IZD-POD/IPK-GFI-IZD-POD_1000380/P1082390" xmlDataType="decimal"/>
    </xmlCellPr>
  </singleXmlCell>
  <singleXmlCell id="1498" r="Q50" connectionId="0">
    <xmlCellPr id="1" uniqueName="P1082392">
      <xmlPr mapId="1" xpath="/TFI-IZD-POD/IPK-GFI-IZD-POD_1000380/P1082392" xmlDataType="decimal"/>
    </xmlCellPr>
  </singleXmlCell>
  <singleXmlCell id="1499" r="R50" connectionId="0">
    <xmlCellPr id="1" uniqueName="P1082394">
      <xmlPr mapId="1" xpath="/TFI-IZD-POD/IPK-GFI-IZD-POD_1000380/P1082394" xmlDataType="decimal"/>
    </xmlCellPr>
  </singleXmlCell>
  <singleXmlCell id="1500" r="U50" connectionId="0">
    <xmlCellPr id="1" uniqueName="P1082396">
      <xmlPr mapId="1" xpath="/TFI-IZD-POD/IPK-GFI-IZD-POD_1000380/P1082396" xmlDataType="decimal"/>
    </xmlCellPr>
  </singleXmlCell>
  <singleXmlCell id="1501" r="V50" connectionId="0">
    <xmlCellPr id="1" uniqueName="P1082398">
      <xmlPr mapId="1" xpath="/TFI-IZD-POD/IPK-GFI-IZD-POD_1000380/P1082398" xmlDataType="decimal"/>
    </xmlCellPr>
  </singleXmlCell>
  <singleXmlCell id="1502" r="W50" connectionId="0">
    <xmlCellPr id="1" uniqueName="P1082314">
      <xmlPr mapId="1" xpath="/TFI-IZD-POD/IPK-GFI-IZD-POD_1000380/P1082314" xmlDataType="decimal"/>
    </xmlCellPr>
  </singleXmlCell>
  <singleXmlCell id="1503" r="X50" connectionId="0">
    <xmlCellPr id="1" uniqueName="P1082401">
      <xmlPr mapId="1" xpath="/TFI-IZD-POD/IPK-GFI-IZD-POD_1000380/P1082401" xmlDataType="decimal"/>
    </xmlCellPr>
  </singleXmlCell>
  <singleXmlCell id="1504" r="Y50" connectionId="0">
    <xmlCellPr id="1" uniqueName="P1082403">
      <xmlPr mapId="1" xpath="/TFI-IZD-POD/IPK-GFI-IZD-POD_1000380/P1082403" xmlDataType="decimal"/>
    </xmlCellPr>
  </singleXmlCell>
  <singleXmlCell id="1537" r="H51" connectionId="0">
    <xmlCellPr id="1" uniqueName="P1080128">
      <xmlPr mapId="1" xpath="/TFI-IZD-POD/IPK-GFI-IZD-POD_1000380/P1080128" xmlDataType="decimal"/>
    </xmlCellPr>
  </singleXmlCell>
  <singleXmlCell id="1538" r="I51" connectionId="0">
    <xmlCellPr id="1" uniqueName="P1080129">
      <xmlPr mapId="1" xpath="/TFI-IZD-POD/IPK-GFI-IZD-POD_1000380/P1080129" xmlDataType="decimal"/>
    </xmlCellPr>
  </singleXmlCell>
  <singleXmlCell id="1539" r="J51" connectionId="0">
    <xmlCellPr id="1" uniqueName="P1080130">
      <xmlPr mapId="1" xpath="/TFI-IZD-POD/IPK-GFI-IZD-POD_1000380/P1080130" xmlDataType="decimal"/>
    </xmlCellPr>
  </singleXmlCell>
  <singleXmlCell id="1540" r="K51" connectionId="0">
    <xmlCellPr id="1" uniqueName="P1080131">
      <xmlPr mapId="1" xpath="/TFI-IZD-POD/IPK-GFI-IZD-POD_1000380/P1080131" xmlDataType="decimal"/>
    </xmlCellPr>
  </singleXmlCell>
  <singleXmlCell id="1541" r="L51" connectionId="0">
    <xmlCellPr id="1" uniqueName="P1080132">
      <xmlPr mapId="1" xpath="/TFI-IZD-POD/IPK-GFI-IZD-POD_1000380/P1080132" xmlDataType="decimal"/>
    </xmlCellPr>
  </singleXmlCell>
  <singleXmlCell id="1542" r="M51" connectionId="0">
    <xmlCellPr id="1" uniqueName="P1080133">
      <xmlPr mapId="1" xpath="/TFI-IZD-POD/IPK-GFI-IZD-POD_1000380/P1080133" xmlDataType="decimal"/>
    </xmlCellPr>
  </singleXmlCell>
  <singleXmlCell id="1543" r="N51" connectionId="0">
    <xmlCellPr id="1" uniqueName="P1080134">
      <xmlPr mapId="1" xpath="/TFI-IZD-POD/IPK-GFI-IZD-POD_1000380/P1080134" xmlDataType="decimal"/>
    </xmlCellPr>
  </singleXmlCell>
  <singleXmlCell id="1544" r="O51" connectionId="0">
    <xmlCellPr id="1" uniqueName="P1080135">
      <xmlPr mapId="1" xpath="/TFI-IZD-POD/IPK-GFI-IZD-POD_1000380/P1080135" xmlDataType="decimal"/>
    </xmlCellPr>
  </singleXmlCell>
  <singleXmlCell id="1545" r="P51" connectionId="0">
    <xmlCellPr id="1" uniqueName="P1082406">
      <xmlPr mapId="1" xpath="/TFI-IZD-POD/IPK-GFI-IZD-POD_1000380/P1082406" xmlDataType="decimal"/>
    </xmlCellPr>
  </singleXmlCell>
  <singleXmlCell id="1546" r="Q51" connectionId="0">
    <xmlCellPr id="1" uniqueName="P1082408">
      <xmlPr mapId="1" xpath="/TFI-IZD-POD/IPK-GFI-IZD-POD_1000380/P1082408" xmlDataType="decimal"/>
    </xmlCellPr>
  </singleXmlCell>
  <singleXmlCell id="1547" r="R51" connectionId="0">
    <xmlCellPr id="1" uniqueName="P1082410">
      <xmlPr mapId="1" xpath="/TFI-IZD-POD/IPK-GFI-IZD-POD_1000380/P1082410" xmlDataType="decimal"/>
    </xmlCellPr>
  </singleXmlCell>
  <singleXmlCell id="1548" r="U51" connectionId="0">
    <xmlCellPr id="1" uniqueName="P1082412">
      <xmlPr mapId="1" xpath="/TFI-IZD-POD/IPK-GFI-IZD-POD_1000380/P1082412" xmlDataType="decimal"/>
    </xmlCellPr>
  </singleXmlCell>
  <singleXmlCell id="1549" r="V51" connectionId="0">
    <xmlCellPr id="1" uniqueName="P1082415">
      <xmlPr mapId="1" xpath="/TFI-IZD-POD/IPK-GFI-IZD-POD_1000380/P1082415" xmlDataType="decimal"/>
    </xmlCellPr>
  </singleXmlCell>
  <singleXmlCell id="1550" r="W51" connectionId="0">
    <xmlCellPr id="1" uniqueName="P1082416">
      <xmlPr mapId="1" xpath="/TFI-IZD-POD/IPK-GFI-IZD-POD_1000380/P1082416" xmlDataType="decimal"/>
    </xmlCellPr>
  </singleXmlCell>
  <singleXmlCell id="1551" r="X51" connectionId="0">
    <xmlCellPr id="1" uniqueName="P1082317">
      <xmlPr mapId="1" xpath="/TFI-IZD-POD/IPK-GFI-IZD-POD_1000380/P1082317" xmlDataType="decimal"/>
    </xmlCellPr>
  </singleXmlCell>
  <singleXmlCell id="1552" r="Y51" connectionId="0">
    <xmlCellPr id="1" uniqueName="P1082417">
      <xmlPr mapId="1" xpath="/TFI-IZD-POD/IPK-GFI-IZD-POD_1000380/P1082417" xmlDataType="decimal"/>
    </xmlCellPr>
  </singleXmlCell>
  <singleXmlCell id="1553" r="H52" connectionId="0">
    <xmlCellPr id="1" uniqueName="P1080136">
      <xmlPr mapId="1" xpath="/TFI-IZD-POD/IPK-GFI-IZD-POD_1000380/P1080136" xmlDataType="decimal"/>
    </xmlCellPr>
  </singleXmlCell>
  <singleXmlCell id="1554" r="I52" connectionId="0">
    <xmlCellPr id="1" uniqueName="P1080137">
      <xmlPr mapId="1" xpath="/TFI-IZD-POD/IPK-GFI-IZD-POD_1000380/P1080137" xmlDataType="decimal"/>
    </xmlCellPr>
  </singleXmlCell>
  <singleXmlCell id="1555" r="J52" connectionId="0">
    <xmlCellPr id="1" uniqueName="P1080138">
      <xmlPr mapId="1" xpath="/TFI-IZD-POD/IPK-GFI-IZD-POD_1000380/P1080138" xmlDataType="decimal"/>
    </xmlCellPr>
  </singleXmlCell>
  <singleXmlCell id="1556" r="K52" connectionId="0">
    <xmlCellPr id="1" uniqueName="P1080139">
      <xmlPr mapId="1" xpath="/TFI-IZD-POD/IPK-GFI-IZD-POD_1000380/P1080139" xmlDataType="decimal"/>
    </xmlCellPr>
  </singleXmlCell>
  <singleXmlCell id="1557" r="L52" connectionId="0">
    <xmlCellPr id="1" uniqueName="P1080140">
      <xmlPr mapId="1" xpath="/TFI-IZD-POD/IPK-GFI-IZD-POD_1000380/P1080140" xmlDataType="decimal"/>
    </xmlCellPr>
  </singleXmlCell>
  <singleXmlCell id="1558" r="M52" connectionId="0">
    <xmlCellPr id="1" uniqueName="P1080141">
      <xmlPr mapId="1" xpath="/TFI-IZD-POD/IPK-GFI-IZD-POD_1000380/P1080141" xmlDataType="decimal"/>
    </xmlCellPr>
  </singleXmlCell>
  <singleXmlCell id="1559" r="N52" connectionId="0">
    <xmlCellPr id="1" uniqueName="P1080142">
      <xmlPr mapId="1" xpath="/TFI-IZD-POD/IPK-GFI-IZD-POD_1000380/P1080142" xmlDataType="decimal"/>
    </xmlCellPr>
  </singleXmlCell>
  <singleXmlCell id="1560" r="O52" connectionId="0">
    <xmlCellPr id="1" uniqueName="P1080143">
      <xmlPr mapId="1" xpath="/TFI-IZD-POD/IPK-GFI-IZD-POD_1000380/P1080143" xmlDataType="decimal"/>
    </xmlCellPr>
  </singleXmlCell>
  <singleXmlCell id="1561" r="P52" connectionId="0">
    <xmlCellPr id="1" uniqueName="P1082418">
      <xmlPr mapId="1" xpath="/TFI-IZD-POD/IPK-GFI-IZD-POD_1000380/P1082418" xmlDataType="decimal"/>
    </xmlCellPr>
  </singleXmlCell>
  <singleXmlCell id="1562" r="Q52" connectionId="0">
    <xmlCellPr id="1" uniqueName="P1082419">
      <xmlPr mapId="1" xpath="/TFI-IZD-POD/IPK-GFI-IZD-POD_1000380/P1082419" xmlDataType="decimal"/>
    </xmlCellPr>
  </singleXmlCell>
  <singleXmlCell id="1563" r="R52" connectionId="0">
    <xmlCellPr id="1" uniqueName="P1082420">
      <xmlPr mapId="1" xpath="/TFI-IZD-POD/IPK-GFI-IZD-POD_1000380/P1082420" xmlDataType="decimal"/>
    </xmlCellPr>
  </singleXmlCell>
  <singleXmlCell id="1564" r="U52" connectionId="0">
    <xmlCellPr id="1" uniqueName="P1082422">
      <xmlPr mapId="1" xpath="/TFI-IZD-POD/IPK-GFI-IZD-POD_1000380/P1082422" xmlDataType="decimal"/>
    </xmlCellPr>
  </singleXmlCell>
  <singleXmlCell id="1565" r="V52" connectionId="0">
    <xmlCellPr id="1" uniqueName="P1082423">
      <xmlPr mapId="1" xpath="/TFI-IZD-POD/IPK-GFI-IZD-POD_1000380/P1082423" xmlDataType="decimal"/>
    </xmlCellPr>
  </singleXmlCell>
  <singleXmlCell id="1566" r="W52" connectionId="0">
    <xmlCellPr id="1" uniqueName="P1082425">
      <xmlPr mapId="1" xpath="/TFI-IZD-POD/IPK-GFI-IZD-POD_1000380/P1082425" xmlDataType="decimal"/>
    </xmlCellPr>
  </singleXmlCell>
  <singleXmlCell id="1567" r="X52" connectionId="0">
    <xmlCellPr id="1" uniqueName="P1082428">
      <xmlPr mapId="1" xpath="/TFI-IZD-POD/IPK-GFI-IZD-POD_1000380/P1082428" xmlDataType="decimal"/>
    </xmlCellPr>
  </singleXmlCell>
  <singleXmlCell id="1568" r="Y52" connectionId="0">
    <xmlCellPr id="1" uniqueName="P1082320">
      <xmlPr mapId="1" xpath="/TFI-IZD-POD/IPK-GFI-IZD-POD_1000380/P1082320" xmlDataType="decimal"/>
    </xmlCellPr>
  </singleXmlCell>
  <singleXmlCell id="1569" r="H53" connectionId="0">
    <xmlCellPr id="1" uniqueName="P1080144">
      <xmlPr mapId="1" xpath="/TFI-IZD-POD/IPK-GFI-IZD-POD_1000380/P1080144" xmlDataType="decimal"/>
    </xmlCellPr>
  </singleXmlCell>
  <singleXmlCell id="1570" r="I53" connectionId="0">
    <xmlCellPr id="1" uniqueName="P1080145">
      <xmlPr mapId="1" xpath="/TFI-IZD-POD/IPK-GFI-IZD-POD_1000380/P1080145" xmlDataType="decimal"/>
    </xmlCellPr>
  </singleXmlCell>
  <singleXmlCell id="1571" r="J53" connectionId="0">
    <xmlCellPr id="1" uniqueName="P1080146">
      <xmlPr mapId="1" xpath="/TFI-IZD-POD/IPK-GFI-IZD-POD_1000380/P1080146" xmlDataType="decimal"/>
    </xmlCellPr>
  </singleXmlCell>
  <singleXmlCell id="1572" r="K53" connectionId="0">
    <xmlCellPr id="1" uniqueName="P1080147">
      <xmlPr mapId="1" xpath="/TFI-IZD-POD/IPK-GFI-IZD-POD_1000380/P1080147" xmlDataType="decimal"/>
    </xmlCellPr>
  </singleXmlCell>
  <singleXmlCell id="1573" r="L53" connectionId="0">
    <xmlCellPr id="1" uniqueName="P1080148">
      <xmlPr mapId="1" xpath="/TFI-IZD-POD/IPK-GFI-IZD-POD_1000380/P1080148" xmlDataType="decimal"/>
    </xmlCellPr>
  </singleXmlCell>
  <singleXmlCell id="1574" r="M53" connectionId="0">
    <xmlCellPr id="1" uniqueName="P1080149">
      <xmlPr mapId="1" xpath="/TFI-IZD-POD/IPK-GFI-IZD-POD_1000380/P1080149" xmlDataType="decimal"/>
    </xmlCellPr>
  </singleXmlCell>
  <singleXmlCell id="1575" r="N53" connectionId="0">
    <xmlCellPr id="1" uniqueName="P1080150">
      <xmlPr mapId="1" xpath="/TFI-IZD-POD/IPK-GFI-IZD-POD_1000380/P1080150" xmlDataType="decimal"/>
    </xmlCellPr>
  </singleXmlCell>
  <singleXmlCell id="1576" r="O53" connectionId="0">
    <xmlCellPr id="1" uniqueName="P1080397">
      <xmlPr mapId="1" xpath="/TFI-IZD-POD/IPK-GFI-IZD-POD_1000380/P1080397" xmlDataType="decimal"/>
    </xmlCellPr>
  </singleXmlCell>
  <singleXmlCell id="1577" r="P53" connectionId="0">
    <xmlCellPr id="1" uniqueName="P1082429">
      <xmlPr mapId="1" xpath="/TFI-IZD-POD/IPK-GFI-IZD-POD_1000380/P1082429" xmlDataType="decimal"/>
    </xmlCellPr>
  </singleXmlCell>
  <singleXmlCell id="1578" r="Q53" connectionId="0">
    <xmlCellPr id="1" uniqueName="P1082447">
      <xmlPr mapId="1" xpath="/TFI-IZD-POD/IPK-GFI-IZD-POD_1000380/P1082447" xmlDataType="decimal"/>
    </xmlCellPr>
  </singleXmlCell>
  <singleXmlCell id="1579" r="R53" connectionId="0">
    <xmlCellPr id="1" uniqueName="P1082450">
      <xmlPr mapId="1" xpath="/TFI-IZD-POD/IPK-GFI-IZD-POD_1000380/P1082450" xmlDataType="decimal"/>
    </xmlCellPr>
  </singleXmlCell>
  <singleXmlCell id="1580" r="U53" connectionId="0">
    <xmlCellPr id="1" uniqueName="P1082453">
      <xmlPr mapId="1" xpath="/TFI-IZD-POD/IPK-GFI-IZD-POD_1000380/P1082453" xmlDataType="decimal"/>
    </xmlCellPr>
  </singleXmlCell>
  <singleXmlCell id="1581" r="V53" connectionId="0">
    <xmlCellPr id="1" uniqueName="P1082455">
      <xmlPr mapId="1" xpath="/TFI-IZD-POD/IPK-GFI-IZD-POD_1000380/P1082455" xmlDataType="decimal"/>
    </xmlCellPr>
  </singleXmlCell>
  <singleXmlCell id="1582" r="W53" connectionId="0">
    <xmlCellPr id="1" uniqueName="P1082458">
      <xmlPr mapId="1" xpath="/TFI-IZD-POD/IPK-GFI-IZD-POD_1000380/P1082458" xmlDataType="decimal"/>
    </xmlCellPr>
  </singleXmlCell>
  <singleXmlCell id="1583" r="X53" connectionId="0">
    <xmlCellPr id="1" uniqueName="P1082460">
      <xmlPr mapId="1" xpath="/TFI-IZD-POD/IPK-GFI-IZD-POD_1000380/P1082460" xmlDataType="decimal"/>
    </xmlCellPr>
  </singleXmlCell>
  <singleXmlCell id="1584" r="Y53" connectionId="0">
    <xmlCellPr id="1" uniqueName="P1082461">
      <xmlPr mapId="1" xpath="/TFI-IZD-POD/IPK-GFI-IZD-POD_1000380/P1082461" xmlDataType="decimal"/>
    </xmlCellPr>
  </singleXmlCell>
  <singleXmlCell id="1585" r="H54" connectionId="0">
    <xmlCellPr id="1" uniqueName="P1080398">
      <xmlPr mapId="1" xpath="/TFI-IZD-POD/IPK-GFI-IZD-POD_1000380/P1080398" xmlDataType="decimal"/>
    </xmlCellPr>
  </singleXmlCell>
  <singleXmlCell id="1586" r="I54" connectionId="0">
    <xmlCellPr id="1" uniqueName="P1080399">
      <xmlPr mapId="1" xpath="/TFI-IZD-POD/IPK-GFI-IZD-POD_1000380/P1080399" xmlDataType="decimal"/>
    </xmlCellPr>
  </singleXmlCell>
  <singleXmlCell id="1587" r="J54" connectionId="0">
    <xmlCellPr id="1" uniqueName="P1080586">
      <xmlPr mapId="1" xpath="/TFI-IZD-POD/IPK-GFI-IZD-POD_1000380/P1080586" xmlDataType="decimal"/>
    </xmlCellPr>
  </singleXmlCell>
  <singleXmlCell id="1588" r="K54" connectionId="0">
    <xmlCellPr id="1" uniqueName="P1080587">
      <xmlPr mapId="1" xpath="/TFI-IZD-POD/IPK-GFI-IZD-POD_1000380/P1080587" xmlDataType="decimal"/>
    </xmlCellPr>
  </singleXmlCell>
  <singleXmlCell id="1589" r="L54" connectionId="0">
    <xmlCellPr id="1" uniqueName="P1080588">
      <xmlPr mapId="1" xpath="/TFI-IZD-POD/IPK-GFI-IZD-POD_1000380/P1080588" xmlDataType="decimal"/>
    </xmlCellPr>
  </singleXmlCell>
  <singleXmlCell id="1590" r="M54" connectionId="0">
    <xmlCellPr id="1" uniqueName="P1080589">
      <xmlPr mapId="1" xpath="/TFI-IZD-POD/IPK-GFI-IZD-POD_1000380/P1080589" xmlDataType="decimal"/>
    </xmlCellPr>
  </singleXmlCell>
  <singleXmlCell id="1591" r="N54" connectionId="0">
    <xmlCellPr id="1" uniqueName="P1080590">
      <xmlPr mapId="1" xpath="/TFI-IZD-POD/IPK-GFI-IZD-POD_1000380/P1080590" xmlDataType="decimal"/>
    </xmlCellPr>
  </singleXmlCell>
  <singleXmlCell id="1592" r="O54" connectionId="0">
    <xmlCellPr id="1" uniqueName="P1080591">
      <xmlPr mapId="1" xpath="/TFI-IZD-POD/IPK-GFI-IZD-POD_1000380/P1080591" xmlDataType="decimal"/>
    </xmlCellPr>
  </singleXmlCell>
  <singleXmlCell id="1593" r="P54" connectionId="0">
    <xmlCellPr id="1" uniqueName="P1082462">
      <xmlPr mapId="1" xpath="/TFI-IZD-POD/IPK-GFI-IZD-POD_1000380/P1082462" xmlDataType="decimal"/>
    </xmlCellPr>
  </singleXmlCell>
  <singleXmlCell id="1594" r="Q54" connectionId="0">
    <xmlCellPr id="1" uniqueName="P1082430">
      <xmlPr mapId="1" xpath="/TFI-IZD-POD/IPK-GFI-IZD-POD_1000380/P1082430" xmlDataType="decimal"/>
    </xmlCellPr>
  </singleXmlCell>
  <singleXmlCell id="1595" r="R54" connectionId="0">
    <xmlCellPr id="1" uniqueName="P1082463">
      <xmlPr mapId="1" xpath="/TFI-IZD-POD/IPK-GFI-IZD-POD_1000380/P1082463" xmlDataType="decimal"/>
    </xmlCellPr>
  </singleXmlCell>
  <singleXmlCell id="1596" r="U54" connectionId="0">
    <xmlCellPr id="1" uniqueName="P1082464">
      <xmlPr mapId="1" xpath="/TFI-IZD-POD/IPK-GFI-IZD-POD_1000380/P1082464" xmlDataType="decimal"/>
    </xmlCellPr>
  </singleXmlCell>
  <singleXmlCell id="1597" r="V54" connectionId="0">
    <xmlCellPr id="1" uniqueName="P1082465">
      <xmlPr mapId="1" xpath="/TFI-IZD-POD/IPK-GFI-IZD-POD_1000380/P1082465" xmlDataType="decimal"/>
    </xmlCellPr>
  </singleXmlCell>
  <singleXmlCell id="1598" r="W54" connectionId="0">
    <xmlCellPr id="1" uniqueName="P1082466">
      <xmlPr mapId="1" xpath="/TFI-IZD-POD/IPK-GFI-IZD-POD_1000380/P1082466" xmlDataType="decimal"/>
    </xmlCellPr>
  </singleXmlCell>
  <singleXmlCell id="1599" r="X54" connectionId="0">
    <xmlCellPr id="1" uniqueName="P1082467">
      <xmlPr mapId="1" xpath="/TFI-IZD-POD/IPK-GFI-IZD-POD_1000380/P1082467" xmlDataType="decimal"/>
    </xmlCellPr>
  </singleXmlCell>
  <singleXmlCell id="1600" r="Y54" connectionId="0">
    <xmlCellPr id="1" uniqueName="P1082468">
      <xmlPr mapId="1" xpath="/TFI-IZD-POD/IPK-GFI-IZD-POD_1000380/P1082468" xmlDataType="decimal"/>
    </xmlCellPr>
  </singleXmlCell>
  <singleXmlCell id="1601" r="H55" connectionId="0">
    <xmlCellPr id="1" uniqueName="P1080692">
      <xmlPr mapId="1" xpath="/TFI-IZD-POD/IPK-GFI-IZD-POD_1000380/P1080692" xmlDataType="decimal"/>
    </xmlCellPr>
  </singleXmlCell>
  <singleXmlCell id="1602" r="I55" connectionId="0">
    <xmlCellPr id="1" uniqueName="P1080693">
      <xmlPr mapId="1" xpath="/TFI-IZD-POD/IPK-GFI-IZD-POD_1000380/P1080693" xmlDataType="decimal"/>
    </xmlCellPr>
  </singleXmlCell>
  <singleXmlCell id="1603" r="J55" connectionId="0">
    <xmlCellPr id="1" uniqueName="P1080694">
      <xmlPr mapId="1" xpath="/TFI-IZD-POD/IPK-GFI-IZD-POD_1000380/P1080694" xmlDataType="decimal"/>
    </xmlCellPr>
  </singleXmlCell>
  <singleXmlCell id="1604" r="K55" connectionId="0">
    <xmlCellPr id="1" uniqueName="P1080779">
      <xmlPr mapId="1" xpath="/TFI-IZD-POD/IPK-GFI-IZD-POD_1000380/P1080779" xmlDataType="decimal"/>
    </xmlCellPr>
  </singleXmlCell>
  <singleXmlCell id="1605" r="L55" connectionId="0">
    <xmlCellPr id="1" uniqueName="P1080780">
      <xmlPr mapId="1" xpath="/TFI-IZD-POD/IPK-GFI-IZD-POD_1000380/P1080780" xmlDataType="decimal"/>
    </xmlCellPr>
  </singleXmlCell>
  <singleXmlCell id="1606" r="M55" connectionId="0">
    <xmlCellPr id="1" uniqueName="P1080781">
      <xmlPr mapId="1" xpath="/TFI-IZD-POD/IPK-GFI-IZD-POD_1000380/P1080781" xmlDataType="decimal"/>
    </xmlCellPr>
  </singleXmlCell>
  <singleXmlCell id="1607" r="N55" connectionId="0">
    <xmlCellPr id="1" uniqueName="P1080782">
      <xmlPr mapId="1" xpath="/TFI-IZD-POD/IPK-GFI-IZD-POD_1000380/P1080782" xmlDataType="decimal"/>
    </xmlCellPr>
  </singleXmlCell>
  <singleXmlCell id="1608" r="O55" connectionId="0">
    <xmlCellPr id="1" uniqueName="P1080783">
      <xmlPr mapId="1" xpath="/TFI-IZD-POD/IPK-GFI-IZD-POD_1000380/P1080783" xmlDataType="decimal"/>
    </xmlCellPr>
  </singleXmlCell>
  <singleXmlCell id="1609" r="P55" connectionId="0">
    <xmlCellPr id="1" uniqueName="P1082469">
      <xmlPr mapId="1" xpath="/TFI-IZD-POD/IPK-GFI-IZD-POD_1000380/P1082469" xmlDataType="decimal"/>
    </xmlCellPr>
  </singleXmlCell>
  <singleXmlCell id="1610" r="Q55" connectionId="0">
    <xmlCellPr id="1" uniqueName="P1082470">
      <xmlPr mapId="1" xpath="/TFI-IZD-POD/IPK-GFI-IZD-POD_1000380/P1082470" xmlDataType="decimal"/>
    </xmlCellPr>
  </singleXmlCell>
  <singleXmlCell id="1611" r="R55" connectionId="0">
    <xmlCellPr id="1" uniqueName="P1082433">
      <xmlPr mapId="1" xpath="/TFI-IZD-POD/IPK-GFI-IZD-POD_1000380/P1082433" xmlDataType="decimal"/>
    </xmlCellPr>
  </singleXmlCell>
  <singleXmlCell id="1612" r="U55" connectionId="0">
    <xmlCellPr id="1" uniqueName="P1082471">
      <xmlPr mapId="1" xpath="/TFI-IZD-POD/IPK-GFI-IZD-POD_1000380/P1082471" xmlDataType="decimal"/>
    </xmlCellPr>
  </singleXmlCell>
  <singleXmlCell id="1613" r="V55" connectionId="0">
    <xmlCellPr id="1" uniqueName="P1082472">
      <xmlPr mapId="1" xpath="/TFI-IZD-POD/IPK-GFI-IZD-POD_1000380/P1082472" xmlDataType="decimal"/>
    </xmlCellPr>
  </singleXmlCell>
  <singleXmlCell id="1614" r="W55" connectionId="0">
    <xmlCellPr id="1" uniqueName="P1082473">
      <xmlPr mapId="1" xpath="/TFI-IZD-POD/IPK-GFI-IZD-POD_1000380/P1082473" xmlDataType="decimal"/>
    </xmlCellPr>
  </singleXmlCell>
  <singleXmlCell id="1615" r="X55" connectionId="0">
    <xmlCellPr id="1" uniqueName="P1082474">
      <xmlPr mapId="1" xpath="/TFI-IZD-POD/IPK-GFI-IZD-POD_1000380/P1082474" xmlDataType="decimal"/>
    </xmlCellPr>
  </singleXmlCell>
  <singleXmlCell id="1616" r="Y55" connectionId="0">
    <xmlCellPr id="1" uniqueName="P1082475">
      <xmlPr mapId="1" xpath="/TFI-IZD-POD/IPK-GFI-IZD-POD_1000380/P1082475" xmlDataType="decimal"/>
    </xmlCellPr>
  </singleXmlCell>
  <singleXmlCell id="1617" r="H56" connectionId="0">
    <xmlCellPr id="1" uniqueName="P1080784">
      <xmlPr mapId="1" xpath="/TFI-IZD-POD/IPK-GFI-IZD-POD_1000380/P1080784" xmlDataType="decimal"/>
    </xmlCellPr>
  </singleXmlCell>
  <singleXmlCell id="1618" r="I56" connectionId="0">
    <xmlCellPr id="1" uniqueName="P1080785">
      <xmlPr mapId="1" xpath="/TFI-IZD-POD/IPK-GFI-IZD-POD_1000380/P1080785" xmlDataType="decimal"/>
    </xmlCellPr>
  </singleXmlCell>
  <singleXmlCell id="1619" r="J56" connectionId="0">
    <xmlCellPr id="1" uniqueName="P1080786">
      <xmlPr mapId="1" xpath="/TFI-IZD-POD/IPK-GFI-IZD-POD_1000380/P1080786" xmlDataType="decimal"/>
    </xmlCellPr>
  </singleXmlCell>
  <singleXmlCell id="1620" r="K56" connectionId="0">
    <xmlCellPr id="1" uniqueName="P1081033">
      <xmlPr mapId="1" xpath="/TFI-IZD-POD/IPK-GFI-IZD-POD_1000380/P1081033" xmlDataType="decimal"/>
    </xmlCellPr>
  </singleXmlCell>
  <singleXmlCell id="1621" r="L56" connectionId="0">
    <xmlCellPr id="1" uniqueName="P1081034">
      <xmlPr mapId="1" xpath="/TFI-IZD-POD/IPK-GFI-IZD-POD_1000380/P1081034" xmlDataType="decimal"/>
    </xmlCellPr>
  </singleXmlCell>
  <singleXmlCell id="1622" r="M56" connectionId="0">
    <xmlCellPr id="1" uniqueName="P1081035">
      <xmlPr mapId="1" xpath="/TFI-IZD-POD/IPK-GFI-IZD-POD_1000380/P1081035" xmlDataType="decimal"/>
    </xmlCellPr>
  </singleXmlCell>
  <singleXmlCell id="1623" r="N56" connectionId="0">
    <xmlCellPr id="1" uniqueName="P1081222">
      <xmlPr mapId="1" xpath="/TFI-IZD-POD/IPK-GFI-IZD-POD_1000380/P1081222" xmlDataType="decimal"/>
    </xmlCellPr>
  </singleXmlCell>
  <singleXmlCell id="1624" r="O56" connectionId="0">
    <xmlCellPr id="1" uniqueName="P1081223">
      <xmlPr mapId="1" xpath="/TFI-IZD-POD/IPK-GFI-IZD-POD_1000380/P1081223" xmlDataType="decimal"/>
    </xmlCellPr>
  </singleXmlCell>
  <singleXmlCell id="1625" r="P56" connectionId="0">
    <xmlCellPr id="1" uniqueName="P1082477">
      <xmlPr mapId="1" xpath="/TFI-IZD-POD/IPK-GFI-IZD-POD_1000380/P1082477" xmlDataType="decimal"/>
    </xmlCellPr>
  </singleXmlCell>
  <singleXmlCell id="1626" r="Q56" connectionId="0">
    <xmlCellPr id="1" uniqueName="P1082480">
      <xmlPr mapId="1" xpath="/TFI-IZD-POD/IPK-GFI-IZD-POD_1000380/P1082480" xmlDataType="decimal"/>
    </xmlCellPr>
  </singleXmlCell>
  <singleXmlCell id="1627" r="R56" connectionId="0">
    <xmlCellPr id="1" uniqueName="P1082482">
      <xmlPr mapId="1" xpath="/TFI-IZD-POD/IPK-GFI-IZD-POD_1000380/P1082482" xmlDataType="decimal"/>
    </xmlCellPr>
  </singleXmlCell>
  <singleXmlCell id="1628" r="U56" connectionId="0">
    <xmlCellPr id="1" uniqueName="P1082435">
      <xmlPr mapId="1" xpath="/TFI-IZD-POD/IPK-GFI-IZD-POD_1000380/P1082435" xmlDataType="decimal"/>
    </xmlCellPr>
  </singleXmlCell>
  <singleXmlCell id="1629" r="V56" connectionId="0">
    <xmlCellPr id="1" uniqueName="P1082484">
      <xmlPr mapId="1" xpath="/TFI-IZD-POD/IPK-GFI-IZD-POD_1000380/P1082484" xmlDataType="decimal"/>
    </xmlCellPr>
  </singleXmlCell>
  <singleXmlCell id="1630" r="W56" connectionId="0">
    <xmlCellPr id="1" uniqueName="P1082487">
      <xmlPr mapId="1" xpath="/TFI-IZD-POD/IPK-GFI-IZD-POD_1000380/P1082487" xmlDataType="decimal"/>
    </xmlCellPr>
  </singleXmlCell>
  <singleXmlCell id="1631" r="X56" connectionId="0">
    <xmlCellPr id="1" uniqueName="P1082488">
      <xmlPr mapId="1" xpath="/TFI-IZD-POD/IPK-GFI-IZD-POD_1000380/P1082488" xmlDataType="decimal"/>
    </xmlCellPr>
  </singleXmlCell>
  <singleXmlCell id="1632" r="Y56" connectionId="0">
    <xmlCellPr id="1" uniqueName="P1082490">
      <xmlPr mapId="1" xpath="/TFI-IZD-POD/IPK-GFI-IZD-POD_1000380/P1082490" xmlDataType="decimal"/>
    </xmlCellPr>
  </singleXmlCell>
  <singleXmlCell id="1633" r="H57" connectionId="0">
    <xmlCellPr id="1" uniqueName="P1081224">
      <xmlPr mapId="1" xpath="/TFI-IZD-POD/IPK-GFI-IZD-POD_1000380/P1081224" xmlDataType="decimal"/>
    </xmlCellPr>
  </singleXmlCell>
  <singleXmlCell id="1634" r="I57" connectionId="0">
    <xmlCellPr id="1" uniqueName="P1081225">
      <xmlPr mapId="1" xpath="/TFI-IZD-POD/IPK-GFI-IZD-POD_1000380/P1081225" xmlDataType="decimal"/>
    </xmlCellPr>
  </singleXmlCell>
  <singleXmlCell id="1635" r="J57" connectionId="0">
    <xmlCellPr id="1" uniqueName="P1081326">
      <xmlPr mapId="1" xpath="/TFI-IZD-POD/IPK-GFI-IZD-POD_1000380/P1081326" xmlDataType="decimal"/>
    </xmlCellPr>
  </singleXmlCell>
  <singleXmlCell id="1636" r="K57" connectionId="0">
    <xmlCellPr id="1" uniqueName="P1081327">
      <xmlPr mapId="1" xpath="/TFI-IZD-POD/IPK-GFI-IZD-POD_1000380/P1081327" xmlDataType="decimal"/>
    </xmlCellPr>
  </singleXmlCell>
  <singleXmlCell id="1637" r="L57" connectionId="0">
    <xmlCellPr id="1" uniqueName="P1081328">
      <xmlPr mapId="1" xpath="/TFI-IZD-POD/IPK-GFI-IZD-POD_1000380/P1081328" xmlDataType="decimal"/>
    </xmlCellPr>
  </singleXmlCell>
  <singleXmlCell id="1638" r="M57" connectionId="0">
    <xmlCellPr id="1" uniqueName="P1081413">
      <xmlPr mapId="1" xpath="/TFI-IZD-POD/IPK-GFI-IZD-POD_1000380/P1081413" xmlDataType="decimal"/>
    </xmlCellPr>
  </singleXmlCell>
  <singleXmlCell id="1639" r="N57" connectionId="0">
    <xmlCellPr id="1" uniqueName="P1081414">
      <xmlPr mapId="1" xpath="/TFI-IZD-POD/IPK-GFI-IZD-POD_1000380/P1081414" xmlDataType="decimal"/>
    </xmlCellPr>
  </singleXmlCell>
  <singleXmlCell id="1640" r="O57" connectionId="0">
    <xmlCellPr id="1" uniqueName="P1081415">
      <xmlPr mapId="1" xpath="/TFI-IZD-POD/IPK-GFI-IZD-POD_1000380/P1081415" xmlDataType="decimal"/>
    </xmlCellPr>
  </singleXmlCell>
  <singleXmlCell id="1641" r="P57" connectionId="0">
    <xmlCellPr id="1" uniqueName="P1082493">
      <xmlPr mapId="1" xpath="/TFI-IZD-POD/IPK-GFI-IZD-POD_1000380/P1082493" xmlDataType="decimal"/>
    </xmlCellPr>
  </singleXmlCell>
  <singleXmlCell id="1642" r="Q57" connectionId="0">
    <xmlCellPr id="1" uniqueName="P1082497">
      <xmlPr mapId="1" xpath="/TFI-IZD-POD/IPK-GFI-IZD-POD_1000380/P1082497" xmlDataType="decimal"/>
    </xmlCellPr>
  </singleXmlCell>
  <singleXmlCell id="1643" r="R57" connectionId="0">
    <xmlCellPr id="1" uniqueName="P1082498">
      <xmlPr mapId="1" xpath="/TFI-IZD-POD/IPK-GFI-IZD-POD_1000380/P1082498" xmlDataType="decimal"/>
    </xmlCellPr>
  </singleXmlCell>
  <singleXmlCell id="1644" r="U57" connectionId="0">
    <xmlCellPr id="1" uniqueName="P1082501">
      <xmlPr mapId="1" xpath="/TFI-IZD-POD/IPK-GFI-IZD-POD_1000380/P1082501" xmlDataType="decimal"/>
    </xmlCellPr>
  </singleXmlCell>
  <singleXmlCell id="1645" r="V57" connectionId="0">
    <xmlCellPr id="1" uniqueName="P1082437">
      <xmlPr mapId="1" xpath="/TFI-IZD-POD/IPK-GFI-IZD-POD_1000380/P1082437" xmlDataType="decimal"/>
    </xmlCellPr>
  </singleXmlCell>
  <singleXmlCell id="1646" r="W57" connectionId="0">
    <xmlCellPr id="1" uniqueName="P1082503">
      <xmlPr mapId="1" xpath="/TFI-IZD-POD/IPK-GFI-IZD-POD_1000380/P1082503" xmlDataType="decimal"/>
    </xmlCellPr>
  </singleXmlCell>
  <singleXmlCell id="1647" r="X57" connectionId="0">
    <xmlCellPr id="1" uniqueName="P1082505">
      <xmlPr mapId="1" xpath="/TFI-IZD-POD/IPK-GFI-IZD-POD_1000380/P1082505" xmlDataType="decimal"/>
    </xmlCellPr>
  </singleXmlCell>
  <singleXmlCell id="1648" r="Y57" connectionId="0">
    <xmlCellPr id="1" uniqueName="P1082507">
      <xmlPr mapId="1" xpath="/TFI-IZD-POD/IPK-GFI-IZD-POD_1000380/P1082507" xmlDataType="decimal"/>
    </xmlCellPr>
  </singleXmlCell>
  <singleXmlCell id="1649" r="H59" connectionId="0">
    <xmlCellPr id="1" uniqueName="P1081416">
      <xmlPr mapId="1" xpath="/TFI-IZD-POD/IPK-GFI-IZD-POD_1000380/P1081416" xmlDataType="decimal"/>
    </xmlCellPr>
  </singleXmlCell>
  <singleXmlCell id="1650" r="I59" connectionId="0">
    <xmlCellPr id="1" uniqueName="P1081501">
      <xmlPr mapId="1" xpath="/TFI-IZD-POD/IPK-GFI-IZD-POD_1000380/P1081501" xmlDataType="decimal"/>
    </xmlCellPr>
  </singleXmlCell>
  <singleXmlCell id="1651" r="J59" connectionId="0">
    <xmlCellPr id="1" uniqueName="P1081502">
      <xmlPr mapId="1" xpath="/TFI-IZD-POD/IPK-GFI-IZD-POD_1000380/P1081502" xmlDataType="decimal"/>
    </xmlCellPr>
  </singleXmlCell>
  <singleXmlCell id="1652" r="K59" connectionId="0">
    <xmlCellPr id="1" uniqueName="P1081503">
      <xmlPr mapId="1" xpath="/TFI-IZD-POD/IPK-GFI-IZD-POD_1000380/P1081503" xmlDataType="decimal"/>
    </xmlCellPr>
  </singleXmlCell>
  <singleXmlCell id="1653" r="L59" connectionId="0">
    <xmlCellPr id="1" uniqueName="P1081504">
      <xmlPr mapId="1" xpath="/TFI-IZD-POD/IPK-GFI-IZD-POD_1000380/P1081504" xmlDataType="decimal"/>
    </xmlCellPr>
  </singleXmlCell>
  <singleXmlCell id="1654" r="M59" connectionId="0">
    <xmlCellPr id="1" uniqueName="P1081505">
      <xmlPr mapId="1" xpath="/TFI-IZD-POD/IPK-GFI-IZD-POD_1000380/P1081505" xmlDataType="decimal"/>
    </xmlCellPr>
  </singleXmlCell>
  <singleXmlCell id="1655" r="N59" connectionId="0">
    <xmlCellPr id="1" uniqueName="P1081506">
      <xmlPr mapId="1" xpath="/TFI-IZD-POD/IPK-GFI-IZD-POD_1000380/P1081506" xmlDataType="decimal"/>
    </xmlCellPr>
  </singleXmlCell>
  <singleXmlCell id="1656" r="O59" connectionId="0">
    <xmlCellPr id="1" uniqueName="P1081507">
      <xmlPr mapId="1" xpath="/TFI-IZD-POD/IPK-GFI-IZD-POD_1000380/P1081507" xmlDataType="decimal"/>
    </xmlCellPr>
  </singleXmlCell>
  <singleXmlCell id="1657" r="P59" connectionId="0">
    <xmlCellPr id="1" uniqueName="P1082510">
      <xmlPr mapId="1" xpath="/TFI-IZD-POD/IPK-GFI-IZD-POD_1000380/P1082510" xmlDataType="decimal"/>
    </xmlCellPr>
  </singleXmlCell>
  <singleXmlCell id="1658" r="Q59" connectionId="0">
    <xmlCellPr id="1" uniqueName="P1082512">
      <xmlPr mapId="1" xpath="/TFI-IZD-POD/IPK-GFI-IZD-POD_1000380/P1082512" xmlDataType="decimal"/>
    </xmlCellPr>
  </singleXmlCell>
  <singleXmlCell id="1659" r="R59" connectionId="0">
    <xmlCellPr id="1" uniqueName="P1082514">
      <xmlPr mapId="1" xpath="/TFI-IZD-POD/IPK-GFI-IZD-POD_1000380/P1082514" xmlDataType="decimal"/>
    </xmlCellPr>
  </singleXmlCell>
  <singleXmlCell id="1660" r="U59" connectionId="0">
    <xmlCellPr id="1" uniqueName="P1082516">
      <xmlPr mapId="1" xpath="/TFI-IZD-POD/IPK-GFI-IZD-POD_1000380/P1082516" xmlDataType="decimal"/>
    </xmlCellPr>
  </singleXmlCell>
  <singleXmlCell id="1661" r="V59" connectionId="0">
    <xmlCellPr id="1" uniqueName="P1082519">
      <xmlPr mapId="1" xpath="/TFI-IZD-POD/IPK-GFI-IZD-POD_1000380/P1082519" xmlDataType="decimal"/>
    </xmlCellPr>
  </singleXmlCell>
  <singleXmlCell id="1662" r="W59" connectionId="0">
    <xmlCellPr id="1" uniqueName="P1082440">
      <xmlPr mapId="1" xpath="/TFI-IZD-POD/IPK-GFI-IZD-POD_1000380/P1082440" xmlDataType="decimal"/>
    </xmlCellPr>
  </singleXmlCell>
  <singleXmlCell id="1663" r="X59" connectionId="0">
    <xmlCellPr id="1" uniqueName="P1082521">
      <xmlPr mapId="1" xpath="/TFI-IZD-POD/IPK-GFI-IZD-POD_1000380/P1082521" xmlDataType="decimal"/>
    </xmlCellPr>
  </singleXmlCell>
  <singleXmlCell id="1664" r="Y59" connectionId="0">
    <xmlCellPr id="1" uniqueName="P1082523">
      <xmlPr mapId="1" xpath="/TFI-IZD-POD/IPK-GFI-IZD-POD_1000380/P1082523" xmlDataType="decimal"/>
    </xmlCellPr>
  </singleXmlCell>
  <singleXmlCell id="1665" r="H61" connectionId="0">
    <xmlCellPr id="1" uniqueName="P1081508">
      <xmlPr mapId="1" xpath="/TFI-IZD-POD/IPK-GFI-IZD-POD_1000380/P1081508" xmlDataType="decimal"/>
    </xmlCellPr>
  </singleXmlCell>
  <singleXmlCell id="1666" r="I61" connectionId="0">
    <xmlCellPr id="1" uniqueName="P1081509">
      <xmlPr mapId="1" xpath="/TFI-IZD-POD/IPK-GFI-IZD-POD_1000380/P1081509" xmlDataType="decimal"/>
    </xmlCellPr>
  </singleXmlCell>
  <singleXmlCell id="1667" r="J61" connectionId="0">
    <xmlCellPr id="1" uniqueName="P1081510">
      <xmlPr mapId="1" xpath="/TFI-IZD-POD/IPK-GFI-IZD-POD_1000380/P1081510" xmlDataType="decimal"/>
    </xmlCellPr>
  </singleXmlCell>
  <singleXmlCell id="1668" r="K61" connectionId="0">
    <xmlCellPr id="1" uniqueName="P1081511">
      <xmlPr mapId="1" xpath="/TFI-IZD-POD/IPK-GFI-IZD-POD_1000380/P1081511" xmlDataType="decimal"/>
    </xmlCellPr>
  </singleXmlCell>
  <singleXmlCell id="1669" r="L61" connectionId="0">
    <xmlCellPr id="1" uniqueName="P1081512">
      <xmlPr mapId="1" xpath="/TFI-IZD-POD/IPK-GFI-IZD-POD_1000380/P1081512" xmlDataType="decimal"/>
    </xmlCellPr>
  </singleXmlCell>
  <singleXmlCell id="1670" r="M61" connectionId="0">
    <xmlCellPr id="1" uniqueName="P1081513">
      <xmlPr mapId="1" xpath="/TFI-IZD-POD/IPK-GFI-IZD-POD_1000380/P1081513" xmlDataType="decimal"/>
    </xmlCellPr>
  </singleXmlCell>
  <singleXmlCell id="1671" r="N61" connectionId="0">
    <xmlCellPr id="1" uniqueName="P1081514">
      <xmlPr mapId="1" xpath="/TFI-IZD-POD/IPK-GFI-IZD-POD_1000380/P1081514" xmlDataType="decimal"/>
    </xmlCellPr>
  </singleXmlCell>
  <singleXmlCell id="1672" r="O61" connectionId="0">
    <xmlCellPr id="1" uniqueName="P1081515">
      <xmlPr mapId="1" xpath="/TFI-IZD-POD/IPK-GFI-IZD-POD_1000380/P1081515" xmlDataType="decimal"/>
    </xmlCellPr>
  </singleXmlCell>
  <singleXmlCell id="1673" r="P61" connectionId="0">
    <xmlCellPr id="1" uniqueName="P1082525">
      <xmlPr mapId="1" xpath="/TFI-IZD-POD/IPK-GFI-IZD-POD_1000380/P1082525" xmlDataType="decimal"/>
    </xmlCellPr>
  </singleXmlCell>
  <singleXmlCell id="1674" r="Q61" connectionId="0">
    <xmlCellPr id="1" uniqueName="P1082527">
      <xmlPr mapId="1" xpath="/TFI-IZD-POD/IPK-GFI-IZD-POD_1000380/P1082527" xmlDataType="decimal"/>
    </xmlCellPr>
  </singleXmlCell>
  <singleXmlCell id="1675" r="R61" connectionId="0">
    <xmlCellPr id="1" uniqueName="P1082528">
      <xmlPr mapId="1" xpath="/TFI-IZD-POD/IPK-GFI-IZD-POD_1000380/P1082528" xmlDataType="decimal"/>
    </xmlCellPr>
  </singleXmlCell>
  <singleXmlCell id="1676" r="U61" connectionId="0">
    <xmlCellPr id="1" uniqueName="P1082529">
      <xmlPr mapId="1" xpath="/TFI-IZD-POD/IPK-GFI-IZD-POD_1000380/P1082529" xmlDataType="decimal"/>
    </xmlCellPr>
  </singleXmlCell>
  <singleXmlCell id="1677" r="V61" connectionId="0">
    <xmlCellPr id="1" uniqueName="P1082530">
      <xmlPr mapId="1" xpath="/TFI-IZD-POD/IPK-GFI-IZD-POD_1000380/P1082530" xmlDataType="decimal"/>
    </xmlCellPr>
  </singleXmlCell>
  <singleXmlCell id="1678" r="W61" connectionId="0">
    <xmlCellPr id="1" uniqueName="P1082532">
      <xmlPr mapId="1" xpath="/TFI-IZD-POD/IPK-GFI-IZD-POD_1000380/P1082532" xmlDataType="decimal"/>
    </xmlCellPr>
  </singleXmlCell>
  <singleXmlCell id="1679" r="X61" connectionId="0">
    <xmlCellPr id="1" uniqueName="P1082442">
      <xmlPr mapId="1" xpath="/TFI-IZD-POD/IPK-GFI-IZD-POD_1000380/P1082442" xmlDataType="decimal"/>
    </xmlCellPr>
  </singleXmlCell>
  <singleXmlCell id="1680" r="Y61" connectionId="0">
    <xmlCellPr id="1" uniqueName="P1082533">
      <xmlPr mapId="1" xpath="/TFI-IZD-POD/IPK-GFI-IZD-POD_1000380/P1082533" xmlDataType="decimal"/>
    </xmlCellPr>
  </singleXmlCell>
  <singleXmlCell id="1681" r="H62" connectionId="0">
    <xmlCellPr id="1" uniqueName="P1081516">
      <xmlPr mapId="1" xpath="/TFI-IZD-POD/IPK-GFI-IZD-POD_1000380/P1081516" xmlDataType="decimal"/>
    </xmlCellPr>
  </singleXmlCell>
  <singleXmlCell id="1682" r="I62" connectionId="0">
    <xmlCellPr id="1" uniqueName="P1081517">
      <xmlPr mapId="1" xpath="/TFI-IZD-POD/IPK-GFI-IZD-POD_1000380/P1081517" xmlDataType="decimal"/>
    </xmlCellPr>
  </singleXmlCell>
  <singleXmlCell id="1683" r="J62" connectionId="0">
    <xmlCellPr id="1" uniqueName="P1081518">
      <xmlPr mapId="1" xpath="/TFI-IZD-POD/IPK-GFI-IZD-POD_1000380/P1081518" xmlDataType="decimal"/>
    </xmlCellPr>
  </singleXmlCell>
  <singleXmlCell id="1684" r="K62" connectionId="0">
    <xmlCellPr id="1" uniqueName="P1081519">
      <xmlPr mapId="1" xpath="/TFI-IZD-POD/IPK-GFI-IZD-POD_1000380/P1081519" xmlDataType="decimal"/>
    </xmlCellPr>
  </singleXmlCell>
  <singleXmlCell id="1685" r="L62" connectionId="0">
    <xmlCellPr id="1" uniqueName="P1081520">
      <xmlPr mapId="1" xpath="/TFI-IZD-POD/IPK-GFI-IZD-POD_1000380/P1081520" xmlDataType="decimal"/>
    </xmlCellPr>
  </singleXmlCell>
  <singleXmlCell id="1686" r="M62" connectionId="0">
    <xmlCellPr id="1" uniqueName="P1081521">
      <xmlPr mapId="1" xpath="/TFI-IZD-POD/IPK-GFI-IZD-POD_1000380/P1081521" xmlDataType="decimal"/>
    </xmlCellPr>
  </singleXmlCell>
  <singleXmlCell id="1687" r="N62" connectionId="0">
    <xmlCellPr id="1" uniqueName="P1081522">
      <xmlPr mapId="1" xpath="/TFI-IZD-POD/IPK-GFI-IZD-POD_1000380/P1081522" xmlDataType="decimal"/>
    </xmlCellPr>
  </singleXmlCell>
  <singleXmlCell id="1688" r="O62" connectionId="0">
    <xmlCellPr id="1" uniqueName="P1081523">
      <xmlPr mapId="1" xpath="/TFI-IZD-POD/IPK-GFI-IZD-POD_1000380/P1081523" xmlDataType="decimal"/>
    </xmlCellPr>
  </singleXmlCell>
  <singleXmlCell id="1689" r="P62" connectionId="0">
    <xmlCellPr id="1" uniqueName="P1082550">
      <xmlPr mapId="1" xpath="/TFI-IZD-POD/IPK-GFI-IZD-POD_1000380/P1082550" xmlDataType="decimal"/>
    </xmlCellPr>
  </singleXmlCell>
  <singleXmlCell id="1690" r="Q62" connectionId="0">
    <xmlCellPr id="1" uniqueName="P1082552">
      <xmlPr mapId="1" xpath="/TFI-IZD-POD/IPK-GFI-IZD-POD_1000380/P1082552" xmlDataType="decimal"/>
    </xmlCellPr>
  </singleXmlCell>
  <singleXmlCell id="1691" r="R62" connectionId="0">
    <xmlCellPr id="1" uniqueName="P1082554">
      <xmlPr mapId="1" xpath="/TFI-IZD-POD/IPK-GFI-IZD-POD_1000380/P1082554" xmlDataType="decimal"/>
    </xmlCellPr>
  </singleXmlCell>
  <singleXmlCell id="1692" r="U62" connectionId="0">
    <xmlCellPr id="1" uniqueName="P1082558">
      <xmlPr mapId="1" xpath="/TFI-IZD-POD/IPK-GFI-IZD-POD_1000380/P1082558" xmlDataType="decimal"/>
    </xmlCellPr>
  </singleXmlCell>
  <singleXmlCell id="1693" r="V62" connectionId="0">
    <xmlCellPr id="1" uniqueName="P1082562">
      <xmlPr mapId="1" xpath="/TFI-IZD-POD/IPK-GFI-IZD-POD_1000380/P1082562" xmlDataType="decimal"/>
    </xmlCellPr>
  </singleXmlCell>
  <singleXmlCell id="1694" r="W62" connectionId="0">
    <xmlCellPr id="1" uniqueName="P1082564">
      <xmlPr mapId="1" xpath="/TFI-IZD-POD/IPK-GFI-IZD-POD_1000380/P1082564" xmlDataType="decimal"/>
    </xmlCellPr>
  </singleXmlCell>
  <singleXmlCell id="1695" r="X62" connectionId="0">
    <xmlCellPr id="1" uniqueName="P1082566">
      <xmlPr mapId="1" xpath="/TFI-IZD-POD/IPK-GFI-IZD-POD_1000380/P1082566" xmlDataType="decimal"/>
    </xmlCellPr>
  </singleXmlCell>
  <singleXmlCell id="1696" r="Y62" connectionId="0">
    <xmlCellPr id="1" uniqueName="P1082445">
      <xmlPr mapId="1" xpath="/TFI-IZD-POD/IPK-GFI-IZD-POD_1000380/P1082445" xmlDataType="decimal"/>
    </xmlCellPr>
  </singleXmlCell>
  <singleXmlCell id="1697" r="H63" connectionId="0">
    <xmlCellPr id="1" uniqueName="P1081524">
      <xmlPr mapId="1" xpath="/TFI-IZD-POD/IPK-GFI-IZD-POD_1000380/P1081524" xmlDataType="decimal"/>
    </xmlCellPr>
  </singleXmlCell>
  <singleXmlCell id="1698" r="I63" connectionId="0">
    <xmlCellPr id="1" uniqueName="P1081525">
      <xmlPr mapId="1" xpath="/TFI-IZD-POD/IPK-GFI-IZD-POD_1000380/P1081525" xmlDataType="decimal"/>
    </xmlCellPr>
  </singleXmlCell>
  <singleXmlCell id="1699" r="J63" connectionId="0">
    <xmlCellPr id="1" uniqueName="P1081526">
      <xmlPr mapId="1" xpath="/TFI-IZD-POD/IPK-GFI-IZD-POD_1000380/P1081526" xmlDataType="decimal"/>
    </xmlCellPr>
  </singleXmlCell>
  <singleXmlCell id="1700" r="K63" connectionId="0">
    <xmlCellPr id="1" uniqueName="P1081527">
      <xmlPr mapId="1" xpath="/TFI-IZD-POD/IPK-GFI-IZD-POD_1000380/P1081527" xmlDataType="decimal"/>
    </xmlCellPr>
  </singleXmlCell>
  <singleXmlCell id="1701" r="L63" connectionId="0">
    <xmlCellPr id="1" uniqueName="P1081528">
      <xmlPr mapId="1" xpath="/TFI-IZD-POD/IPK-GFI-IZD-POD_1000380/P1081528" xmlDataType="decimal"/>
    </xmlCellPr>
  </singleXmlCell>
  <singleXmlCell id="1702" r="M63" connectionId="0">
    <xmlCellPr id="1" uniqueName="P1081529">
      <xmlPr mapId="1" xpath="/TFI-IZD-POD/IPK-GFI-IZD-POD_1000380/P1081529" xmlDataType="decimal"/>
    </xmlCellPr>
  </singleXmlCell>
  <singleXmlCell id="1703" r="N63" connectionId="0">
    <xmlCellPr id="1" uniqueName="P1081530">
      <xmlPr mapId="1" xpath="/TFI-IZD-POD/IPK-GFI-IZD-POD_1000380/P1081530" xmlDataType="decimal"/>
    </xmlCellPr>
  </singleXmlCell>
  <singleXmlCell id="1704" r="O63" connectionId="0">
    <xmlCellPr id="1" uniqueName="P1081531">
      <xmlPr mapId="1" xpath="/TFI-IZD-POD/IPK-GFI-IZD-POD_1000380/P1081531" xmlDataType="decimal"/>
    </xmlCellPr>
  </singleXmlCell>
  <singleXmlCell id="1705" r="P63" connectionId="0">
    <xmlCellPr id="1" uniqueName="P1082568">
      <xmlPr mapId="1" xpath="/TFI-IZD-POD/IPK-GFI-IZD-POD_1000380/P1082568" xmlDataType="decimal"/>
    </xmlCellPr>
  </singleXmlCell>
  <singleXmlCell id="1706" r="Q63" connectionId="0">
    <xmlCellPr id="1" uniqueName="P1082570">
      <xmlPr mapId="1" xpath="/TFI-IZD-POD/IPK-GFI-IZD-POD_1000380/P1082570" xmlDataType="decimal"/>
    </xmlCellPr>
  </singleXmlCell>
  <singleXmlCell id="1707" r="R63" connectionId="0">
    <xmlCellPr id="1" uniqueName="P1082573">
      <xmlPr mapId="1" xpath="/TFI-IZD-POD/IPK-GFI-IZD-POD_1000380/P1082573" xmlDataType="decimal"/>
    </xmlCellPr>
  </singleXmlCell>
  <singleXmlCell id="1708" r="U63" connectionId="0">
    <xmlCellPr id="1" uniqueName="P1082576">
      <xmlPr mapId="1" xpath="/TFI-IZD-POD/IPK-GFI-IZD-POD_1000380/P1082576" xmlDataType="decimal"/>
    </xmlCellPr>
  </singleXmlCell>
  <singleXmlCell id="1709" r="V63" connectionId="0">
    <xmlCellPr id="1" uniqueName="P1082578">
      <xmlPr mapId="1" xpath="/TFI-IZD-POD/IPK-GFI-IZD-POD_1000380/P1082578" xmlDataType="decimal"/>
    </xmlCellPr>
  </singleXmlCell>
  <singleXmlCell id="1710" r="W63" connectionId="0">
    <xmlCellPr id="1" uniqueName="P1082580">
      <xmlPr mapId="1" xpath="/TFI-IZD-POD/IPK-GFI-IZD-POD_1000380/P1082580" xmlDataType="decimal"/>
    </xmlCellPr>
  </singleXmlCell>
  <singleXmlCell id="1711" r="X63" connectionId="0">
    <xmlCellPr id="1" uniqueName="P1082582">
      <xmlPr mapId="1" xpath="/TFI-IZD-POD/IPK-GFI-IZD-POD_1000380/P1082582" xmlDataType="decimal"/>
    </xmlCellPr>
  </singleXmlCell>
  <singleXmlCell id="1712" r="Y63"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workbookViewId="0">
      <selection activeCell="N33" sqref="N33"/>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80" t="s">
        <v>0</v>
      </c>
      <c r="B1" s="181"/>
      <c r="C1" s="181"/>
      <c r="D1" s="64"/>
      <c r="E1" s="64"/>
      <c r="F1" s="64"/>
      <c r="G1" s="64"/>
      <c r="H1" s="64"/>
      <c r="I1" s="64"/>
      <c r="J1" s="65"/>
    </row>
    <row r="2" spans="1:14" ht="14.45" customHeight="1" x14ac:dyDescent="0.25">
      <c r="A2" s="182" t="s">
        <v>1</v>
      </c>
      <c r="B2" s="183"/>
      <c r="C2" s="183"/>
      <c r="D2" s="183"/>
      <c r="E2" s="183"/>
      <c r="F2" s="183"/>
      <c r="G2" s="183"/>
      <c r="H2" s="183"/>
      <c r="I2" s="183"/>
      <c r="J2" s="184"/>
      <c r="N2" s="112" t="s">
        <v>393</v>
      </c>
    </row>
    <row r="3" spans="1:14" x14ac:dyDescent="0.25">
      <c r="A3" s="67"/>
      <c r="B3" s="68"/>
      <c r="C3" s="68"/>
      <c r="D3" s="68"/>
      <c r="E3" s="68"/>
      <c r="F3" s="68"/>
      <c r="G3" s="68"/>
      <c r="H3" s="68"/>
      <c r="I3" s="68"/>
      <c r="J3" s="69"/>
      <c r="N3" s="112" t="s">
        <v>394</v>
      </c>
    </row>
    <row r="4" spans="1:14" ht="33.6" customHeight="1" x14ac:dyDescent="0.25">
      <c r="A4" s="185" t="s">
        <v>2</v>
      </c>
      <c r="B4" s="186"/>
      <c r="C4" s="186"/>
      <c r="D4" s="186"/>
      <c r="E4" s="187">
        <v>44197</v>
      </c>
      <c r="F4" s="188"/>
      <c r="G4" s="70" t="s">
        <v>3</v>
      </c>
      <c r="H4" s="187">
        <v>44377</v>
      </c>
      <c r="I4" s="188"/>
      <c r="J4" s="71"/>
      <c r="N4" s="112" t="s">
        <v>395</v>
      </c>
    </row>
    <row r="5" spans="1:14" s="72" customFormat="1" ht="10.15" customHeight="1" x14ac:dyDescent="0.25">
      <c r="A5" s="189"/>
      <c r="B5" s="190"/>
      <c r="C5" s="190"/>
      <c r="D5" s="190"/>
      <c r="E5" s="190"/>
      <c r="F5" s="190"/>
      <c r="G5" s="190"/>
      <c r="H5" s="190"/>
      <c r="I5" s="190"/>
      <c r="J5" s="191"/>
      <c r="N5" s="113" t="s">
        <v>396</v>
      </c>
    </row>
    <row r="6" spans="1:14" ht="20.45" customHeight="1" x14ac:dyDescent="0.25">
      <c r="A6" s="73"/>
      <c r="B6" s="74" t="s">
        <v>4</v>
      </c>
      <c r="C6" s="75"/>
      <c r="D6" s="75"/>
      <c r="E6" s="81">
        <v>2021</v>
      </c>
      <c r="F6" s="76"/>
      <c r="G6" s="70"/>
      <c r="H6" s="76"/>
      <c r="I6" s="77"/>
      <c r="J6" s="78"/>
      <c r="N6" s="112"/>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394</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76" t="s">
        <v>6</v>
      </c>
      <c r="B10" s="177"/>
      <c r="C10" s="177"/>
      <c r="D10" s="177"/>
      <c r="E10" s="177"/>
      <c r="F10" s="177"/>
      <c r="G10" s="177"/>
      <c r="H10" s="177"/>
      <c r="I10" s="177"/>
      <c r="J10" s="83"/>
    </row>
    <row r="11" spans="1:14" ht="24.6" customHeight="1" x14ac:dyDescent="0.25">
      <c r="A11" s="162" t="s">
        <v>7</v>
      </c>
      <c r="B11" s="178"/>
      <c r="C11" s="168">
        <v>3474771</v>
      </c>
      <c r="D11" s="169"/>
      <c r="E11" s="84"/>
      <c r="F11" s="131" t="s">
        <v>8</v>
      </c>
      <c r="G11" s="174"/>
      <c r="H11" s="168" t="s">
        <v>506</v>
      </c>
      <c r="I11" s="169"/>
      <c r="J11" s="85"/>
    </row>
    <row r="12" spans="1:14" ht="14.45" customHeight="1" x14ac:dyDescent="0.25">
      <c r="A12" s="86"/>
      <c r="B12" s="87"/>
      <c r="C12" s="87"/>
      <c r="D12" s="87"/>
      <c r="E12" s="179"/>
      <c r="F12" s="179"/>
      <c r="G12" s="179"/>
      <c r="H12" s="179"/>
      <c r="I12" s="88"/>
      <c r="J12" s="85"/>
    </row>
    <row r="13" spans="1:14" ht="21.2" customHeight="1" x14ac:dyDescent="0.25">
      <c r="A13" s="130" t="s">
        <v>9</v>
      </c>
      <c r="B13" s="174"/>
      <c r="C13" s="168">
        <v>40020883</v>
      </c>
      <c r="D13" s="169"/>
      <c r="E13" s="192"/>
      <c r="F13" s="179"/>
      <c r="G13" s="179"/>
      <c r="H13" s="179"/>
      <c r="I13" s="88"/>
      <c r="J13" s="85"/>
    </row>
    <row r="14" spans="1:14" ht="10.9" customHeight="1" x14ac:dyDescent="0.25">
      <c r="A14" s="84"/>
      <c r="B14" s="88"/>
      <c r="C14" s="87"/>
      <c r="D14" s="87"/>
      <c r="E14" s="137"/>
      <c r="F14" s="137"/>
      <c r="G14" s="137"/>
      <c r="H14" s="137"/>
      <c r="I14" s="87"/>
      <c r="J14" s="89"/>
    </row>
    <row r="15" spans="1:14" ht="22.9" customHeight="1" x14ac:dyDescent="0.25">
      <c r="A15" s="130" t="s">
        <v>10</v>
      </c>
      <c r="B15" s="174"/>
      <c r="C15" s="168">
        <v>36201212847</v>
      </c>
      <c r="D15" s="169"/>
      <c r="E15" s="175"/>
      <c r="F15" s="164"/>
      <c r="G15" s="90" t="s">
        <v>11</v>
      </c>
      <c r="H15" s="168" t="s">
        <v>507</v>
      </c>
      <c r="I15" s="169"/>
      <c r="J15" s="91"/>
    </row>
    <row r="16" spans="1:14" ht="10.9" customHeight="1" x14ac:dyDescent="0.25">
      <c r="A16" s="84"/>
      <c r="B16" s="88"/>
      <c r="C16" s="87"/>
      <c r="D16" s="87"/>
      <c r="E16" s="137"/>
      <c r="F16" s="137"/>
      <c r="G16" s="137"/>
      <c r="H16" s="137"/>
      <c r="I16" s="87"/>
      <c r="J16" s="89"/>
    </row>
    <row r="17" spans="1:10" ht="22.9" customHeight="1" x14ac:dyDescent="0.25">
      <c r="A17" s="92"/>
      <c r="B17" s="90" t="s">
        <v>12</v>
      </c>
      <c r="C17" s="170" t="s">
        <v>508</v>
      </c>
      <c r="D17" s="171"/>
      <c r="E17" s="93"/>
      <c r="F17" s="93"/>
      <c r="G17" s="93"/>
      <c r="H17" s="93"/>
      <c r="I17" s="93"/>
      <c r="J17" s="91"/>
    </row>
    <row r="18" spans="1:10" x14ac:dyDescent="0.25">
      <c r="A18" s="172"/>
      <c r="B18" s="173"/>
      <c r="C18" s="137"/>
      <c r="D18" s="137"/>
      <c r="E18" s="137"/>
      <c r="F18" s="137"/>
      <c r="G18" s="137"/>
      <c r="H18" s="137"/>
      <c r="I18" s="87"/>
      <c r="J18" s="89"/>
    </row>
    <row r="19" spans="1:10" x14ac:dyDescent="0.25">
      <c r="A19" s="162" t="s">
        <v>13</v>
      </c>
      <c r="B19" s="163"/>
      <c r="C19" s="141" t="s">
        <v>509</v>
      </c>
      <c r="D19" s="142"/>
      <c r="E19" s="142"/>
      <c r="F19" s="142"/>
      <c r="G19" s="142"/>
      <c r="H19" s="142"/>
      <c r="I19" s="142"/>
      <c r="J19" s="143"/>
    </row>
    <row r="20" spans="1:10" x14ac:dyDescent="0.25">
      <c r="A20" s="86"/>
      <c r="B20" s="87"/>
      <c r="C20" s="94"/>
      <c r="D20" s="87"/>
      <c r="E20" s="137"/>
      <c r="F20" s="137"/>
      <c r="G20" s="137"/>
      <c r="H20" s="137"/>
      <c r="I20" s="87"/>
      <c r="J20" s="89"/>
    </row>
    <row r="21" spans="1:10" x14ac:dyDescent="0.25">
      <c r="A21" s="162" t="s">
        <v>14</v>
      </c>
      <c r="B21" s="163"/>
      <c r="C21" s="168">
        <v>52440</v>
      </c>
      <c r="D21" s="169"/>
      <c r="E21" s="137"/>
      <c r="F21" s="137"/>
      <c r="G21" s="141" t="s">
        <v>510</v>
      </c>
      <c r="H21" s="142"/>
      <c r="I21" s="142"/>
      <c r="J21" s="143"/>
    </row>
    <row r="22" spans="1:10" x14ac:dyDescent="0.25">
      <c r="A22" s="86"/>
      <c r="B22" s="87"/>
      <c r="C22" s="87"/>
      <c r="D22" s="87"/>
      <c r="E22" s="137"/>
      <c r="F22" s="137"/>
      <c r="G22" s="137"/>
      <c r="H22" s="137"/>
      <c r="I22" s="87"/>
      <c r="J22" s="89"/>
    </row>
    <row r="23" spans="1:10" x14ac:dyDescent="0.25">
      <c r="A23" s="162" t="s">
        <v>15</v>
      </c>
      <c r="B23" s="163"/>
      <c r="C23" s="141" t="s">
        <v>511</v>
      </c>
      <c r="D23" s="142"/>
      <c r="E23" s="142"/>
      <c r="F23" s="142"/>
      <c r="G23" s="142"/>
      <c r="H23" s="142"/>
      <c r="I23" s="142"/>
      <c r="J23" s="143"/>
    </row>
    <row r="24" spans="1:10" x14ac:dyDescent="0.25">
      <c r="A24" s="86"/>
      <c r="B24" s="87"/>
      <c r="C24" s="87"/>
      <c r="D24" s="87"/>
      <c r="E24" s="137"/>
      <c r="F24" s="137"/>
      <c r="G24" s="137"/>
      <c r="H24" s="137"/>
      <c r="I24" s="87"/>
      <c r="J24" s="89"/>
    </row>
    <row r="25" spans="1:10" x14ac:dyDescent="0.25">
      <c r="A25" s="162" t="s">
        <v>16</v>
      </c>
      <c r="B25" s="163"/>
      <c r="C25" s="165" t="s">
        <v>512</v>
      </c>
      <c r="D25" s="166"/>
      <c r="E25" s="166"/>
      <c r="F25" s="166"/>
      <c r="G25" s="166"/>
      <c r="H25" s="166"/>
      <c r="I25" s="166"/>
      <c r="J25" s="167"/>
    </row>
    <row r="26" spans="1:10" x14ac:dyDescent="0.25">
      <c r="A26" s="86"/>
      <c r="B26" s="87"/>
      <c r="C26" s="94"/>
      <c r="D26" s="87"/>
      <c r="E26" s="137"/>
      <c r="F26" s="137"/>
      <c r="G26" s="137"/>
      <c r="H26" s="137"/>
      <c r="I26" s="87"/>
      <c r="J26" s="89"/>
    </row>
    <row r="27" spans="1:10" x14ac:dyDescent="0.25">
      <c r="A27" s="162" t="s">
        <v>17</v>
      </c>
      <c r="B27" s="163"/>
      <c r="C27" s="165" t="s">
        <v>513</v>
      </c>
      <c r="D27" s="166"/>
      <c r="E27" s="166"/>
      <c r="F27" s="166"/>
      <c r="G27" s="166"/>
      <c r="H27" s="166"/>
      <c r="I27" s="166"/>
      <c r="J27" s="167"/>
    </row>
    <row r="28" spans="1:10" ht="13.9" customHeight="1" x14ac:dyDescent="0.25">
      <c r="A28" s="86"/>
      <c r="B28" s="87"/>
      <c r="C28" s="94"/>
      <c r="D28" s="87"/>
      <c r="E28" s="137"/>
      <c r="F28" s="137"/>
      <c r="G28" s="137"/>
      <c r="H28" s="137"/>
      <c r="I28" s="87"/>
      <c r="J28" s="89"/>
    </row>
    <row r="29" spans="1:10" ht="22.9" customHeight="1" x14ac:dyDescent="0.25">
      <c r="A29" s="130" t="s">
        <v>18</v>
      </c>
      <c r="B29" s="163"/>
      <c r="C29" s="110" t="s">
        <v>540</v>
      </c>
      <c r="D29" s="96"/>
      <c r="E29" s="144"/>
      <c r="F29" s="144"/>
      <c r="G29" s="144"/>
      <c r="H29" s="144"/>
      <c r="I29" s="97"/>
      <c r="J29" s="98"/>
    </row>
    <row r="30" spans="1:10" x14ac:dyDescent="0.25">
      <c r="A30" s="86"/>
      <c r="B30" s="87"/>
      <c r="C30" s="87"/>
      <c r="D30" s="87"/>
      <c r="E30" s="137"/>
      <c r="F30" s="137"/>
      <c r="G30" s="137"/>
      <c r="H30" s="137"/>
      <c r="I30" s="97"/>
      <c r="J30" s="98"/>
    </row>
    <row r="31" spans="1:10" x14ac:dyDescent="0.25">
      <c r="A31" s="162" t="s">
        <v>19</v>
      </c>
      <c r="B31" s="163"/>
      <c r="C31" s="110" t="s">
        <v>514</v>
      </c>
      <c r="D31" s="161" t="s">
        <v>20</v>
      </c>
      <c r="E31" s="145"/>
      <c r="F31" s="145"/>
      <c r="G31" s="145"/>
      <c r="H31" s="99"/>
      <c r="I31" s="100" t="s">
        <v>21</v>
      </c>
      <c r="J31" s="101" t="s">
        <v>22</v>
      </c>
    </row>
    <row r="32" spans="1:10" x14ac:dyDescent="0.25">
      <c r="A32" s="162"/>
      <c r="B32" s="163"/>
      <c r="C32" s="102"/>
      <c r="D32" s="70"/>
      <c r="E32" s="164"/>
      <c r="F32" s="164"/>
      <c r="G32" s="164"/>
      <c r="H32" s="164"/>
      <c r="I32" s="97"/>
      <c r="J32" s="98"/>
    </row>
    <row r="33" spans="1:10" x14ac:dyDescent="0.25">
      <c r="A33" s="162" t="s">
        <v>23</v>
      </c>
      <c r="B33" s="163"/>
      <c r="C33" s="95" t="s">
        <v>515</v>
      </c>
      <c r="D33" s="161" t="s">
        <v>24</v>
      </c>
      <c r="E33" s="145"/>
      <c r="F33" s="145"/>
      <c r="G33" s="145"/>
      <c r="H33" s="93"/>
      <c r="I33" s="100" t="s">
        <v>25</v>
      </c>
      <c r="J33" s="101" t="s">
        <v>26</v>
      </c>
    </row>
    <row r="34" spans="1:10" x14ac:dyDescent="0.25">
      <c r="A34" s="86"/>
      <c r="B34" s="87"/>
      <c r="C34" s="87"/>
      <c r="D34" s="87"/>
      <c r="E34" s="137"/>
      <c r="F34" s="137"/>
      <c r="G34" s="137"/>
      <c r="H34" s="137"/>
      <c r="I34" s="87"/>
      <c r="J34" s="89"/>
    </row>
    <row r="35" spans="1:10" x14ac:dyDescent="0.25">
      <c r="A35" s="161" t="s">
        <v>27</v>
      </c>
      <c r="B35" s="145"/>
      <c r="C35" s="145"/>
      <c r="D35" s="145"/>
      <c r="E35" s="145" t="s">
        <v>28</v>
      </c>
      <c r="F35" s="145"/>
      <c r="G35" s="145"/>
      <c r="H35" s="145"/>
      <c r="I35" s="145"/>
      <c r="J35" s="103" t="s">
        <v>29</v>
      </c>
    </row>
    <row r="36" spans="1:10" x14ac:dyDescent="0.25">
      <c r="A36" s="86"/>
      <c r="B36" s="87"/>
      <c r="C36" s="87"/>
      <c r="D36" s="87"/>
      <c r="E36" s="137"/>
      <c r="F36" s="137"/>
      <c r="G36" s="137"/>
      <c r="H36" s="137"/>
      <c r="I36" s="87"/>
      <c r="J36" s="98"/>
    </row>
    <row r="37" spans="1:10" x14ac:dyDescent="0.25">
      <c r="A37" s="156" t="s">
        <v>516</v>
      </c>
      <c r="B37" s="157"/>
      <c r="C37" s="157"/>
      <c r="D37" s="157"/>
      <c r="E37" s="156" t="s">
        <v>517</v>
      </c>
      <c r="F37" s="157"/>
      <c r="G37" s="157"/>
      <c r="H37" s="157"/>
      <c r="I37" s="158"/>
      <c r="J37" s="125" t="s">
        <v>518</v>
      </c>
    </row>
    <row r="38" spans="1:10" x14ac:dyDescent="0.25">
      <c r="A38" s="86"/>
      <c r="B38" s="87"/>
      <c r="C38" s="94"/>
      <c r="D38" s="160"/>
      <c r="E38" s="160"/>
      <c r="F38" s="160"/>
      <c r="G38" s="160"/>
      <c r="H38" s="160"/>
      <c r="I38" s="160"/>
      <c r="J38" s="89"/>
    </row>
    <row r="39" spans="1:10" x14ac:dyDescent="0.25">
      <c r="A39" s="156" t="s">
        <v>519</v>
      </c>
      <c r="B39" s="157"/>
      <c r="C39" s="157"/>
      <c r="D39" s="158"/>
      <c r="E39" s="156" t="s">
        <v>520</v>
      </c>
      <c r="F39" s="157"/>
      <c r="G39" s="157"/>
      <c r="H39" s="157"/>
      <c r="I39" s="158"/>
      <c r="J39" s="126" t="s">
        <v>521</v>
      </c>
    </row>
    <row r="40" spans="1:10" x14ac:dyDescent="0.25">
      <c r="A40" s="86"/>
      <c r="B40" s="87"/>
      <c r="C40" s="94"/>
      <c r="D40" s="104"/>
      <c r="E40" s="160"/>
      <c r="F40" s="160"/>
      <c r="G40" s="160"/>
      <c r="H40" s="160"/>
      <c r="I40" s="88"/>
      <c r="J40" s="89"/>
    </row>
    <row r="41" spans="1:10" x14ac:dyDescent="0.25">
      <c r="A41" s="156" t="s">
        <v>522</v>
      </c>
      <c r="B41" s="157"/>
      <c r="C41" s="157"/>
      <c r="D41" s="158"/>
      <c r="E41" s="156" t="s">
        <v>523</v>
      </c>
      <c r="F41" s="157"/>
      <c r="G41" s="157"/>
      <c r="H41" s="157"/>
      <c r="I41" s="158"/>
      <c r="J41" s="126">
        <v>2006103</v>
      </c>
    </row>
    <row r="42" spans="1:10" x14ac:dyDescent="0.25">
      <c r="A42" s="86"/>
      <c r="B42" s="87"/>
      <c r="C42" s="94"/>
      <c r="D42" s="104"/>
      <c r="E42" s="160"/>
      <c r="F42" s="160"/>
      <c r="G42" s="160"/>
      <c r="H42" s="160"/>
      <c r="I42" s="88"/>
      <c r="J42" s="89"/>
    </row>
    <row r="43" spans="1:10" x14ac:dyDescent="0.25">
      <c r="A43" s="156" t="s">
        <v>524</v>
      </c>
      <c r="B43" s="157" t="s">
        <v>525</v>
      </c>
      <c r="C43" s="157"/>
      <c r="D43" s="158"/>
      <c r="E43" s="156" t="s">
        <v>523</v>
      </c>
      <c r="F43" s="157"/>
      <c r="G43" s="157"/>
      <c r="H43" s="157"/>
      <c r="I43" s="158"/>
      <c r="J43" s="126">
        <v>2315211</v>
      </c>
    </row>
    <row r="44" spans="1:10" x14ac:dyDescent="0.25">
      <c r="A44" s="105"/>
      <c r="B44" s="94"/>
      <c r="C44" s="154"/>
      <c r="D44" s="154"/>
      <c r="E44" s="137"/>
      <c r="F44" s="137"/>
      <c r="G44" s="154"/>
      <c r="H44" s="154"/>
      <c r="I44" s="154"/>
      <c r="J44" s="89"/>
    </row>
    <row r="45" spans="1:10" x14ac:dyDescent="0.25">
      <c r="A45" s="156" t="s">
        <v>526</v>
      </c>
      <c r="B45" s="157"/>
      <c r="C45" s="157"/>
      <c r="D45" s="158"/>
      <c r="E45" s="156" t="s">
        <v>523</v>
      </c>
      <c r="F45" s="157"/>
      <c r="G45" s="157"/>
      <c r="H45" s="157"/>
      <c r="I45" s="158"/>
      <c r="J45" s="126">
        <v>2006120</v>
      </c>
    </row>
    <row r="46" spans="1:10" x14ac:dyDescent="0.25">
      <c r="A46" s="105"/>
      <c r="B46" s="94"/>
      <c r="C46" s="94"/>
      <c r="D46" s="87"/>
      <c r="E46" s="159"/>
      <c r="F46" s="159"/>
      <c r="G46" s="154"/>
      <c r="H46" s="154"/>
      <c r="I46" s="87"/>
      <c r="J46" s="89"/>
    </row>
    <row r="47" spans="1:10" x14ac:dyDescent="0.25">
      <c r="A47" s="156" t="s">
        <v>527</v>
      </c>
      <c r="B47" s="157"/>
      <c r="C47" s="157"/>
      <c r="D47" s="158"/>
      <c r="E47" s="156" t="s">
        <v>528</v>
      </c>
      <c r="F47" s="157"/>
      <c r="G47" s="157"/>
      <c r="H47" s="157"/>
      <c r="I47" s="158"/>
      <c r="J47" s="126">
        <v>3044572</v>
      </c>
    </row>
    <row r="48" spans="1:10" x14ac:dyDescent="0.25">
      <c r="A48" s="105"/>
      <c r="B48" s="94"/>
      <c r="C48" s="94"/>
      <c r="D48" s="87"/>
      <c r="E48" s="137"/>
      <c r="F48" s="137"/>
      <c r="G48" s="154"/>
      <c r="H48" s="154"/>
      <c r="I48" s="87"/>
      <c r="J48" s="106" t="s">
        <v>30</v>
      </c>
    </row>
    <row r="49" spans="1:10" x14ac:dyDescent="0.25">
      <c r="A49" s="105"/>
      <c r="B49" s="94"/>
      <c r="C49" s="94"/>
      <c r="D49" s="87"/>
      <c r="E49" s="137"/>
      <c r="F49" s="137"/>
      <c r="G49" s="154"/>
      <c r="H49" s="154"/>
      <c r="I49" s="87"/>
      <c r="J49" s="106" t="s">
        <v>31</v>
      </c>
    </row>
    <row r="50" spans="1:10" ht="14.45" customHeight="1" x14ac:dyDescent="0.25">
      <c r="A50" s="130" t="s">
        <v>32</v>
      </c>
      <c r="B50" s="131"/>
      <c r="C50" s="147" t="s">
        <v>529</v>
      </c>
      <c r="D50" s="148"/>
      <c r="E50" s="149" t="s">
        <v>33</v>
      </c>
      <c r="F50" s="150"/>
      <c r="G50" s="151"/>
      <c r="H50" s="152"/>
      <c r="I50" s="152"/>
      <c r="J50" s="153"/>
    </row>
    <row r="51" spans="1:10" x14ac:dyDescent="0.25">
      <c r="A51" s="105"/>
      <c r="B51" s="94"/>
      <c r="C51" s="154"/>
      <c r="D51" s="154"/>
      <c r="E51" s="137"/>
      <c r="F51" s="137"/>
      <c r="G51" s="155" t="s">
        <v>34</v>
      </c>
      <c r="H51" s="155"/>
      <c r="I51" s="155"/>
      <c r="J51" s="78"/>
    </row>
    <row r="52" spans="1:10" ht="13.9" customHeight="1" x14ac:dyDescent="0.25">
      <c r="A52" s="130" t="s">
        <v>35</v>
      </c>
      <c r="B52" s="131"/>
      <c r="C52" s="141" t="s">
        <v>530</v>
      </c>
      <c r="D52" s="142"/>
      <c r="E52" s="142"/>
      <c r="F52" s="142"/>
      <c r="G52" s="142"/>
      <c r="H52" s="142"/>
      <c r="I52" s="142"/>
      <c r="J52" s="143"/>
    </row>
    <row r="53" spans="1:10" x14ac:dyDescent="0.25">
      <c r="A53" s="86"/>
      <c r="B53" s="87"/>
      <c r="C53" s="144" t="s">
        <v>36</v>
      </c>
      <c r="D53" s="144"/>
      <c r="E53" s="144"/>
      <c r="F53" s="144"/>
      <c r="G53" s="144"/>
      <c r="H53" s="144"/>
      <c r="I53" s="144"/>
      <c r="J53" s="89"/>
    </row>
    <row r="54" spans="1:10" x14ac:dyDescent="0.25">
      <c r="A54" s="130" t="s">
        <v>37</v>
      </c>
      <c r="B54" s="131"/>
      <c r="C54" s="141" t="s">
        <v>531</v>
      </c>
      <c r="D54" s="142"/>
      <c r="E54" s="143"/>
      <c r="F54" s="137"/>
      <c r="G54" s="137"/>
      <c r="H54" s="145"/>
      <c r="I54" s="145"/>
      <c r="J54" s="146"/>
    </row>
    <row r="55" spans="1:10" x14ac:dyDescent="0.25">
      <c r="A55" s="86"/>
      <c r="B55" s="87"/>
      <c r="C55" s="94"/>
      <c r="D55" s="87"/>
      <c r="E55" s="137"/>
      <c r="F55" s="137"/>
      <c r="G55" s="137"/>
      <c r="H55" s="137"/>
      <c r="I55" s="87"/>
      <c r="J55" s="89"/>
    </row>
    <row r="56" spans="1:10" ht="14.45" customHeight="1" x14ac:dyDescent="0.25">
      <c r="A56" s="130" t="s">
        <v>38</v>
      </c>
      <c r="B56" s="131"/>
      <c r="C56" s="138" t="s">
        <v>532</v>
      </c>
      <c r="D56" s="139"/>
      <c r="E56" s="139"/>
      <c r="F56" s="139"/>
      <c r="G56" s="139"/>
      <c r="H56" s="139"/>
      <c r="I56" s="139"/>
      <c r="J56" s="140"/>
    </row>
    <row r="57" spans="1:10" x14ac:dyDescent="0.25">
      <c r="A57" s="86"/>
      <c r="B57" s="87"/>
      <c r="C57" s="87"/>
      <c r="D57" s="87"/>
      <c r="E57" s="137"/>
      <c r="F57" s="137"/>
      <c r="G57" s="137"/>
      <c r="H57" s="137"/>
      <c r="I57" s="87"/>
      <c r="J57" s="89"/>
    </row>
    <row r="58" spans="1:10" x14ac:dyDescent="0.25">
      <c r="A58" s="130" t="s">
        <v>39</v>
      </c>
      <c r="B58" s="131"/>
      <c r="C58" s="132"/>
      <c r="D58" s="133"/>
      <c r="E58" s="133"/>
      <c r="F58" s="133"/>
      <c r="G58" s="133"/>
      <c r="H58" s="133"/>
      <c r="I58" s="133"/>
      <c r="J58" s="134"/>
    </row>
    <row r="59" spans="1:10" ht="14.45" customHeight="1" x14ac:dyDescent="0.25">
      <c r="A59" s="86"/>
      <c r="B59" s="87"/>
      <c r="C59" s="135" t="s">
        <v>40</v>
      </c>
      <c r="D59" s="135"/>
      <c r="E59" s="135"/>
      <c r="F59" s="135"/>
      <c r="G59" s="87"/>
      <c r="H59" s="87"/>
      <c r="I59" s="87"/>
      <c r="J59" s="89"/>
    </row>
    <row r="60" spans="1:10" x14ac:dyDescent="0.25">
      <c r="A60" s="130" t="s">
        <v>41</v>
      </c>
      <c r="B60" s="131"/>
      <c r="C60" s="132"/>
      <c r="D60" s="133"/>
      <c r="E60" s="133"/>
      <c r="F60" s="133"/>
      <c r="G60" s="133"/>
      <c r="H60" s="133"/>
      <c r="I60" s="133"/>
      <c r="J60" s="134"/>
    </row>
    <row r="61" spans="1:10" ht="14.45" customHeight="1" x14ac:dyDescent="0.25">
      <c r="A61" s="107"/>
      <c r="B61" s="108"/>
      <c r="C61" s="136" t="s">
        <v>42</v>
      </c>
      <c r="D61" s="136"/>
      <c r="E61" s="136"/>
      <c r="F61" s="136"/>
      <c r="G61" s="136"/>
      <c r="H61" s="108"/>
      <c r="I61" s="108"/>
      <c r="J61" s="109"/>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55" zoomScale="110" zoomScaleNormal="100" zoomScaleSheetLayoutView="110" workbookViewId="0">
      <selection activeCell="D149" sqref="D149"/>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0" t="s">
        <v>43</v>
      </c>
      <c r="B1" s="201"/>
      <c r="C1" s="201"/>
      <c r="D1" s="201"/>
      <c r="E1" s="201"/>
      <c r="F1" s="201"/>
      <c r="G1" s="201"/>
      <c r="H1" s="201"/>
      <c r="I1" s="201"/>
    </row>
    <row r="2" spans="1:9" x14ac:dyDescent="0.2">
      <c r="A2" s="202" t="s">
        <v>535</v>
      </c>
      <c r="B2" s="203"/>
      <c r="C2" s="203"/>
      <c r="D2" s="203"/>
      <c r="E2" s="203"/>
      <c r="F2" s="203"/>
      <c r="G2" s="203"/>
      <c r="H2" s="203"/>
      <c r="I2" s="203"/>
    </row>
    <row r="3" spans="1:9" x14ac:dyDescent="0.2">
      <c r="A3" s="204" t="s">
        <v>44</v>
      </c>
      <c r="B3" s="205"/>
      <c r="C3" s="205"/>
      <c r="D3" s="205"/>
      <c r="E3" s="205"/>
      <c r="F3" s="205"/>
      <c r="G3" s="205"/>
      <c r="H3" s="205"/>
      <c r="I3" s="205"/>
    </row>
    <row r="4" spans="1:9" x14ac:dyDescent="0.2">
      <c r="A4" s="206" t="s">
        <v>533</v>
      </c>
      <c r="B4" s="207"/>
      <c r="C4" s="207"/>
      <c r="D4" s="207"/>
      <c r="E4" s="207"/>
      <c r="F4" s="207"/>
      <c r="G4" s="207"/>
      <c r="H4" s="207"/>
      <c r="I4" s="208"/>
    </row>
    <row r="5" spans="1:9" ht="45" x14ac:dyDescent="0.2">
      <c r="A5" s="211" t="s">
        <v>45</v>
      </c>
      <c r="B5" s="212"/>
      <c r="C5" s="212"/>
      <c r="D5" s="212"/>
      <c r="E5" s="212"/>
      <c r="F5" s="212"/>
      <c r="G5" s="11" t="s">
        <v>46</v>
      </c>
      <c r="H5" s="13" t="s">
        <v>47</v>
      </c>
      <c r="I5" s="13" t="s">
        <v>48</v>
      </c>
    </row>
    <row r="6" spans="1:9" x14ac:dyDescent="0.2">
      <c r="A6" s="209">
        <v>1</v>
      </c>
      <c r="B6" s="210"/>
      <c r="C6" s="210"/>
      <c r="D6" s="210"/>
      <c r="E6" s="210"/>
      <c r="F6" s="210"/>
      <c r="G6" s="12">
        <v>2</v>
      </c>
      <c r="H6" s="13">
        <v>3</v>
      </c>
      <c r="I6" s="13">
        <v>4</v>
      </c>
    </row>
    <row r="7" spans="1:9" x14ac:dyDescent="0.2">
      <c r="A7" s="213"/>
      <c r="B7" s="213"/>
      <c r="C7" s="213"/>
      <c r="D7" s="213"/>
      <c r="E7" s="213"/>
      <c r="F7" s="213"/>
      <c r="G7" s="213"/>
      <c r="H7" s="213"/>
      <c r="I7" s="213"/>
    </row>
    <row r="8" spans="1:9" ht="12.75" customHeight="1" x14ac:dyDescent="0.2">
      <c r="A8" s="194" t="s">
        <v>49</v>
      </c>
      <c r="B8" s="194"/>
      <c r="C8" s="194"/>
      <c r="D8" s="194"/>
      <c r="E8" s="194"/>
      <c r="F8" s="194"/>
      <c r="G8" s="14">
        <v>1</v>
      </c>
      <c r="H8" s="31">
        <v>0</v>
      </c>
      <c r="I8" s="31">
        <v>0</v>
      </c>
    </row>
    <row r="9" spans="1:9" ht="12.75" customHeight="1" x14ac:dyDescent="0.2">
      <c r="A9" s="195" t="s">
        <v>50</v>
      </c>
      <c r="B9" s="195"/>
      <c r="C9" s="195"/>
      <c r="D9" s="195"/>
      <c r="E9" s="195"/>
      <c r="F9" s="195"/>
      <c r="G9" s="15">
        <v>2</v>
      </c>
      <c r="H9" s="32">
        <f>H10+H17+H27+H38+H43</f>
        <v>6087157859</v>
      </c>
      <c r="I9" s="32">
        <f>I10+I17+I27+I38+I43</f>
        <v>5939685224</v>
      </c>
    </row>
    <row r="10" spans="1:9" ht="12.75" customHeight="1" x14ac:dyDescent="0.2">
      <c r="A10" s="197" t="s">
        <v>51</v>
      </c>
      <c r="B10" s="197"/>
      <c r="C10" s="197"/>
      <c r="D10" s="197"/>
      <c r="E10" s="197"/>
      <c r="F10" s="197"/>
      <c r="G10" s="15">
        <v>3</v>
      </c>
      <c r="H10" s="32">
        <f>H11+H12+H13+H14+H15+H16</f>
        <v>46400186</v>
      </c>
      <c r="I10" s="32">
        <f>I11+I12+I13+I14+I15+I16</f>
        <v>42161019</v>
      </c>
    </row>
    <row r="11" spans="1:9" ht="12.75" customHeight="1" x14ac:dyDescent="0.2">
      <c r="A11" s="193" t="s">
        <v>505</v>
      </c>
      <c r="B11" s="193"/>
      <c r="C11" s="193"/>
      <c r="D11" s="193"/>
      <c r="E11" s="193"/>
      <c r="F11" s="193"/>
      <c r="G11" s="14">
        <v>4</v>
      </c>
      <c r="H11" s="31">
        <v>0</v>
      </c>
      <c r="I11" s="31">
        <v>0</v>
      </c>
    </row>
    <row r="12" spans="1:9" ht="22.9" customHeight="1" x14ac:dyDescent="0.2">
      <c r="A12" s="193" t="s">
        <v>504</v>
      </c>
      <c r="B12" s="193"/>
      <c r="C12" s="193"/>
      <c r="D12" s="193"/>
      <c r="E12" s="193"/>
      <c r="F12" s="193"/>
      <c r="G12" s="14">
        <v>5</v>
      </c>
      <c r="H12" s="31">
        <v>37551928</v>
      </c>
      <c r="I12" s="31">
        <v>30134694</v>
      </c>
    </row>
    <row r="13" spans="1:9" ht="12.75" customHeight="1" x14ac:dyDescent="0.2">
      <c r="A13" s="193" t="s">
        <v>52</v>
      </c>
      <c r="B13" s="193"/>
      <c r="C13" s="193"/>
      <c r="D13" s="193"/>
      <c r="E13" s="193"/>
      <c r="F13" s="193"/>
      <c r="G13" s="14">
        <v>6</v>
      </c>
      <c r="H13" s="31">
        <v>6567609</v>
      </c>
      <c r="I13" s="31">
        <v>6567609</v>
      </c>
    </row>
    <row r="14" spans="1:9" ht="12.75" customHeight="1" x14ac:dyDescent="0.2">
      <c r="A14" s="193" t="s">
        <v>53</v>
      </c>
      <c r="B14" s="193"/>
      <c r="C14" s="193"/>
      <c r="D14" s="193"/>
      <c r="E14" s="193"/>
      <c r="F14" s="193"/>
      <c r="G14" s="14">
        <v>7</v>
      </c>
      <c r="H14" s="31">
        <v>0</v>
      </c>
      <c r="I14" s="31">
        <v>0</v>
      </c>
    </row>
    <row r="15" spans="1:9" ht="12.75" customHeight="1" x14ac:dyDescent="0.2">
      <c r="A15" s="193" t="s">
        <v>54</v>
      </c>
      <c r="B15" s="193"/>
      <c r="C15" s="193"/>
      <c r="D15" s="193"/>
      <c r="E15" s="193"/>
      <c r="F15" s="193"/>
      <c r="G15" s="14">
        <v>8</v>
      </c>
      <c r="H15" s="31">
        <v>2280649</v>
      </c>
      <c r="I15" s="31">
        <v>5458716</v>
      </c>
    </row>
    <row r="16" spans="1:9" ht="12.75" customHeight="1" x14ac:dyDescent="0.2">
      <c r="A16" s="193" t="s">
        <v>55</v>
      </c>
      <c r="B16" s="193"/>
      <c r="C16" s="193"/>
      <c r="D16" s="193"/>
      <c r="E16" s="193"/>
      <c r="F16" s="193"/>
      <c r="G16" s="14">
        <v>9</v>
      </c>
      <c r="H16" s="31">
        <v>0</v>
      </c>
      <c r="I16" s="31">
        <v>0</v>
      </c>
    </row>
    <row r="17" spans="1:9" ht="12.75" customHeight="1" x14ac:dyDescent="0.2">
      <c r="A17" s="197" t="s">
        <v>56</v>
      </c>
      <c r="B17" s="197"/>
      <c r="C17" s="197"/>
      <c r="D17" s="197"/>
      <c r="E17" s="197"/>
      <c r="F17" s="197"/>
      <c r="G17" s="15">
        <v>10</v>
      </c>
      <c r="H17" s="32">
        <f>H18+H19+H20+H21+H22+H23+H24+H25+H26</f>
        <v>5662917241</v>
      </c>
      <c r="I17" s="32">
        <f>I18+I19+I20+I21+I22+I23+I24+I25+I26</f>
        <v>5463912827</v>
      </c>
    </row>
    <row r="18" spans="1:9" ht="12.75" customHeight="1" x14ac:dyDescent="0.2">
      <c r="A18" s="193" t="s">
        <v>57</v>
      </c>
      <c r="B18" s="193"/>
      <c r="C18" s="193"/>
      <c r="D18" s="193"/>
      <c r="E18" s="193"/>
      <c r="F18" s="193"/>
      <c r="G18" s="14">
        <v>11</v>
      </c>
      <c r="H18" s="31">
        <v>976429207</v>
      </c>
      <c r="I18" s="31">
        <v>983495452</v>
      </c>
    </row>
    <row r="19" spans="1:9" ht="12.75" customHeight="1" x14ac:dyDescent="0.2">
      <c r="A19" s="193" t="s">
        <v>58</v>
      </c>
      <c r="B19" s="193"/>
      <c r="C19" s="193"/>
      <c r="D19" s="193"/>
      <c r="E19" s="193"/>
      <c r="F19" s="193"/>
      <c r="G19" s="14">
        <v>12</v>
      </c>
      <c r="H19" s="31">
        <v>3560463801</v>
      </c>
      <c r="I19" s="31">
        <v>3401204996</v>
      </c>
    </row>
    <row r="20" spans="1:9" ht="12.75" customHeight="1" x14ac:dyDescent="0.2">
      <c r="A20" s="193" t="s">
        <v>59</v>
      </c>
      <c r="B20" s="193"/>
      <c r="C20" s="193"/>
      <c r="D20" s="193"/>
      <c r="E20" s="193"/>
      <c r="F20" s="193"/>
      <c r="G20" s="14">
        <v>13</v>
      </c>
      <c r="H20" s="31">
        <v>488743200</v>
      </c>
      <c r="I20" s="31">
        <v>447278920</v>
      </c>
    </row>
    <row r="21" spans="1:9" ht="12.75" customHeight="1" x14ac:dyDescent="0.2">
      <c r="A21" s="193" t="s">
        <v>60</v>
      </c>
      <c r="B21" s="193"/>
      <c r="C21" s="193"/>
      <c r="D21" s="193"/>
      <c r="E21" s="193"/>
      <c r="F21" s="193"/>
      <c r="G21" s="14">
        <v>14</v>
      </c>
      <c r="H21" s="31">
        <v>116542756</v>
      </c>
      <c r="I21" s="31">
        <v>99882352</v>
      </c>
    </row>
    <row r="22" spans="1:9" ht="12.75" customHeight="1" x14ac:dyDescent="0.2">
      <c r="A22" s="193" t="s">
        <v>61</v>
      </c>
      <c r="B22" s="193"/>
      <c r="C22" s="193"/>
      <c r="D22" s="193"/>
      <c r="E22" s="193"/>
      <c r="F22" s="193"/>
      <c r="G22" s="14">
        <v>15</v>
      </c>
      <c r="H22" s="31">
        <v>0</v>
      </c>
      <c r="I22" s="31">
        <v>0</v>
      </c>
    </row>
    <row r="23" spans="1:9" ht="12.75" customHeight="1" x14ac:dyDescent="0.2">
      <c r="A23" s="193" t="s">
        <v>62</v>
      </c>
      <c r="B23" s="193"/>
      <c r="C23" s="193"/>
      <c r="D23" s="193"/>
      <c r="E23" s="193"/>
      <c r="F23" s="193"/>
      <c r="G23" s="14">
        <v>16</v>
      </c>
      <c r="H23" s="31">
        <v>988061</v>
      </c>
      <c r="I23" s="31">
        <v>563373</v>
      </c>
    </row>
    <row r="24" spans="1:9" ht="12.75" customHeight="1" x14ac:dyDescent="0.2">
      <c r="A24" s="193" t="s">
        <v>63</v>
      </c>
      <c r="B24" s="193"/>
      <c r="C24" s="193"/>
      <c r="D24" s="193"/>
      <c r="E24" s="193"/>
      <c r="F24" s="193"/>
      <c r="G24" s="14">
        <v>17</v>
      </c>
      <c r="H24" s="31">
        <v>443016063</v>
      </c>
      <c r="I24" s="31">
        <v>466907427</v>
      </c>
    </row>
    <row r="25" spans="1:9" ht="12.75" customHeight="1" x14ac:dyDescent="0.2">
      <c r="A25" s="193" t="s">
        <v>64</v>
      </c>
      <c r="B25" s="193"/>
      <c r="C25" s="193"/>
      <c r="D25" s="193"/>
      <c r="E25" s="193"/>
      <c r="F25" s="193"/>
      <c r="G25" s="14">
        <v>18</v>
      </c>
      <c r="H25" s="31">
        <v>72791725</v>
      </c>
      <c r="I25" s="31">
        <v>61068193</v>
      </c>
    </row>
    <row r="26" spans="1:9" ht="12.75" customHeight="1" x14ac:dyDescent="0.2">
      <c r="A26" s="193" t="s">
        <v>65</v>
      </c>
      <c r="B26" s="193"/>
      <c r="C26" s="193"/>
      <c r="D26" s="193"/>
      <c r="E26" s="193"/>
      <c r="F26" s="193"/>
      <c r="G26" s="14">
        <v>19</v>
      </c>
      <c r="H26" s="31">
        <v>3942428</v>
      </c>
      <c r="I26" s="31">
        <v>3512114</v>
      </c>
    </row>
    <row r="27" spans="1:9" ht="12.75" customHeight="1" x14ac:dyDescent="0.2">
      <c r="A27" s="197" t="s">
        <v>66</v>
      </c>
      <c r="B27" s="197"/>
      <c r="C27" s="197"/>
      <c r="D27" s="197"/>
      <c r="E27" s="197"/>
      <c r="F27" s="197"/>
      <c r="G27" s="15">
        <v>20</v>
      </c>
      <c r="H27" s="32">
        <f>SUM(H28:H37)</f>
        <v>46430294</v>
      </c>
      <c r="I27" s="32">
        <f>SUM(I28:I37)</f>
        <v>44935819.999999955</v>
      </c>
    </row>
    <row r="28" spans="1:9" ht="12.75" customHeight="1" x14ac:dyDescent="0.2">
      <c r="A28" s="193" t="s">
        <v>67</v>
      </c>
      <c r="B28" s="193"/>
      <c r="C28" s="193"/>
      <c r="D28" s="193"/>
      <c r="E28" s="193"/>
      <c r="F28" s="193"/>
      <c r="G28" s="14">
        <v>21</v>
      </c>
      <c r="H28" s="31">
        <v>0</v>
      </c>
      <c r="I28" s="31">
        <v>-4.0978193283081055E-8</v>
      </c>
    </row>
    <row r="29" spans="1:9" ht="12.75" customHeight="1" x14ac:dyDescent="0.2">
      <c r="A29" s="193" t="s">
        <v>68</v>
      </c>
      <c r="B29" s="193"/>
      <c r="C29" s="193"/>
      <c r="D29" s="193"/>
      <c r="E29" s="193"/>
      <c r="F29" s="193"/>
      <c r="G29" s="14">
        <v>22</v>
      </c>
      <c r="H29" s="31">
        <v>0</v>
      </c>
      <c r="I29" s="31">
        <v>0</v>
      </c>
    </row>
    <row r="30" spans="1:9" ht="12.75" customHeight="1" x14ac:dyDescent="0.2">
      <c r="A30" s="193" t="s">
        <v>69</v>
      </c>
      <c r="B30" s="193"/>
      <c r="C30" s="193"/>
      <c r="D30" s="193"/>
      <c r="E30" s="193"/>
      <c r="F30" s="193"/>
      <c r="G30" s="14">
        <v>23</v>
      </c>
      <c r="H30" s="31">
        <v>0</v>
      </c>
      <c r="I30" s="31">
        <v>0</v>
      </c>
    </row>
    <row r="31" spans="1:9" ht="24" customHeight="1" x14ac:dyDescent="0.2">
      <c r="A31" s="193" t="s">
        <v>70</v>
      </c>
      <c r="B31" s="193"/>
      <c r="C31" s="193"/>
      <c r="D31" s="193"/>
      <c r="E31" s="193"/>
      <c r="F31" s="193"/>
      <c r="G31" s="14">
        <v>24</v>
      </c>
      <c r="H31" s="31">
        <v>46054207</v>
      </c>
      <c r="I31" s="31">
        <v>44441336</v>
      </c>
    </row>
    <row r="32" spans="1:9" ht="23.45" customHeight="1" x14ac:dyDescent="0.2">
      <c r="A32" s="193" t="s">
        <v>71</v>
      </c>
      <c r="B32" s="193"/>
      <c r="C32" s="193"/>
      <c r="D32" s="193"/>
      <c r="E32" s="193"/>
      <c r="F32" s="193"/>
      <c r="G32" s="14">
        <v>25</v>
      </c>
      <c r="H32" s="31">
        <v>0</v>
      </c>
      <c r="I32" s="31">
        <v>0</v>
      </c>
    </row>
    <row r="33" spans="1:9" ht="21.6" customHeight="1" x14ac:dyDescent="0.2">
      <c r="A33" s="193" t="s">
        <v>72</v>
      </c>
      <c r="B33" s="193"/>
      <c r="C33" s="193"/>
      <c r="D33" s="193"/>
      <c r="E33" s="193"/>
      <c r="F33" s="193"/>
      <c r="G33" s="14">
        <v>26</v>
      </c>
      <c r="H33" s="31">
        <v>0</v>
      </c>
      <c r="I33" s="31">
        <v>0</v>
      </c>
    </row>
    <row r="34" spans="1:9" ht="12.75" customHeight="1" x14ac:dyDescent="0.2">
      <c r="A34" s="193" t="s">
        <v>73</v>
      </c>
      <c r="B34" s="193"/>
      <c r="C34" s="193"/>
      <c r="D34" s="193"/>
      <c r="E34" s="193"/>
      <c r="F34" s="193"/>
      <c r="G34" s="14">
        <v>27</v>
      </c>
      <c r="H34" s="31">
        <v>147054</v>
      </c>
      <c r="I34" s="31">
        <v>272417</v>
      </c>
    </row>
    <row r="35" spans="1:9" ht="12.75" customHeight="1" x14ac:dyDescent="0.2">
      <c r="A35" s="193" t="s">
        <v>74</v>
      </c>
      <c r="B35" s="193"/>
      <c r="C35" s="193"/>
      <c r="D35" s="193"/>
      <c r="E35" s="193"/>
      <c r="F35" s="193"/>
      <c r="G35" s="14">
        <v>28</v>
      </c>
      <c r="H35" s="31">
        <v>89033</v>
      </c>
      <c r="I35" s="31">
        <v>82067</v>
      </c>
    </row>
    <row r="36" spans="1:9" ht="12.75" customHeight="1" x14ac:dyDescent="0.2">
      <c r="A36" s="193" t="s">
        <v>75</v>
      </c>
      <c r="B36" s="193"/>
      <c r="C36" s="193"/>
      <c r="D36" s="193"/>
      <c r="E36" s="193"/>
      <c r="F36" s="193"/>
      <c r="G36" s="14">
        <v>29</v>
      </c>
      <c r="H36" s="31">
        <v>0</v>
      </c>
      <c r="I36" s="31">
        <v>0</v>
      </c>
    </row>
    <row r="37" spans="1:9" ht="12.75" customHeight="1" x14ac:dyDescent="0.2">
      <c r="A37" s="193" t="s">
        <v>76</v>
      </c>
      <c r="B37" s="193"/>
      <c r="C37" s="193"/>
      <c r="D37" s="193"/>
      <c r="E37" s="193"/>
      <c r="F37" s="193"/>
      <c r="G37" s="14">
        <v>30</v>
      </c>
      <c r="H37" s="31">
        <v>140000</v>
      </c>
      <c r="I37" s="31">
        <v>140000</v>
      </c>
    </row>
    <row r="38" spans="1:9" ht="12.75" customHeight="1" x14ac:dyDescent="0.2">
      <c r="A38" s="197" t="s">
        <v>77</v>
      </c>
      <c r="B38" s="197"/>
      <c r="C38" s="197"/>
      <c r="D38" s="197"/>
      <c r="E38" s="197"/>
      <c r="F38" s="197"/>
      <c r="G38" s="15">
        <v>31</v>
      </c>
      <c r="H38" s="32">
        <f>H39+H40+H41+H42</f>
        <v>0</v>
      </c>
      <c r="I38" s="32">
        <f>I39+I40+I41+I42</f>
        <v>0</v>
      </c>
    </row>
    <row r="39" spans="1:9" ht="12.75" customHeight="1" x14ac:dyDescent="0.2">
      <c r="A39" s="193" t="s">
        <v>78</v>
      </c>
      <c r="B39" s="193"/>
      <c r="C39" s="193"/>
      <c r="D39" s="193"/>
      <c r="E39" s="193"/>
      <c r="F39" s="193"/>
      <c r="G39" s="14">
        <v>32</v>
      </c>
      <c r="H39" s="31">
        <v>0</v>
      </c>
      <c r="I39" s="31">
        <v>0</v>
      </c>
    </row>
    <row r="40" spans="1:9" ht="27" customHeight="1" x14ac:dyDescent="0.2">
      <c r="A40" s="193" t="s">
        <v>79</v>
      </c>
      <c r="B40" s="193"/>
      <c r="C40" s="193"/>
      <c r="D40" s="193"/>
      <c r="E40" s="193"/>
      <c r="F40" s="193"/>
      <c r="G40" s="14">
        <v>33</v>
      </c>
      <c r="H40" s="31">
        <v>0</v>
      </c>
      <c r="I40" s="31">
        <v>0</v>
      </c>
    </row>
    <row r="41" spans="1:9" ht="12.75" customHeight="1" x14ac:dyDescent="0.2">
      <c r="A41" s="193" t="s">
        <v>80</v>
      </c>
      <c r="B41" s="193"/>
      <c r="C41" s="193"/>
      <c r="D41" s="193"/>
      <c r="E41" s="193"/>
      <c r="F41" s="193"/>
      <c r="G41" s="14">
        <v>34</v>
      </c>
      <c r="H41" s="31">
        <v>0</v>
      </c>
      <c r="I41" s="31">
        <v>0</v>
      </c>
    </row>
    <row r="42" spans="1:9" ht="12.75" customHeight="1" x14ac:dyDescent="0.2">
      <c r="A42" s="193" t="s">
        <v>81</v>
      </c>
      <c r="B42" s="193"/>
      <c r="C42" s="193"/>
      <c r="D42" s="193"/>
      <c r="E42" s="193"/>
      <c r="F42" s="193"/>
      <c r="G42" s="14">
        <v>35</v>
      </c>
      <c r="H42" s="31">
        <v>0</v>
      </c>
      <c r="I42" s="31">
        <v>0</v>
      </c>
    </row>
    <row r="43" spans="1:9" ht="12.75" customHeight="1" x14ac:dyDescent="0.2">
      <c r="A43" s="193" t="s">
        <v>82</v>
      </c>
      <c r="B43" s="193"/>
      <c r="C43" s="193"/>
      <c r="D43" s="193"/>
      <c r="E43" s="193"/>
      <c r="F43" s="193"/>
      <c r="G43" s="14">
        <v>36</v>
      </c>
      <c r="H43" s="31">
        <v>331410138</v>
      </c>
      <c r="I43" s="31">
        <v>388675558</v>
      </c>
    </row>
    <row r="44" spans="1:9" ht="12.75" customHeight="1" x14ac:dyDescent="0.2">
      <c r="A44" s="195" t="s">
        <v>83</v>
      </c>
      <c r="B44" s="195"/>
      <c r="C44" s="195"/>
      <c r="D44" s="195"/>
      <c r="E44" s="195"/>
      <c r="F44" s="195"/>
      <c r="G44" s="15">
        <v>37</v>
      </c>
      <c r="H44" s="32">
        <f>H45+H53+H60+H70</f>
        <v>737066269</v>
      </c>
      <c r="I44" s="32">
        <f>I45+I53+I60+I70</f>
        <v>715455142</v>
      </c>
    </row>
    <row r="45" spans="1:9" ht="12.75" customHeight="1" x14ac:dyDescent="0.2">
      <c r="A45" s="197" t="s">
        <v>84</v>
      </c>
      <c r="B45" s="197"/>
      <c r="C45" s="197"/>
      <c r="D45" s="197"/>
      <c r="E45" s="197"/>
      <c r="F45" s="197"/>
      <c r="G45" s="15">
        <v>38</v>
      </c>
      <c r="H45" s="32">
        <f>SUM(H46:H52)</f>
        <v>30335208</v>
      </c>
      <c r="I45" s="32">
        <f>SUM(I46:I52)</f>
        <v>33874269</v>
      </c>
    </row>
    <row r="46" spans="1:9" ht="12.75" customHeight="1" x14ac:dyDescent="0.2">
      <c r="A46" s="193" t="s">
        <v>85</v>
      </c>
      <c r="B46" s="193"/>
      <c r="C46" s="193"/>
      <c r="D46" s="193"/>
      <c r="E46" s="193"/>
      <c r="F46" s="193"/>
      <c r="G46" s="14">
        <v>39</v>
      </c>
      <c r="H46" s="31">
        <v>29329354</v>
      </c>
      <c r="I46" s="31">
        <v>32536651</v>
      </c>
    </row>
    <row r="47" spans="1:9" ht="12.75" customHeight="1" x14ac:dyDescent="0.2">
      <c r="A47" s="193" t="s">
        <v>86</v>
      </c>
      <c r="B47" s="193"/>
      <c r="C47" s="193"/>
      <c r="D47" s="193"/>
      <c r="E47" s="193"/>
      <c r="F47" s="193"/>
      <c r="G47" s="14">
        <v>40</v>
      </c>
      <c r="H47" s="31">
        <v>0</v>
      </c>
      <c r="I47" s="31">
        <v>0</v>
      </c>
    </row>
    <row r="48" spans="1:9" ht="12.75" customHeight="1" x14ac:dyDescent="0.2">
      <c r="A48" s="193" t="s">
        <v>87</v>
      </c>
      <c r="B48" s="193"/>
      <c r="C48" s="193"/>
      <c r="D48" s="193"/>
      <c r="E48" s="193"/>
      <c r="F48" s="193"/>
      <c r="G48" s="14">
        <v>41</v>
      </c>
      <c r="H48" s="31">
        <v>0</v>
      </c>
      <c r="I48" s="31">
        <v>0</v>
      </c>
    </row>
    <row r="49" spans="1:9" ht="12.75" customHeight="1" x14ac:dyDescent="0.2">
      <c r="A49" s="193" t="s">
        <v>88</v>
      </c>
      <c r="B49" s="193"/>
      <c r="C49" s="193"/>
      <c r="D49" s="193"/>
      <c r="E49" s="193"/>
      <c r="F49" s="193"/>
      <c r="G49" s="14">
        <v>42</v>
      </c>
      <c r="H49" s="31">
        <v>973867</v>
      </c>
      <c r="I49" s="31">
        <v>1291527</v>
      </c>
    </row>
    <row r="50" spans="1:9" ht="12.75" customHeight="1" x14ac:dyDescent="0.2">
      <c r="A50" s="193" t="s">
        <v>89</v>
      </c>
      <c r="B50" s="193"/>
      <c r="C50" s="193"/>
      <c r="D50" s="193"/>
      <c r="E50" s="193"/>
      <c r="F50" s="193"/>
      <c r="G50" s="14">
        <v>43</v>
      </c>
      <c r="H50" s="31">
        <v>31987</v>
      </c>
      <c r="I50" s="31">
        <v>46091</v>
      </c>
    </row>
    <row r="51" spans="1:9" ht="12.75" customHeight="1" x14ac:dyDescent="0.2">
      <c r="A51" s="193" t="s">
        <v>90</v>
      </c>
      <c r="B51" s="193"/>
      <c r="C51" s="193"/>
      <c r="D51" s="193"/>
      <c r="E51" s="193"/>
      <c r="F51" s="193"/>
      <c r="G51" s="14">
        <v>44</v>
      </c>
      <c r="H51" s="31">
        <v>0</v>
      </c>
      <c r="I51" s="31">
        <v>0</v>
      </c>
    </row>
    <row r="52" spans="1:9" ht="12.75" customHeight="1" x14ac:dyDescent="0.2">
      <c r="A52" s="193" t="s">
        <v>91</v>
      </c>
      <c r="B52" s="193"/>
      <c r="C52" s="193"/>
      <c r="D52" s="193"/>
      <c r="E52" s="193"/>
      <c r="F52" s="193"/>
      <c r="G52" s="14">
        <v>45</v>
      </c>
      <c r="H52" s="31">
        <v>0</v>
      </c>
      <c r="I52" s="31">
        <v>0</v>
      </c>
    </row>
    <row r="53" spans="1:9" ht="12.75" customHeight="1" x14ac:dyDescent="0.2">
      <c r="A53" s="197" t="s">
        <v>92</v>
      </c>
      <c r="B53" s="197"/>
      <c r="C53" s="197"/>
      <c r="D53" s="197"/>
      <c r="E53" s="197"/>
      <c r="F53" s="197"/>
      <c r="G53" s="15">
        <v>46</v>
      </c>
      <c r="H53" s="32">
        <f>SUM(H54:H59)</f>
        <v>40184920</v>
      </c>
      <c r="I53" s="32">
        <f>SUM(I54:I59)</f>
        <v>52679845</v>
      </c>
    </row>
    <row r="54" spans="1:9" ht="12.75" customHeight="1" x14ac:dyDescent="0.2">
      <c r="A54" s="193" t="s">
        <v>93</v>
      </c>
      <c r="B54" s="193"/>
      <c r="C54" s="193"/>
      <c r="D54" s="193"/>
      <c r="E54" s="193"/>
      <c r="F54" s="193"/>
      <c r="G54" s="14">
        <v>47</v>
      </c>
      <c r="H54" s="31">
        <v>0</v>
      </c>
      <c r="I54" s="31">
        <v>0</v>
      </c>
    </row>
    <row r="55" spans="1:9" ht="23.45" customHeight="1" x14ac:dyDescent="0.2">
      <c r="A55" s="193" t="s">
        <v>94</v>
      </c>
      <c r="B55" s="193"/>
      <c r="C55" s="193"/>
      <c r="D55" s="193"/>
      <c r="E55" s="193"/>
      <c r="F55" s="193"/>
      <c r="G55" s="14">
        <v>48</v>
      </c>
      <c r="H55" s="31">
        <v>1598603</v>
      </c>
      <c r="I55" s="31">
        <v>213617</v>
      </c>
    </row>
    <row r="56" spans="1:9" ht="12.75" customHeight="1" x14ac:dyDescent="0.2">
      <c r="A56" s="193" t="s">
        <v>95</v>
      </c>
      <c r="B56" s="193"/>
      <c r="C56" s="193"/>
      <c r="D56" s="193"/>
      <c r="E56" s="193"/>
      <c r="F56" s="193"/>
      <c r="G56" s="14">
        <v>49</v>
      </c>
      <c r="H56" s="31">
        <v>23776150</v>
      </c>
      <c r="I56" s="31">
        <v>38963010</v>
      </c>
    </row>
    <row r="57" spans="1:9" ht="12.75" customHeight="1" x14ac:dyDescent="0.2">
      <c r="A57" s="193" t="s">
        <v>96</v>
      </c>
      <c r="B57" s="193"/>
      <c r="C57" s="193"/>
      <c r="D57" s="193"/>
      <c r="E57" s="193"/>
      <c r="F57" s="193"/>
      <c r="G57" s="14">
        <v>50</v>
      </c>
      <c r="H57" s="31">
        <v>297549</v>
      </c>
      <c r="I57" s="31">
        <v>3605388</v>
      </c>
    </row>
    <row r="58" spans="1:9" ht="12.75" customHeight="1" x14ac:dyDescent="0.2">
      <c r="A58" s="193" t="s">
        <v>97</v>
      </c>
      <c r="B58" s="193"/>
      <c r="C58" s="193"/>
      <c r="D58" s="193"/>
      <c r="E58" s="193"/>
      <c r="F58" s="193"/>
      <c r="G58" s="14">
        <v>51</v>
      </c>
      <c r="H58" s="31">
        <v>10162443</v>
      </c>
      <c r="I58" s="31">
        <v>4545328</v>
      </c>
    </row>
    <row r="59" spans="1:9" ht="12.75" customHeight="1" x14ac:dyDescent="0.2">
      <c r="A59" s="193" t="s">
        <v>98</v>
      </c>
      <c r="B59" s="193"/>
      <c r="C59" s="193"/>
      <c r="D59" s="193"/>
      <c r="E59" s="193"/>
      <c r="F59" s="193"/>
      <c r="G59" s="14">
        <v>52</v>
      </c>
      <c r="H59" s="31">
        <v>4350175</v>
      </c>
      <c r="I59" s="31">
        <v>5352502</v>
      </c>
    </row>
    <row r="60" spans="1:9" ht="12.75" customHeight="1" x14ac:dyDescent="0.2">
      <c r="A60" s="197" t="s">
        <v>99</v>
      </c>
      <c r="B60" s="197"/>
      <c r="C60" s="197"/>
      <c r="D60" s="197"/>
      <c r="E60" s="197"/>
      <c r="F60" s="197"/>
      <c r="G60" s="15">
        <v>53</v>
      </c>
      <c r="H60" s="32">
        <f>SUM(H61:H69)</f>
        <v>613241</v>
      </c>
      <c r="I60" s="32">
        <f>SUM(I61:I69)</f>
        <v>1160924</v>
      </c>
    </row>
    <row r="61" spans="1:9" ht="12.75" customHeight="1" x14ac:dyDescent="0.2">
      <c r="A61" s="193" t="s">
        <v>100</v>
      </c>
      <c r="B61" s="193"/>
      <c r="C61" s="193"/>
      <c r="D61" s="193"/>
      <c r="E61" s="193"/>
      <c r="F61" s="193"/>
      <c r="G61" s="14">
        <v>54</v>
      </c>
      <c r="H61" s="31">
        <v>0</v>
      </c>
      <c r="I61" s="31">
        <v>0</v>
      </c>
    </row>
    <row r="62" spans="1:9" ht="27.75" customHeight="1" x14ac:dyDescent="0.2">
      <c r="A62" s="193" t="s">
        <v>101</v>
      </c>
      <c r="B62" s="193"/>
      <c r="C62" s="193"/>
      <c r="D62" s="193"/>
      <c r="E62" s="193"/>
      <c r="F62" s="193"/>
      <c r="G62" s="14">
        <v>55</v>
      </c>
      <c r="H62" s="31">
        <v>0</v>
      </c>
      <c r="I62" s="31">
        <v>0</v>
      </c>
    </row>
    <row r="63" spans="1:9" ht="12.75" customHeight="1" x14ac:dyDescent="0.2">
      <c r="A63" s="193" t="s">
        <v>102</v>
      </c>
      <c r="B63" s="193"/>
      <c r="C63" s="193"/>
      <c r="D63" s="193"/>
      <c r="E63" s="193"/>
      <c r="F63" s="193"/>
      <c r="G63" s="14">
        <v>56</v>
      </c>
      <c r="H63" s="31">
        <v>0</v>
      </c>
      <c r="I63" s="31">
        <v>0</v>
      </c>
    </row>
    <row r="64" spans="1:9" ht="26.1" customHeight="1" x14ac:dyDescent="0.2">
      <c r="A64" s="193" t="s">
        <v>103</v>
      </c>
      <c r="B64" s="193"/>
      <c r="C64" s="193"/>
      <c r="D64" s="193"/>
      <c r="E64" s="193"/>
      <c r="F64" s="193"/>
      <c r="G64" s="14">
        <v>57</v>
      </c>
      <c r="H64" s="31">
        <v>0</v>
      </c>
      <c r="I64" s="31">
        <v>0</v>
      </c>
    </row>
    <row r="65" spans="1:9" ht="21.6" customHeight="1" x14ac:dyDescent="0.2">
      <c r="A65" s="193" t="s">
        <v>104</v>
      </c>
      <c r="B65" s="193"/>
      <c r="C65" s="193"/>
      <c r="D65" s="193"/>
      <c r="E65" s="193"/>
      <c r="F65" s="193"/>
      <c r="G65" s="14">
        <v>58</v>
      </c>
      <c r="H65" s="31">
        <v>0</v>
      </c>
      <c r="I65" s="31">
        <v>0</v>
      </c>
    </row>
    <row r="66" spans="1:9" ht="21.6" customHeight="1" x14ac:dyDescent="0.2">
      <c r="A66" s="193" t="s">
        <v>105</v>
      </c>
      <c r="B66" s="193"/>
      <c r="C66" s="193"/>
      <c r="D66" s="193"/>
      <c r="E66" s="193"/>
      <c r="F66" s="193"/>
      <c r="G66" s="14">
        <v>59</v>
      </c>
      <c r="H66" s="31">
        <v>0</v>
      </c>
      <c r="I66" s="31">
        <v>0</v>
      </c>
    </row>
    <row r="67" spans="1:9" ht="12.75" customHeight="1" x14ac:dyDescent="0.2">
      <c r="A67" s="193" t="s">
        <v>106</v>
      </c>
      <c r="B67" s="193"/>
      <c r="C67" s="193"/>
      <c r="D67" s="193"/>
      <c r="E67" s="193"/>
      <c r="F67" s="193"/>
      <c r="G67" s="14">
        <v>60</v>
      </c>
      <c r="H67" s="31">
        <v>0</v>
      </c>
      <c r="I67" s="31">
        <v>0</v>
      </c>
    </row>
    <row r="68" spans="1:9" ht="12.75" customHeight="1" x14ac:dyDescent="0.2">
      <c r="A68" s="193" t="s">
        <v>107</v>
      </c>
      <c r="B68" s="193"/>
      <c r="C68" s="193"/>
      <c r="D68" s="193"/>
      <c r="E68" s="193"/>
      <c r="F68" s="193"/>
      <c r="G68" s="14">
        <v>61</v>
      </c>
      <c r="H68" s="31">
        <v>613241</v>
      </c>
      <c r="I68" s="31">
        <v>516696</v>
      </c>
    </row>
    <row r="69" spans="1:9" ht="12.75" customHeight="1" x14ac:dyDescent="0.2">
      <c r="A69" s="193" t="s">
        <v>108</v>
      </c>
      <c r="B69" s="193"/>
      <c r="C69" s="193"/>
      <c r="D69" s="193"/>
      <c r="E69" s="193"/>
      <c r="F69" s="193"/>
      <c r="G69" s="14">
        <v>62</v>
      </c>
      <c r="H69" s="31">
        <v>0</v>
      </c>
      <c r="I69" s="31">
        <v>644228</v>
      </c>
    </row>
    <row r="70" spans="1:9" ht="12.75" customHeight="1" x14ac:dyDescent="0.2">
      <c r="A70" s="193" t="s">
        <v>109</v>
      </c>
      <c r="B70" s="193"/>
      <c r="C70" s="193"/>
      <c r="D70" s="193"/>
      <c r="E70" s="193"/>
      <c r="F70" s="193"/>
      <c r="G70" s="14">
        <v>63</v>
      </c>
      <c r="H70" s="31">
        <v>665932900</v>
      </c>
      <c r="I70" s="31">
        <v>627740104</v>
      </c>
    </row>
    <row r="71" spans="1:9" ht="12.75" customHeight="1" x14ac:dyDescent="0.2">
      <c r="A71" s="194" t="s">
        <v>110</v>
      </c>
      <c r="B71" s="194"/>
      <c r="C71" s="194"/>
      <c r="D71" s="194"/>
      <c r="E71" s="194"/>
      <c r="F71" s="194"/>
      <c r="G71" s="14">
        <v>64</v>
      </c>
      <c r="H71" s="31">
        <v>55358952</v>
      </c>
      <c r="I71" s="31">
        <v>95410626</v>
      </c>
    </row>
    <row r="72" spans="1:9" ht="12.75" customHeight="1" x14ac:dyDescent="0.2">
      <c r="A72" s="195" t="s">
        <v>111</v>
      </c>
      <c r="B72" s="195"/>
      <c r="C72" s="195"/>
      <c r="D72" s="195"/>
      <c r="E72" s="195"/>
      <c r="F72" s="195"/>
      <c r="G72" s="15">
        <v>65</v>
      </c>
      <c r="H72" s="32">
        <f>H8+H9+H44+H71</f>
        <v>6879583080</v>
      </c>
      <c r="I72" s="32">
        <f>I8+I9+I44+I71</f>
        <v>6750550992</v>
      </c>
    </row>
    <row r="73" spans="1:9" ht="12.75" customHeight="1" x14ac:dyDescent="0.2">
      <c r="A73" s="194" t="s">
        <v>112</v>
      </c>
      <c r="B73" s="194"/>
      <c r="C73" s="194"/>
      <c r="D73" s="194"/>
      <c r="E73" s="194"/>
      <c r="F73" s="194"/>
      <c r="G73" s="14">
        <v>66</v>
      </c>
      <c r="H73" s="127">
        <v>54261380</v>
      </c>
      <c r="I73" s="31">
        <v>54211658</v>
      </c>
    </row>
    <row r="74" spans="1:9" x14ac:dyDescent="0.2">
      <c r="A74" s="198" t="s">
        <v>113</v>
      </c>
      <c r="B74" s="199"/>
      <c r="C74" s="199"/>
      <c r="D74" s="199"/>
      <c r="E74" s="199"/>
      <c r="F74" s="199"/>
      <c r="G74" s="199"/>
      <c r="H74" s="199"/>
      <c r="I74" s="199"/>
    </row>
    <row r="75" spans="1:9" ht="12.75" customHeight="1" x14ac:dyDescent="0.2">
      <c r="A75" s="195" t="s">
        <v>114</v>
      </c>
      <c r="B75" s="195"/>
      <c r="C75" s="195"/>
      <c r="D75" s="195"/>
      <c r="E75" s="195"/>
      <c r="F75" s="195"/>
      <c r="G75" s="15">
        <v>67</v>
      </c>
      <c r="H75" s="32">
        <f>H76+H77+H78+H84+H85+H91+H94+H97</f>
        <v>2863857326</v>
      </c>
      <c r="I75" s="32">
        <f>I76+I77+I78+I84+I85+I91+I94+I97</f>
        <v>2689266372</v>
      </c>
    </row>
    <row r="76" spans="1:9" ht="12.75" customHeight="1" x14ac:dyDescent="0.2">
      <c r="A76" s="193" t="s">
        <v>115</v>
      </c>
      <c r="B76" s="193"/>
      <c r="C76" s="193"/>
      <c r="D76" s="193"/>
      <c r="E76" s="193"/>
      <c r="F76" s="193"/>
      <c r="G76" s="14">
        <v>68</v>
      </c>
      <c r="H76" s="31">
        <v>1672021210</v>
      </c>
      <c r="I76" s="31">
        <v>1672021210</v>
      </c>
    </row>
    <row r="77" spans="1:9" ht="12.75" customHeight="1" x14ac:dyDescent="0.2">
      <c r="A77" s="193" t="s">
        <v>116</v>
      </c>
      <c r="B77" s="193"/>
      <c r="C77" s="193"/>
      <c r="D77" s="193"/>
      <c r="E77" s="193"/>
      <c r="F77" s="193"/>
      <c r="G77" s="14">
        <v>69</v>
      </c>
      <c r="H77" s="31">
        <v>5223432</v>
      </c>
      <c r="I77" s="31">
        <v>5223432</v>
      </c>
    </row>
    <row r="78" spans="1:9" ht="12.75" customHeight="1" x14ac:dyDescent="0.2">
      <c r="A78" s="197" t="s">
        <v>117</v>
      </c>
      <c r="B78" s="197"/>
      <c r="C78" s="197"/>
      <c r="D78" s="197"/>
      <c r="E78" s="197"/>
      <c r="F78" s="197"/>
      <c r="G78" s="15">
        <v>70</v>
      </c>
      <c r="H78" s="32">
        <f>SUM(H79:H83)</f>
        <v>98511512</v>
      </c>
      <c r="I78" s="32">
        <f>SUM(I79:I83)</f>
        <v>98247550</v>
      </c>
    </row>
    <row r="79" spans="1:9" ht="12.75" customHeight="1" x14ac:dyDescent="0.2">
      <c r="A79" s="193" t="s">
        <v>118</v>
      </c>
      <c r="B79" s="193"/>
      <c r="C79" s="193"/>
      <c r="D79" s="193"/>
      <c r="E79" s="193"/>
      <c r="F79" s="193"/>
      <c r="G79" s="14">
        <v>71</v>
      </c>
      <c r="H79" s="31">
        <v>83601061</v>
      </c>
      <c r="I79" s="31">
        <v>83601061</v>
      </c>
    </row>
    <row r="80" spans="1:9" ht="12.75" customHeight="1" x14ac:dyDescent="0.2">
      <c r="A80" s="193" t="s">
        <v>119</v>
      </c>
      <c r="B80" s="193"/>
      <c r="C80" s="193"/>
      <c r="D80" s="193"/>
      <c r="E80" s="193"/>
      <c r="F80" s="193"/>
      <c r="G80" s="14">
        <v>72</v>
      </c>
      <c r="H80" s="31">
        <v>136815284</v>
      </c>
      <c r="I80" s="31">
        <v>136815284</v>
      </c>
    </row>
    <row r="81" spans="1:9" ht="12.75" customHeight="1" x14ac:dyDescent="0.2">
      <c r="A81" s="193" t="s">
        <v>120</v>
      </c>
      <c r="B81" s="193"/>
      <c r="C81" s="193"/>
      <c r="D81" s="193"/>
      <c r="E81" s="193"/>
      <c r="F81" s="193"/>
      <c r="G81" s="14">
        <v>73</v>
      </c>
      <c r="H81" s="31">
        <v>-124418267</v>
      </c>
      <c r="I81" s="31">
        <v>-124418267</v>
      </c>
    </row>
    <row r="82" spans="1:9" ht="12.75" customHeight="1" x14ac:dyDescent="0.2">
      <c r="A82" s="193" t="s">
        <v>121</v>
      </c>
      <c r="B82" s="193"/>
      <c r="C82" s="193"/>
      <c r="D82" s="193"/>
      <c r="E82" s="193"/>
      <c r="F82" s="193"/>
      <c r="G82" s="14">
        <v>74</v>
      </c>
      <c r="H82" s="31">
        <v>0</v>
      </c>
      <c r="I82" s="31">
        <v>0</v>
      </c>
    </row>
    <row r="83" spans="1:9" ht="12.75" customHeight="1" x14ac:dyDescent="0.2">
      <c r="A83" s="193" t="s">
        <v>122</v>
      </c>
      <c r="B83" s="193"/>
      <c r="C83" s="193"/>
      <c r="D83" s="193"/>
      <c r="E83" s="193"/>
      <c r="F83" s="193"/>
      <c r="G83" s="14">
        <v>75</v>
      </c>
      <c r="H83" s="31">
        <v>2513434</v>
      </c>
      <c r="I83" s="31">
        <v>2249472</v>
      </c>
    </row>
    <row r="84" spans="1:9" ht="12.75" customHeight="1" x14ac:dyDescent="0.2">
      <c r="A84" s="196" t="s">
        <v>123</v>
      </c>
      <c r="B84" s="196"/>
      <c r="C84" s="196"/>
      <c r="D84" s="196"/>
      <c r="E84" s="196"/>
      <c r="F84" s="196"/>
      <c r="G84" s="111">
        <v>76</v>
      </c>
      <c r="H84" s="31">
        <v>0</v>
      </c>
      <c r="I84" s="31">
        <v>0</v>
      </c>
    </row>
    <row r="85" spans="1:9" ht="12.75" customHeight="1" x14ac:dyDescent="0.2">
      <c r="A85" s="197" t="s">
        <v>399</v>
      </c>
      <c r="B85" s="197"/>
      <c r="C85" s="197"/>
      <c r="D85" s="197"/>
      <c r="E85" s="197"/>
      <c r="F85" s="197"/>
      <c r="G85" s="15">
        <v>77</v>
      </c>
      <c r="H85" s="32">
        <f>H86+H87+H88+H89+H90</f>
        <v>872</v>
      </c>
      <c r="I85" s="32">
        <f>I86+I87+I88+I89+I90</f>
        <v>270596</v>
      </c>
    </row>
    <row r="86" spans="1:9" ht="25.5" customHeight="1" x14ac:dyDescent="0.2">
      <c r="A86" s="193" t="s">
        <v>400</v>
      </c>
      <c r="B86" s="193"/>
      <c r="C86" s="193"/>
      <c r="D86" s="193"/>
      <c r="E86" s="193"/>
      <c r="F86" s="193"/>
      <c r="G86" s="14">
        <v>78</v>
      </c>
      <c r="H86" s="31">
        <v>872</v>
      </c>
      <c r="I86" s="31">
        <v>103790</v>
      </c>
    </row>
    <row r="87" spans="1:9" ht="12.75" customHeight="1" x14ac:dyDescent="0.2">
      <c r="A87" s="193" t="s">
        <v>124</v>
      </c>
      <c r="B87" s="193"/>
      <c r="C87" s="193"/>
      <c r="D87" s="193"/>
      <c r="E87" s="193"/>
      <c r="F87" s="193"/>
      <c r="G87" s="14">
        <v>79</v>
      </c>
      <c r="H87" s="31">
        <v>0</v>
      </c>
      <c r="I87" s="31">
        <v>0</v>
      </c>
    </row>
    <row r="88" spans="1:9" ht="12.75" customHeight="1" x14ac:dyDescent="0.2">
      <c r="A88" s="193" t="s">
        <v>125</v>
      </c>
      <c r="B88" s="193"/>
      <c r="C88" s="193"/>
      <c r="D88" s="193"/>
      <c r="E88" s="193"/>
      <c r="F88" s="193"/>
      <c r="G88" s="14">
        <v>80</v>
      </c>
      <c r="H88" s="31">
        <v>0</v>
      </c>
      <c r="I88" s="31">
        <v>0</v>
      </c>
    </row>
    <row r="89" spans="1:9" ht="12.75" customHeight="1" x14ac:dyDescent="0.2">
      <c r="A89" s="193" t="s">
        <v>401</v>
      </c>
      <c r="B89" s="193"/>
      <c r="C89" s="193"/>
      <c r="D89" s="193"/>
      <c r="E89" s="193"/>
      <c r="F89" s="193"/>
      <c r="G89" s="14">
        <v>81</v>
      </c>
      <c r="H89" s="31">
        <v>0</v>
      </c>
      <c r="I89" s="31">
        <v>0</v>
      </c>
    </row>
    <row r="90" spans="1:9" ht="25.5" customHeight="1" x14ac:dyDescent="0.2">
      <c r="A90" s="193" t="s">
        <v>402</v>
      </c>
      <c r="B90" s="193"/>
      <c r="C90" s="193"/>
      <c r="D90" s="193"/>
      <c r="E90" s="193"/>
      <c r="F90" s="193"/>
      <c r="G90" s="14">
        <v>82</v>
      </c>
      <c r="H90" s="31">
        <v>0</v>
      </c>
      <c r="I90" s="31">
        <v>166806</v>
      </c>
    </row>
    <row r="91" spans="1:9" ht="24" customHeight="1" x14ac:dyDescent="0.2">
      <c r="A91" s="197" t="s">
        <v>403</v>
      </c>
      <c r="B91" s="197"/>
      <c r="C91" s="197"/>
      <c r="D91" s="197"/>
      <c r="E91" s="197"/>
      <c r="F91" s="197"/>
      <c r="G91" s="15">
        <v>83</v>
      </c>
      <c r="H91" s="32">
        <f>H92-H93</f>
        <v>715882878</v>
      </c>
      <c r="I91" s="32">
        <f>I92-I93</f>
        <v>388045406</v>
      </c>
    </row>
    <row r="92" spans="1:9" ht="12.75" customHeight="1" x14ac:dyDescent="0.2">
      <c r="A92" s="193" t="s">
        <v>126</v>
      </c>
      <c r="B92" s="193"/>
      <c r="C92" s="193"/>
      <c r="D92" s="193"/>
      <c r="E92" s="193"/>
      <c r="F92" s="193"/>
      <c r="G92" s="14">
        <v>84</v>
      </c>
      <c r="H92" s="31">
        <v>715882878</v>
      </c>
      <c r="I92" s="31">
        <v>388045406</v>
      </c>
    </row>
    <row r="93" spans="1:9" ht="12.75" customHeight="1" x14ac:dyDescent="0.2">
      <c r="A93" s="193" t="s">
        <v>127</v>
      </c>
      <c r="B93" s="193"/>
      <c r="C93" s="193"/>
      <c r="D93" s="193"/>
      <c r="E93" s="193"/>
      <c r="F93" s="193"/>
      <c r="G93" s="14">
        <v>85</v>
      </c>
      <c r="H93" s="31">
        <v>0</v>
      </c>
      <c r="I93" s="31">
        <v>0</v>
      </c>
    </row>
    <row r="94" spans="1:9" ht="12.75" customHeight="1" x14ac:dyDescent="0.2">
      <c r="A94" s="197" t="s">
        <v>404</v>
      </c>
      <c r="B94" s="197"/>
      <c r="C94" s="197"/>
      <c r="D94" s="197"/>
      <c r="E94" s="197"/>
      <c r="F94" s="197"/>
      <c r="G94" s="15">
        <v>86</v>
      </c>
      <c r="H94" s="32">
        <f>H95-H96</f>
        <v>-329593506</v>
      </c>
      <c r="I94" s="32">
        <f>I95-I96</f>
        <v>-158113705</v>
      </c>
    </row>
    <row r="95" spans="1:9" ht="12.75" customHeight="1" x14ac:dyDescent="0.2">
      <c r="A95" s="193" t="s">
        <v>128</v>
      </c>
      <c r="B95" s="193"/>
      <c r="C95" s="193"/>
      <c r="D95" s="193"/>
      <c r="E95" s="193"/>
      <c r="F95" s="193"/>
      <c r="G95" s="14">
        <v>87</v>
      </c>
      <c r="H95" s="31">
        <v>0</v>
      </c>
      <c r="I95" s="31">
        <v>0</v>
      </c>
    </row>
    <row r="96" spans="1:9" ht="12.75" customHeight="1" x14ac:dyDescent="0.2">
      <c r="A96" s="193" t="s">
        <v>129</v>
      </c>
      <c r="B96" s="193"/>
      <c r="C96" s="193"/>
      <c r="D96" s="193"/>
      <c r="E96" s="193"/>
      <c r="F96" s="193"/>
      <c r="G96" s="14">
        <v>88</v>
      </c>
      <c r="H96" s="31">
        <v>329593506</v>
      </c>
      <c r="I96" s="31">
        <v>158113705</v>
      </c>
    </row>
    <row r="97" spans="1:9" ht="12.75" customHeight="1" x14ac:dyDescent="0.2">
      <c r="A97" s="193" t="s">
        <v>130</v>
      </c>
      <c r="B97" s="193"/>
      <c r="C97" s="193"/>
      <c r="D97" s="193"/>
      <c r="E97" s="193"/>
      <c r="F97" s="193"/>
      <c r="G97" s="14">
        <v>89</v>
      </c>
      <c r="H97" s="31">
        <v>701810928</v>
      </c>
      <c r="I97" s="31">
        <v>683571883</v>
      </c>
    </row>
    <row r="98" spans="1:9" ht="12.75" customHeight="1" x14ac:dyDescent="0.2">
      <c r="A98" s="195" t="s">
        <v>405</v>
      </c>
      <c r="B98" s="195"/>
      <c r="C98" s="195"/>
      <c r="D98" s="195"/>
      <c r="E98" s="195"/>
      <c r="F98" s="195"/>
      <c r="G98" s="15">
        <v>90</v>
      </c>
      <c r="H98" s="32">
        <f>SUM(H99:H104)</f>
        <v>141118430</v>
      </c>
      <c r="I98" s="32">
        <f>SUM(I99:I104)</f>
        <v>135124075</v>
      </c>
    </row>
    <row r="99" spans="1:9" ht="31.9" customHeight="1" x14ac:dyDescent="0.2">
      <c r="A99" s="193" t="s">
        <v>131</v>
      </c>
      <c r="B99" s="193"/>
      <c r="C99" s="193"/>
      <c r="D99" s="193"/>
      <c r="E99" s="193"/>
      <c r="F99" s="193"/>
      <c r="G99" s="14">
        <v>91</v>
      </c>
      <c r="H99" s="31">
        <v>26089854</v>
      </c>
      <c r="I99" s="31">
        <v>26089854</v>
      </c>
    </row>
    <row r="100" spans="1:9" ht="12.75" customHeight="1" x14ac:dyDescent="0.2">
      <c r="A100" s="193" t="s">
        <v>132</v>
      </c>
      <c r="B100" s="193"/>
      <c r="C100" s="193"/>
      <c r="D100" s="193"/>
      <c r="E100" s="193"/>
      <c r="F100" s="193"/>
      <c r="G100" s="14">
        <v>92</v>
      </c>
      <c r="H100" s="31">
        <v>0</v>
      </c>
      <c r="I100" s="31">
        <v>0</v>
      </c>
    </row>
    <row r="101" spans="1:9" ht="12.75" customHeight="1" x14ac:dyDescent="0.2">
      <c r="A101" s="193" t="s">
        <v>133</v>
      </c>
      <c r="B101" s="193"/>
      <c r="C101" s="193"/>
      <c r="D101" s="193"/>
      <c r="E101" s="193"/>
      <c r="F101" s="193"/>
      <c r="G101" s="14">
        <v>93</v>
      </c>
      <c r="H101" s="31">
        <v>57420166</v>
      </c>
      <c r="I101" s="31">
        <v>51425811</v>
      </c>
    </row>
    <row r="102" spans="1:9" ht="12.75" customHeight="1" x14ac:dyDescent="0.2">
      <c r="A102" s="193" t="s">
        <v>134</v>
      </c>
      <c r="B102" s="193"/>
      <c r="C102" s="193"/>
      <c r="D102" s="193"/>
      <c r="E102" s="193"/>
      <c r="F102" s="193"/>
      <c r="G102" s="14">
        <v>94</v>
      </c>
      <c r="H102" s="31">
        <v>0</v>
      </c>
      <c r="I102" s="31">
        <v>0</v>
      </c>
    </row>
    <row r="103" spans="1:9" ht="12.75" customHeight="1" x14ac:dyDescent="0.2">
      <c r="A103" s="193" t="s">
        <v>135</v>
      </c>
      <c r="B103" s="193"/>
      <c r="C103" s="193"/>
      <c r="D103" s="193"/>
      <c r="E103" s="193"/>
      <c r="F103" s="193"/>
      <c r="G103" s="14">
        <v>95</v>
      </c>
      <c r="H103" s="31">
        <v>0</v>
      </c>
      <c r="I103" s="31">
        <v>0</v>
      </c>
    </row>
    <row r="104" spans="1:9" ht="12.75" customHeight="1" x14ac:dyDescent="0.2">
      <c r="A104" s="193" t="s">
        <v>136</v>
      </c>
      <c r="B104" s="193"/>
      <c r="C104" s="193"/>
      <c r="D104" s="193"/>
      <c r="E104" s="193"/>
      <c r="F104" s="193"/>
      <c r="G104" s="14">
        <v>96</v>
      </c>
      <c r="H104" s="31">
        <v>57608410</v>
      </c>
      <c r="I104" s="31">
        <v>57608410</v>
      </c>
    </row>
    <row r="105" spans="1:9" ht="12.75" customHeight="1" x14ac:dyDescent="0.2">
      <c r="A105" s="195" t="s">
        <v>406</v>
      </c>
      <c r="B105" s="195"/>
      <c r="C105" s="195"/>
      <c r="D105" s="195"/>
      <c r="E105" s="195"/>
      <c r="F105" s="195"/>
      <c r="G105" s="15">
        <v>97</v>
      </c>
      <c r="H105" s="32">
        <f>SUM(H106:H116)</f>
        <v>2867349347</v>
      </c>
      <c r="I105" s="32">
        <f>SUM(I106:I116)</f>
        <v>3208054924</v>
      </c>
    </row>
    <row r="106" spans="1:9" ht="12.75" customHeight="1" x14ac:dyDescent="0.2">
      <c r="A106" s="193" t="s">
        <v>137</v>
      </c>
      <c r="B106" s="193"/>
      <c r="C106" s="193"/>
      <c r="D106" s="193"/>
      <c r="E106" s="193"/>
      <c r="F106" s="193"/>
      <c r="G106" s="14">
        <v>98</v>
      </c>
      <c r="H106" s="31">
        <v>0</v>
      </c>
      <c r="I106" s="31">
        <v>0</v>
      </c>
    </row>
    <row r="107" spans="1:9" ht="24.6" customHeight="1" x14ac:dyDescent="0.2">
      <c r="A107" s="193" t="s">
        <v>138</v>
      </c>
      <c r="B107" s="193"/>
      <c r="C107" s="193"/>
      <c r="D107" s="193"/>
      <c r="E107" s="193"/>
      <c r="F107" s="193"/>
      <c r="G107" s="14">
        <v>99</v>
      </c>
      <c r="H107" s="31">
        <v>0</v>
      </c>
      <c r="I107" s="31">
        <v>0</v>
      </c>
    </row>
    <row r="108" spans="1:9" ht="12.75" customHeight="1" x14ac:dyDescent="0.2">
      <c r="A108" s="193" t="s">
        <v>139</v>
      </c>
      <c r="B108" s="193"/>
      <c r="C108" s="193"/>
      <c r="D108" s="193"/>
      <c r="E108" s="193"/>
      <c r="F108" s="193"/>
      <c r="G108" s="14">
        <v>100</v>
      </c>
      <c r="H108" s="31">
        <v>0</v>
      </c>
      <c r="I108" s="31">
        <v>0</v>
      </c>
    </row>
    <row r="109" spans="1:9" ht="21.6" customHeight="1" x14ac:dyDescent="0.2">
      <c r="A109" s="193" t="s">
        <v>140</v>
      </c>
      <c r="B109" s="193"/>
      <c r="C109" s="193"/>
      <c r="D109" s="193"/>
      <c r="E109" s="193"/>
      <c r="F109" s="193"/>
      <c r="G109" s="14">
        <v>101</v>
      </c>
      <c r="H109" s="31">
        <v>0</v>
      </c>
      <c r="I109" s="31">
        <v>0</v>
      </c>
    </row>
    <row r="110" spans="1:9" ht="12.75" customHeight="1" x14ac:dyDescent="0.2">
      <c r="A110" s="193" t="s">
        <v>141</v>
      </c>
      <c r="B110" s="193"/>
      <c r="C110" s="193"/>
      <c r="D110" s="193"/>
      <c r="E110" s="193"/>
      <c r="F110" s="193"/>
      <c r="G110" s="14">
        <v>102</v>
      </c>
      <c r="H110" s="31">
        <v>0</v>
      </c>
      <c r="I110" s="31">
        <v>0</v>
      </c>
    </row>
    <row r="111" spans="1:9" ht="12.75" customHeight="1" x14ac:dyDescent="0.2">
      <c r="A111" s="193" t="s">
        <v>142</v>
      </c>
      <c r="B111" s="193"/>
      <c r="C111" s="193"/>
      <c r="D111" s="193"/>
      <c r="E111" s="193"/>
      <c r="F111" s="193"/>
      <c r="G111" s="14">
        <v>103</v>
      </c>
      <c r="H111" s="31">
        <v>2770275555</v>
      </c>
      <c r="I111" s="31">
        <v>3116222976</v>
      </c>
    </row>
    <row r="112" spans="1:9" ht="12.75" customHeight="1" x14ac:dyDescent="0.2">
      <c r="A112" s="193" t="s">
        <v>143</v>
      </c>
      <c r="B112" s="193"/>
      <c r="C112" s="193"/>
      <c r="D112" s="193"/>
      <c r="E112" s="193"/>
      <c r="F112" s="193"/>
      <c r="G112" s="14">
        <v>104</v>
      </c>
      <c r="H112" s="31">
        <v>0</v>
      </c>
      <c r="I112" s="31">
        <v>0</v>
      </c>
    </row>
    <row r="113" spans="1:9" ht="12.75" customHeight="1" x14ac:dyDescent="0.2">
      <c r="A113" s="193" t="s">
        <v>144</v>
      </c>
      <c r="B113" s="193"/>
      <c r="C113" s="193"/>
      <c r="D113" s="193"/>
      <c r="E113" s="193"/>
      <c r="F113" s="193"/>
      <c r="G113" s="14">
        <v>105</v>
      </c>
      <c r="H113" s="31">
        <v>0</v>
      </c>
      <c r="I113" s="31">
        <v>144535</v>
      </c>
    </row>
    <row r="114" spans="1:9" ht="12.75" customHeight="1" x14ac:dyDescent="0.2">
      <c r="A114" s="193" t="s">
        <v>145</v>
      </c>
      <c r="B114" s="193"/>
      <c r="C114" s="193"/>
      <c r="D114" s="193"/>
      <c r="E114" s="193"/>
      <c r="F114" s="193"/>
      <c r="G114" s="14">
        <v>106</v>
      </c>
      <c r="H114" s="31">
        <v>0</v>
      </c>
      <c r="I114" s="31">
        <v>0</v>
      </c>
    </row>
    <row r="115" spans="1:9" ht="12.75" customHeight="1" x14ac:dyDescent="0.2">
      <c r="A115" s="193" t="s">
        <v>146</v>
      </c>
      <c r="B115" s="193"/>
      <c r="C115" s="193"/>
      <c r="D115" s="193"/>
      <c r="E115" s="193"/>
      <c r="F115" s="193"/>
      <c r="G115" s="14">
        <v>107</v>
      </c>
      <c r="H115" s="31">
        <v>38781433</v>
      </c>
      <c r="I115" s="31">
        <v>35622879</v>
      </c>
    </row>
    <row r="116" spans="1:9" ht="12.75" customHeight="1" x14ac:dyDescent="0.2">
      <c r="A116" s="193" t="s">
        <v>147</v>
      </c>
      <c r="B116" s="193"/>
      <c r="C116" s="193"/>
      <c r="D116" s="193"/>
      <c r="E116" s="193"/>
      <c r="F116" s="193"/>
      <c r="G116" s="14">
        <v>108</v>
      </c>
      <c r="H116" s="31">
        <v>58292359</v>
      </c>
      <c r="I116" s="31">
        <v>56064534</v>
      </c>
    </row>
    <row r="117" spans="1:9" ht="12.75" customHeight="1" x14ac:dyDescent="0.2">
      <c r="A117" s="195" t="s">
        <v>407</v>
      </c>
      <c r="B117" s="195"/>
      <c r="C117" s="195"/>
      <c r="D117" s="195"/>
      <c r="E117" s="195"/>
      <c r="F117" s="195"/>
      <c r="G117" s="15">
        <v>109</v>
      </c>
      <c r="H117" s="32">
        <f>SUM(H118:H131)</f>
        <v>934437190</v>
      </c>
      <c r="I117" s="32">
        <f>SUM(I118:I131)</f>
        <v>614581577</v>
      </c>
    </row>
    <row r="118" spans="1:9" ht="12.75" customHeight="1" x14ac:dyDescent="0.2">
      <c r="A118" s="193" t="s">
        <v>148</v>
      </c>
      <c r="B118" s="193"/>
      <c r="C118" s="193"/>
      <c r="D118" s="193"/>
      <c r="E118" s="193"/>
      <c r="F118" s="193"/>
      <c r="G118" s="14">
        <v>110</v>
      </c>
      <c r="H118" s="31">
        <v>0</v>
      </c>
      <c r="I118" s="31">
        <v>0</v>
      </c>
    </row>
    <row r="119" spans="1:9" ht="22.15" customHeight="1" x14ac:dyDescent="0.2">
      <c r="A119" s="193" t="s">
        <v>149</v>
      </c>
      <c r="B119" s="193"/>
      <c r="C119" s="193"/>
      <c r="D119" s="193"/>
      <c r="E119" s="193"/>
      <c r="F119" s="193"/>
      <c r="G119" s="14">
        <v>111</v>
      </c>
      <c r="H119" s="31">
        <v>0</v>
      </c>
      <c r="I119" s="31">
        <v>0</v>
      </c>
    </row>
    <row r="120" spans="1:9" ht="12.75" customHeight="1" x14ac:dyDescent="0.2">
      <c r="A120" s="193" t="s">
        <v>150</v>
      </c>
      <c r="B120" s="193"/>
      <c r="C120" s="193"/>
      <c r="D120" s="193"/>
      <c r="E120" s="193"/>
      <c r="F120" s="193"/>
      <c r="G120" s="14">
        <v>112</v>
      </c>
      <c r="H120" s="31">
        <v>0</v>
      </c>
      <c r="I120" s="31">
        <v>40997</v>
      </c>
    </row>
    <row r="121" spans="1:9" ht="23.45" customHeight="1" x14ac:dyDescent="0.2">
      <c r="A121" s="193" t="s">
        <v>151</v>
      </c>
      <c r="B121" s="193"/>
      <c r="C121" s="193"/>
      <c r="D121" s="193"/>
      <c r="E121" s="193"/>
      <c r="F121" s="193"/>
      <c r="G121" s="14">
        <v>113</v>
      </c>
      <c r="H121" s="31">
        <v>0</v>
      </c>
      <c r="I121" s="31">
        <v>0</v>
      </c>
    </row>
    <row r="122" spans="1:9" ht="12.75" customHeight="1" x14ac:dyDescent="0.2">
      <c r="A122" s="193" t="s">
        <v>152</v>
      </c>
      <c r="B122" s="193"/>
      <c r="C122" s="193"/>
      <c r="D122" s="193"/>
      <c r="E122" s="193"/>
      <c r="F122" s="193"/>
      <c r="G122" s="14">
        <v>114</v>
      </c>
      <c r="H122" s="31">
        <v>5304000</v>
      </c>
      <c r="I122" s="31">
        <v>5304000</v>
      </c>
    </row>
    <row r="123" spans="1:9" ht="12.75" customHeight="1" x14ac:dyDescent="0.2">
      <c r="A123" s="193" t="s">
        <v>153</v>
      </c>
      <c r="B123" s="193"/>
      <c r="C123" s="193"/>
      <c r="D123" s="193"/>
      <c r="E123" s="193"/>
      <c r="F123" s="193"/>
      <c r="G123" s="14">
        <v>115</v>
      </c>
      <c r="H123" s="31">
        <v>733061607</v>
      </c>
      <c r="I123" s="31">
        <v>251762055</v>
      </c>
    </row>
    <row r="124" spans="1:9" ht="12.75" customHeight="1" x14ac:dyDescent="0.2">
      <c r="A124" s="193" t="s">
        <v>154</v>
      </c>
      <c r="B124" s="193"/>
      <c r="C124" s="193"/>
      <c r="D124" s="193"/>
      <c r="E124" s="193"/>
      <c r="F124" s="193"/>
      <c r="G124" s="14">
        <v>116</v>
      </c>
      <c r="H124" s="31">
        <v>69608737</v>
      </c>
      <c r="I124" s="31">
        <v>179595449</v>
      </c>
    </row>
    <row r="125" spans="1:9" ht="12.75" customHeight="1" x14ac:dyDescent="0.2">
      <c r="A125" s="193" t="s">
        <v>155</v>
      </c>
      <c r="B125" s="193"/>
      <c r="C125" s="193"/>
      <c r="D125" s="193"/>
      <c r="E125" s="193"/>
      <c r="F125" s="193"/>
      <c r="G125" s="14">
        <v>117</v>
      </c>
      <c r="H125" s="31">
        <v>61808783</v>
      </c>
      <c r="I125" s="31">
        <v>85995570</v>
      </c>
    </row>
    <row r="126" spans="1:9" x14ac:dyDescent="0.2">
      <c r="A126" s="193" t="s">
        <v>156</v>
      </c>
      <c r="B126" s="193"/>
      <c r="C126" s="193"/>
      <c r="D126" s="193"/>
      <c r="E126" s="193"/>
      <c r="F126" s="193"/>
      <c r="G126" s="14">
        <v>118</v>
      </c>
      <c r="H126" s="31">
        <v>6625196</v>
      </c>
      <c r="I126" s="31">
        <v>0</v>
      </c>
    </row>
    <row r="127" spans="1:9" x14ac:dyDescent="0.2">
      <c r="A127" s="193" t="s">
        <v>157</v>
      </c>
      <c r="B127" s="193"/>
      <c r="C127" s="193"/>
      <c r="D127" s="193"/>
      <c r="E127" s="193"/>
      <c r="F127" s="193"/>
      <c r="G127" s="14">
        <v>119</v>
      </c>
      <c r="H127" s="31">
        <v>19186775</v>
      </c>
      <c r="I127" s="31">
        <v>36909445</v>
      </c>
    </row>
    <row r="128" spans="1:9" x14ac:dyDescent="0.2">
      <c r="A128" s="193" t="s">
        <v>158</v>
      </c>
      <c r="B128" s="193"/>
      <c r="C128" s="193"/>
      <c r="D128" s="193"/>
      <c r="E128" s="193"/>
      <c r="F128" s="193"/>
      <c r="G128" s="14">
        <v>120</v>
      </c>
      <c r="H128" s="31">
        <v>6130006</v>
      </c>
      <c r="I128" s="31">
        <v>34366032</v>
      </c>
    </row>
    <row r="129" spans="1:9" x14ac:dyDescent="0.2">
      <c r="A129" s="193" t="s">
        <v>159</v>
      </c>
      <c r="B129" s="193"/>
      <c r="C129" s="193"/>
      <c r="D129" s="193"/>
      <c r="E129" s="193"/>
      <c r="F129" s="193"/>
      <c r="G129" s="14">
        <v>121</v>
      </c>
      <c r="H129" s="31">
        <v>389276</v>
      </c>
      <c r="I129" s="31">
        <v>379676</v>
      </c>
    </row>
    <row r="130" spans="1:9" x14ac:dyDescent="0.2">
      <c r="A130" s="193" t="s">
        <v>160</v>
      </c>
      <c r="B130" s="193"/>
      <c r="C130" s="193"/>
      <c r="D130" s="193"/>
      <c r="E130" s="193"/>
      <c r="F130" s="193"/>
      <c r="G130" s="14">
        <v>122</v>
      </c>
      <c r="H130" s="31">
        <v>0</v>
      </c>
      <c r="I130" s="31">
        <v>0</v>
      </c>
    </row>
    <row r="131" spans="1:9" x14ac:dyDescent="0.2">
      <c r="A131" s="193" t="s">
        <v>161</v>
      </c>
      <c r="B131" s="193"/>
      <c r="C131" s="193"/>
      <c r="D131" s="193"/>
      <c r="E131" s="193"/>
      <c r="F131" s="193"/>
      <c r="G131" s="14">
        <v>123</v>
      </c>
      <c r="H131" s="31">
        <v>32322810</v>
      </c>
      <c r="I131" s="31">
        <v>20228353</v>
      </c>
    </row>
    <row r="132" spans="1:9" ht="22.15" customHeight="1" x14ac:dyDescent="0.2">
      <c r="A132" s="194" t="s">
        <v>162</v>
      </c>
      <c r="B132" s="194"/>
      <c r="C132" s="194"/>
      <c r="D132" s="194"/>
      <c r="E132" s="194"/>
      <c r="F132" s="194"/>
      <c r="G132" s="14">
        <v>124</v>
      </c>
      <c r="H132" s="31">
        <v>72820787</v>
      </c>
      <c r="I132" s="31">
        <v>103524044</v>
      </c>
    </row>
    <row r="133" spans="1:9" x14ac:dyDescent="0.2">
      <c r="A133" s="195" t="s">
        <v>408</v>
      </c>
      <c r="B133" s="195"/>
      <c r="C133" s="195"/>
      <c r="D133" s="195"/>
      <c r="E133" s="195"/>
      <c r="F133" s="195"/>
      <c r="G133" s="15">
        <v>125</v>
      </c>
      <c r="H133" s="32">
        <f>H75+H98+H105+H117+H132</f>
        <v>6879583080</v>
      </c>
      <c r="I133" s="32">
        <f>I75+I98+I105+I117+I132</f>
        <v>6750550992</v>
      </c>
    </row>
    <row r="134" spans="1:9" x14ac:dyDescent="0.2">
      <c r="A134" s="194" t="s">
        <v>163</v>
      </c>
      <c r="B134" s="194"/>
      <c r="C134" s="194"/>
      <c r="D134" s="194"/>
      <c r="E134" s="194"/>
      <c r="F134" s="194"/>
      <c r="G134" s="14">
        <v>126</v>
      </c>
      <c r="H134" s="127">
        <v>54261380</v>
      </c>
      <c r="I134" s="31">
        <v>54211658</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Incorrect entry" error="You can enter only whole numbers or a zero" sqref="H75:I75 H97:I97 H94:I94 H77:I91">
      <formula1>999999999999</formula1>
    </dataValidation>
    <dataValidation type="whole" operator="greaterThanOrEqual" allowBlank="1" showInputMessage="1" showErrorMessage="1" errorTitle="Incorrect entry" error="You can enter only positive whole numbers or a zero" sqref="H8:I73 H76:I76 H95:I96 H92:I93 H98:H134 I127:I134 I125 I98:I123">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activeCell="A2" sqref="A2:I2"/>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1" t="s">
        <v>164</v>
      </c>
      <c r="B1" s="201"/>
      <c r="C1" s="201"/>
      <c r="D1" s="201"/>
      <c r="E1" s="201"/>
      <c r="F1" s="201"/>
      <c r="G1" s="201"/>
      <c r="H1" s="201"/>
      <c r="I1" s="201"/>
    </row>
    <row r="2" spans="1:11" x14ac:dyDescent="0.2">
      <c r="A2" s="230" t="s">
        <v>536</v>
      </c>
      <c r="B2" s="203"/>
      <c r="C2" s="203"/>
      <c r="D2" s="203"/>
      <c r="E2" s="203"/>
      <c r="F2" s="203"/>
      <c r="G2" s="203"/>
      <c r="H2" s="203"/>
      <c r="I2" s="203"/>
      <c r="J2" s="114"/>
      <c r="K2" s="114"/>
    </row>
    <row r="3" spans="1:11" x14ac:dyDescent="0.2">
      <c r="A3" s="235" t="s">
        <v>165</v>
      </c>
      <c r="B3" s="236"/>
      <c r="C3" s="236"/>
      <c r="D3" s="236"/>
      <c r="E3" s="236"/>
      <c r="F3" s="236"/>
      <c r="G3" s="236"/>
      <c r="H3" s="236"/>
      <c r="I3" s="236"/>
      <c r="J3" s="237"/>
      <c r="K3" s="237"/>
    </row>
    <row r="4" spans="1:11" x14ac:dyDescent="0.2">
      <c r="A4" s="238" t="s">
        <v>534</v>
      </c>
      <c r="B4" s="239"/>
      <c r="C4" s="239"/>
      <c r="D4" s="239"/>
      <c r="E4" s="239"/>
      <c r="F4" s="239"/>
      <c r="G4" s="239"/>
      <c r="H4" s="239"/>
      <c r="I4" s="239"/>
      <c r="J4" s="240"/>
      <c r="K4" s="240"/>
    </row>
    <row r="5" spans="1:11" ht="22.15" customHeight="1" x14ac:dyDescent="0.2">
      <c r="A5" s="232" t="s">
        <v>166</v>
      </c>
      <c r="B5" s="212"/>
      <c r="C5" s="212"/>
      <c r="D5" s="212"/>
      <c r="E5" s="212"/>
      <c r="F5" s="212"/>
      <c r="G5" s="232" t="s">
        <v>167</v>
      </c>
      <c r="H5" s="233" t="s">
        <v>168</v>
      </c>
      <c r="I5" s="234"/>
      <c r="J5" s="233" t="s">
        <v>169</v>
      </c>
      <c r="K5" s="234"/>
    </row>
    <row r="6" spans="1:11" x14ac:dyDescent="0.2">
      <c r="A6" s="212"/>
      <c r="B6" s="212"/>
      <c r="C6" s="212"/>
      <c r="D6" s="212"/>
      <c r="E6" s="212"/>
      <c r="F6" s="212"/>
      <c r="G6" s="212"/>
      <c r="H6" s="18" t="s">
        <v>170</v>
      </c>
      <c r="I6" s="18" t="s">
        <v>171</v>
      </c>
      <c r="J6" s="18" t="s">
        <v>172</v>
      </c>
      <c r="K6" s="18" t="s">
        <v>173</v>
      </c>
    </row>
    <row r="7" spans="1:11" x14ac:dyDescent="0.2">
      <c r="A7" s="241">
        <v>1</v>
      </c>
      <c r="B7" s="210"/>
      <c r="C7" s="210"/>
      <c r="D7" s="210"/>
      <c r="E7" s="210"/>
      <c r="F7" s="210"/>
      <c r="G7" s="17">
        <v>2</v>
      </c>
      <c r="H7" s="18">
        <v>3</v>
      </c>
      <c r="I7" s="18">
        <v>4</v>
      </c>
      <c r="J7" s="18">
        <v>5</v>
      </c>
      <c r="K7" s="18">
        <v>6</v>
      </c>
    </row>
    <row r="8" spans="1:11" x14ac:dyDescent="0.2">
      <c r="A8" s="224" t="s">
        <v>409</v>
      </c>
      <c r="B8" s="225"/>
      <c r="C8" s="225"/>
      <c r="D8" s="225"/>
      <c r="E8" s="225"/>
      <c r="F8" s="225"/>
      <c r="G8" s="15">
        <v>1</v>
      </c>
      <c r="H8" s="115">
        <f>SUM(H9:H13)</f>
        <v>124199713</v>
      </c>
      <c r="I8" s="115">
        <f>SUM(I9:I13)</f>
        <v>79219663</v>
      </c>
      <c r="J8" s="115">
        <f>SUM(J9:J13)</f>
        <v>266400722</v>
      </c>
      <c r="K8" s="115">
        <f>SUM(K9:K13)</f>
        <v>236231033</v>
      </c>
    </row>
    <row r="9" spans="1:11" x14ac:dyDescent="0.2">
      <c r="A9" s="193" t="s">
        <v>174</v>
      </c>
      <c r="B9" s="193"/>
      <c r="C9" s="193"/>
      <c r="D9" s="193"/>
      <c r="E9" s="193"/>
      <c r="F9" s="193"/>
      <c r="G9" s="14">
        <v>2</v>
      </c>
      <c r="H9" s="31">
        <v>0</v>
      </c>
      <c r="I9" s="31">
        <v>0</v>
      </c>
      <c r="J9" s="128">
        <v>0</v>
      </c>
      <c r="K9" s="128">
        <v>0</v>
      </c>
    </row>
    <row r="10" spans="1:11" x14ac:dyDescent="0.2">
      <c r="A10" s="193" t="s">
        <v>175</v>
      </c>
      <c r="B10" s="193"/>
      <c r="C10" s="193"/>
      <c r="D10" s="193"/>
      <c r="E10" s="193"/>
      <c r="F10" s="193"/>
      <c r="G10" s="14">
        <v>3</v>
      </c>
      <c r="H10" s="31">
        <v>109249000</v>
      </c>
      <c r="I10" s="31">
        <v>67864826</v>
      </c>
      <c r="J10" s="128">
        <v>249034083</v>
      </c>
      <c r="K10" s="128">
        <v>229211832</v>
      </c>
    </row>
    <row r="11" spans="1:11" x14ac:dyDescent="0.2">
      <c r="A11" s="193" t="s">
        <v>176</v>
      </c>
      <c r="B11" s="193"/>
      <c r="C11" s="193"/>
      <c r="D11" s="193"/>
      <c r="E11" s="193"/>
      <c r="F11" s="193"/>
      <c r="G11" s="14">
        <v>4</v>
      </c>
      <c r="H11" s="31">
        <v>299615</v>
      </c>
      <c r="I11" s="31">
        <v>75210</v>
      </c>
      <c r="J11" s="128">
        <v>155597</v>
      </c>
      <c r="K11" s="128">
        <v>82026</v>
      </c>
    </row>
    <row r="12" spans="1:11" x14ac:dyDescent="0.2">
      <c r="A12" s="193" t="s">
        <v>177</v>
      </c>
      <c r="B12" s="193"/>
      <c r="C12" s="193"/>
      <c r="D12" s="193"/>
      <c r="E12" s="193"/>
      <c r="F12" s="193"/>
      <c r="G12" s="14">
        <v>5</v>
      </c>
      <c r="H12" s="31">
        <v>0</v>
      </c>
      <c r="I12" s="31">
        <v>0</v>
      </c>
      <c r="J12" s="128">
        <v>0</v>
      </c>
      <c r="K12" s="128">
        <v>0</v>
      </c>
    </row>
    <row r="13" spans="1:11" x14ac:dyDescent="0.2">
      <c r="A13" s="193" t="s">
        <v>178</v>
      </c>
      <c r="B13" s="193"/>
      <c r="C13" s="193"/>
      <c r="D13" s="193"/>
      <c r="E13" s="193"/>
      <c r="F13" s="193"/>
      <c r="G13" s="14">
        <v>6</v>
      </c>
      <c r="H13" s="31">
        <v>14651098</v>
      </c>
      <c r="I13" s="31">
        <v>11279627</v>
      </c>
      <c r="J13" s="128">
        <v>17211042</v>
      </c>
      <c r="K13" s="128">
        <v>6937175</v>
      </c>
    </row>
    <row r="14" spans="1:11" ht="22.15" customHeight="1" x14ac:dyDescent="0.2">
      <c r="A14" s="224" t="s">
        <v>410</v>
      </c>
      <c r="B14" s="225"/>
      <c r="C14" s="225"/>
      <c r="D14" s="225"/>
      <c r="E14" s="225"/>
      <c r="F14" s="225"/>
      <c r="G14" s="15">
        <v>7</v>
      </c>
      <c r="H14" s="115">
        <f>H15+H16+H20+H24+H25+H26+H29+H36</f>
        <v>482563458</v>
      </c>
      <c r="I14" s="115">
        <f>I15+I16+I20+I24+I25+I26+I29+I36</f>
        <v>207406834</v>
      </c>
      <c r="J14" s="115">
        <f>J15+J16+J20+J24+J25+J26+J29+J36</f>
        <v>491027999.97000003</v>
      </c>
      <c r="K14" s="115">
        <f>K15+K16+K20+K24+K25+K26+K29+K36</f>
        <v>301692624.97000003</v>
      </c>
    </row>
    <row r="15" spans="1:11" x14ac:dyDescent="0.2">
      <c r="A15" s="193" t="s">
        <v>179</v>
      </c>
      <c r="B15" s="193"/>
      <c r="C15" s="193"/>
      <c r="D15" s="193"/>
      <c r="E15" s="193"/>
      <c r="F15" s="193"/>
      <c r="G15" s="14">
        <v>8</v>
      </c>
      <c r="H15" s="31">
        <v>0</v>
      </c>
      <c r="I15" s="31">
        <v>0</v>
      </c>
      <c r="J15" s="31">
        <v>0</v>
      </c>
      <c r="K15" s="31">
        <v>0</v>
      </c>
    </row>
    <row r="16" spans="1:11" x14ac:dyDescent="0.2">
      <c r="A16" s="197" t="s">
        <v>411</v>
      </c>
      <c r="B16" s="197"/>
      <c r="C16" s="197"/>
      <c r="D16" s="197"/>
      <c r="E16" s="197"/>
      <c r="F16" s="197"/>
      <c r="G16" s="15">
        <v>9</v>
      </c>
      <c r="H16" s="115">
        <f>SUM(H17:H19)</f>
        <v>83160816</v>
      </c>
      <c r="I16" s="115">
        <f>SUM(I17:I19)</f>
        <v>34620101</v>
      </c>
      <c r="J16" s="115">
        <f>SUM(J17:J19)</f>
        <v>117392388</v>
      </c>
      <c r="K16" s="115">
        <f>SUM(K17:K19)</f>
        <v>92034584</v>
      </c>
    </row>
    <row r="17" spans="1:11" x14ac:dyDescent="0.2">
      <c r="A17" s="226" t="s">
        <v>180</v>
      </c>
      <c r="B17" s="226"/>
      <c r="C17" s="226"/>
      <c r="D17" s="226"/>
      <c r="E17" s="226"/>
      <c r="F17" s="226"/>
      <c r="G17" s="14">
        <v>10</v>
      </c>
      <c r="H17" s="31">
        <v>43280412</v>
      </c>
      <c r="I17" s="31">
        <v>20716762</v>
      </c>
      <c r="J17" s="128">
        <v>66531810</v>
      </c>
      <c r="K17" s="128">
        <v>54523425</v>
      </c>
    </row>
    <row r="18" spans="1:11" x14ac:dyDescent="0.2">
      <c r="A18" s="226" t="s">
        <v>181</v>
      </c>
      <c r="B18" s="226"/>
      <c r="C18" s="226"/>
      <c r="D18" s="226"/>
      <c r="E18" s="226"/>
      <c r="F18" s="226"/>
      <c r="G18" s="14">
        <v>11</v>
      </c>
      <c r="H18" s="31">
        <v>452588</v>
      </c>
      <c r="I18" s="31">
        <v>411018</v>
      </c>
      <c r="J18" s="128">
        <v>2349621</v>
      </c>
      <c r="K18" s="128">
        <v>1579437</v>
      </c>
    </row>
    <row r="19" spans="1:11" x14ac:dyDescent="0.2">
      <c r="A19" s="226" t="s">
        <v>182</v>
      </c>
      <c r="B19" s="226"/>
      <c r="C19" s="226"/>
      <c r="D19" s="226"/>
      <c r="E19" s="226"/>
      <c r="F19" s="226"/>
      <c r="G19" s="14">
        <v>12</v>
      </c>
      <c r="H19" s="31">
        <v>39427816</v>
      </c>
      <c r="I19" s="31">
        <v>13492321</v>
      </c>
      <c r="J19" s="128">
        <v>48510957</v>
      </c>
      <c r="K19" s="128">
        <v>35931722</v>
      </c>
    </row>
    <row r="20" spans="1:11" x14ac:dyDescent="0.2">
      <c r="A20" s="197" t="s">
        <v>412</v>
      </c>
      <c r="B20" s="197"/>
      <c r="C20" s="197"/>
      <c r="D20" s="197"/>
      <c r="E20" s="197"/>
      <c r="F20" s="197"/>
      <c r="G20" s="15">
        <v>13</v>
      </c>
      <c r="H20" s="115">
        <f>SUM(H21:H23)</f>
        <v>96996224</v>
      </c>
      <c r="I20" s="115">
        <f>SUM(I21:I23)</f>
        <v>28043671</v>
      </c>
      <c r="J20" s="115">
        <f>SUM(J21:J23)</f>
        <v>81148405</v>
      </c>
      <c r="K20" s="115">
        <f>SUM(K21:K23)</f>
        <v>56995590</v>
      </c>
    </row>
    <row r="21" spans="1:11" x14ac:dyDescent="0.2">
      <c r="A21" s="226" t="s">
        <v>183</v>
      </c>
      <c r="B21" s="226"/>
      <c r="C21" s="226"/>
      <c r="D21" s="226"/>
      <c r="E21" s="226"/>
      <c r="F21" s="226"/>
      <c r="G21" s="14">
        <v>14</v>
      </c>
      <c r="H21" s="31">
        <v>52315616</v>
      </c>
      <c r="I21" s="31">
        <v>7939177</v>
      </c>
      <c r="J21" s="128">
        <v>45915276</v>
      </c>
      <c r="K21" s="128">
        <v>33856471</v>
      </c>
    </row>
    <row r="22" spans="1:11" x14ac:dyDescent="0.2">
      <c r="A22" s="226" t="s">
        <v>184</v>
      </c>
      <c r="B22" s="226"/>
      <c r="C22" s="226"/>
      <c r="D22" s="226"/>
      <c r="E22" s="226"/>
      <c r="F22" s="226"/>
      <c r="G22" s="14">
        <v>15</v>
      </c>
      <c r="H22" s="31">
        <v>29982685</v>
      </c>
      <c r="I22" s="31">
        <v>13972683</v>
      </c>
      <c r="J22" s="128">
        <v>24689633</v>
      </c>
      <c r="K22" s="128">
        <v>15899780</v>
      </c>
    </row>
    <row r="23" spans="1:11" x14ac:dyDescent="0.2">
      <c r="A23" s="226" t="s">
        <v>185</v>
      </c>
      <c r="B23" s="226"/>
      <c r="C23" s="226"/>
      <c r="D23" s="226"/>
      <c r="E23" s="226"/>
      <c r="F23" s="226"/>
      <c r="G23" s="14">
        <v>16</v>
      </c>
      <c r="H23" s="31">
        <v>14697923</v>
      </c>
      <c r="I23" s="31">
        <v>6131811</v>
      </c>
      <c r="J23" s="128">
        <v>10543496</v>
      </c>
      <c r="K23" s="128">
        <v>7239339</v>
      </c>
    </row>
    <row r="24" spans="1:11" x14ac:dyDescent="0.2">
      <c r="A24" s="193" t="s">
        <v>186</v>
      </c>
      <c r="B24" s="193"/>
      <c r="C24" s="193"/>
      <c r="D24" s="193"/>
      <c r="E24" s="193"/>
      <c r="F24" s="193"/>
      <c r="G24" s="14">
        <v>17</v>
      </c>
      <c r="H24" s="31">
        <v>250154456</v>
      </c>
      <c r="I24" s="31">
        <v>124678281</v>
      </c>
      <c r="J24" s="128">
        <v>250508368</v>
      </c>
      <c r="K24" s="128">
        <v>125497943</v>
      </c>
    </row>
    <row r="25" spans="1:11" x14ac:dyDescent="0.2">
      <c r="A25" s="193" t="s">
        <v>187</v>
      </c>
      <c r="B25" s="193"/>
      <c r="C25" s="193"/>
      <c r="D25" s="193"/>
      <c r="E25" s="193"/>
      <c r="F25" s="193"/>
      <c r="G25" s="14">
        <v>18</v>
      </c>
      <c r="H25" s="31">
        <v>48026127</v>
      </c>
      <c r="I25" s="31">
        <v>18785225</v>
      </c>
      <c r="J25" s="128">
        <v>37297887</v>
      </c>
      <c r="K25" s="128">
        <v>24928193</v>
      </c>
    </row>
    <row r="26" spans="1:11" x14ac:dyDescent="0.2">
      <c r="A26" s="197" t="s">
        <v>413</v>
      </c>
      <c r="B26" s="197"/>
      <c r="C26" s="197"/>
      <c r="D26" s="197"/>
      <c r="E26" s="197"/>
      <c r="F26" s="197"/>
      <c r="G26" s="15">
        <v>19</v>
      </c>
      <c r="H26" s="115">
        <f>H27+H28</f>
        <v>274096</v>
      </c>
      <c r="I26" s="115">
        <f>I27+I28</f>
        <v>70288</v>
      </c>
      <c r="J26" s="115">
        <f>J27+J28</f>
        <v>19069.97</v>
      </c>
      <c r="K26" s="115">
        <f>K27+K28</f>
        <v>11089.970000000001</v>
      </c>
    </row>
    <row r="27" spans="1:11" x14ac:dyDescent="0.2">
      <c r="A27" s="226" t="s">
        <v>188</v>
      </c>
      <c r="B27" s="226"/>
      <c r="C27" s="226"/>
      <c r="D27" s="226"/>
      <c r="E27" s="226"/>
      <c r="F27" s="226"/>
      <c r="G27" s="14">
        <v>20</v>
      </c>
      <c r="H27" s="31">
        <v>0</v>
      </c>
      <c r="I27" s="31">
        <v>0</v>
      </c>
      <c r="J27" s="128">
        <v>0</v>
      </c>
      <c r="K27" s="128">
        <v>0</v>
      </c>
    </row>
    <row r="28" spans="1:11" x14ac:dyDescent="0.2">
      <c r="A28" s="226" t="s">
        <v>189</v>
      </c>
      <c r="B28" s="226"/>
      <c r="C28" s="226"/>
      <c r="D28" s="226"/>
      <c r="E28" s="226"/>
      <c r="F28" s="226"/>
      <c r="G28" s="14">
        <v>21</v>
      </c>
      <c r="H28" s="31">
        <v>274096</v>
      </c>
      <c r="I28" s="31">
        <v>70288</v>
      </c>
      <c r="J28" s="128">
        <v>19069.97</v>
      </c>
      <c r="K28" s="128">
        <v>11089.970000000001</v>
      </c>
    </row>
    <row r="29" spans="1:11" x14ac:dyDescent="0.2">
      <c r="A29" s="197" t="s">
        <v>414</v>
      </c>
      <c r="B29" s="197"/>
      <c r="C29" s="197"/>
      <c r="D29" s="197"/>
      <c r="E29" s="197"/>
      <c r="F29" s="197"/>
      <c r="G29" s="15">
        <v>22</v>
      </c>
      <c r="H29" s="115">
        <f>SUM(H30:H35)</f>
        <v>0</v>
      </c>
      <c r="I29" s="115">
        <f>SUM(I30:I35)</f>
        <v>0</v>
      </c>
      <c r="J29" s="115">
        <f>SUM(J30:J35)</f>
        <v>0</v>
      </c>
      <c r="K29" s="115">
        <f>SUM(K30:K35)</f>
        <v>0</v>
      </c>
    </row>
    <row r="30" spans="1:11" x14ac:dyDescent="0.2">
      <c r="A30" s="226" t="s">
        <v>190</v>
      </c>
      <c r="B30" s="226"/>
      <c r="C30" s="226"/>
      <c r="D30" s="226"/>
      <c r="E30" s="226"/>
      <c r="F30" s="226"/>
      <c r="G30" s="14">
        <v>23</v>
      </c>
      <c r="H30" s="31">
        <v>0</v>
      </c>
      <c r="I30" s="31">
        <v>0</v>
      </c>
      <c r="J30" s="31">
        <v>0</v>
      </c>
      <c r="K30" s="31">
        <v>0</v>
      </c>
    </row>
    <row r="31" spans="1:11" x14ac:dyDescent="0.2">
      <c r="A31" s="226" t="s">
        <v>191</v>
      </c>
      <c r="B31" s="226"/>
      <c r="C31" s="226"/>
      <c r="D31" s="226"/>
      <c r="E31" s="226"/>
      <c r="F31" s="226"/>
      <c r="G31" s="14">
        <v>24</v>
      </c>
      <c r="H31" s="31">
        <v>0</v>
      </c>
      <c r="I31" s="31">
        <v>0</v>
      </c>
      <c r="J31" s="31">
        <v>0</v>
      </c>
      <c r="K31" s="31">
        <v>0</v>
      </c>
    </row>
    <row r="32" spans="1:11" x14ac:dyDescent="0.2">
      <c r="A32" s="226" t="s">
        <v>192</v>
      </c>
      <c r="B32" s="226"/>
      <c r="C32" s="226"/>
      <c r="D32" s="226"/>
      <c r="E32" s="226"/>
      <c r="F32" s="226"/>
      <c r="G32" s="14">
        <v>25</v>
      </c>
      <c r="H32" s="31">
        <v>0</v>
      </c>
      <c r="I32" s="31">
        <v>0</v>
      </c>
      <c r="J32" s="31">
        <v>0</v>
      </c>
      <c r="K32" s="31">
        <v>0</v>
      </c>
    </row>
    <row r="33" spans="1:11" x14ac:dyDescent="0.2">
      <c r="A33" s="226" t="s">
        <v>193</v>
      </c>
      <c r="B33" s="226"/>
      <c r="C33" s="226"/>
      <c r="D33" s="226"/>
      <c r="E33" s="226"/>
      <c r="F33" s="226"/>
      <c r="G33" s="14">
        <v>26</v>
      </c>
      <c r="H33" s="31">
        <v>0</v>
      </c>
      <c r="I33" s="31">
        <v>0</v>
      </c>
      <c r="J33" s="31">
        <v>0</v>
      </c>
      <c r="K33" s="31">
        <v>0</v>
      </c>
    </row>
    <row r="34" spans="1:11" x14ac:dyDescent="0.2">
      <c r="A34" s="226" t="s">
        <v>194</v>
      </c>
      <c r="B34" s="226"/>
      <c r="C34" s="226"/>
      <c r="D34" s="226"/>
      <c r="E34" s="226"/>
      <c r="F34" s="226"/>
      <c r="G34" s="14">
        <v>27</v>
      </c>
      <c r="H34" s="31">
        <v>0</v>
      </c>
      <c r="I34" s="31">
        <v>0</v>
      </c>
      <c r="J34" s="31">
        <v>0</v>
      </c>
      <c r="K34" s="31">
        <v>0</v>
      </c>
    </row>
    <row r="35" spans="1:11" x14ac:dyDescent="0.2">
      <c r="A35" s="226" t="s">
        <v>195</v>
      </c>
      <c r="B35" s="226"/>
      <c r="C35" s="226"/>
      <c r="D35" s="226"/>
      <c r="E35" s="226"/>
      <c r="F35" s="226"/>
      <c r="G35" s="14">
        <v>28</v>
      </c>
      <c r="H35" s="31">
        <v>0</v>
      </c>
      <c r="I35" s="31">
        <v>0</v>
      </c>
      <c r="J35" s="31">
        <v>0</v>
      </c>
      <c r="K35" s="31">
        <v>0</v>
      </c>
    </row>
    <row r="36" spans="1:11" x14ac:dyDescent="0.2">
      <c r="A36" s="193" t="s">
        <v>196</v>
      </c>
      <c r="B36" s="193"/>
      <c r="C36" s="193"/>
      <c r="D36" s="193"/>
      <c r="E36" s="193"/>
      <c r="F36" s="193"/>
      <c r="G36" s="14">
        <v>29</v>
      </c>
      <c r="H36" s="31">
        <v>3951739</v>
      </c>
      <c r="I36" s="31">
        <v>1209268</v>
      </c>
      <c r="J36" s="128">
        <v>4661882</v>
      </c>
      <c r="K36" s="128">
        <v>2225225</v>
      </c>
    </row>
    <row r="37" spans="1:11" x14ac:dyDescent="0.2">
      <c r="A37" s="224" t="s">
        <v>415</v>
      </c>
      <c r="B37" s="225"/>
      <c r="C37" s="225"/>
      <c r="D37" s="225"/>
      <c r="E37" s="225"/>
      <c r="F37" s="225"/>
      <c r="G37" s="15">
        <v>30</v>
      </c>
      <c r="H37" s="115">
        <f>SUM(H38:H47)</f>
        <v>9583692</v>
      </c>
      <c r="I37" s="115">
        <f>SUM(I38:I47)</f>
        <v>25587846</v>
      </c>
      <c r="J37" s="115">
        <f>SUM(J38:J47)</f>
        <v>24573094</v>
      </c>
      <c r="K37" s="115">
        <f>SUM(K38:K47)</f>
        <v>36077650</v>
      </c>
    </row>
    <row r="38" spans="1:11" ht="23.45" customHeight="1" x14ac:dyDescent="0.2">
      <c r="A38" s="193" t="s">
        <v>197</v>
      </c>
      <c r="B38" s="193"/>
      <c r="C38" s="193"/>
      <c r="D38" s="193"/>
      <c r="E38" s="193"/>
      <c r="F38" s="193"/>
      <c r="G38" s="14">
        <v>31</v>
      </c>
      <c r="H38" s="31">
        <v>0</v>
      </c>
      <c r="I38" s="31">
        <v>0</v>
      </c>
      <c r="J38" s="31">
        <v>0</v>
      </c>
      <c r="K38" s="31">
        <v>0</v>
      </c>
    </row>
    <row r="39" spans="1:11" ht="25.15" customHeight="1" x14ac:dyDescent="0.2">
      <c r="A39" s="193" t="s">
        <v>198</v>
      </c>
      <c r="B39" s="193"/>
      <c r="C39" s="193"/>
      <c r="D39" s="193"/>
      <c r="E39" s="193"/>
      <c r="F39" s="193"/>
      <c r="G39" s="14">
        <v>32</v>
      </c>
      <c r="H39" s="31">
        <v>0</v>
      </c>
      <c r="I39" s="31">
        <v>0</v>
      </c>
      <c r="J39" s="31">
        <v>0</v>
      </c>
      <c r="K39" s="31">
        <v>0</v>
      </c>
    </row>
    <row r="40" spans="1:11" ht="25.15" customHeight="1" x14ac:dyDescent="0.2">
      <c r="A40" s="193" t="s">
        <v>199</v>
      </c>
      <c r="B40" s="193"/>
      <c r="C40" s="193"/>
      <c r="D40" s="193"/>
      <c r="E40" s="193"/>
      <c r="F40" s="193"/>
      <c r="G40" s="14">
        <v>33</v>
      </c>
      <c r="H40" s="31">
        <v>0</v>
      </c>
      <c r="I40" s="31">
        <v>0</v>
      </c>
      <c r="J40" s="31">
        <v>0</v>
      </c>
      <c r="K40" s="31">
        <v>0</v>
      </c>
    </row>
    <row r="41" spans="1:11" ht="25.15" customHeight="1" x14ac:dyDescent="0.2">
      <c r="A41" s="193" t="s">
        <v>200</v>
      </c>
      <c r="B41" s="193"/>
      <c r="C41" s="193"/>
      <c r="D41" s="193"/>
      <c r="E41" s="193"/>
      <c r="F41" s="193"/>
      <c r="G41" s="14">
        <v>34</v>
      </c>
      <c r="H41" s="31">
        <v>0</v>
      </c>
      <c r="I41" s="31">
        <v>0</v>
      </c>
      <c r="J41" s="31">
        <v>0</v>
      </c>
      <c r="K41" s="31">
        <v>0</v>
      </c>
    </row>
    <row r="42" spans="1:11" ht="25.15" customHeight="1" x14ac:dyDescent="0.2">
      <c r="A42" s="193" t="s">
        <v>201</v>
      </c>
      <c r="B42" s="193"/>
      <c r="C42" s="193"/>
      <c r="D42" s="193"/>
      <c r="E42" s="193"/>
      <c r="F42" s="193"/>
      <c r="G42" s="14">
        <v>35</v>
      </c>
      <c r="H42" s="31">
        <v>0</v>
      </c>
      <c r="I42" s="31">
        <v>0</v>
      </c>
      <c r="J42" s="31">
        <v>0</v>
      </c>
      <c r="K42" s="31">
        <v>0</v>
      </c>
    </row>
    <row r="43" spans="1:11" x14ac:dyDescent="0.2">
      <c r="A43" s="193" t="s">
        <v>202</v>
      </c>
      <c r="B43" s="193"/>
      <c r="C43" s="193"/>
      <c r="D43" s="193"/>
      <c r="E43" s="193"/>
      <c r="F43" s="193"/>
      <c r="G43" s="14">
        <v>36</v>
      </c>
      <c r="H43" s="31">
        <v>0</v>
      </c>
      <c r="I43" s="31">
        <v>0</v>
      </c>
      <c r="J43" s="31">
        <v>0</v>
      </c>
      <c r="K43" s="31">
        <v>0</v>
      </c>
    </row>
    <row r="44" spans="1:11" x14ac:dyDescent="0.2">
      <c r="A44" s="193" t="s">
        <v>203</v>
      </c>
      <c r="B44" s="193"/>
      <c r="C44" s="193"/>
      <c r="D44" s="193"/>
      <c r="E44" s="193"/>
      <c r="F44" s="193"/>
      <c r="G44" s="14">
        <v>37</v>
      </c>
      <c r="H44" s="31">
        <v>62398</v>
      </c>
      <c r="I44" s="31">
        <v>18015</v>
      </c>
      <c r="J44" s="128">
        <v>40101</v>
      </c>
      <c r="K44" s="128">
        <v>13522</v>
      </c>
    </row>
    <row r="45" spans="1:11" x14ac:dyDescent="0.2">
      <c r="A45" s="193" t="s">
        <v>204</v>
      </c>
      <c r="B45" s="193"/>
      <c r="C45" s="193"/>
      <c r="D45" s="193"/>
      <c r="E45" s="193"/>
      <c r="F45" s="193"/>
      <c r="G45" s="14">
        <v>38</v>
      </c>
      <c r="H45" s="31">
        <v>1534091</v>
      </c>
      <c r="I45" s="31">
        <v>16172757</v>
      </c>
      <c r="J45" s="128">
        <v>18673144</v>
      </c>
      <c r="K45" s="128">
        <v>32904820</v>
      </c>
    </row>
    <row r="46" spans="1:11" x14ac:dyDescent="0.2">
      <c r="A46" s="193" t="s">
        <v>205</v>
      </c>
      <c r="B46" s="193"/>
      <c r="C46" s="193"/>
      <c r="D46" s="193"/>
      <c r="E46" s="193"/>
      <c r="F46" s="193"/>
      <c r="G46" s="14">
        <v>39</v>
      </c>
      <c r="H46" s="31">
        <v>0</v>
      </c>
      <c r="I46" s="31">
        <v>2999075</v>
      </c>
      <c r="J46" s="128">
        <v>2620380</v>
      </c>
      <c r="K46" s="128">
        <v>1419814</v>
      </c>
    </row>
    <row r="47" spans="1:11" x14ac:dyDescent="0.2">
      <c r="A47" s="193" t="s">
        <v>206</v>
      </c>
      <c r="B47" s="193"/>
      <c r="C47" s="193"/>
      <c r="D47" s="193"/>
      <c r="E47" s="193"/>
      <c r="F47" s="193"/>
      <c r="G47" s="14">
        <v>40</v>
      </c>
      <c r="H47" s="31">
        <v>7987203</v>
      </c>
      <c r="I47" s="31">
        <v>6397999</v>
      </c>
      <c r="J47" s="128">
        <v>3239469</v>
      </c>
      <c r="K47" s="128">
        <v>1739494</v>
      </c>
    </row>
    <row r="48" spans="1:11" x14ac:dyDescent="0.2">
      <c r="A48" s="224" t="s">
        <v>416</v>
      </c>
      <c r="B48" s="225"/>
      <c r="C48" s="225"/>
      <c r="D48" s="225"/>
      <c r="E48" s="225"/>
      <c r="F48" s="225"/>
      <c r="G48" s="15">
        <v>41</v>
      </c>
      <c r="H48" s="115">
        <f>SUM(H49:H55)</f>
        <v>92678382</v>
      </c>
      <c r="I48" s="115">
        <f>SUM(I49:I55)</f>
        <v>24576723</v>
      </c>
      <c r="J48" s="115">
        <f>SUM(J49:J55)</f>
        <v>34213659</v>
      </c>
      <c r="K48" s="115">
        <f>SUM(K49:K55)</f>
        <v>18400862</v>
      </c>
    </row>
    <row r="49" spans="1:11" ht="25.15" customHeight="1" x14ac:dyDescent="0.2">
      <c r="A49" s="193" t="s">
        <v>207</v>
      </c>
      <c r="B49" s="193"/>
      <c r="C49" s="193"/>
      <c r="D49" s="193"/>
      <c r="E49" s="193"/>
      <c r="F49" s="193"/>
      <c r="G49" s="14">
        <v>42</v>
      </c>
      <c r="H49" s="31">
        <v>0</v>
      </c>
      <c r="I49" s="31">
        <v>0</v>
      </c>
      <c r="J49" s="128">
        <v>0</v>
      </c>
      <c r="K49" s="128">
        <v>0</v>
      </c>
    </row>
    <row r="50" spans="1:11" ht="24" customHeight="1" x14ac:dyDescent="0.2">
      <c r="A50" s="220" t="s">
        <v>208</v>
      </c>
      <c r="B50" s="220"/>
      <c r="C50" s="220"/>
      <c r="D50" s="220"/>
      <c r="E50" s="220"/>
      <c r="F50" s="220"/>
      <c r="G50" s="14">
        <v>43</v>
      </c>
      <c r="H50" s="31">
        <v>0</v>
      </c>
      <c r="I50" s="31">
        <v>0</v>
      </c>
      <c r="J50" s="128">
        <v>0</v>
      </c>
      <c r="K50" s="128">
        <v>0</v>
      </c>
    </row>
    <row r="51" spans="1:11" x14ac:dyDescent="0.2">
      <c r="A51" s="220" t="s">
        <v>209</v>
      </c>
      <c r="B51" s="220"/>
      <c r="C51" s="220"/>
      <c r="D51" s="220"/>
      <c r="E51" s="220"/>
      <c r="F51" s="220"/>
      <c r="G51" s="14">
        <v>44</v>
      </c>
      <c r="H51" s="31">
        <v>29832060</v>
      </c>
      <c r="I51" s="31">
        <v>23917306</v>
      </c>
      <c r="J51" s="128">
        <v>32056499</v>
      </c>
      <c r="K51" s="128">
        <v>16447400</v>
      </c>
    </row>
    <row r="52" spans="1:11" x14ac:dyDescent="0.2">
      <c r="A52" s="220" t="s">
        <v>210</v>
      </c>
      <c r="B52" s="220"/>
      <c r="C52" s="220"/>
      <c r="D52" s="220"/>
      <c r="E52" s="220"/>
      <c r="F52" s="220"/>
      <c r="G52" s="14">
        <v>45</v>
      </c>
      <c r="H52" s="31">
        <v>45632034</v>
      </c>
      <c r="I52" s="31">
        <v>659417</v>
      </c>
      <c r="J52" s="128">
        <v>208303</v>
      </c>
      <c r="K52" s="128">
        <v>1465116</v>
      </c>
    </row>
    <row r="53" spans="1:11" x14ac:dyDescent="0.2">
      <c r="A53" s="220" t="s">
        <v>211</v>
      </c>
      <c r="B53" s="220"/>
      <c r="C53" s="220"/>
      <c r="D53" s="220"/>
      <c r="E53" s="220"/>
      <c r="F53" s="220"/>
      <c r="G53" s="14">
        <v>46</v>
      </c>
      <c r="H53" s="31">
        <v>16278889</v>
      </c>
      <c r="I53" s="31">
        <v>0</v>
      </c>
      <c r="J53" s="128">
        <v>0</v>
      </c>
      <c r="K53" s="128">
        <v>0</v>
      </c>
    </row>
    <row r="54" spans="1:11" x14ac:dyDescent="0.2">
      <c r="A54" s="220" t="s">
        <v>212</v>
      </c>
      <c r="B54" s="220"/>
      <c r="C54" s="220"/>
      <c r="D54" s="220"/>
      <c r="E54" s="220"/>
      <c r="F54" s="220"/>
      <c r="G54" s="14">
        <v>47</v>
      </c>
      <c r="H54" s="31">
        <v>0</v>
      </c>
      <c r="I54" s="31">
        <v>0</v>
      </c>
      <c r="J54" s="128">
        <v>0</v>
      </c>
      <c r="K54" s="128">
        <v>0</v>
      </c>
    </row>
    <row r="55" spans="1:11" x14ac:dyDescent="0.2">
      <c r="A55" s="220" t="s">
        <v>213</v>
      </c>
      <c r="B55" s="220"/>
      <c r="C55" s="220"/>
      <c r="D55" s="220"/>
      <c r="E55" s="220"/>
      <c r="F55" s="220"/>
      <c r="G55" s="14">
        <v>48</v>
      </c>
      <c r="H55" s="31">
        <v>935399</v>
      </c>
      <c r="I55" s="31">
        <v>0</v>
      </c>
      <c r="J55" s="128">
        <v>1948857</v>
      </c>
      <c r="K55" s="128">
        <v>488346</v>
      </c>
    </row>
    <row r="56" spans="1:11" ht="22.15" customHeight="1" x14ac:dyDescent="0.2">
      <c r="A56" s="229" t="s">
        <v>214</v>
      </c>
      <c r="B56" s="229"/>
      <c r="C56" s="229"/>
      <c r="D56" s="229"/>
      <c r="E56" s="229"/>
      <c r="F56" s="229"/>
      <c r="G56" s="14">
        <v>49</v>
      </c>
      <c r="H56" s="31">
        <v>0</v>
      </c>
      <c r="I56" s="31">
        <v>0</v>
      </c>
      <c r="J56" s="128">
        <v>0</v>
      </c>
      <c r="K56" s="128">
        <v>0</v>
      </c>
    </row>
    <row r="57" spans="1:11" x14ac:dyDescent="0.2">
      <c r="A57" s="229" t="s">
        <v>215</v>
      </c>
      <c r="B57" s="229"/>
      <c r="C57" s="229"/>
      <c r="D57" s="229"/>
      <c r="E57" s="229"/>
      <c r="F57" s="229"/>
      <c r="G57" s="14">
        <v>50</v>
      </c>
      <c r="H57" s="31">
        <v>0</v>
      </c>
      <c r="I57" s="31">
        <v>0</v>
      </c>
      <c r="J57" s="128">
        <v>0</v>
      </c>
      <c r="K57" s="128">
        <v>0</v>
      </c>
    </row>
    <row r="58" spans="1:11" ht="24.6" customHeight="1" x14ac:dyDescent="0.2">
      <c r="A58" s="229" t="s">
        <v>216</v>
      </c>
      <c r="B58" s="229"/>
      <c r="C58" s="229"/>
      <c r="D58" s="229"/>
      <c r="E58" s="229"/>
      <c r="F58" s="229"/>
      <c r="G58" s="14">
        <v>51</v>
      </c>
      <c r="H58" s="31">
        <v>1112450</v>
      </c>
      <c r="I58" s="31">
        <v>508531</v>
      </c>
      <c r="J58" s="128">
        <v>1612871</v>
      </c>
      <c r="K58" s="128">
        <v>1361479</v>
      </c>
    </row>
    <row r="59" spans="1:11" x14ac:dyDescent="0.2">
      <c r="A59" s="229" t="s">
        <v>217</v>
      </c>
      <c r="B59" s="229"/>
      <c r="C59" s="229"/>
      <c r="D59" s="229"/>
      <c r="E59" s="229"/>
      <c r="F59" s="229"/>
      <c r="G59" s="14">
        <v>52</v>
      </c>
      <c r="H59" s="31">
        <v>0</v>
      </c>
      <c r="I59" s="31">
        <v>0</v>
      </c>
      <c r="J59" s="128">
        <v>0</v>
      </c>
      <c r="K59" s="128">
        <v>0</v>
      </c>
    </row>
    <row r="60" spans="1:11" x14ac:dyDescent="0.2">
      <c r="A60" s="224" t="s">
        <v>417</v>
      </c>
      <c r="B60" s="225"/>
      <c r="C60" s="225"/>
      <c r="D60" s="225"/>
      <c r="E60" s="225"/>
      <c r="F60" s="225"/>
      <c r="G60" s="15">
        <v>53</v>
      </c>
      <c r="H60" s="115">
        <f>H8+H37+H56+H57</f>
        <v>133783405</v>
      </c>
      <c r="I60" s="115">
        <f t="shared" ref="I60:K60" si="0">I8+I37+I56+I57</f>
        <v>104807509</v>
      </c>
      <c r="J60" s="115">
        <f t="shared" si="0"/>
        <v>290973816</v>
      </c>
      <c r="K60" s="115">
        <f t="shared" si="0"/>
        <v>272308683</v>
      </c>
    </row>
    <row r="61" spans="1:11" x14ac:dyDescent="0.2">
      <c r="A61" s="224" t="s">
        <v>418</v>
      </c>
      <c r="B61" s="225"/>
      <c r="C61" s="225"/>
      <c r="D61" s="225"/>
      <c r="E61" s="225"/>
      <c r="F61" s="225"/>
      <c r="G61" s="15">
        <v>54</v>
      </c>
      <c r="H61" s="115">
        <f>H14+H48+H58+H59</f>
        <v>576354290</v>
      </c>
      <c r="I61" s="115">
        <f t="shared" ref="I61:K61" si="1">I14+I48+I58+I59</f>
        <v>232492088</v>
      </c>
      <c r="J61" s="115">
        <f t="shared" si="1"/>
        <v>526854529.97000003</v>
      </c>
      <c r="K61" s="115">
        <f t="shared" si="1"/>
        <v>321454965.97000003</v>
      </c>
    </row>
    <row r="62" spans="1:11" x14ac:dyDescent="0.2">
      <c r="A62" s="224" t="s">
        <v>419</v>
      </c>
      <c r="B62" s="225"/>
      <c r="C62" s="225"/>
      <c r="D62" s="225"/>
      <c r="E62" s="225"/>
      <c r="F62" s="225"/>
      <c r="G62" s="15">
        <v>55</v>
      </c>
      <c r="H62" s="115">
        <f>H60-H61</f>
        <v>-442570885</v>
      </c>
      <c r="I62" s="115">
        <f t="shared" ref="I62:K62" si="2">I60-I61</f>
        <v>-127684579</v>
      </c>
      <c r="J62" s="115">
        <f t="shared" si="2"/>
        <v>-235880713.97000003</v>
      </c>
      <c r="K62" s="115">
        <f t="shared" si="2"/>
        <v>-49146282.970000029</v>
      </c>
    </row>
    <row r="63" spans="1:11" x14ac:dyDescent="0.2">
      <c r="A63" s="223" t="s">
        <v>421</v>
      </c>
      <c r="B63" s="223"/>
      <c r="C63" s="223"/>
      <c r="D63" s="223"/>
      <c r="E63" s="223"/>
      <c r="F63" s="223"/>
      <c r="G63" s="15">
        <v>56</v>
      </c>
      <c r="H63" s="115">
        <f>+IF((H60-H61)&gt;0,(H60-H61),0)</f>
        <v>0</v>
      </c>
      <c r="I63" s="115">
        <f t="shared" ref="I63:K63" si="3">+IF((I60-I61)&gt;0,(I60-I61),0)</f>
        <v>0</v>
      </c>
      <c r="J63" s="115">
        <f t="shared" si="3"/>
        <v>0</v>
      </c>
      <c r="K63" s="115">
        <f t="shared" si="3"/>
        <v>0</v>
      </c>
    </row>
    <row r="64" spans="1:11" x14ac:dyDescent="0.2">
      <c r="A64" s="223" t="s">
        <v>420</v>
      </c>
      <c r="B64" s="223"/>
      <c r="C64" s="223"/>
      <c r="D64" s="223"/>
      <c r="E64" s="223"/>
      <c r="F64" s="223"/>
      <c r="G64" s="15">
        <v>57</v>
      </c>
      <c r="H64" s="115">
        <f>+IF((H60-H61)&lt;0,(H60-H61),0)</f>
        <v>-442570885</v>
      </c>
      <c r="I64" s="115">
        <f t="shared" ref="I64:K64" si="4">+IF((I60-I61)&lt;0,(I60-I61),0)</f>
        <v>-127684579</v>
      </c>
      <c r="J64" s="115">
        <f t="shared" si="4"/>
        <v>-235880713.97000003</v>
      </c>
      <c r="K64" s="115">
        <f t="shared" si="4"/>
        <v>-49146282.970000029</v>
      </c>
    </row>
    <row r="65" spans="1:11" x14ac:dyDescent="0.2">
      <c r="A65" s="229" t="s">
        <v>218</v>
      </c>
      <c r="B65" s="229"/>
      <c r="C65" s="229"/>
      <c r="D65" s="229"/>
      <c r="E65" s="229"/>
      <c r="F65" s="229"/>
      <c r="G65" s="14">
        <v>58</v>
      </c>
      <c r="H65" s="31">
        <v>-121197667</v>
      </c>
      <c r="I65" s="31">
        <v>-121197667</v>
      </c>
      <c r="J65" s="128">
        <v>-59527964</v>
      </c>
      <c r="K65" s="128">
        <v>-284582</v>
      </c>
    </row>
    <row r="66" spans="1:11" x14ac:dyDescent="0.2">
      <c r="A66" s="224" t="s">
        <v>422</v>
      </c>
      <c r="B66" s="225"/>
      <c r="C66" s="225"/>
      <c r="D66" s="225"/>
      <c r="E66" s="225"/>
      <c r="F66" s="225"/>
      <c r="G66" s="15">
        <v>59</v>
      </c>
      <c r="H66" s="115">
        <f>H62-H65</f>
        <v>-321373218</v>
      </c>
      <c r="I66" s="115">
        <f t="shared" ref="I66:K66" si="5">I62-I65</f>
        <v>-6486912</v>
      </c>
      <c r="J66" s="115">
        <f t="shared" si="5"/>
        <v>-176352749.97000003</v>
      </c>
      <c r="K66" s="115">
        <f t="shared" si="5"/>
        <v>-48861700.970000029</v>
      </c>
    </row>
    <row r="67" spans="1:11" x14ac:dyDescent="0.2">
      <c r="A67" s="223" t="s">
        <v>423</v>
      </c>
      <c r="B67" s="223"/>
      <c r="C67" s="223"/>
      <c r="D67" s="223"/>
      <c r="E67" s="223"/>
      <c r="F67" s="223"/>
      <c r="G67" s="15">
        <v>60</v>
      </c>
      <c r="H67" s="115">
        <f>+IF((H62-H65)&gt;0,(H62-H65),0)</f>
        <v>0</v>
      </c>
      <c r="I67" s="115">
        <f t="shared" ref="I67:K67" si="6">+IF((I62-I65)&gt;0,(I62-I65),0)</f>
        <v>0</v>
      </c>
      <c r="J67" s="115">
        <f t="shared" si="6"/>
        <v>0</v>
      </c>
      <c r="K67" s="115">
        <f t="shared" si="6"/>
        <v>0</v>
      </c>
    </row>
    <row r="68" spans="1:11" x14ac:dyDescent="0.2">
      <c r="A68" s="223" t="s">
        <v>424</v>
      </c>
      <c r="B68" s="223"/>
      <c r="C68" s="223"/>
      <c r="D68" s="223"/>
      <c r="E68" s="223"/>
      <c r="F68" s="223"/>
      <c r="G68" s="15">
        <v>61</v>
      </c>
      <c r="H68" s="115">
        <f>+IF((H62-H65)&lt;0,(H62-H65),0)</f>
        <v>-321373218</v>
      </c>
      <c r="I68" s="115">
        <f t="shared" ref="I68:K68" si="7">+IF((I62-I65)&lt;0,(I62-I65),0)</f>
        <v>-6486912</v>
      </c>
      <c r="J68" s="115">
        <f t="shared" si="7"/>
        <v>-176352749.97000003</v>
      </c>
      <c r="K68" s="115">
        <f t="shared" si="7"/>
        <v>-48861700.970000029</v>
      </c>
    </row>
    <row r="69" spans="1:11" x14ac:dyDescent="0.2">
      <c r="A69" s="198" t="s">
        <v>219</v>
      </c>
      <c r="B69" s="198"/>
      <c r="C69" s="198"/>
      <c r="D69" s="198"/>
      <c r="E69" s="198"/>
      <c r="F69" s="198"/>
      <c r="G69" s="221"/>
      <c r="H69" s="221"/>
      <c r="I69" s="221"/>
      <c r="J69" s="222"/>
      <c r="K69" s="222"/>
    </row>
    <row r="70" spans="1:11" ht="22.15" customHeight="1" x14ac:dyDescent="0.2">
      <c r="A70" s="224" t="s">
        <v>425</v>
      </c>
      <c r="B70" s="225"/>
      <c r="C70" s="225"/>
      <c r="D70" s="225"/>
      <c r="E70" s="225"/>
      <c r="F70" s="225"/>
      <c r="G70" s="15">
        <v>62</v>
      </c>
      <c r="H70" s="115">
        <f>H71-H72</f>
        <v>0</v>
      </c>
      <c r="I70" s="115">
        <f>I71-I72</f>
        <v>0</v>
      </c>
      <c r="J70" s="115">
        <f>J71-J72</f>
        <v>0</v>
      </c>
      <c r="K70" s="115">
        <f>K71-K72</f>
        <v>0</v>
      </c>
    </row>
    <row r="71" spans="1:11" x14ac:dyDescent="0.2">
      <c r="A71" s="220" t="s">
        <v>220</v>
      </c>
      <c r="B71" s="220"/>
      <c r="C71" s="220"/>
      <c r="D71" s="220"/>
      <c r="E71" s="220"/>
      <c r="F71" s="220"/>
      <c r="G71" s="14">
        <v>63</v>
      </c>
      <c r="H71" s="31">
        <v>0</v>
      </c>
      <c r="I71" s="31">
        <v>0</v>
      </c>
      <c r="J71" s="31">
        <v>0</v>
      </c>
      <c r="K71" s="31">
        <v>0</v>
      </c>
    </row>
    <row r="72" spans="1:11" x14ac:dyDescent="0.2">
      <c r="A72" s="220" t="s">
        <v>221</v>
      </c>
      <c r="B72" s="220"/>
      <c r="C72" s="220"/>
      <c r="D72" s="220"/>
      <c r="E72" s="220"/>
      <c r="F72" s="220"/>
      <c r="G72" s="14">
        <v>64</v>
      </c>
      <c r="H72" s="31">
        <v>0</v>
      </c>
      <c r="I72" s="31">
        <v>0</v>
      </c>
      <c r="J72" s="31">
        <v>0</v>
      </c>
      <c r="K72" s="31">
        <v>0</v>
      </c>
    </row>
    <row r="73" spans="1:11" x14ac:dyDescent="0.2">
      <c r="A73" s="229" t="s">
        <v>222</v>
      </c>
      <c r="B73" s="229"/>
      <c r="C73" s="229"/>
      <c r="D73" s="229"/>
      <c r="E73" s="229"/>
      <c r="F73" s="229"/>
      <c r="G73" s="14">
        <v>65</v>
      </c>
      <c r="H73" s="31">
        <v>0</v>
      </c>
      <c r="I73" s="31">
        <v>0</v>
      </c>
      <c r="J73" s="31">
        <v>0</v>
      </c>
      <c r="K73" s="31">
        <v>0</v>
      </c>
    </row>
    <row r="74" spans="1:11" x14ac:dyDescent="0.2">
      <c r="A74" s="223" t="s">
        <v>426</v>
      </c>
      <c r="B74" s="223"/>
      <c r="C74" s="223"/>
      <c r="D74" s="223"/>
      <c r="E74" s="223"/>
      <c r="F74" s="223"/>
      <c r="G74" s="15">
        <v>66</v>
      </c>
      <c r="H74" s="116"/>
      <c r="I74" s="116"/>
      <c r="J74" s="116"/>
      <c r="K74" s="116"/>
    </row>
    <row r="75" spans="1:11" x14ac:dyDescent="0.2">
      <c r="A75" s="223" t="s">
        <v>427</v>
      </c>
      <c r="B75" s="223"/>
      <c r="C75" s="223"/>
      <c r="D75" s="223"/>
      <c r="E75" s="223"/>
      <c r="F75" s="223"/>
      <c r="G75" s="15">
        <v>67</v>
      </c>
      <c r="H75" s="116"/>
      <c r="I75" s="116"/>
      <c r="J75" s="116"/>
      <c r="K75" s="116"/>
    </row>
    <row r="76" spans="1:11" x14ac:dyDescent="0.2">
      <c r="A76" s="198" t="s">
        <v>223</v>
      </c>
      <c r="B76" s="198"/>
      <c r="C76" s="198"/>
      <c r="D76" s="198"/>
      <c r="E76" s="198"/>
      <c r="F76" s="198"/>
      <c r="G76" s="221"/>
      <c r="H76" s="221"/>
      <c r="I76" s="221"/>
      <c r="J76" s="222"/>
      <c r="K76" s="222"/>
    </row>
    <row r="77" spans="1:11" x14ac:dyDescent="0.2">
      <c r="A77" s="224" t="s">
        <v>428</v>
      </c>
      <c r="B77" s="225"/>
      <c r="C77" s="225"/>
      <c r="D77" s="225"/>
      <c r="E77" s="225"/>
      <c r="F77" s="225"/>
      <c r="G77" s="15">
        <v>68</v>
      </c>
      <c r="H77" s="116"/>
      <c r="I77" s="116"/>
      <c r="J77" s="116"/>
      <c r="K77" s="116"/>
    </row>
    <row r="78" spans="1:11" x14ac:dyDescent="0.2">
      <c r="A78" s="220" t="s">
        <v>429</v>
      </c>
      <c r="B78" s="220"/>
      <c r="C78" s="220"/>
      <c r="D78" s="220"/>
      <c r="E78" s="220"/>
      <c r="F78" s="220"/>
      <c r="G78" s="111">
        <v>69</v>
      </c>
      <c r="H78" s="35">
        <v>0</v>
      </c>
      <c r="I78" s="35">
        <v>0</v>
      </c>
      <c r="J78" s="35">
        <v>0</v>
      </c>
      <c r="K78" s="35">
        <v>0</v>
      </c>
    </row>
    <row r="79" spans="1:11" x14ac:dyDescent="0.2">
      <c r="A79" s="220" t="s">
        <v>430</v>
      </c>
      <c r="B79" s="220"/>
      <c r="C79" s="220"/>
      <c r="D79" s="220"/>
      <c r="E79" s="220"/>
      <c r="F79" s="220"/>
      <c r="G79" s="111">
        <v>70</v>
      </c>
      <c r="H79" s="35">
        <v>0</v>
      </c>
      <c r="I79" s="35">
        <v>0</v>
      </c>
      <c r="J79" s="35">
        <v>0</v>
      </c>
      <c r="K79" s="35">
        <v>0</v>
      </c>
    </row>
    <row r="80" spans="1:11" x14ac:dyDescent="0.2">
      <c r="A80" s="224" t="s">
        <v>431</v>
      </c>
      <c r="B80" s="225"/>
      <c r="C80" s="225"/>
      <c r="D80" s="225"/>
      <c r="E80" s="225"/>
      <c r="F80" s="225"/>
      <c r="G80" s="15">
        <v>71</v>
      </c>
      <c r="H80" s="116"/>
      <c r="I80" s="116"/>
      <c r="J80" s="116"/>
      <c r="K80" s="116"/>
    </row>
    <row r="81" spans="1:11" x14ac:dyDescent="0.2">
      <c r="A81" s="224" t="s">
        <v>432</v>
      </c>
      <c r="B81" s="225"/>
      <c r="C81" s="225"/>
      <c r="D81" s="225"/>
      <c r="E81" s="225"/>
      <c r="F81" s="225"/>
      <c r="G81" s="15">
        <v>72</v>
      </c>
      <c r="H81" s="116"/>
      <c r="I81" s="116"/>
      <c r="J81" s="116"/>
      <c r="K81" s="116"/>
    </row>
    <row r="82" spans="1:11" x14ac:dyDescent="0.2">
      <c r="A82" s="223" t="s">
        <v>433</v>
      </c>
      <c r="B82" s="223"/>
      <c r="C82" s="223"/>
      <c r="D82" s="223"/>
      <c r="E82" s="223"/>
      <c r="F82" s="223"/>
      <c r="G82" s="15">
        <v>73</v>
      </c>
      <c r="H82" s="116"/>
      <c r="I82" s="116"/>
      <c r="J82" s="116"/>
      <c r="K82" s="116"/>
    </row>
    <row r="83" spans="1:11" x14ac:dyDescent="0.2">
      <c r="A83" s="223" t="s">
        <v>434</v>
      </c>
      <c r="B83" s="223"/>
      <c r="C83" s="223"/>
      <c r="D83" s="223"/>
      <c r="E83" s="223"/>
      <c r="F83" s="223"/>
      <c r="G83" s="15">
        <v>74</v>
      </c>
      <c r="H83" s="116"/>
      <c r="I83" s="116"/>
      <c r="J83" s="116"/>
      <c r="K83" s="116"/>
    </row>
    <row r="84" spans="1:11" x14ac:dyDescent="0.2">
      <c r="A84" s="198" t="s">
        <v>224</v>
      </c>
      <c r="B84" s="198"/>
      <c r="C84" s="198"/>
      <c r="D84" s="198"/>
      <c r="E84" s="198"/>
      <c r="F84" s="198"/>
      <c r="G84" s="221"/>
      <c r="H84" s="221"/>
      <c r="I84" s="221"/>
      <c r="J84" s="222"/>
      <c r="K84" s="222"/>
    </row>
    <row r="85" spans="1:11" x14ac:dyDescent="0.2">
      <c r="A85" s="214" t="s">
        <v>435</v>
      </c>
      <c r="B85" s="215"/>
      <c r="C85" s="215"/>
      <c r="D85" s="215"/>
      <c r="E85" s="215"/>
      <c r="F85" s="215"/>
      <c r="G85" s="15">
        <v>75</v>
      </c>
      <c r="H85" s="117">
        <f>H86+H87</f>
        <v>-321373218</v>
      </c>
      <c r="I85" s="117">
        <f>I86+I87</f>
        <v>-6486912</v>
      </c>
      <c r="J85" s="117">
        <f>J86+J87</f>
        <v>-176352750</v>
      </c>
      <c r="K85" s="117">
        <f>K86+K87</f>
        <v>-48861701</v>
      </c>
    </row>
    <row r="86" spans="1:11" x14ac:dyDescent="0.2">
      <c r="A86" s="216" t="s">
        <v>225</v>
      </c>
      <c r="B86" s="216"/>
      <c r="C86" s="216"/>
      <c r="D86" s="216"/>
      <c r="E86" s="216"/>
      <c r="F86" s="216"/>
      <c r="G86" s="14">
        <v>76</v>
      </c>
      <c r="H86" s="36">
        <v>-298752759</v>
      </c>
      <c r="I86" s="36">
        <v>-9031346</v>
      </c>
      <c r="J86" s="129">
        <v>-158113705</v>
      </c>
      <c r="K86" s="129">
        <v>-41661871</v>
      </c>
    </row>
    <row r="87" spans="1:11" x14ac:dyDescent="0.2">
      <c r="A87" s="216" t="s">
        <v>226</v>
      </c>
      <c r="B87" s="216"/>
      <c r="C87" s="216"/>
      <c r="D87" s="216"/>
      <c r="E87" s="216"/>
      <c r="F87" s="216"/>
      <c r="G87" s="14">
        <v>77</v>
      </c>
      <c r="H87" s="36">
        <v>-22620459</v>
      </c>
      <c r="I87" s="36">
        <v>2544434</v>
      </c>
      <c r="J87" s="36">
        <v>-18239045</v>
      </c>
      <c r="K87" s="36">
        <v>-7199830</v>
      </c>
    </row>
    <row r="88" spans="1:11" x14ac:dyDescent="0.2">
      <c r="A88" s="227" t="s">
        <v>227</v>
      </c>
      <c r="B88" s="227"/>
      <c r="C88" s="227"/>
      <c r="D88" s="227"/>
      <c r="E88" s="227"/>
      <c r="F88" s="227"/>
      <c r="G88" s="228"/>
      <c r="H88" s="228"/>
      <c r="I88" s="228"/>
      <c r="J88" s="222"/>
      <c r="K88" s="222"/>
    </row>
    <row r="89" spans="1:11" x14ac:dyDescent="0.2">
      <c r="A89" s="194" t="s">
        <v>228</v>
      </c>
      <c r="B89" s="194"/>
      <c r="C89" s="194"/>
      <c r="D89" s="194"/>
      <c r="E89" s="194"/>
      <c r="F89" s="194"/>
      <c r="G89" s="14">
        <v>78</v>
      </c>
      <c r="H89" s="49">
        <v>-321373218</v>
      </c>
      <c r="I89" s="49">
        <v>-6486912</v>
      </c>
      <c r="J89" s="49">
        <v>-176352750</v>
      </c>
      <c r="K89" s="49">
        <v>-48861701</v>
      </c>
    </row>
    <row r="90" spans="1:11" ht="24" customHeight="1" x14ac:dyDescent="0.2">
      <c r="A90" s="195" t="s">
        <v>436</v>
      </c>
      <c r="B90" s="195"/>
      <c r="C90" s="195"/>
      <c r="D90" s="195"/>
      <c r="E90" s="195"/>
      <c r="F90" s="195"/>
      <c r="G90" s="15">
        <v>79</v>
      </c>
      <c r="H90" s="117">
        <f>+H91+H98</f>
        <v>-67824</v>
      </c>
      <c r="I90" s="117">
        <f t="shared" ref="I90:K90" si="8">+I91+I98</f>
        <v>25056</v>
      </c>
      <c r="J90" s="117">
        <f t="shared" si="8"/>
        <v>292315</v>
      </c>
      <c r="K90" s="117">
        <f t="shared" si="8"/>
        <v>187103</v>
      </c>
    </row>
    <row r="91" spans="1:11" ht="24" customHeight="1" x14ac:dyDescent="0.2">
      <c r="A91" s="195" t="s">
        <v>437</v>
      </c>
      <c r="B91" s="195"/>
      <c r="C91" s="195"/>
      <c r="D91" s="195"/>
      <c r="E91" s="195"/>
      <c r="F91" s="195"/>
      <c r="G91" s="15">
        <v>80</v>
      </c>
      <c r="H91" s="117">
        <f>SUM(H92:H96)</f>
        <v>-67824</v>
      </c>
      <c r="I91" s="117">
        <f>SUM(I92:I96)</f>
        <v>25056</v>
      </c>
      <c r="J91" s="117">
        <f>SUM(J92:J96)</f>
        <v>125509</v>
      </c>
      <c r="K91" s="117">
        <f>SUM(K92:K96)</f>
        <v>98635</v>
      </c>
    </row>
    <row r="92" spans="1:11" ht="24.75" customHeight="1" x14ac:dyDescent="0.2">
      <c r="A92" s="217" t="s">
        <v>438</v>
      </c>
      <c r="B92" s="218"/>
      <c r="C92" s="218"/>
      <c r="D92" s="218"/>
      <c r="E92" s="218"/>
      <c r="F92" s="219"/>
      <c r="G92" s="14">
        <v>81</v>
      </c>
      <c r="H92" s="129">
        <v>0</v>
      </c>
      <c r="I92" s="129">
        <v>0</v>
      </c>
      <c r="J92" s="129">
        <v>0</v>
      </c>
      <c r="K92" s="129">
        <v>0</v>
      </c>
    </row>
    <row r="93" spans="1:11" ht="22.15" customHeight="1" x14ac:dyDescent="0.2">
      <c r="A93" s="220" t="s">
        <v>439</v>
      </c>
      <c r="B93" s="220"/>
      <c r="C93" s="220"/>
      <c r="D93" s="220"/>
      <c r="E93" s="220"/>
      <c r="F93" s="220"/>
      <c r="G93" s="14">
        <v>82</v>
      </c>
      <c r="H93" s="36">
        <v>-67824</v>
      </c>
      <c r="I93" s="36">
        <v>25056</v>
      </c>
      <c r="J93" s="129">
        <v>125509</v>
      </c>
      <c r="K93" s="129">
        <v>98635</v>
      </c>
    </row>
    <row r="94" spans="1:11" ht="22.15" customHeight="1" x14ac:dyDescent="0.2">
      <c r="A94" s="220" t="s">
        <v>440</v>
      </c>
      <c r="B94" s="220"/>
      <c r="C94" s="220"/>
      <c r="D94" s="220"/>
      <c r="E94" s="220"/>
      <c r="F94" s="220"/>
      <c r="G94" s="14">
        <v>83</v>
      </c>
      <c r="H94" s="129">
        <v>0</v>
      </c>
      <c r="I94" s="129">
        <v>0</v>
      </c>
      <c r="J94" s="129">
        <v>0</v>
      </c>
      <c r="K94" s="129">
        <v>0</v>
      </c>
    </row>
    <row r="95" spans="1:11" ht="22.15" customHeight="1" x14ac:dyDescent="0.2">
      <c r="A95" s="220" t="s">
        <v>441</v>
      </c>
      <c r="B95" s="220"/>
      <c r="C95" s="220"/>
      <c r="D95" s="220"/>
      <c r="E95" s="220"/>
      <c r="F95" s="220"/>
      <c r="G95" s="14">
        <v>84</v>
      </c>
      <c r="H95" s="129">
        <v>0</v>
      </c>
      <c r="I95" s="129">
        <v>0</v>
      </c>
      <c r="J95" s="129">
        <v>0</v>
      </c>
      <c r="K95" s="129">
        <v>0</v>
      </c>
    </row>
    <row r="96" spans="1:11" ht="22.15" customHeight="1" x14ac:dyDescent="0.2">
      <c r="A96" s="220" t="s">
        <v>442</v>
      </c>
      <c r="B96" s="220"/>
      <c r="C96" s="220"/>
      <c r="D96" s="220"/>
      <c r="E96" s="220"/>
      <c r="F96" s="220"/>
      <c r="G96" s="14">
        <v>85</v>
      </c>
      <c r="H96" s="129">
        <v>0</v>
      </c>
      <c r="I96" s="129">
        <v>0</v>
      </c>
      <c r="J96" s="129">
        <v>0</v>
      </c>
      <c r="K96" s="129">
        <v>0</v>
      </c>
    </row>
    <row r="97" spans="1:11" ht="22.15" customHeight="1" x14ac:dyDescent="0.2">
      <c r="A97" s="220" t="s">
        <v>443</v>
      </c>
      <c r="B97" s="220"/>
      <c r="C97" s="220"/>
      <c r="D97" s="220"/>
      <c r="E97" s="220"/>
      <c r="F97" s="220"/>
      <c r="G97" s="14">
        <v>86</v>
      </c>
      <c r="H97" s="36">
        <v>-12208</v>
      </c>
      <c r="I97" s="36">
        <v>4510</v>
      </c>
      <c r="J97" s="129">
        <v>22591</v>
      </c>
      <c r="K97" s="129">
        <v>17754</v>
      </c>
    </row>
    <row r="98" spans="1:11" ht="22.15" customHeight="1" x14ac:dyDescent="0.2">
      <c r="A98" s="223" t="s">
        <v>444</v>
      </c>
      <c r="B98" s="223"/>
      <c r="C98" s="223"/>
      <c r="D98" s="223"/>
      <c r="E98" s="223"/>
      <c r="F98" s="223"/>
      <c r="G98" s="15">
        <v>87</v>
      </c>
      <c r="H98" s="118">
        <f>SUM(H99:H106)</f>
        <v>0</v>
      </c>
      <c r="I98" s="118">
        <f>SUM(I99:I106)</f>
        <v>0</v>
      </c>
      <c r="J98" s="118">
        <f t="shared" ref="J98:K98" si="9">SUM(J99:J106)</f>
        <v>166806</v>
      </c>
      <c r="K98" s="118">
        <f t="shared" si="9"/>
        <v>88468</v>
      </c>
    </row>
    <row r="99" spans="1:11" ht="14.25" customHeight="1" x14ac:dyDescent="0.2">
      <c r="A99" s="220" t="s">
        <v>445</v>
      </c>
      <c r="B99" s="220"/>
      <c r="C99" s="220"/>
      <c r="D99" s="220"/>
      <c r="E99" s="220"/>
      <c r="F99" s="220"/>
      <c r="G99" s="14">
        <v>88</v>
      </c>
      <c r="H99" s="36">
        <v>0</v>
      </c>
      <c r="I99" s="36">
        <v>0</v>
      </c>
      <c r="J99" s="129">
        <v>166806</v>
      </c>
      <c r="K99" s="129">
        <v>88468</v>
      </c>
    </row>
    <row r="100" spans="1:11" ht="24" customHeight="1" x14ac:dyDescent="0.2">
      <c r="A100" s="220" t="s">
        <v>446</v>
      </c>
      <c r="B100" s="220"/>
      <c r="C100" s="220"/>
      <c r="D100" s="220"/>
      <c r="E100" s="220"/>
      <c r="F100" s="220"/>
      <c r="G100" s="14">
        <v>89</v>
      </c>
      <c r="H100" s="36">
        <v>0</v>
      </c>
      <c r="I100" s="36">
        <v>0</v>
      </c>
      <c r="J100" s="36">
        <v>0</v>
      </c>
      <c r="K100" s="36">
        <v>0</v>
      </c>
    </row>
    <row r="101" spans="1:11" x14ac:dyDescent="0.2">
      <c r="A101" s="220" t="s">
        <v>447</v>
      </c>
      <c r="B101" s="220"/>
      <c r="C101" s="220"/>
      <c r="D101" s="220"/>
      <c r="E101" s="220"/>
      <c r="F101" s="220"/>
      <c r="G101" s="14">
        <v>90</v>
      </c>
      <c r="H101" s="36">
        <v>0</v>
      </c>
      <c r="I101" s="36">
        <v>0</v>
      </c>
      <c r="J101" s="36">
        <v>0</v>
      </c>
      <c r="K101" s="36">
        <v>0</v>
      </c>
    </row>
    <row r="102" spans="1:11" ht="27.75" customHeight="1" x14ac:dyDescent="0.2">
      <c r="A102" s="193" t="s">
        <v>448</v>
      </c>
      <c r="B102" s="193"/>
      <c r="C102" s="193"/>
      <c r="D102" s="193"/>
      <c r="E102" s="193"/>
      <c r="F102" s="193"/>
      <c r="G102" s="14">
        <v>91</v>
      </c>
      <c r="H102" s="36">
        <v>0</v>
      </c>
      <c r="I102" s="36">
        <v>0</v>
      </c>
      <c r="J102" s="36">
        <v>0</v>
      </c>
      <c r="K102" s="36">
        <v>0</v>
      </c>
    </row>
    <row r="103" spans="1:11" ht="27.75" customHeight="1" x14ac:dyDescent="0.2">
      <c r="A103" s="193" t="s">
        <v>449</v>
      </c>
      <c r="B103" s="193"/>
      <c r="C103" s="193"/>
      <c r="D103" s="193"/>
      <c r="E103" s="193"/>
      <c r="F103" s="193"/>
      <c r="G103" s="14">
        <v>92</v>
      </c>
      <c r="H103" s="36">
        <v>0</v>
      </c>
      <c r="I103" s="36">
        <v>0</v>
      </c>
      <c r="J103" s="36">
        <v>0</v>
      </c>
      <c r="K103" s="36">
        <v>0</v>
      </c>
    </row>
    <row r="104" spans="1:11" ht="14.25" customHeight="1" x14ac:dyDescent="0.2">
      <c r="A104" s="193" t="s">
        <v>450</v>
      </c>
      <c r="B104" s="193"/>
      <c r="C104" s="193"/>
      <c r="D104" s="193"/>
      <c r="E104" s="193"/>
      <c r="F104" s="193"/>
      <c r="G104" s="14">
        <v>93</v>
      </c>
      <c r="H104" s="36">
        <v>0</v>
      </c>
      <c r="I104" s="36">
        <v>0</v>
      </c>
      <c r="J104" s="36">
        <v>0</v>
      </c>
      <c r="K104" s="36">
        <v>0</v>
      </c>
    </row>
    <row r="105" spans="1:11" ht="15.75" customHeight="1" x14ac:dyDescent="0.2">
      <c r="A105" s="193" t="s">
        <v>451</v>
      </c>
      <c r="B105" s="193"/>
      <c r="C105" s="193"/>
      <c r="D105" s="193"/>
      <c r="E105" s="193"/>
      <c r="F105" s="193"/>
      <c r="G105" s="14">
        <v>94</v>
      </c>
      <c r="H105" s="36">
        <v>0</v>
      </c>
      <c r="I105" s="36">
        <v>0</v>
      </c>
      <c r="J105" s="36">
        <v>0</v>
      </c>
      <c r="K105" s="36">
        <v>0</v>
      </c>
    </row>
    <row r="106" spans="1:11" ht="17.45" customHeight="1" x14ac:dyDescent="0.2">
      <c r="A106" s="193" t="s">
        <v>452</v>
      </c>
      <c r="B106" s="193"/>
      <c r="C106" s="193"/>
      <c r="D106" s="193"/>
      <c r="E106" s="193"/>
      <c r="F106" s="193"/>
      <c r="G106" s="14">
        <v>95</v>
      </c>
      <c r="H106" s="36">
        <v>0</v>
      </c>
      <c r="I106" s="36">
        <v>0</v>
      </c>
      <c r="J106" s="36">
        <v>0</v>
      </c>
      <c r="K106" s="36">
        <v>0</v>
      </c>
    </row>
    <row r="107" spans="1:11" ht="27.75" customHeight="1" x14ac:dyDescent="0.2">
      <c r="A107" s="193" t="s">
        <v>453</v>
      </c>
      <c r="B107" s="193"/>
      <c r="C107" s="193"/>
      <c r="D107" s="193"/>
      <c r="E107" s="193"/>
      <c r="F107" s="193"/>
      <c r="G107" s="14">
        <v>96</v>
      </c>
      <c r="H107" s="36">
        <v>0</v>
      </c>
      <c r="I107" s="36">
        <v>0</v>
      </c>
      <c r="J107" s="129">
        <v>0</v>
      </c>
      <c r="K107" s="129">
        <v>0</v>
      </c>
    </row>
    <row r="108" spans="1:11" ht="22.9" customHeight="1" x14ac:dyDescent="0.2">
      <c r="A108" s="195" t="s">
        <v>454</v>
      </c>
      <c r="B108" s="195"/>
      <c r="C108" s="195"/>
      <c r="D108" s="195"/>
      <c r="E108" s="195"/>
      <c r="F108" s="195"/>
      <c r="G108" s="15">
        <v>97</v>
      </c>
      <c r="H108" s="117">
        <f>H91+H98-H107-H97</f>
        <v>-55616</v>
      </c>
      <c r="I108" s="117">
        <f>I91+I98-I107-I97</f>
        <v>20546</v>
      </c>
      <c r="J108" s="117">
        <f t="shared" ref="J108:K108" si="10">J91+J98-J107-J97</f>
        <v>269724</v>
      </c>
      <c r="K108" s="117">
        <f t="shared" si="10"/>
        <v>169349</v>
      </c>
    </row>
    <row r="109" spans="1:11" ht="22.9" customHeight="1" x14ac:dyDescent="0.2">
      <c r="A109" s="195" t="s">
        <v>455</v>
      </c>
      <c r="B109" s="195"/>
      <c r="C109" s="195"/>
      <c r="D109" s="195"/>
      <c r="E109" s="195"/>
      <c r="F109" s="195"/>
      <c r="G109" s="15">
        <v>98</v>
      </c>
      <c r="H109" s="117">
        <f>H89+H108</f>
        <v>-321428834</v>
      </c>
      <c r="I109" s="117">
        <f>I89+I108</f>
        <v>-6466366</v>
      </c>
      <c r="J109" s="117">
        <f t="shared" ref="J109:K109" si="11">J89+J108</f>
        <v>-176083026</v>
      </c>
      <c r="K109" s="117">
        <f t="shared" si="11"/>
        <v>-48692352</v>
      </c>
    </row>
    <row r="110" spans="1:11" x14ac:dyDescent="0.2">
      <c r="A110" s="198" t="s">
        <v>229</v>
      </c>
      <c r="B110" s="198"/>
      <c r="C110" s="198"/>
      <c r="D110" s="198"/>
      <c r="E110" s="198"/>
      <c r="F110" s="198"/>
      <c r="G110" s="221"/>
      <c r="H110" s="221"/>
      <c r="I110" s="221"/>
      <c r="J110" s="222"/>
      <c r="K110" s="222"/>
    </row>
    <row r="111" spans="1:11" ht="27" customHeight="1" x14ac:dyDescent="0.2">
      <c r="A111" s="214" t="s">
        <v>456</v>
      </c>
      <c r="B111" s="215"/>
      <c r="C111" s="215"/>
      <c r="D111" s="215"/>
      <c r="E111" s="215"/>
      <c r="F111" s="215"/>
      <c r="G111" s="15">
        <v>99</v>
      </c>
      <c r="H111" s="117">
        <f>H112+H113</f>
        <v>-321428834</v>
      </c>
      <c r="I111" s="117">
        <f>I112+I113</f>
        <v>-6466366</v>
      </c>
      <c r="J111" s="117">
        <f>J112+J113</f>
        <v>-176083026</v>
      </c>
      <c r="K111" s="117">
        <f>K112+K113</f>
        <v>-48692352</v>
      </c>
    </row>
    <row r="112" spans="1:11" x14ac:dyDescent="0.2">
      <c r="A112" s="216" t="s">
        <v>230</v>
      </c>
      <c r="B112" s="216"/>
      <c r="C112" s="216"/>
      <c r="D112" s="216"/>
      <c r="E112" s="216"/>
      <c r="F112" s="216"/>
      <c r="G112" s="14">
        <v>100</v>
      </c>
      <c r="H112" s="36">
        <v>-298808375</v>
      </c>
      <c r="I112" s="36">
        <v>-9010800</v>
      </c>
      <c r="J112" s="129">
        <f>+J109-J113</f>
        <v>-157843981</v>
      </c>
      <c r="K112" s="129">
        <f>+K109-K113</f>
        <v>-41492522</v>
      </c>
    </row>
    <row r="113" spans="1:11" x14ac:dyDescent="0.2">
      <c r="A113" s="216" t="s">
        <v>231</v>
      </c>
      <c r="B113" s="216"/>
      <c r="C113" s="216"/>
      <c r="D113" s="216"/>
      <c r="E113" s="216"/>
      <c r="F113" s="216"/>
      <c r="G113" s="14">
        <v>101</v>
      </c>
      <c r="H113" s="36">
        <v>-22620459</v>
      </c>
      <c r="I113" s="36">
        <v>2544434</v>
      </c>
      <c r="J113" s="129">
        <f>+J87</f>
        <v>-18239045</v>
      </c>
      <c r="K113" s="129">
        <f>+K87</f>
        <v>-7199830</v>
      </c>
    </row>
  </sheetData>
  <sheetProtection algorithmName="SHA-512" hashValue="bo+HcBzQGrQV5lVU3K0AY4sfUrArQUh310BgkvSKm1w1dRaG+z7G0Oq9RA5CbNaoeLlYHRT0c9N2nUmt2BZSGQ==" saltValue="7S1zoSyAyuukW3MAydVDzQ=="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conditionalFormatting sqref="I89">
    <cfRule type="cellIs" dxfId="5" priority="9" stopIfTrue="1" operator="notEqual">
      <formula>ROUND(I89,0)</formula>
    </cfRule>
  </conditionalFormatting>
  <conditionalFormatting sqref="H89">
    <cfRule type="cellIs" dxfId="4" priority="8" stopIfTrue="1" operator="notEqual">
      <formula>ROUND(H89,0)</formula>
    </cfRule>
  </conditionalFormatting>
  <conditionalFormatting sqref="K89">
    <cfRule type="cellIs" dxfId="3" priority="2" stopIfTrue="1" operator="notEqual">
      <formula>ROUND(K89,0)</formula>
    </cfRule>
  </conditionalFormatting>
  <conditionalFormatting sqref="J89">
    <cfRule type="cellIs" dxfId="2" priority="1" stopIfTrue="1" operator="notEqual">
      <formula>ROUND(J89,0)</formula>
    </cfRule>
  </conditionalFormatting>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view="pageBreakPreview" zoomScale="110" zoomScaleNormal="100" workbookViewId="0">
      <selection activeCell="K64" sqref="K64"/>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1" t="s">
        <v>232</v>
      </c>
      <c r="B1" s="269"/>
      <c r="C1" s="269"/>
      <c r="D1" s="269"/>
      <c r="E1" s="269"/>
      <c r="F1" s="269"/>
      <c r="G1" s="269"/>
      <c r="H1" s="269"/>
      <c r="I1" s="269"/>
    </row>
    <row r="2" spans="1:9" x14ac:dyDescent="0.2">
      <c r="A2" s="230" t="s">
        <v>537</v>
      </c>
      <c r="B2" s="203"/>
      <c r="C2" s="203"/>
      <c r="D2" s="203"/>
      <c r="E2" s="203"/>
      <c r="F2" s="203"/>
      <c r="G2" s="203"/>
      <c r="H2" s="203"/>
      <c r="I2" s="203"/>
    </row>
    <row r="3" spans="1:9" x14ac:dyDescent="0.2">
      <c r="A3" s="271" t="s">
        <v>233</v>
      </c>
      <c r="B3" s="272"/>
      <c r="C3" s="272"/>
      <c r="D3" s="272"/>
      <c r="E3" s="272"/>
      <c r="F3" s="272"/>
      <c r="G3" s="272"/>
      <c r="H3" s="272"/>
      <c r="I3" s="272"/>
    </row>
    <row r="4" spans="1:9" x14ac:dyDescent="0.2">
      <c r="A4" s="270" t="s">
        <v>534</v>
      </c>
      <c r="B4" s="207"/>
      <c r="C4" s="207"/>
      <c r="D4" s="207"/>
      <c r="E4" s="207"/>
      <c r="F4" s="207"/>
      <c r="G4" s="207"/>
      <c r="H4" s="207"/>
      <c r="I4" s="208"/>
    </row>
    <row r="5" spans="1:9" ht="24" thickBot="1" x14ac:dyDescent="0.25">
      <c r="A5" s="273" t="s">
        <v>234</v>
      </c>
      <c r="B5" s="274"/>
      <c r="C5" s="274"/>
      <c r="D5" s="274"/>
      <c r="E5" s="274"/>
      <c r="F5" s="275"/>
      <c r="G5" s="20" t="s">
        <v>235</v>
      </c>
      <c r="H5" s="37" t="s">
        <v>236</v>
      </c>
      <c r="I5" s="37" t="s">
        <v>237</v>
      </c>
    </row>
    <row r="6" spans="1:9" x14ac:dyDescent="0.2">
      <c r="A6" s="276">
        <v>1</v>
      </c>
      <c r="B6" s="277"/>
      <c r="C6" s="277"/>
      <c r="D6" s="277"/>
      <c r="E6" s="277"/>
      <c r="F6" s="278"/>
      <c r="G6" s="21">
        <v>2</v>
      </c>
      <c r="H6" s="38" t="s">
        <v>238</v>
      </c>
      <c r="I6" s="38" t="s">
        <v>239</v>
      </c>
    </row>
    <row r="7" spans="1:9" x14ac:dyDescent="0.2">
      <c r="A7" s="248" t="s">
        <v>240</v>
      </c>
      <c r="B7" s="249"/>
      <c r="C7" s="249"/>
      <c r="D7" s="249"/>
      <c r="E7" s="249"/>
      <c r="F7" s="249"/>
      <c r="G7" s="249"/>
      <c r="H7" s="249"/>
      <c r="I7" s="250"/>
    </row>
    <row r="8" spans="1:9" ht="12.75" customHeight="1" x14ac:dyDescent="0.2">
      <c r="A8" s="251" t="s">
        <v>241</v>
      </c>
      <c r="B8" s="252"/>
      <c r="C8" s="252"/>
      <c r="D8" s="252"/>
      <c r="E8" s="252"/>
      <c r="F8" s="253"/>
      <c r="G8" s="22">
        <v>1</v>
      </c>
      <c r="H8" s="39">
        <v>-442570885</v>
      </c>
      <c r="I8" s="39">
        <v>-235880714</v>
      </c>
    </row>
    <row r="9" spans="1:9" ht="12.75" customHeight="1" x14ac:dyDescent="0.2">
      <c r="A9" s="266" t="s">
        <v>242</v>
      </c>
      <c r="B9" s="267"/>
      <c r="C9" s="267"/>
      <c r="D9" s="267"/>
      <c r="E9" s="267"/>
      <c r="F9" s="268"/>
      <c r="G9" s="23">
        <v>2</v>
      </c>
      <c r="H9" s="40">
        <f>H10+H11+H12+H13+H14+H15+H16+H17</f>
        <v>330291683</v>
      </c>
      <c r="I9" s="40">
        <f>I10+I11+I12+I13+I14+I15+I16+I17</f>
        <v>255042834</v>
      </c>
    </row>
    <row r="10" spans="1:9" ht="12.75" customHeight="1" x14ac:dyDescent="0.2">
      <c r="A10" s="263" t="s">
        <v>243</v>
      </c>
      <c r="B10" s="264"/>
      <c r="C10" s="264"/>
      <c r="D10" s="264"/>
      <c r="E10" s="264"/>
      <c r="F10" s="265"/>
      <c r="G10" s="24">
        <v>3</v>
      </c>
      <c r="H10" s="41">
        <v>250154456</v>
      </c>
      <c r="I10" s="41">
        <v>250508368</v>
      </c>
    </row>
    <row r="11" spans="1:9" ht="22.15" customHeight="1" x14ac:dyDescent="0.2">
      <c r="A11" s="263" t="s">
        <v>244</v>
      </c>
      <c r="B11" s="264"/>
      <c r="C11" s="264"/>
      <c r="D11" s="264"/>
      <c r="E11" s="264"/>
      <c r="F11" s="265"/>
      <c r="G11" s="24">
        <v>4</v>
      </c>
      <c r="H11" s="41">
        <v>-1496314</v>
      </c>
      <c r="I11" s="41">
        <v>-837884</v>
      </c>
    </row>
    <row r="12" spans="1:9" ht="23.45" customHeight="1" x14ac:dyDescent="0.2">
      <c r="A12" s="263" t="s">
        <v>245</v>
      </c>
      <c r="B12" s="264"/>
      <c r="C12" s="264"/>
      <c r="D12" s="264"/>
      <c r="E12" s="264"/>
      <c r="F12" s="265"/>
      <c r="G12" s="24">
        <v>5</v>
      </c>
      <c r="H12" s="41">
        <v>15951</v>
      </c>
      <c r="I12" s="41">
        <v>0</v>
      </c>
    </row>
    <row r="13" spans="1:9" ht="12.75" customHeight="1" x14ac:dyDescent="0.2">
      <c r="A13" s="263" t="s">
        <v>246</v>
      </c>
      <c r="B13" s="264"/>
      <c r="C13" s="264"/>
      <c r="D13" s="264"/>
      <c r="E13" s="264"/>
      <c r="F13" s="265"/>
      <c r="G13" s="24">
        <v>6</v>
      </c>
      <c r="H13" s="41">
        <v>-36202</v>
      </c>
      <c r="I13" s="41">
        <v>-22349</v>
      </c>
    </row>
    <row r="14" spans="1:9" ht="12.75" customHeight="1" x14ac:dyDescent="0.2">
      <c r="A14" s="263" t="s">
        <v>247</v>
      </c>
      <c r="B14" s="264"/>
      <c r="C14" s="264"/>
      <c r="D14" s="264"/>
      <c r="E14" s="264"/>
      <c r="F14" s="265"/>
      <c r="G14" s="24">
        <v>7</v>
      </c>
      <c r="H14" s="41">
        <v>30782785</v>
      </c>
      <c r="I14" s="41">
        <v>34005356</v>
      </c>
    </row>
    <row r="15" spans="1:9" ht="12.75" customHeight="1" x14ac:dyDescent="0.2">
      <c r="A15" s="263" t="s">
        <v>248</v>
      </c>
      <c r="B15" s="264"/>
      <c r="C15" s="264"/>
      <c r="D15" s="264"/>
      <c r="E15" s="264"/>
      <c r="F15" s="265"/>
      <c r="G15" s="24">
        <v>8</v>
      </c>
      <c r="H15" s="41">
        <v>-830412</v>
      </c>
      <c r="I15" s="41">
        <v>-5994355</v>
      </c>
    </row>
    <row r="16" spans="1:9" ht="12.75" customHeight="1" x14ac:dyDescent="0.2">
      <c r="A16" s="263" t="s">
        <v>249</v>
      </c>
      <c r="B16" s="264"/>
      <c r="C16" s="264"/>
      <c r="D16" s="264"/>
      <c r="E16" s="264"/>
      <c r="F16" s="265"/>
      <c r="G16" s="24">
        <v>9</v>
      </c>
      <c r="H16" s="41">
        <v>42071435</v>
      </c>
      <c r="I16" s="41">
        <v>-18673144</v>
      </c>
    </row>
    <row r="17" spans="1:9" ht="25.15" customHeight="1" x14ac:dyDescent="0.2">
      <c r="A17" s="263" t="s">
        <v>250</v>
      </c>
      <c r="B17" s="264"/>
      <c r="C17" s="264"/>
      <c r="D17" s="264"/>
      <c r="E17" s="264"/>
      <c r="F17" s="265"/>
      <c r="G17" s="24">
        <v>10</v>
      </c>
      <c r="H17" s="41">
        <v>9629984</v>
      </c>
      <c r="I17" s="41">
        <v>-3943158</v>
      </c>
    </row>
    <row r="18" spans="1:9" ht="28.15" customHeight="1" x14ac:dyDescent="0.2">
      <c r="A18" s="242" t="s">
        <v>251</v>
      </c>
      <c r="B18" s="243"/>
      <c r="C18" s="243"/>
      <c r="D18" s="243"/>
      <c r="E18" s="243"/>
      <c r="F18" s="244"/>
      <c r="G18" s="23">
        <v>11</v>
      </c>
      <c r="H18" s="40">
        <f>H8+H9</f>
        <v>-112279202</v>
      </c>
      <c r="I18" s="40">
        <f>I8+I9</f>
        <v>19162120</v>
      </c>
    </row>
    <row r="19" spans="1:9" ht="12.75" customHeight="1" x14ac:dyDescent="0.2">
      <c r="A19" s="266" t="s">
        <v>252</v>
      </c>
      <c r="B19" s="267"/>
      <c r="C19" s="267"/>
      <c r="D19" s="267"/>
      <c r="E19" s="267"/>
      <c r="F19" s="268"/>
      <c r="G19" s="23">
        <v>12</v>
      </c>
      <c r="H19" s="40">
        <f>H20+H21+H22+H23</f>
        <v>73196464</v>
      </c>
      <c r="I19" s="40">
        <f>I20+I21+I22+I23</f>
        <v>123196198</v>
      </c>
    </row>
    <row r="20" spans="1:9" ht="12.75" customHeight="1" x14ac:dyDescent="0.2">
      <c r="A20" s="263" t="s">
        <v>253</v>
      </c>
      <c r="B20" s="264"/>
      <c r="C20" s="264"/>
      <c r="D20" s="264"/>
      <c r="E20" s="264"/>
      <c r="F20" s="265"/>
      <c r="G20" s="24">
        <v>13</v>
      </c>
      <c r="H20" s="41">
        <v>105428844</v>
      </c>
      <c r="I20" s="41">
        <v>183068767</v>
      </c>
    </row>
    <row r="21" spans="1:9" ht="12.75" customHeight="1" x14ac:dyDescent="0.2">
      <c r="A21" s="263" t="s">
        <v>254</v>
      </c>
      <c r="B21" s="264"/>
      <c r="C21" s="264"/>
      <c r="D21" s="264"/>
      <c r="E21" s="264"/>
      <c r="F21" s="265"/>
      <c r="G21" s="24">
        <v>14</v>
      </c>
      <c r="H21" s="41">
        <v>-31600461</v>
      </c>
      <c r="I21" s="41">
        <v>-56333508</v>
      </c>
    </row>
    <row r="22" spans="1:9" ht="12.75" customHeight="1" x14ac:dyDescent="0.2">
      <c r="A22" s="263" t="s">
        <v>255</v>
      </c>
      <c r="B22" s="264"/>
      <c r="C22" s="264"/>
      <c r="D22" s="264"/>
      <c r="E22" s="264"/>
      <c r="F22" s="265"/>
      <c r="G22" s="24">
        <v>15</v>
      </c>
      <c r="H22" s="41">
        <v>-1714369</v>
      </c>
      <c r="I22" s="41">
        <v>-3539061</v>
      </c>
    </row>
    <row r="23" spans="1:9" ht="12.75" customHeight="1" x14ac:dyDescent="0.2">
      <c r="A23" s="263" t="s">
        <v>256</v>
      </c>
      <c r="B23" s="264"/>
      <c r="C23" s="264"/>
      <c r="D23" s="264"/>
      <c r="E23" s="264"/>
      <c r="F23" s="265"/>
      <c r="G23" s="24">
        <v>16</v>
      </c>
      <c r="H23" s="41">
        <v>1082450</v>
      </c>
      <c r="I23" s="41">
        <v>0</v>
      </c>
    </row>
    <row r="24" spans="1:9" ht="12.75" customHeight="1" x14ac:dyDescent="0.2">
      <c r="A24" s="242" t="s">
        <v>257</v>
      </c>
      <c r="B24" s="243"/>
      <c r="C24" s="243"/>
      <c r="D24" s="243"/>
      <c r="E24" s="243"/>
      <c r="F24" s="244"/>
      <c r="G24" s="23">
        <v>17</v>
      </c>
      <c r="H24" s="40">
        <f>H18+H19</f>
        <v>-39082738</v>
      </c>
      <c r="I24" s="40">
        <f>I18+I19</f>
        <v>142358318</v>
      </c>
    </row>
    <row r="25" spans="1:9" ht="12.75" customHeight="1" x14ac:dyDescent="0.2">
      <c r="A25" s="254" t="s">
        <v>258</v>
      </c>
      <c r="B25" s="255"/>
      <c r="C25" s="255"/>
      <c r="D25" s="255"/>
      <c r="E25" s="255"/>
      <c r="F25" s="256"/>
      <c r="G25" s="24">
        <v>18</v>
      </c>
      <c r="H25" s="41">
        <v>-14058877</v>
      </c>
      <c r="I25" s="41">
        <v>-19600163</v>
      </c>
    </row>
    <row r="26" spans="1:9" ht="12.75" customHeight="1" x14ac:dyDescent="0.2">
      <c r="A26" s="254" t="s">
        <v>259</v>
      </c>
      <c r="B26" s="255"/>
      <c r="C26" s="255"/>
      <c r="D26" s="255"/>
      <c r="E26" s="255"/>
      <c r="F26" s="256"/>
      <c r="G26" s="24">
        <v>19</v>
      </c>
      <c r="H26" s="41">
        <v>-708698</v>
      </c>
      <c r="I26" s="41">
        <v>-12365</v>
      </c>
    </row>
    <row r="27" spans="1:9" ht="26.1" customHeight="1" x14ac:dyDescent="0.2">
      <c r="A27" s="245" t="s">
        <v>260</v>
      </c>
      <c r="B27" s="246"/>
      <c r="C27" s="246"/>
      <c r="D27" s="246"/>
      <c r="E27" s="246"/>
      <c r="F27" s="247"/>
      <c r="G27" s="25">
        <v>20</v>
      </c>
      <c r="H27" s="42">
        <f>H24+H25+H26</f>
        <v>-53850313</v>
      </c>
      <c r="I27" s="42">
        <f>I24+I25+I26</f>
        <v>122745790</v>
      </c>
    </row>
    <row r="28" spans="1:9" x14ac:dyDescent="0.2">
      <c r="A28" s="248" t="s">
        <v>261</v>
      </c>
      <c r="B28" s="249"/>
      <c r="C28" s="249"/>
      <c r="D28" s="249"/>
      <c r="E28" s="249"/>
      <c r="F28" s="249"/>
      <c r="G28" s="249"/>
      <c r="H28" s="249"/>
      <c r="I28" s="250"/>
    </row>
    <row r="29" spans="1:9" ht="30.6" customHeight="1" x14ac:dyDescent="0.2">
      <c r="A29" s="251" t="s">
        <v>262</v>
      </c>
      <c r="B29" s="252"/>
      <c r="C29" s="252"/>
      <c r="D29" s="252"/>
      <c r="E29" s="252"/>
      <c r="F29" s="253"/>
      <c r="G29" s="22">
        <v>21</v>
      </c>
      <c r="H29" s="43">
        <v>3429386</v>
      </c>
      <c r="I29" s="43">
        <v>3084299</v>
      </c>
    </row>
    <row r="30" spans="1:9" ht="12.75" customHeight="1" x14ac:dyDescent="0.2">
      <c r="A30" s="254" t="s">
        <v>263</v>
      </c>
      <c r="B30" s="255"/>
      <c r="C30" s="255"/>
      <c r="D30" s="255"/>
      <c r="E30" s="255"/>
      <c r="F30" s="256"/>
      <c r="G30" s="24">
        <v>22</v>
      </c>
      <c r="H30" s="43">
        <v>0</v>
      </c>
      <c r="I30" s="43">
        <v>0</v>
      </c>
    </row>
    <row r="31" spans="1:9" ht="12.75" customHeight="1" x14ac:dyDescent="0.2">
      <c r="A31" s="254" t="s">
        <v>264</v>
      </c>
      <c r="B31" s="255"/>
      <c r="C31" s="255"/>
      <c r="D31" s="255"/>
      <c r="E31" s="255"/>
      <c r="F31" s="256"/>
      <c r="G31" s="24">
        <v>23</v>
      </c>
      <c r="H31" s="43">
        <v>38976</v>
      </c>
      <c r="I31" s="43">
        <v>27431</v>
      </c>
    </row>
    <row r="32" spans="1:9" ht="12.75" customHeight="1" x14ac:dyDescent="0.2">
      <c r="A32" s="254" t="s">
        <v>265</v>
      </c>
      <c r="B32" s="255"/>
      <c r="C32" s="255"/>
      <c r="D32" s="255"/>
      <c r="E32" s="255"/>
      <c r="F32" s="256"/>
      <c r="G32" s="24">
        <v>24</v>
      </c>
      <c r="H32" s="43">
        <v>0</v>
      </c>
      <c r="I32" s="43">
        <v>0</v>
      </c>
    </row>
    <row r="33" spans="1:9" ht="12.75" customHeight="1" x14ac:dyDescent="0.2">
      <c r="A33" s="254" t="s">
        <v>266</v>
      </c>
      <c r="B33" s="255"/>
      <c r="C33" s="255"/>
      <c r="D33" s="255"/>
      <c r="E33" s="255"/>
      <c r="F33" s="256"/>
      <c r="G33" s="24">
        <v>25</v>
      </c>
      <c r="H33" s="43">
        <v>119363</v>
      </c>
      <c r="I33" s="43">
        <v>133681</v>
      </c>
    </row>
    <row r="34" spans="1:9" ht="12.75" customHeight="1" x14ac:dyDescent="0.2">
      <c r="A34" s="254" t="s">
        <v>267</v>
      </c>
      <c r="B34" s="255"/>
      <c r="C34" s="255"/>
      <c r="D34" s="255"/>
      <c r="E34" s="255"/>
      <c r="F34" s="256"/>
      <c r="G34" s="24">
        <v>26</v>
      </c>
      <c r="H34" s="43">
        <v>0</v>
      </c>
      <c r="I34" s="43">
        <v>0</v>
      </c>
    </row>
    <row r="35" spans="1:9" ht="26.45" customHeight="1" x14ac:dyDescent="0.2">
      <c r="A35" s="242" t="s">
        <v>268</v>
      </c>
      <c r="B35" s="243"/>
      <c r="C35" s="243"/>
      <c r="D35" s="243"/>
      <c r="E35" s="243"/>
      <c r="F35" s="244"/>
      <c r="G35" s="23">
        <v>27</v>
      </c>
      <c r="H35" s="45">
        <f>H29+H30+H31+H32+H33+H34</f>
        <v>3587725</v>
      </c>
      <c r="I35" s="45">
        <f>I29+I30+I31+I32+I33+I34</f>
        <v>3245411</v>
      </c>
    </row>
    <row r="36" spans="1:9" ht="22.9" customHeight="1" x14ac:dyDescent="0.2">
      <c r="A36" s="254" t="s">
        <v>269</v>
      </c>
      <c r="B36" s="255"/>
      <c r="C36" s="255"/>
      <c r="D36" s="255"/>
      <c r="E36" s="255"/>
      <c r="F36" s="256"/>
      <c r="G36" s="24">
        <v>28</v>
      </c>
      <c r="H36" s="44">
        <v>-467937823</v>
      </c>
      <c r="I36" s="44">
        <v>-48342205</v>
      </c>
    </row>
    <row r="37" spans="1:9" ht="12.75" customHeight="1" x14ac:dyDescent="0.2">
      <c r="A37" s="254" t="s">
        <v>270</v>
      </c>
      <c r="B37" s="255"/>
      <c r="C37" s="255"/>
      <c r="D37" s="255"/>
      <c r="E37" s="255"/>
      <c r="F37" s="256"/>
      <c r="G37" s="24">
        <v>29</v>
      </c>
      <c r="H37" s="44">
        <v>0</v>
      </c>
      <c r="I37" s="44">
        <v>0</v>
      </c>
    </row>
    <row r="38" spans="1:9" ht="12.75" customHeight="1" x14ac:dyDescent="0.2">
      <c r="A38" s="254" t="s">
        <v>271</v>
      </c>
      <c r="B38" s="255"/>
      <c r="C38" s="255"/>
      <c r="D38" s="255"/>
      <c r="E38" s="255"/>
      <c r="F38" s="256"/>
      <c r="G38" s="24">
        <v>30</v>
      </c>
      <c r="H38" s="44">
        <v>-140107</v>
      </c>
      <c r="I38" s="44">
        <v>-30000</v>
      </c>
    </row>
    <row r="39" spans="1:9" ht="12.75" customHeight="1" x14ac:dyDescent="0.2">
      <c r="A39" s="254" t="s">
        <v>272</v>
      </c>
      <c r="B39" s="255"/>
      <c r="C39" s="255"/>
      <c r="D39" s="255"/>
      <c r="E39" s="255"/>
      <c r="F39" s="256"/>
      <c r="G39" s="24">
        <v>31</v>
      </c>
      <c r="H39" s="44">
        <v>0</v>
      </c>
      <c r="I39" s="44">
        <v>0</v>
      </c>
    </row>
    <row r="40" spans="1:9" ht="12.75" customHeight="1" x14ac:dyDescent="0.2">
      <c r="A40" s="254" t="s">
        <v>273</v>
      </c>
      <c r="B40" s="255"/>
      <c r="C40" s="255"/>
      <c r="D40" s="255"/>
      <c r="E40" s="255"/>
      <c r="F40" s="256"/>
      <c r="G40" s="24">
        <v>32</v>
      </c>
      <c r="H40" s="44">
        <v>0</v>
      </c>
      <c r="I40" s="44">
        <v>0</v>
      </c>
    </row>
    <row r="41" spans="1:9" ht="24" customHeight="1" x14ac:dyDescent="0.2">
      <c r="A41" s="242" t="s">
        <v>274</v>
      </c>
      <c r="B41" s="243"/>
      <c r="C41" s="243"/>
      <c r="D41" s="243"/>
      <c r="E41" s="243"/>
      <c r="F41" s="244"/>
      <c r="G41" s="23">
        <v>33</v>
      </c>
      <c r="H41" s="45">
        <f>H36+H37+H38+H39+H40</f>
        <v>-468077930</v>
      </c>
      <c r="I41" s="45">
        <f>I36+I37+I38+I39+I40</f>
        <v>-48372205</v>
      </c>
    </row>
    <row r="42" spans="1:9" ht="29.45" customHeight="1" x14ac:dyDescent="0.2">
      <c r="A42" s="245" t="s">
        <v>275</v>
      </c>
      <c r="B42" s="246"/>
      <c r="C42" s="246"/>
      <c r="D42" s="246"/>
      <c r="E42" s="246"/>
      <c r="F42" s="247"/>
      <c r="G42" s="25">
        <v>34</v>
      </c>
      <c r="H42" s="46">
        <f>H35+H41</f>
        <v>-464490205</v>
      </c>
      <c r="I42" s="46">
        <f>I35+I41</f>
        <v>-45126794</v>
      </c>
    </row>
    <row r="43" spans="1:9" x14ac:dyDescent="0.2">
      <c r="A43" s="248" t="s">
        <v>276</v>
      </c>
      <c r="B43" s="249"/>
      <c r="C43" s="249"/>
      <c r="D43" s="249"/>
      <c r="E43" s="249"/>
      <c r="F43" s="249"/>
      <c r="G43" s="249"/>
      <c r="H43" s="249"/>
      <c r="I43" s="250"/>
    </row>
    <row r="44" spans="1:9" ht="12.75" customHeight="1" x14ac:dyDescent="0.2">
      <c r="A44" s="251" t="s">
        <v>277</v>
      </c>
      <c r="B44" s="252"/>
      <c r="C44" s="252"/>
      <c r="D44" s="252"/>
      <c r="E44" s="252"/>
      <c r="F44" s="253"/>
      <c r="G44" s="22">
        <v>35</v>
      </c>
      <c r="H44" s="44">
        <v>0</v>
      </c>
      <c r="I44" s="44">
        <v>0</v>
      </c>
    </row>
    <row r="45" spans="1:9" ht="25.15" customHeight="1" x14ac:dyDescent="0.2">
      <c r="A45" s="254" t="s">
        <v>278</v>
      </c>
      <c r="B45" s="255"/>
      <c r="C45" s="255"/>
      <c r="D45" s="255"/>
      <c r="E45" s="255"/>
      <c r="F45" s="256"/>
      <c r="G45" s="24">
        <v>36</v>
      </c>
      <c r="H45" s="44">
        <v>0</v>
      </c>
      <c r="I45" s="44">
        <v>0</v>
      </c>
    </row>
    <row r="46" spans="1:9" ht="12.75" customHeight="1" x14ac:dyDescent="0.2">
      <c r="A46" s="254" t="s">
        <v>279</v>
      </c>
      <c r="B46" s="255"/>
      <c r="C46" s="255"/>
      <c r="D46" s="255"/>
      <c r="E46" s="255"/>
      <c r="F46" s="256"/>
      <c r="G46" s="24">
        <v>37</v>
      </c>
      <c r="H46" s="44">
        <v>477160794</v>
      </c>
      <c r="I46" s="44">
        <v>173068740</v>
      </c>
    </row>
    <row r="47" spans="1:9" ht="12.75" customHeight="1" x14ac:dyDescent="0.2">
      <c r="A47" s="254" t="s">
        <v>280</v>
      </c>
      <c r="B47" s="255"/>
      <c r="C47" s="255"/>
      <c r="D47" s="255"/>
      <c r="E47" s="255"/>
      <c r="F47" s="256"/>
      <c r="G47" s="24">
        <v>38</v>
      </c>
      <c r="H47" s="44">
        <v>1674883</v>
      </c>
      <c r="I47" s="44">
        <v>1756034</v>
      </c>
    </row>
    <row r="48" spans="1:9" ht="22.15" customHeight="1" x14ac:dyDescent="0.2">
      <c r="A48" s="242" t="s">
        <v>281</v>
      </c>
      <c r="B48" s="243"/>
      <c r="C48" s="243"/>
      <c r="D48" s="243"/>
      <c r="E48" s="243"/>
      <c r="F48" s="244"/>
      <c r="G48" s="23">
        <v>39</v>
      </c>
      <c r="H48" s="45">
        <f>H44+H45+H46+H47</f>
        <v>478835677</v>
      </c>
      <c r="I48" s="45">
        <f>I44+I45+I46+I47</f>
        <v>174824774</v>
      </c>
    </row>
    <row r="49" spans="1:9" ht="24.6" customHeight="1" x14ac:dyDescent="0.2">
      <c r="A49" s="254" t="s">
        <v>282</v>
      </c>
      <c r="B49" s="255"/>
      <c r="C49" s="255"/>
      <c r="D49" s="255"/>
      <c r="E49" s="255"/>
      <c r="F49" s="256"/>
      <c r="G49" s="24">
        <v>40</v>
      </c>
      <c r="H49" s="44">
        <v>-9352897</v>
      </c>
      <c r="I49" s="44">
        <v>-289834155</v>
      </c>
    </row>
    <row r="50" spans="1:9" ht="12.75" customHeight="1" x14ac:dyDescent="0.2">
      <c r="A50" s="254" t="s">
        <v>283</v>
      </c>
      <c r="B50" s="255"/>
      <c r="C50" s="255"/>
      <c r="D50" s="255"/>
      <c r="E50" s="255"/>
      <c r="F50" s="256"/>
      <c r="G50" s="24">
        <v>41</v>
      </c>
      <c r="H50" s="44">
        <v>0</v>
      </c>
      <c r="I50" s="44">
        <v>0</v>
      </c>
    </row>
    <row r="51" spans="1:9" ht="12.75" customHeight="1" x14ac:dyDescent="0.2">
      <c r="A51" s="254" t="s">
        <v>284</v>
      </c>
      <c r="B51" s="255"/>
      <c r="C51" s="255"/>
      <c r="D51" s="255"/>
      <c r="E51" s="255"/>
      <c r="F51" s="256"/>
      <c r="G51" s="24">
        <v>42</v>
      </c>
      <c r="H51" s="44">
        <v>0</v>
      </c>
      <c r="I51" s="44">
        <v>-25245</v>
      </c>
    </row>
    <row r="52" spans="1:9" ht="22.9" customHeight="1" x14ac:dyDescent="0.2">
      <c r="A52" s="254" t="s">
        <v>285</v>
      </c>
      <c r="B52" s="255"/>
      <c r="C52" s="255"/>
      <c r="D52" s="255"/>
      <c r="E52" s="255"/>
      <c r="F52" s="256"/>
      <c r="G52" s="24">
        <v>43</v>
      </c>
      <c r="H52" s="44">
        <v>0</v>
      </c>
      <c r="I52" s="44">
        <v>0</v>
      </c>
    </row>
    <row r="53" spans="1:9" ht="12.75" customHeight="1" x14ac:dyDescent="0.2">
      <c r="A53" s="254" t="s">
        <v>286</v>
      </c>
      <c r="B53" s="255"/>
      <c r="C53" s="255"/>
      <c r="D53" s="255"/>
      <c r="E53" s="255"/>
      <c r="F53" s="256"/>
      <c r="G53" s="24">
        <v>44</v>
      </c>
      <c r="H53" s="44">
        <v>-1782639</v>
      </c>
      <c r="I53" s="44">
        <v>-777166</v>
      </c>
    </row>
    <row r="54" spans="1:9" ht="30.6" customHeight="1" x14ac:dyDescent="0.2">
      <c r="A54" s="242" t="s">
        <v>287</v>
      </c>
      <c r="B54" s="243"/>
      <c r="C54" s="243"/>
      <c r="D54" s="243"/>
      <c r="E54" s="243"/>
      <c r="F54" s="244"/>
      <c r="G54" s="23">
        <v>45</v>
      </c>
      <c r="H54" s="45">
        <f>H49+H50+H51+H52+H53</f>
        <v>-11135536</v>
      </c>
      <c r="I54" s="45">
        <f>I49+I50+I51+I52+I53</f>
        <v>-290636566</v>
      </c>
    </row>
    <row r="55" spans="1:9" ht="29.45" customHeight="1" x14ac:dyDescent="0.2">
      <c r="A55" s="257" t="s">
        <v>288</v>
      </c>
      <c r="B55" s="258"/>
      <c r="C55" s="258"/>
      <c r="D55" s="258"/>
      <c r="E55" s="258"/>
      <c r="F55" s="259"/>
      <c r="G55" s="23">
        <v>46</v>
      </c>
      <c r="H55" s="45">
        <f>H48+H54</f>
        <v>467700141</v>
      </c>
      <c r="I55" s="45">
        <f>I48+I54</f>
        <v>-115811792</v>
      </c>
    </row>
    <row r="56" spans="1:9" ht="32.450000000000003" customHeight="1" x14ac:dyDescent="0.2">
      <c r="A56" s="254" t="s">
        <v>289</v>
      </c>
      <c r="B56" s="255"/>
      <c r="C56" s="255"/>
      <c r="D56" s="255"/>
      <c r="E56" s="255"/>
      <c r="F56" s="256"/>
      <c r="G56" s="24">
        <v>47</v>
      </c>
      <c r="H56" s="44">
        <v>0</v>
      </c>
      <c r="I56" s="44">
        <v>0</v>
      </c>
    </row>
    <row r="57" spans="1:9" ht="26.45" customHeight="1" x14ac:dyDescent="0.2">
      <c r="A57" s="257" t="s">
        <v>290</v>
      </c>
      <c r="B57" s="258"/>
      <c r="C57" s="258"/>
      <c r="D57" s="258"/>
      <c r="E57" s="258"/>
      <c r="F57" s="259"/>
      <c r="G57" s="23">
        <v>48</v>
      </c>
      <c r="H57" s="45">
        <f>H27+H42+H55+H56</f>
        <v>-50640377</v>
      </c>
      <c r="I57" s="45">
        <f>I27+I42+I55+I56</f>
        <v>-38192796</v>
      </c>
    </row>
    <row r="58" spans="1:9" ht="24" customHeight="1" x14ac:dyDescent="0.2">
      <c r="A58" s="260" t="s">
        <v>291</v>
      </c>
      <c r="B58" s="261"/>
      <c r="C58" s="261"/>
      <c r="D58" s="261"/>
      <c r="E58" s="261"/>
      <c r="F58" s="262"/>
      <c r="G58" s="24">
        <v>49</v>
      </c>
      <c r="H58" s="44">
        <v>550142638</v>
      </c>
      <c r="I58" s="44">
        <v>665932900</v>
      </c>
    </row>
    <row r="59" spans="1:9" ht="31.15" customHeight="1" x14ac:dyDescent="0.2">
      <c r="A59" s="245" t="s">
        <v>292</v>
      </c>
      <c r="B59" s="246"/>
      <c r="C59" s="246"/>
      <c r="D59" s="246"/>
      <c r="E59" s="246"/>
      <c r="F59" s="247"/>
      <c r="G59" s="25">
        <v>50</v>
      </c>
      <c r="H59" s="46">
        <f>H57+H58</f>
        <v>499502261</v>
      </c>
      <c r="I59" s="46">
        <f>I57+I58</f>
        <v>627740104</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1" t="s">
        <v>293</v>
      </c>
      <c r="B1" s="269"/>
      <c r="C1" s="269"/>
      <c r="D1" s="269"/>
      <c r="E1" s="269"/>
      <c r="F1" s="269"/>
      <c r="G1" s="269"/>
      <c r="H1" s="269"/>
      <c r="I1" s="269"/>
    </row>
    <row r="2" spans="1:9" ht="12.75" customHeight="1" x14ac:dyDescent="0.2">
      <c r="A2" s="230" t="s">
        <v>397</v>
      </c>
      <c r="B2" s="203"/>
      <c r="C2" s="203"/>
      <c r="D2" s="203"/>
      <c r="E2" s="203"/>
      <c r="F2" s="203"/>
      <c r="G2" s="203"/>
      <c r="H2" s="203"/>
      <c r="I2" s="203"/>
    </row>
    <row r="3" spans="1:9" x14ac:dyDescent="0.2">
      <c r="A3" s="281" t="s">
        <v>294</v>
      </c>
      <c r="B3" s="282"/>
      <c r="C3" s="282"/>
      <c r="D3" s="282"/>
      <c r="E3" s="282"/>
      <c r="F3" s="282"/>
      <c r="G3" s="282"/>
      <c r="H3" s="282"/>
      <c r="I3" s="282"/>
    </row>
    <row r="4" spans="1:9" x14ac:dyDescent="0.2">
      <c r="A4" s="270" t="s">
        <v>398</v>
      </c>
      <c r="B4" s="207"/>
      <c r="C4" s="207"/>
      <c r="D4" s="207"/>
      <c r="E4" s="207"/>
      <c r="F4" s="207"/>
      <c r="G4" s="207"/>
      <c r="H4" s="207"/>
      <c r="I4" s="208"/>
    </row>
    <row r="5" spans="1:9" ht="24" thickBot="1" x14ac:dyDescent="0.25">
      <c r="A5" s="273" t="s">
        <v>295</v>
      </c>
      <c r="B5" s="274"/>
      <c r="C5" s="274"/>
      <c r="D5" s="274"/>
      <c r="E5" s="274"/>
      <c r="F5" s="275"/>
      <c r="G5" s="20" t="s">
        <v>296</v>
      </c>
      <c r="H5" s="37" t="s">
        <v>297</v>
      </c>
      <c r="I5" s="37" t="s">
        <v>298</v>
      </c>
    </row>
    <row r="6" spans="1:9" x14ac:dyDescent="0.2">
      <c r="A6" s="276">
        <v>1</v>
      </c>
      <c r="B6" s="277"/>
      <c r="C6" s="277"/>
      <c r="D6" s="277"/>
      <c r="E6" s="277"/>
      <c r="F6" s="278"/>
      <c r="G6" s="26">
        <v>2</v>
      </c>
      <c r="H6" s="38" t="s">
        <v>299</v>
      </c>
      <c r="I6" s="38" t="s">
        <v>300</v>
      </c>
    </row>
    <row r="7" spans="1:9" x14ac:dyDescent="0.2">
      <c r="A7" s="293" t="s">
        <v>301</v>
      </c>
      <c r="B7" s="294"/>
      <c r="C7" s="294"/>
      <c r="D7" s="294"/>
      <c r="E7" s="294"/>
      <c r="F7" s="294"/>
      <c r="G7" s="294"/>
      <c r="H7" s="294"/>
      <c r="I7" s="295"/>
    </row>
    <row r="8" spans="1:9" x14ac:dyDescent="0.2">
      <c r="A8" s="296" t="s">
        <v>302</v>
      </c>
      <c r="B8" s="296"/>
      <c r="C8" s="296"/>
      <c r="D8" s="296"/>
      <c r="E8" s="296"/>
      <c r="F8" s="296"/>
      <c r="G8" s="27">
        <v>1</v>
      </c>
      <c r="H8" s="48"/>
      <c r="I8" s="48"/>
    </row>
    <row r="9" spans="1:9" x14ac:dyDescent="0.2">
      <c r="A9" s="279" t="s">
        <v>303</v>
      </c>
      <c r="B9" s="279"/>
      <c r="C9" s="279"/>
      <c r="D9" s="279"/>
      <c r="E9" s="279"/>
      <c r="F9" s="279"/>
      <c r="G9" s="28">
        <v>2</v>
      </c>
      <c r="H9" s="49"/>
      <c r="I9" s="49"/>
    </row>
    <row r="10" spans="1:9" x14ac:dyDescent="0.2">
      <c r="A10" s="279" t="s">
        <v>304</v>
      </c>
      <c r="B10" s="279"/>
      <c r="C10" s="279"/>
      <c r="D10" s="279"/>
      <c r="E10" s="279"/>
      <c r="F10" s="279"/>
      <c r="G10" s="28">
        <v>3</v>
      </c>
      <c r="H10" s="49"/>
      <c r="I10" s="49"/>
    </row>
    <row r="11" spans="1:9" x14ac:dyDescent="0.2">
      <c r="A11" s="279" t="s">
        <v>305</v>
      </c>
      <c r="B11" s="279"/>
      <c r="C11" s="279"/>
      <c r="D11" s="279"/>
      <c r="E11" s="279"/>
      <c r="F11" s="279"/>
      <c r="G11" s="28">
        <v>4</v>
      </c>
      <c r="H11" s="49"/>
      <c r="I11" s="49"/>
    </row>
    <row r="12" spans="1:9" x14ac:dyDescent="0.2">
      <c r="A12" s="279" t="s">
        <v>457</v>
      </c>
      <c r="B12" s="279"/>
      <c r="C12" s="279"/>
      <c r="D12" s="279"/>
      <c r="E12" s="279"/>
      <c r="F12" s="279"/>
      <c r="G12" s="28">
        <v>5</v>
      </c>
      <c r="H12" s="49"/>
      <c r="I12" s="49"/>
    </row>
    <row r="13" spans="1:9" x14ac:dyDescent="0.2">
      <c r="A13" s="280" t="s">
        <v>458</v>
      </c>
      <c r="B13" s="280"/>
      <c r="C13" s="280"/>
      <c r="D13" s="280"/>
      <c r="E13" s="280"/>
      <c r="F13" s="280"/>
      <c r="G13" s="119">
        <v>6</v>
      </c>
      <c r="H13" s="120">
        <f>SUM(H8:H12)</f>
        <v>0</v>
      </c>
      <c r="I13" s="120">
        <f>SUM(I8:I12)</f>
        <v>0</v>
      </c>
    </row>
    <row r="14" spans="1:9" x14ac:dyDescent="0.2">
      <c r="A14" s="279" t="s">
        <v>459</v>
      </c>
      <c r="B14" s="279"/>
      <c r="C14" s="279"/>
      <c r="D14" s="279"/>
      <c r="E14" s="279"/>
      <c r="F14" s="279"/>
      <c r="G14" s="28">
        <v>7</v>
      </c>
      <c r="H14" s="49"/>
      <c r="I14" s="49"/>
    </row>
    <row r="15" spans="1:9" x14ac:dyDescent="0.2">
      <c r="A15" s="279" t="s">
        <v>460</v>
      </c>
      <c r="B15" s="279"/>
      <c r="C15" s="279"/>
      <c r="D15" s="279"/>
      <c r="E15" s="279"/>
      <c r="F15" s="279"/>
      <c r="G15" s="28">
        <v>8</v>
      </c>
      <c r="H15" s="49"/>
      <c r="I15" s="49"/>
    </row>
    <row r="16" spans="1:9" x14ac:dyDescent="0.2">
      <c r="A16" s="279" t="s">
        <v>461</v>
      </c>
      <c r="B16" s="279"/>
      <c r="C16" s="279"/>
      <c r="D16" s="279"/>
      <c r="E16" s="279"/>
      <c r="F16" s="279"/>
      <c r="G16" s="28">
        <v>9</v>
      </c>
      <c r="H16" s="49"/>
      <c r="I16" s="49"/>
    </row>
    <row r="17" spans="1:9" x14ac:dyDescent="0.2">
      <c r="A17" s="279" t="s">
        <v>462</v>
      </c>
      <c r="B17" s="279"/>
      <c r="C17" s="279"/>
      <c r="D17" s="279"/>
      <c r="E17" s="279"/>
      <c r="F17" s="279"/>
      <c r="G17" s="28">
        <v>10</v>
      </c>
      <c r="H17" s="49"/>
      <c r="I17" s="49"/>
    </row>
    <row r="18" spans="1:9" ht="12.75" customHeight="1" x14ac:dyDescent="0.2">
      <c r="A18" s="279" t="s">
        <v>463</v>
      </c>
      <c r="B18" s="279"/>
      <c r="C18" s="279"/>
      <c r="D18" s="279"/>
      <c r="E18" s="279"/>
      <c r="F18" s="279"/>
      <c r="G18" s="28">
        <v>11</v>
      </c>
      <c r="H18" s="49"/>
      <c r="I18" s="49"/>
    </row>
    <row r="19" spans="1:9" x14ac:dyDescent="0.2">
      <c r="A19" s="279" t="s">
        <v>464</v>
      </c>
      <c r="B19" s="279"/>
      <c r="C19" s="279"/>
      <c r="D19" s="279"/>
      <c r="E19" s="279"/>
      <c r="F19" s="279"/>
      <c r="G19" s="28">
        <v>12</v>
      </c>
      <c r="H19" s="49"/>
      <c r="I19" s="49"/>
    </row>
    <row r="20" spans="1:9" ht="12.75" customHeight="1" x14ac:dyDescent="0.2">
      <c r="A20" s="290" t="s">
        <v>465</v>
      </c>
      <c r="B20" s="291"/>
      <c r="C20" s="291"/>
      <c r="D20" s="291"/>
      <c r="E20" s="291"/>
      <c r="F20" s="292"/>
      <c r="G20" s="119">
        <v>13</v>
      </c>
      <c r="H20" s="120">
        <f>SUM(H14:H19)</f>
        <v>0</v>
      </c>
      <c r="I20" s="120">
        <f>SUM(I14:I19)</f>
        <v>0</v>
      </c>
    </row>
    <row r="21" spans="1:9" ht="27.75" customHeight="1" x14ac:dyDescent="0.2">
      <c r="A21" s="283" t="s">
        <v>466</v>
      </c>
      <c r="B21" s="284"/>
      <c r="C21" s="284"/>
      <c r="D21" s="284"/>
      <c r="E21" s="284"/>
      <c r="F21" s="284"/>
      <c r="G21" s="30">
        <v>14</v>
      </c>
      <c r="H21" s="51">
        <f>H13+H20</f>
        <v>0</v>
      </c>
      <c r="I21" s="51">
        <f>I13+I20</f>
        <v>0</v>
      </c>
    </row>
    <row r="22" spans="1:9" x14ac:dyDescent="0.2">
      <c r="A22" s="293" t="s">
        <v>306</v>
      </c>
      <c r="B22" s="294"/>
      <c r="C22" s="294"/>
      <c r="D22" s="294"/>
      <c r="E22" s="294"/>
      <c r="F22" s="294"/>
      <c r="G22" s="294"/>
      <c r="H22" s="294"/>
      <c r="I22" s="295"/>
    </row>
    <row r="23" spans="1:9" ht="26.45" customHeight="1" x14ac:dyDescent="0.2">
      <c r="A23" s="296" t="s">
        <v>307</v>
      </c>
      <c r="B23" s="296"/>
      <c r="C23" s="296"/>
      <c r="D23" s="296"/>
      <c r="E23" s="296"/>
      <c r="F23" s="296"/>
      <c r="G23" s="27">
        <v>15</v>
      </c>
      <c r="H23" s="48"/>
      <c r="I23" s="48"/>
    </row>
    <row r="24" spans="1:9" x14ac:dyDescent="0.2">
      <c r="A24" s="279" t="s">
        <v>308</v>
      </c>
      <c r="B24" s="279"/>
      <c r="C24" s="279"/>
      <c r="D24" s="279"/>
      <c r="E24" s="279"/>
      <c r="F24" s="279"/>
      <c r="G24" s="27">
        <v>16</v>
      </c>
      <c r="H24" s="49"/>
      <c r="I24" s="49"/>
    </row>
    <row r="25" spans="1:9" x14ac:dyDescent="0.2">
      <c r="A25" s="279" t="s">
        <v>309</v>
      </c>
      <c r="B25" s="279"/>
      <c r="C25" s="279"/>
      <c r="D25" s="279"/>
      <c r="E25" s="279"/>
      <c r="F25" s="279"/>
      <c r="G25" s="27">
        <v>17</v>
      </c>
      <c r="H25" s="49"/>
      <c r="I25" s="49"/>
    </row>
    <row r="26" spans="1:9" x14ac:dyDescent="0.2">
      <c r="A26" s="279" t="s">
        <v>310</v>
      </c>
      <c r="B26" s="279"/>
      <c r="C26" s="279"/>
      <c r="D26" s="279"/>
      <c r="E26" s="279"/>
      <c r="F26" s="279"/>
      <c r="G26" s="27">
        <v>18</v>
      </c>
      <c r="H26" s="49"/>
      <c r="I26" s="49"/>
    </row>
    <row r="27" spans="1:9" x14ac:dyDescent="0.2">
      <c r="A27" s="279" t="s">
        <v>311</v>
      </c>
      <c r="B27" s="279"/>
      <c r="C27" s="279"/>
      <c r="D27" s="279"/>
      <c r="E27" s="279"/>
      <c r="F27" s="279"/>
      <c r="G27" s="27">
        <v>19</v>
      </c>
      <c r="H27" s="49"/>
      <c r="I27" s="49"/>
    </row>
    <row r="28" spans="1:9" x14ac:dyDescent="0.2">
      <c r="A28" s="279" t="s">
        <v>312</v>
      </c>
      <c r="B28" s="279"/>
      <c r="C28" s="279"/>
      <c r="D28" s="279"/>
      <c r="E28" s="279"/>
      <c r="F28" s="279"/>
      <c r="G28" s="27">
        <v>20</v>
      </c>
      <c r="H28" s="49"/>
      <c r="I28" s="49"/>
    </row>
    <row r="29" spans="1:9" ht="24" customHeight="1" x14ac:dyDescent="0.2">
      <c r="A29" s="286" t="s">
        <v>468</v>
      </c>
      <c r="B29" s="286"/>
      <c r="C29" s="286"/>
      <c r="D29" s="286"/>
      <c r="E29" s="286"/>
      <c r="F29" s="286"/>
      <c r="G29" s="29">
        <v>21</v>
      </c>
      <c r="H29" s="50">
        <f>SUM(H23:H28)</f>
        <v>0</v>
      </c>
      <c r="I29" s="50">
        <f>SUM(I23:I28)</f>
        <v>0</v>
      </c>
    </row>
    <row r="30" spans="1:9" ht="27" customHeight="1" x14ac:dyDescent="0.2">
      <c r="A30" s="279" t="s">
        <v>313</v>
      </c>
      <c r="B30" s="279"/>
      <c r="C30" s="279"/>
      <c r="D30" s="279"/>
      <c r="E30" s="279"/>
      <c r="F30" s="279"/>
      <c r="G30" s="28">
        <v>22</v>
      </c>
      <c r="H30" s="49"/>
      <c r="I30" s="49"/>
    </row>
    <row r="31" spans="1:9" x14ac:dyDescent="0.2">
      <c r="A31" s="279" t="s">
        <v>314</v>
      </c>
      <c r="B31" s="279"/>
      <c r="C31" s="279"/>
      <c r="D31" s="279"/>
      <c r="E31" s="279"/>
      <c r="F31" s="279"/>
      <c r="G31" s="28">
        <v>23</v>
      </c>
      <c r="H31" s="49"/>
      <c r="I31" s="49"/>
    </row>
    <row r="32" spans="1:9" x14ac:dyDescent="0.2">
      <c r="A32" s="279" t="s">
        <v>315</v>
      </c>
      <c r="B32" s="279"/>
      <c r="C32" s="279"/>
      <c r="D32" s="279"/>
      <c r="E32" s="279"/>
      <c r="F32" s="279"/>
      <c r="G32" s="28">
        <v>24</v>
      </c>
      <c r="H32" s="49"/>
      <c r="I32" s="49"/>
    </row>
    <row r="33" spans="1:9" x14ac:dyDescent="0.2">
      <c r="A33" s="279" t="s">
        <v>316</v>
      </c>
      <c r="B33" s="279"/>
      <c r="C33" s="279"/>
      <c r="D33" s="279"/>
      <c r="E33" s="279"/>
      <c r="F33" s="279"/>
      <c r="G33" s="28">
        <v>25</v>
      </c>
      <c r="H33" s="49"/>
      <c r="I33" s="49"/>
    </row>
    <row r="34" spans="1:9" x14ac:dyDescent="0.2">
      <c r="A34" s="279" t="s">
        <v>317</v>
      </c>
      <c r="B34" s="279"/>
      <c r="C34" s="279"/>
      <c r="D34" s="279"/>
      <c r="E34" s="279"/>
      <c r="F34" s="279"/>
      <c r="G34" s="28">
        <v>26</v>
      </c>
      <c r="H34" s="49"/>
      <c r="I34" s="49"/>
    </row>
    <row r="35" spans="1:9" ht="26.1" customHeight="1" x14ac:dyDescent="0.2">
      <c r="A35" s="286" t="s">
        <v>469</v>
      </c>
      <c r="B35" s="286"/>
      <c r="C35" s="286"/>
      <c r="D35" s="286"/>
      <c r="E35" s="286"/>
      <c r="F35" s="286"/>
      <c r="G35" s="29">
        <v>27</v>
      </c>
      <c r="H35" s="50">
        <f>SUM(H30:H34)</f>
        <v>0</v>
      </c>
      <c r="I35" s="50">
        <f>SUM(I30:I34)</f>
        <v>0</v>
      </c>
    </row>
    <row r="36" spans="1:9" ht="28.15" customHeight="1" x14ac:dyDescent="0.2">
      <c r="A36" s="283" t="s">
        <v>467</v>
      </c>
      <c r="B36" s="284"/>
      <c r="C36" s="284"/>
      <c r="D36" s="284"/>
      <c r="E36" s="284"/>
      <c r="F36" s="284"/>
      <c r="G36" s="30">
        <v>28</v>
      </c>
      <c r="H36" s="51">
        <f>H29+H35</f>
        <v>0</v>
      </c>
      <c r="I36" s="51">
        <f>I29+I35</f>
        <v>0</v>
      </c>
    </row>
    <row r="37" spans="1:9" x14ac:dyDescent="0.2">
      <c r="A37" s="293" t="s">
        <v>318</v>
      </c>
      <c r="B37" s="294"/>
      <c r="C37" s="294"/>
      <c r="D37" s="294"/>
      <c r="E37" s="294"/>
      <c r="F37" s="294"/>
      <c r="G37" s="294">
        <v>0</v>
      </c>
      <c r="H37" s="294"/>
      <c r="I37" s="295"/>
    </row>
    <row r="38" spans="1:9" x14ac:dyDescent="0.2">
      <c r="A38" s="297" t="s">
        <v>319</v>
      </c>
      <c r="B38" s="297"/>
      <c r="C38" s="297"/>
      <c r="D38" s="297"/>
      <c r="E38" s="297"/>
      <c r="F38" s="297"/>
      <c r="G38" s="27">
        <v>29</v>
      </c>
      <c r="H38" s="48"/>
      <c r="I38" s="48"/>
    </row>
    <row r="39" spans="1:9" ht="25.15" customHeight="1" x14ac:dyDescent="0.2">
      <c r="A39" s="285" t="s">
        <v>320</v>
      </c>
      <c r="B39" s="285"/>
      <c r="C39" s="285"/>
      <c r="D39" s="285"/>
      <c r="E39" s="285"/>
      <c r="F39" s="285"/>
      <c r="G39" s="27">
        <v>30</v>
      </c>
      <c r="H39" s="49"/>
      <c r="I39" s="49"/>
    </row>
    <row r="40" spans="1:9" x14ac:dyDescent="0.2">
      <c r="A40" s="285" t="s">
        <v>321</v>
      </c>
      <c r="B40" s="285"/>
      <c r="C40" s="285"/>
      <c r="D40" s="285"/>
      <c r="E40" s="285"/>
      <c r="F40" s="285"/>
      <c r="G40" s="27">
        <v>31</v>
      </c>
      <c r="H40" s="49"/>
      <c r="I40" s="49"/>
    </row>
    <row r="41" spans="1:9" x14ac:dyDescent="0.2">
      <c r="A41" s="285" t="s">
        <v>322</v>
      </c>
      <c r="B41" s="285"/>
      <c r="C41" s="285"/>
      <c r="D41" s="285"/>
      <c r="E41" s="285"/>
      <c r="F41" s="285"/>
      <c r="G41" s="27">
        <v>32</v>
      </c>
      <c r="H41" s="49"/>
      <c r="I41" s="49"/>
    </row>
    <row r="42" spans="1:9" ht="26.1" customHeight="1" x14ac:dyDescent="0.2">
      <c r="A42" s="286" t="s">
        <v>470</v>
      </c>
      <c r="B42" s="286"/>
      <c r="C42" s="286"/>
      <c r="D42" s="286"/>
      <c r="E42" s="286"/>
      <c r="F42" s="286"/>
      <c r="G42" s="29">
        <v>33</v>
      </c>
      <c r="H42" s="50">
        <f>H41+H40+H39+H38</f>
        <v>0</v>
      </c>
      <c r="I42" s="50">
        <f>I41+I40+I39+I38</f>
        <v>0</v>
      </c>
    </row>
    <row r="43" spans="1:9" ht="24.6" customHeight="1" x14ac:dyDescent="0.2">
      <c r="A43" s="285" t="s">
        <v>323</v>
      </c>
      <c r="B43" s="285"/>
      <c r="C43" s="285"/>
      <c r="D43" s="285"/>
      <c r="E43" s="285"/>
      <c r="F43" s="285"/>
      <c r="G43" s="28">
        <v>34</v>
      </c>
      <c r="H43" s="49"/>
      <c r="I43" s="49"/>
    </row>
    <row r="44" spans="1:9" x14ac:dyDescent="0.2">
      <c r="A44" s="285" t="s">
        <v>324</v>
      </c>
      <c r="B44" s="285"/>
      <c r="C44" s="285"/>
      <c r="D44" s="285"/>
      <c r="E44" s="285"/>
      <c r="F44" s="285"/>
      <c r="G44" s="28">
        <v>35</v>
      </c>
      <c r="H44" s="49"/>
      <c r="I44" s="49"/>
    </row>
    <row r="45" spans="1:9" x14ac:dyDescent="0.2">
      <c r="A45" s="285" t="s">
        <v>325</v>
      </c>
      <c r="B45" s="285"/>
      <c r="C45" s="285"/>
      <c r="D45" s="285"/>
      <c r="E45" s="285"/>
      <c r="F45" s="285"/>
      <c r="G45" s="28">
        <v>36</v>
      </c>
      <c r="H45" s="49"/>
      <c r="I45" s="49"/>
    </row>
    <row r="46" spans="1:9" ht="21.2" customHeight="1" x14ac:dyDescent="0.2">
      <c r="A46" s="285" t="s">
        <v>326</v>
      </c>
      <c r="B46" s="285"/>
      <c r="C46" s="285"/>
      <c r="D46" s="285"/>
      <c r="E46" s="285"/>
      <c r="F46" s="285"/>
      <c r="G46" s="28">
        <v>37</v>
      </c>
      <c r="H46" s="49"/>
      <c r="I46" s="49"/>
    </row>
    <row r="47" spans="1:9" x14ac:dyDescent="0.2">
      <c r="A47" s="285" t="s">
        <v>327</v>
      </c>
      <c r="B47" s="285"/>
      <c r="C47" s="285"/>
      <c r="D47" s="285"/>
      <c r="E47" s="285"/>
      <c r="F47" s="285"/>
      <c r="G47" s="28">
        <v>38</v>
      </c>
      <c r="H47" s="49"/>
      <c r="I47" s="49"/>
    </row>
    <row r="48" spans="1:9" ht="22.9" customHeight="1" x14ac:dyDescent="0.2">
      <c r="A48" s="286" t="s">
        <v>471</v>
      </c>
      <c r="B48" s="286"/>
      <c r="C48" s="286"/>
      <c r="D48" s="286"/>
      <c r="E48" s="286"/>
      <c r="F48" s="286"/>
      <c r="G48" s="29">
        <v>39</v>
      </c>
      <c r="H48" s="50">
        <f>H47+H46+H45+H44+H43</f>
        <v>0</v>
      </c>
      <c r="I48" s="50">
        <f>I47+I46+I45+I44+I43</f>
        <v>0</v>
      </c>
    </row>
    <row r="49" spans="1:9" ht="26.1" customHeight="1" x14ac:dyDescent="0.2">
      <c r="A49" s="287" t="s">
        <v>472</v>
      </c>
      <c r="B49" s="288"/>
      <c r="C49" s="288"/>
      <c r="D49" s="288"/>
      <c r="E49" s="288"/>
      <c r="F49" s="288"/>
      <c r="G49" s="29">
        <v>40</v>
      </c>
      <c r="H49" s="50">
        <f>H48+H42</f>
        <v>0</v>
      </c>
      <c r="I49" s="50">
        <f>I48+I42</f>
        <v>0</v>
      </c>
    </row>
    <row r="50" spans="1:9" ht="22.15" customHeight="1" x14ac:dyDescent="0.2">
      <c r="A50" s="279" t="s">
        <v>328</v>
      </c>
      <c r="B50" s="279"/>
      <c r="C50" s="279"/>
      <c r="D50" s="279"/>
      <c r="E50" s="279"/>
      <c r="F50" s="279"/>
      <c r="G50" s="28">
        <v>41</v>
      </c>
      <c r="H50" s="49"/>
      <c r="I50" s="49"/>
    </row>
    <row r="51" spans="1:9" ht="26.1" customHeight="1" x14ac:dyDescent="0.2">
      <c r="A51" s="287" t="s">
        <v>473</v>
      </c>
      <c r="B51" s="288"/>
      <c r="C51" s="288"/>
      <c r="D51" s="288"/>
      <c r="E51" s="288"/>
      <c r="F51" s="288"/>
      <c r="G51" s="29">
        <v>42</v>
      </c>
      <c r="H51" s="50">
        <f>H21+H36+H49+H50</f>
        <v>0</v>
      </c>
      <c r="I51" s="50">
        <f>I21+I36+I49+I50</f>
        <v>0</v>
      </c>
    </row>
    <row r="52" spans="1:9" ht="25.15" customHeight="1" x14ac:dyDescent="0.2">
      <c r="A52" s="289" t="s">
        <v>329</v>
      </c>
      <c r="B52" s="289"/>
      <c r="C52" s="289"/>
      <c r="D52" s="289"/>
      <c r="E52" s="289"/>
      <c r="F52" s="289"/>
      <c r="G52" s="28">
        <v>43</v>
      </c>
      <c r="H52" s="49"/>
      <c r="I52" s="49"/>
    </row>
    <row r="53" spans="1:9" ht="31.9" customHeight="1" x14ac:dyDescent="0.2">
      <c r="A53" s="283" t="s">
        <v>474</v>
      </c>
      <c r="B53" s="284"/>
      <c r="C53" s="284"/>
      <c r="D53" s="284"/>
      <c r="E53" s="284"/>
      <c r="F53" s="284"/>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Incorrect entry" error="You can enter only whole numbers" sqref="H49:I51 H20:I21 H33:I33 H36:I36 H17:I18">
      <formula1>999999999999</formula1>
    </dataValidation>
    <dataValidation type="whole" operator="lessThanOrEqual" allowBlank="1" showInputMessage="1" showErrorMessage="1" errorTitle="Incorrect entry" error="You can enter only negative whole numbers or a zero" sqref="H43:I48 H19:I19 H30:I32 H34:I35 H12:I16">
      <formula1>0</formula1>
    </dataValidation>
    <dataValidation type="whole" operator="greaterThanOrEqual" allowBlank="1" showInputMessage="1" showErrorMessage="1" errorTitle="Incorrect entry" error="You can enter only positive whole numbers" sqref="H52:I53 H23:I29 H38:I42 H8:I1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O22" zoomScale="80" zoomScaleNormal="100" zoomScaleSheetLayoutView="80" workbookViewId="0">
      <selection activeCell="M26" sqref="M26"/>
    </sheetView>
  </sheetViews>
  <sheetFormatPr defaultRowHeight="12.75" x14ac:dyDescent="0.2"/>
  <cols>
    <col min="1" max="4" width="9.140625" style="1"/>
    <col min="5" max="5" width="10.140625" style="1" bestFit="1" customWidth="1"/>
    <col min="6" max="7" width="9.140625" style="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9" t="s">
        <v>330</v>
      </c>
      <c r="B1" s="320"/>
      <c r="C1" s="320"/>
      <c r="D1" s="320"/>
      <c r="E1" s="320"/>
      <c r="F1" s="320"/>
      <c r="G1" s="320"/>
      <c r="H1" s="320"/>
      <c r="I1" s="320"/>
      <c r="J1" s="320"/>
      <c r="K1" s="52"/>
    </row>
    <row r="2" spans="1:25" ht="15.75" x14ac:dyDescent="0.2">
      <c r="A2" s="2"/>
      <c r="B2" s="3"/>
      <c r="C2" s="321" t="s">
        <v>331</v>
      </c>
      <c r="D2" s="321"/>
      <c r="E2" s="9">
        <v>44197</v>
      </c>
      <c r="F2" s="4" t="s">
        <v>332</v>
      </c>
      <c r="G2" s="9">
        <v>44377</v>
      </c>
      <c r="H2" s="54"/>
      <c r="I2" s="54"/>
      <c r="J2" s="54"/>
      <c r="K2" s="55"/>
      <c r="X2" s="56" t="s">
        <v>333</v>
      </c>
    </row>
    <row r="3" spans="1:25" ht="13.7" customHeight="1" thickBot="1" x14ac:dyDescent="0.25">
      <c r="A3" s="322" t="s">
        <v>334</v>
      </c>
      <c r="B3" s="323"/>
      <c r="C3" s="323"/>
      <c r="D3" s="323"/>
      <c r="E3" s="323"/>
      <c r="F3" s="323"/>
      <c r="G3" s="326" t="s">
        <v>335</v>
      </c>
      <c r="H3" s="309" t="s">
        <v>336</v>
      </c>
      <c r="I3" s="309"/>
      <c r="J3" s="309"/>
      <c r="K3" s="309"/>
      <c r="L3" s="309"/>
      <c r="M3" s="309"/>
      <c r="N3" s="309"/>
      <c r="O3" s="309"/>
      <c r="P3" s="309"/>
      <c r="Q3" s="309"/>
      <c r="R3" s="309"/>
      <c r="S3" s="309"/>
      <c r="T3" s="309"/>
      <c r="U3" s="309"/>
      <c r="V3" s="309"/>
      <c r="W3" s="309"/>
      <c r="X3" s="309" t="s">
        <v>337</v>
      </c>
      <c r="Y3" s="311" t="s">
        <v>338</v>
      </c>
    </row>
    <row r="4" spans="1:25" ht="68.25" thickBot="1" x14ac:dyDescent="0.25">
      <c r="A4" s="324"/>
      <c r="B4" s="325"/>
      <c r="C4" s="325"/>
      <c r="D4" s="325"/>
      <c r="E4" s="325"/>
      <c r="F4" s="325"/>
      <c r="G4" s="327"/>
      <c r="H4" s="57" t="s">
        <v>339</v>
      </c>
      <c r="I4" s="57" t="s">
        <v>340</v>
      </c>
      <c r="J4" s="57" t="s">
        <v>341</v>
      </c>
      <c r="K4" s="57" t="s">
        <v>342</v>
      </c>
      <c r="L4" s="57" t="s">
        <v>343</v>
      </c>
      <c r="M4" s="57" t="s">
        <v>344</v>
      </c>
      <c r="N4" s="57" t="s">
        <v>345</v>
      </c>
      <c r="O4" s="57" t="s">
        <v>346</v>
      </c>
      <c r="P4" s="121" t="s">
        <v>475</v>
      </c>
      <c r="Q4" s="57" t="s">
        <v>347</v>
      </c>
      <c r="R4" s="57" t="s">
        <v>348</v>
      </c>
      <c r="S4" s="57" t="s">
        <v>476</v>
      </c>
      <c r="T4" s="57" t="s">
        <v>477</v>
      </c>
      <c r="U4" s="57" t="s">
        <v>349</v>
      </c>
      <c r="V4" s="57" t="s">
        <v>350</v>
      </c>
      <c r="W4" s="57" t="s">
        <v>351</v>
      </c>
      <c r="X4" s="310"/>
      <c r="Y4" s="312"/>
    </row>
    <row r="5" spans="1:25" ht="22.5" x14ac:dyDescent="0.2">
      <c r="A5" s="313">
        <v>1</v>
      </c>
      <c r="B5" s="314"/>
      <c r="C5" s="314"/>
      <c r="D5" s="314"/>
      <c r="E5" s="314"/>
      <c r="F5" s="314"/>
      <c r="G5" s="5">
        <v>2</v>
      </c>
      <c r="H5" s="58" t="s">
        <v>352</v>
      </c>
      <c r="I5" s="59" t="s">
        <v>353</v>
      </c>
      <c r="J5" s="58" t="s">
        <v>354</v>
      </c>
      <c r="K5" s="59" t="s">
        <v>355</v>
      </c>
      <c r="L5" s="58" t="s">
        <v>356</v>
      </c>
      <c r="M5" s="59" t="s">
        <v>357</v>
      </c>
      <c r="N5" s="58" t="s">
        <v>358</v>
      </c>
      <c r="O5" s="59" t="s">
        <v>359</v>
      </c>
      <c r="P5" s="58" t="s">
        <v>360</v>
      </c>
      <c r="Q5" s="59" t="s">
        <v>361</v>
      </c>
      <c r="R5" s="58" t="s">
        <v>362</v>
      </c>
      <c r="S5" s="122" t="s">
        <v>478</v>
      </c>
      <c r="T5" s="122" t="s">
        <v>479</v>
      </c>
      <c r="U5" s="122" t="s">
        <v>480</v>
      </c>
      <c r="V5" s="122" t="s">
        <v>481</v>
      </c>
      <c r="W5" s="122" t="s">
        <v>482</v>
      </c>
      <c r="X5" s="122">
        <v>19</v>
      </c>
      <c r="Y5" s="123" t="s">
        <v>483</v>
      </c>
    </row>
    <row r="6" spans="1:25" x14ac:dyDescent="0.2">
      <c r="A6" s="315" t="s">
        <v>363</v>
      </c>
      <c r="B6" s="315"/>
      <c r="C6" s="315"/>
      <c r="D6" s="315"/>
      <c r="E6" s="315"/>
      <c r="F6" s="315"/>
      <c r="G6" s="315"/>
      <c r="H6" s="315"/>
      <c r="I6" s="315"/>
      <c r="J6" s="315"/>
      <c r="K6" s="315"/>
      <c r="L6" s="315"/>
      <c r="M6" s="315"/>
      <c r="N6" s="316"/>
      <c r="O6" s="316"/>
      <c r="P6" s="316"/>
      <c r="Q6" s="316"/>
      <c r="R6" s="316"/>
      <c r="S6" s="317"/>
      <c r="T6" s="317"/>
      <c r="U6" s="316"/>
      <c r="V6" s="316"/>
      <c r="W6" s="316"/>
      <c r="X6" s="316"/>
      <c r="Y6" s="318"/>
    </row>
    <row r="7" spans="1:25" x14ac:dyDescent="0.2">
      <c r="A7" s="307" t="s">
        <v>364</v>
      </c>
      <c r="B7" s="307"/>
      <c r="C7" s="307"/>
      <c r="D7" s="307"/>
      <c r="E7" s="307"/>
      <c r="F7" s="307"/>
      <c r="G7" s="6">
        <v>1</v>
      </c>
      <c r="H7" s="60">
        <v>1672021210</v>
      </c>
      <c r="I7" s="60">
        <v>5223432</v>
      </c>
      <c r="J7" s="60">
        <v>83601061</v>
      </c>
      <c r="K7" s="60">
        <v>136815284</v>
      </c>
      <c r="L7" s="60">
        <v>124418267</v>
      </c>
      <c r="M7" s="60">
        <f t="shared" ref="M7:T7" si="0">+M1</f>
        <v>0</v>
      </c>
      <c r="N7" s="60">
        <f>+N1</f>
        <v>0</v>
      </c>
      <c r="O7" s="60">
        <f t="shared" si="0"/>
        <v>0</v>
      </c>
      <c r="P7" s="60">
        <v>61474</v>
      </c>
      <c r="Q7" s="60">
        <f t="shared" si="0"/>
        <v>0</v>
      </c>
      <c r="R7" s="60">
        <f t="shared" si="0"/>
        <v>0</v>
      </c>
      <c r="S7" s="60">
        <f t="shared" si="0"/>
        <v>0</v>
      </c>
      <c r="T7" s="60">
        <f t="shared" si="0"/>
        <v>0</v>
      </c>
      <c r="U7" s="60">
        <v>430206412</v>
      </c>
      <c r="V7" s="60">
        <v>284535940</v>
      </c>
      <c r="W7" s="61">
        <f>H7+I7+J7+K7-L7+M7+N7+O7+P7+Q7+R7+U7+V7+S7+T7</f>
        <v>2488046546</v>
      </c>
      <c r="X7" s="60">
        <v>731023213</v>
      </c>
      <c r="Y7" s="61">
        <f>W7+X7</f>
        <v>3219069759</v>
      </c>
    </row>
    <row r="8" spans="1:25" x14ac:dyDescent="0.2">
      <c r="A8" s="302" t="s">
        <v>365</v>
      </c>
      <c r="B8" s="302"/>
      <c r="C8" s="302"/>
      <c r="D8" s="302"/>
      <c r="E8" s="302"/>
      <c r="F8" s="302"/>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1">H8+I8+J8+K8-L8+M8+N8+O8+P8+Q8+R8+U8+V8+S8+T8</f>
        <v>0</v>
      </c>
      <c r="X8" s="60">
        <v>0</v>
      </c>
      <c r="Y8" s="61">
        <f t="shared" ref="Y8:Y9" si="2">W8+X8</f>
        <v>0</v>
      </c>
    </row>
    <row r="9" spans="1:25" x14ac:dyDescent="0.2">
      <c r="A9" s="302" t="s">
        <v>366</v>
      </c>
      <c r="B9" s="302"/>
      <c r="C9" s="302"/>
      <c r="D9" s="302"/>
      <c r="E9" s="302"/>
      <c r="F9" s="302"/>
      <c r="G9" s="6">
        <v>3</v>
      </c>
      <c r="H9" s="60">
        <v>0</v>
      </c>
      <c r="I9" s="60">
        <v>0</v>
      </c>
      <c r="J9" s="60">
        <v>0</v>
      </c>
      <c r="K9" s="60">
        <v>0</v>
      </c>
      <c r="L9" s="60">
        <v>0</v>
      </c>
      <c r="M9" s="60">
        <v>0</v>
      </c>
      <c r="N9" s="60">
        <v>0</v>
      </c>
      <c r="O9" s="60">
        <v>0</v>
      </c>
      <c r="P9" s="60">
        <v>0</v>
      </c>
      <c r="Q9" s="60">
        <v>0</v>
      </c>
      <c r="R9" s="60">
        <v>0</v>
      </c>
      <c r="S9" s="60">
        <v>0</v>
      </c>
      <c r="T9" s="60">
        <v>0</v>
      </c>
      <c r="U9" s="60">
        <v>0</v>
      </c>
      <c r="V9" s="60">
        <v>0</v>
      </c>
      <c r="W9" s="61">
        <f t="shared" si="1"/>
        <v>0</v>
      </c>
      <c r="X9" s="60">
        <v>0</v>
      </c>
      <c r="Y9" s="61">
        <f t="shared" si="2"/>
        <v>0</v>
      </c>
    </row>
    <row r="10" spans="1:25" ht="24" customHeight="1" x14ac:dyDescent="0.2">
      <c r="A10" s="308" t="s">
        <v>367</v>
      </c>
      <c r="B10" s="308"/>
      <c r="C10" s="308"/>
      <c r="D10" s="308"/>
      <c r="E10" s="308"/>
      <c r="F10" s="308"/>
      <c r="G10" s="7">
        <v>4</v>
      </c>
      <c r="H10" s="61">
        <f>H7+H8+H9</f>
        <v>1672021210</v>
      </c>
      <c r="I10" s="61">
        <f t="shared" ref="I10:Y10" si="3">I7+I8+I9</f>
        <v>5223432</v>
      </c>
      <c r="J10" s="61">
        <f t="shared" si="3"/>
        <v>83601061</v>
      </c>
      <c r="K10" s="61">
        <f t="shared" si="3"/>
        <v>136815284</v>
      </c>
      <c r="L10" s="61">
        <f t="shared" si="3"/>
        <v>124418267</v>
      </c>
      <c r="M10" s="61">
        <f t="shared" si="3"/>
        <v>0</v>
      </c>
      <c r="N10" s="61">
        <f t="shared" si="3"/>
        <v>0</v>
      </c>
      <c r="O10" s="61">
        <f t="shared" si="3"/>
        <v>0</v>
      </c>
      <c r="P10" s="61">
        <f t="shared" si="3"/>
        <v>61474</v>
      </c>
      <c r="Q10" s="61">
        <f t="shared" si="3"/>
        <v>0</v>
      </c>
      <c r="R10" s="61">
        <f t="shared" si="3"/>
        <v>0</v>
      </c>
      <c r="S10" s="61">
        <f t="shared" si="3"/>
        <v>0</v>
      </c>
      <c r="T10" s="61">
        <f t="shared" si="3"/>
        <v>0</v>
      </c>
      <c r="U10" s="61">
        <f t="shared" si="3"/>
        <v>430206412</v>
      </c>
      <c r="V10" s="61">
        <f t="shared" si="3"/>
        <v>284535940</v>
      </c>
      <c r="W10" s="61">
        <f t="shared" si="3"/>
        <v>2488046546</v>
      </c>
      <c r="X10" s="61">
        <f t="shared" si="3"/>
        <v>731023213</v>
      </c>
      <c r="Y10" s="61">
        <f t="shared" si="3"/>
        <v>3219069759</v>
      </c>
    </row>
    <row r="11" spans="1:25" x14ac:dyDescent="0.2">
      <c r="A11" s="302" t="s">
        <v>368</v>
      </c>
      <c r="B11" s="302"/>
      <c r="C11" s="302"/>
      <c r="D11" s="302"/>
      <c r="E11" s="302"/>
      <c r="F11" s="302"/>
      <c r="G11" s="6">
        <v>5</v>
      </c>
      <c r="H11" s="62">
        <v>0</v>
      </c>
      <c r="I11" s="62">
        <v>0</v>
      </c>
      <c r="J11" s="62">
        <v>0</v>
      </c>
      <c r="K11" s="62">
        <v>0</v>
      </c>
      <c r="L11" s="62">
        <v>0</v>
      </c>
      <c r="M11" s="62">
        <v>0</v>
      </c>
      <c r="N11" s="62">
        <v>0</v>
      </c>
      <c r="O11" s="62">
        <v>0</v>
      </c>
      <c r="P11" s="62">
        <v>0</v>
      </c>
      <c r="Q11" s="62">
        <v>0</v>
      </c>
      <c r="R11" s="62">
        <v>0</v>
      </c>
      <c r="S11" s="62"/>
      <c r="T11" s="62"/>
      <c r="U11" s="62">
        <v>0</v>
      </c>
      <c r="V11" s="60">
        <v>-329593506</v>
      </c>
      <c r="W11" s="61">
        <f t="shared" ref="W11:W29" si="4">H11+I11+J11+K11-L11+M11+N11+O11+P11+Q11+R11+U11+V11+S11+T11</f>
        <v>-329593506</v>
      </c>
      <c r="X11" s="60">
        <v>-29212285</v>
      </c>
      <c r="Y11" s="61">
        <f t="shared" ref="Y11:Y29" si="5">W11+X11</f>
        <v>-358805791</v>
      </c>
    </row>
    <row r="12" spans="1:25" x14ac:dyDescent="0.2">
      <c r="A12" s="302" t="s">
        <v>369</v>
      </c>
      <c r="B12" s="302"/>
      <c r="C12" s="302"/>
      <c r="D12" s="302"/>
      <c r="E12" s="302"/>
      <c r="F12" s="302"/>
      <c r="G12" s="6">
        <v>6</v>
      </c>
      <c r="H12" s="62">
        <v>0</v>
      </c>
      <c r="I12" s="62">
        <v>0</v>
      </c>
      <c r="J12" s="62">
        <v>0</v>
      </c>
      <c r="K12" s="62">
        <v>0</v>
      </c>
      <c r="L12" s="62">
        <v>0</v>
      </c>
      <c r="M12" s="62">
        <v>0</v>
      </c>
      <c r="N12" s="60">
        <v>263962</v>
      </c>
      <c r="O12" s="62">
        <v>0</v>
      </c>
      <c r="P12" s="62">
        <v>0</v>
      </c>
      <c r="Q12" s="62">
        <v>0</v>
      </c>
      <c r="R12" s="62">
        <v>0</v>
      </c>
      <c r="S12" s="62"/>
      <c r="T12" s="62"/>
      <c r="U12" s="62">
        <v>0</v>
      </c>
      <c r="V12" s="62">
        <v>0</v>
      </c>
      <c r="W12" s="61">
        <f t="shared" si="4"/>
        <v>263962</v>
      </c>
      <c r="X12" s="60">
        <v>0</v>
      </c>
      <c r="Y12" s="61">
        <f t="shared" si="5"/>
        <v>263962</v>
      </c>
    </row>
    <row r="13" spans="1:25" ht="26.45" customHeight="1" x14ac:dyDescent="0.2">
      <c r="A13" s="302" t="s">
        <v>370</v>
      </c>
      <c r="B13" s="302"/>
      <c r="C13" s="302"/>
      <c r="D13" s="302"/>
      <c r="E13" s="302"/>
      <c r="F13" s="302"/>
      <c r="G13" s="6">
        <v>7</v>
      </c>
      <c r="H13" s="62">
        <v>0</v>
      </c>
      <c r="I13" s="62">
        <v>0</v>
      </c>
      <c r="J13" s="62">
        <v>0</v>
      </c>
      <c r="K13" s="62">
        <v>0</v>
      </c>
      <c r="L13" s="62">
        <v>0</v>
      </c>
      <c r="M13" s="62">
        <v>0</v>
      </c>
      <c r="N13" s="62">
        <v>0</v>
      </c>
      <c r="O13" s="60">
        <v>0</v>
      </c>
      <c r="P13" s="62">
        <v>0</v>
      </c>
      <c r="Q13" s="62">
        <v>0</v>
      </c>
      <c r="R13" s="62">
        <v>0</v>
      </c>
      <c r="S13" s="62"/>
      <c r="T13" s="62"/>
      <c r="U13" s="60">
        <v>0</v>
      </c>
      <c r="V13" s="60">
        <v>0</v>
      </c>
      <c r="W13" s="61">
        <f t="shared" si="4"/>
        <v>0</v>
      </c>
      <c r="X13" s="60">
        <v>0</v>
      </c>
      <c r="Y13" s="61">
        <f t="shared" si="5"/>
        <v>0</v>
      </c>
    </row>
    <row r="14" spans="1:25" ht="29.25" customHeight="1" x14ac:dyDescent="0.2">
      <c r="A14" s="302" t="s">
        <v>484</v>
      </c>
      <c r="B14" s="302"/>
      <c r="C14" s="302"/>
      <c r="D14" s="302"/>
      <c r="E14" s="302"/>
      <c r="F14" s="302"/>
      <c r="G14" s="6">
        <v>8</v>
      </c>
      <c r="H14" s="62">
        <v>0</v>
      </c>
      <c r="I14" s="62">
        <v>0</v>
      </c>
      <c r="J14" s="62">
        <v>0</v>
      </c>
      <c r="K14" s="62">
        <v>0</v>
      </c>
      <c r="L14" s="62">
        <v>0</v>
      </c>
      <c r="M14" s="62">
        <v>0</v>
      </c>
      <c r="N14" s="62">
        <v>0</v>
      </c>
      <c r="O14" s="62">
        <v>0</v>
      </c>
      <c r="P14" s="60">
        <v>-73904</v>
      </c>
      <c r="Q14" s="62">
        <v>0</v>
      </c>
      <c r="R14" s="62">
        <v>0</v>
      </c>
      <c r="S14" s="62"/>
      <c r="T14" s="62"/>
      <c r="U14" s="60">
        <v>0</v>
      </c>
      <c r="V14" s="60">
        <v>0</v>
      </c>
      <c r="W14" s="61">
        <f t="shared" si="4"/>
        <v>-73904</v>
      </c>
      <c r="X14" s="60">
        <v>0</v>
      </c>
      <c r="Y14" s="61">
        <f t="shared" si="5"/>
        <v>-73904</v>
      </c>
    </row>
    <row r="15" spans="1:25" x14ac:dyDescent="0.2">
      <c r="A15" s="302" t="s">
        <v>371</v>
      </c>
      <c r="B15" s="302"/>
      <c r="C15" s="302"/>
      <c r="D15" s="302"/>
      <c r="E15" s="302"/>
      <c r="F15" s="302"/>
      <c r="G15" s="6">
        <v>9</v>
      </c>
      <c r="H15" s="62">
        <v>0</v>
      </c>
      <c r="I15" s="62">
        <v>0</v>
      </c>
      <c r="J15" s="62">
        <v>0</v>
      </c>
      <c r="K15" s="62">
        <v>0</v>
      </c>
      <c r="L15" s="62">
        <v>0</v>
      </c>
      <c r="M15" s="62">
        <v>0</v>
      </c>
      <c r="N15" s="62">
        <v>0</v>
      </c>
      <c r="O15" s="62">
        <v>0</v>
      </c>
      <c r="P15" s="62">
        <v>0</v>
      </c>
      <c r="Q15" s="60">
        <v>0</v>
      </c>
      <c r="R15" s="62">
        <v>0</v>
      </c>
      <c r="S15" s="62"/>
      <c r="T15" s="62"/>
      <c r="U15" s="60">
        <v>0</v>
      </c>
      <c r="V15" s="60">
        <v>0</v>
      </c>
      <c r="W15" s="61">
        <f t="shared" si="4"/>
        <v>0</v>
      </c>
      <c r="X15" s="60">
        <v>0</v>
      </c>
      <c r="Y15" s="61">
        <f t="shared" si="5"/>
        <v>0</v>
      </c>
    </row>
    <row r="16" spans="1:25" ht="28.5" customHeight="1" x14ac:dyDescent="0.2">
      <c r="A16" s="302" t="s">
        <v>372</v>
      </c>
      <c r="B16" s="302"/>
      <c r="C16" s="302"/>
      <c r="D16" s="302"/>
      <c r="E16" s="302"/>
      <c r="F16" s="302"/>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4"/>
        <v>0</v>
      </c>
      <c r="X16" s="60">
        <v>0</v>
      </c>
      <c r="Y16" s="61">
        <f t="shared" si="5"/>
        <v>0</v>
      </c>
    </row>
    <row r="17" spans="1:25" ht="23.25" customHeight="1" x14ac:dyDescent="0.2">
      <c r="A17" s="302" t="s">
        <v>373</v>
      </c>
      <c r="B17" s="302"/>
      <c r="C17" s="302"/>
      <c r="D17" s="302"/>
      <c r="E17" s="302"/>
      <c r="F17" s="302"/>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4"/>
        <v>0</v>
      </c>
      <c r="X17" s="60">
        <v>0</v>
      </c>
      <c r="Y17" s="61">
        <f t="shared" si="5"/>
        <v>0</v>
      </c>
    </row>
    <row r="18" spans="1:25" x14ac:dyDescent="0.2">
      <c r="A18" s="302" t="s">
        <v>374</v>
      </c>
      <c r="B18" s="302"/>
      <c r="C18" s="302"/>
      <c r="D18" s="302"/>
      <c r="E18" s="302"/>
      <c r="F18" s="302"/>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4"/>
        <v>0</v>
      </c>
      <c r="X18" s="60">
        <v>0</v>
      </c>
      <c r="Y18" s="61">
        <f t="shared" si="5"/>
        <v>0</v>
      </c>
    </row>
    <row r="19" spans="1:25" x14ac:dyDescent="0.2">
      <c r="A19" s="302" t="s">
        <v>375</v>
      </c>
      <c r="B19" s="302"/>
      <c r="C19" s="302"/>
      <c r="D19" s="302"/>
      <c r="E19" s="302"/>
      <c r="F19" s="302"/>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4"/>
        <v>0</v>
      </c>
      <c r="X19" s="60">
        <v>0</v>
      </c>
      <c r="Y19" s="61">
        <f t="shared" si="5"/>
        <v>0</v>
      </c>
    </row>
    <row r="20" spans="1:25" x14ac:dyDescent="0.2">
      <c r="A20" s="302" t="s">
        <v>376</v>
      </c>
      <c r="B20" s="302"/>
      <c r="C20" s="302"/>
      <c r="D20" s="302"/>
      <c r="E20" s="302"/>
      <c r="F20" s="302"/>
      <c r="G20" s="6">
        <v>14</v>
      </c>
      <c r="H20" s="62">
        <v>0</v>
      </c>
      <c r="I20" s="62">
        <v>0</v>
      </c>
      <c r="J20" s="62">
        <v>0</v>
      </c>
      <c r="K20" s="62">
        <v>0</v>
      </c>
      <c r="L20" s="62">
        <v>0</v>
      </c>
      <c r="M20" s="62">
        <v>0</v>
      </c>
      <c r="N20" s="60">
        <v>0</v>
      </c>
      <c r="O20" s="60">
        <v>0</v>
      </c>
      <c r="P20" s="60">
        <v>13302</v>
      </c>
      <c r="Q20" s="60">
        <v>0</v>
      </c>
      <c r="R20" s="60">
        <v>0</v>
      </c>
      <c r="S20" s="60">
        <v>0</v>
      </c>
      <c r="T20" s="60">
        <v>0</v>
      </c>
      <c r="U20" s="60">
        <v>0</v>
      </c>
      <c r="V20" s="60">
        <v>0</v>
      </c>
      <c r="W20" s="61">
        <f t="shared" si="4"/>
        <v>13302</v>
      </c>
      <c r="X20" s="60">
        <v>0</v>
      </c>
      <c r="Y20" s="61">
        <f t="shared" si="5"/>
        <v>13302</v>
      </c>
    </row>
    <row r="21" spans="1:25" ht="30.75" customHeight="1" x14ac:dyDescent="0.2">
      <c r="A21" s="302" t="s">
        <v>485</v>
      </c>
      <c r="B21" s="302"/>
      <c r="C21" s="302"/>
      <c r="D21" s="302"/>
      <c r="E21" s="302"/>
      <c r="F21" s="302"/>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4"/>
        <v>0</v>
      </c>
      <c r="X21" s="60">
        <v>0</v>
      </c>
      <c r="Y21" s="61">
        <f t="shared" si="5"/>
        <v>0</v>
      </c>
    </row>
    <row r="22" spans="1:25" ht="28.5" customHeight="1" x14ac:dyDescent="0.2">
      <c r="A22" s="302" t="s">
        <v>486</v>
      </c>
      <c r="B22" s="302"/>
      <c r="C22" s="302"/>
      <c r="D22" s="302"/>
      <c r="E22" s="302"/>
      <c r="F22" s="302"/>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4"/>
        <v>0</v>
      </c>
      <c r="X22" s="60">
        <v>0</v>
      </c>
      <c r="Y22" s="61">
        <f t="shared" si="5"/>
        <v>0</v>
      </c>
    </row>
    <row r="23" spans="1:25" ht="26.45" customHeight="1" x14ac:dyDescent="0.2">
      <c r="A23" s="302" t="s">
        <v>487</v>
      </c>
      <c r="B23" s="302"/>
      <c r="C23" s="302"/>
      <c r="D23" s="302"/>
      <c r="E23" s="302"/>
      <c r="F23" s="302"/>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4"/>
        <v>0</v>
      </c>
      <c r="X23" s="60">
        <v>0</v>
      </c>
      <c r="Y23" s="61">
        <f t="shared" si="5"/>
        <v>0</v>
      </c>
    </row>
    <row r="24" spans="1:25" x14ac:dyDescent="0.2">
      <c r="A24" s="302" t="s">
        <v>377</v>
      </c>
      <c r="B24" s="302"/>
      <c r="C24" s="302"/>
      <c r="D24" s="302"/>
      <c r="E24" s="302"/>
      <c r="F24" s="302"/>
      <c r="G24" s="6">
        <v>18</v>
      </c>
      <c r="H24" s="60">
        <v>0</v>
      </c>
      <c r="I24" s="60">
        <v>0</v>
      </c>
      <c r="J24" s="60">
        <v>0</v>
      </c>
      <c r="K24" s="60">
        <v>0</v>
      </c>
      <c r="L24" s="60">
        <v>0</v>
      </c>
      <c r="M24" s="60">
        <v>0</v>
      </c>
      <c r="N24" s="60">
        <v>0</v>
      </c>
      <c r="O24" s="60">
        <v>0</v>
      </c>
      <c r="P24" s="60">
        <v>0</v>
      </c>
      <c r="Q24" s="60">
        <v>0</v>
      </c>
      <c r="R24" s="60">
        <v>0</v>
      </c>
      <c r="S24" s="60">
        <v>0</v>
      </c>
      <c r="T24" s="60">
        <v>0</v>
      </c>
      <c r="U24" s="60">
        <v>0</v>
      </c>
      <c r="V24" s="60">
        <v>0</v>
      </c>
      <c r="W24" s="61">
        <f t="shared" si="4"/>
        <v>0</v>
      </c>
      <c r="X24" s="60">
        <v>0</v>
      </c>
      <c r="Y24" s="61">
        <f t="shared" si="5"/>
        <v>0</v>
      </c>
    </row>
    <row r="25" spans="1:25" x14ac:dyDescent="0.2">
      <c r="A25" s="302" t="s">
        <v>488</v>
      </c>
      <c r="B25" s="302"/>
      <c r="C25" s="302"/>
      <c r="D25" s="302"/>
      <c r="E25" s="302"/>
      <c r="F25" s="302"/>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4"/>
        <v>0</v>
      </c>
      <c r="X25" s="60">
        <v>0</v>
      </c>
      <c r="Y25" s="61">
        <f t="shared" si="5"/>
        <v>0</v>
      </c>
    </row>
    <row r="26" spans="1:25" x14ac:dyDescent="0.2">
      <c r="A26" s="302" t="s">
        <v>489</v>
      </c>
      <c r="B26" s="302"/>
      <c r="C26" s="302"/>
      <c r="D26" s="302"/>
      <c r="E26" s="302"/>
      <c r="F26" s="302"/>
      <c r="G26" s="6">
        <v>20</v>
      </c>
      <c r="H26" s="60">
        <v>0</v>
      </c>
      <c r="I26" s="60">
        <v>0</v>
      </c>
      <c r="J26" s="60">
        <v>0</v>
      </c>
      <c r="K26" s="60">
        <v>0</v>
      </c>
      <c r="L26" s="60">
        <v>0</v>
      </c>
      <c r="M26" s="60">
        <v>0</v>
      </c>
      <c r="N26" s="60">
        <v>0</v>
      </c>
      <c r="O26" s="60">
        <v>0</v>
      </c>
      <c r="P26" s="60">
        <v>0</v>
      </c>
      <c r="Q26" s="60">
        <v>0</v>
      </c>
      <c r="R26" s="60">
        <v>0</v>
      </c>
      <c r="S26" s="60">
        <v>0</v>
      </c>
      <c r="T26" s="60">
        <v>0</v>
      </c>
      <c r="U26" s="60">
        <v>0</v>
      </c>
      <c r="V26" s="60">
        <v>0</v>
      </c>
      <c r="W26" s="61">
        <f t="shared" si="4"/>
        <v>0</v>
      </c>
      <c r="X26" s="60">
        <v>0</v>
      </c>
      <c r="Y26" s="61">
        <f t="shared" si="5"/>
        <v>0</v>
      </c>
    </row>
    <row r="27" spans="1:25" x14ac:dyDescent="0.2">
      <c r="A27" s="302" t="s">
        <v>490</v>
      </c>
      <c r="B27" s="302"/>
      <c r="C27" s="302"/>
      <c r="D27" s="302"/>
      <c r="E27" s="302"/>
      <c r="F27" s="302"/>
      <c r="G27" s="6">
        <v>21</v>
      </c>
      <c r="H27" s="60">
        <v>0</v>
      </c>
      <c r="I27" s="60">
        <v>0</v>
      </c>
      <c r="J27" s="60">
        <v>0</v>
      </c>
      <c r="K27" s="60">
        <v>0</v>
      </c>
      <c r="L27" s="60">
        <v>0</v>
      </c>
      <c r="M27" s="60">
        <v>0</v>
      </c>
      <c r="N27" s="60">
        <v>2249472</v>
      </c>
      <c r="O27" s="60">
        <v>0</v>
      </c>
      <c r="P27" s="60">
        <v>0</v>
      </c>
      <c r="Q27" s="60">
        <v>0</v>
      </c>
      <c r="R27" s="60">
        <v>0</v>
      </c>
      <c r="S27" s="60">
        <v>0</v>
      </c>
      <c r="T27" s="60">
        <v>0</v>
      </c>
      <c r="U27" s="60">
        <v>1140526</v>
      </c>
      <c r="V27" s="60">
        <v>0</v>
      </c>
      <c r="W27" s="61">
        <f t="shared" si="4"/>
        <v>3389998</v>
      </c>
      <c r="X27" s="60">
        <v>0</v>
      </c>
      <c r="Y27" s="61">
        <f t="shared" si="5"/>
        <v>3389998</v>
      </c>
    </row>
    <row r="28" spans="1:25" x14ac:dyDescent="0.2">
      <c r="A28" s="302" t="s">
        <v>491</v>
      </c>
      <c r="B28" s="302"/>
      <c r="C28" s="302"/>
      <c r="D28" s="302"/>
      <c r="E28" s="302"/>
      <c r="F28" s="302"/>
      <c r="G28" s="6">
        <v>22</v>
      </c>
      <c r="H28" s="60">
        <v>0</v>
      </c>
      <c r="I28" s="60">
        <v>0</v>
      </c>
      <c r="J28" s="60">
        <v>0</v>
      </c>
      <c r="K28" s="60">
        <v>0</v>
      </c>
      <c r="L28" s="60">
        <v>0</v>
      </c>
      <c r="M28" s="60">
        <v>0</v>
      </c>
      <c r="N28" s="60">
        <v>0</v>
      </c>
      <c r="O28" s="60">
        <v>0</v>
      </c>
      <c r="P28" s="60">
        <v>0</v>
      </c>
      <c r="Q28" s="60">
        <v>0</v>
      </c>
      <c r="R28" s="60">
        <v>0</v>
      </c>
      <c r="S28" s="60">
        <v>0</v>
      </c>
      <c r="T28" s="60">
        <v>0</v>
      </c>
      <c r="U28" s="60">
        <v>284535940</v>
      </c>
      <c r="V28" s="60">
        <v>-284535940</v>
      </c>
      <c r="W28" s="61">
        <f t="shared" si="4"/>
        <v>0</v>
      </c>
      <c r="X28" s="60">
        <v>0</v>
      </c>
      <c r="Y28" s="61">
        <f t="shared" si="5"/>
        <v>0</v>
      </c>
    </row>
    <row r="29" spans="1:25" x14ac:dyDescent="0.2">
      <c r="A29" s="302" t="s">
        <v>492</v>
      </c>
      <c r="B29" s="302"/>
      <c r="C29" s="302"/>
      <c r="D29" s="302"/>
      <c r="E29" s="302"/>
      <c r="F29" s="302"/>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4"/>
        <v>0</v>
      </c>
      <c r="X29" s="60">
        <v>0</v>
      </c>
      <c r="Y29" s="61">
        <f t="shared" si="5"/>
        <v>0</v>
      </c>
    </row>
    <row r="30" spans="1:25" ht="21.75" customHeight="1" x14ac:dyDescent="0.2">
      <c r="A30" s="303" t="s">
        <v>493</v>
      </c>
      <c r="B30" s="303"/>
      <c r="C30" s="303"/>
      <c r="D30" s="303"/>
      <c r="E30" s="303"/>
      <c r="F30" s="303"/>
      <c r="G30" s="8">
        <v>24</v>
      </c>
      <c r="H30" s="63">
        <f>SUM(H10:H29)</f>
        <v>1672021210</v>
      </c>
      <c r="I30" s="63">
        <f t="shared" ref="I30:Y30" si="6">SUM(I10:I29)</f>
        <v>5223432</v>
      </c>
      <c r="J30" s="63">
        <f t="shared" si="6"/>
        <v>83601061</v>
      </c>
      <c r="K30" s="63">
        <f t="shared" si="6"/>
        <v>136815284</v>
      </c>
      <c r="L30" s="63">
        <f t="shared" si="6"/>
        <v>124418267</v>
      </c>
      <c r="M30" s="63">
        <f t="shared" si="6"/>
        <v>0</v>
      </c>
      <c r="N30" s="63">
        <f t="shared" si="6"/>
        <v>2513434</v>
      </c>
      <c r="O30" s="63">
        <f t="shared" si="6"/>
        <v>0</v>
      </c>
      <c r="P30" s="63">
        <f t="shared" si="6"/>
        <v>872</v>
      </c>
      <c r="Q30" s="63">
        <f t="shared" si="6"/>
        <v>0</v>
      </c>
      <c r="R30" s="63">
        <f t="shared" si="6"/>
        <v>0</v>
      </c>
      <c r="S30" s="63">
        <f t="shared" si="6"/>
        <v>0</v>
      </c>
      <c r="T30" s="63">
        <f t="shared" si="6"/>
        <v>0</v>
      </c>
      <c r="U30" s="63">
        <f t="shared" si="6"/>
        <v>715882878</v>
      </c>
      <c r="V30" s="63">
        <f t="shared" si="6"/>
        <v>-329593506</v>
      </c>
      <c r="W30" s="63">
        <f t="shared" si="6"/>
        <v>2162046398</v>
      </c>
      <c r="X30" s="63">
        <f t="shared" si="6"/>
        <v>701810928</v>
      </c>
      <c r="Y30" s="63">
        <f t="shared" si="6"/>
        <v>2863857326</v>
      </c>
    </row>
    <row r="31" spans="1:25" x14ac:dyDescent="0.2">
      <c r="A31" s="304" t="s">
        <v>378</v>
      </c>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row>
    <row r="32" spans="1:25" ht="36.75" customHeight="1" x14ac:dyDescent="0.2">
      <c r="A32" s="298" t="s">
        <v>379</v>
      </c>
      <c r="B32" s="299"/>
      <c r="C32" s="299"/>
      <c r="D32" s="299"/>
      <c r="E32" s="299"/>
      <c r="F32" s="299"/>
      <c r="G32" s="7">
        <v>25</v>
      </c>
      <c r="H32" s="61">
        <f>SUM(H12:H20)</f>
        <v>0</v>
      </c>
      <c r="I32" s="61">
        <f t="shared" ref="I32:Y32" si="7">SUM(I12:I20)</f>
        <v>0</v>
      </c>
      <c r="J32" s="61">
        <f t="shared" si="7"/>
        <v>0</v>
      </c>
      <c r="K32" s="61">
        <f t="shared" si="7"/>
        <v>0</v>
      </c>
      <c r="L32" s="61">
        <f t="shared" si="7"/>
        <v>0</v>
      </c>
      <c r="M32" s="61">
        <f t="shared" si="7"/>
        <v>0</v>
      </c>
      <c r="N32" s="61">
        <f t="shared" si="7"/>
        <v>263962</v>
      </c>
      <c r="O32" s="61">
        <f t="shared" si="7"/>
        <v>0</v>
      </c>
      <c r="P32" s="61">
        <f t="shared" si="7"/>
        <v>-60602</v>
      </c>
      <c r="Q32" s="61">
        <f t="shared" si="7"/>
        <v>0</v>
      </c>
      <c r="R32" s="61">
        <f t="shared" si="7"/>
        <v>0</v>
      </c>
      <c r="S32" s="61">
        <f t="shared" si="7"/>
        <v>0</v>
      </c>
      <c r="T32" s="61">
        <f t="shared" si="7"/>
        <v>0</v>
      </c>
      <c r="U32" s="61">
        <f t="shared" si="7"/>
        <v>0</v>
      </c>
      <c r="V32" s="61">
        <f t="shared" si="7"/>
        <v>0</v>
      </c>
      <c r="W32" s="61">
        <f t="shared" si="7"/>
        <v>203360</v>
      </c>
      <c r="X32" s="61">
        <f t="shared" si="7"/>
        <v>0</v>
      </c>
      <c r="Y32" s="61">
        <f t="shared" si="7"/>
        <v>203360</v>
      </c>
    </row>
    <row r="33" spans="1:25" ht="31.7" customHeight="1" x14ac:dyDescent="0.2">
      <c r="A33" s="298" t="s">
        <v>494</v>
      </c>
      <c r="B33" s="299"/>
      <c r="C33" s="299"/>
      <c r="D33" s="299"/>
      <c r="E33" s="299"/>
      <c r="F33" s="299"/>
      <c r="G33" s="7">
        <v>26</v>
      </c>
      <c r="H33" s="61">
        <f>H11+H32</f>
        <v>0</v>
      </c>
      <c r="I33" s="61">
        <f t="shared" ref="I33:Y33" si="8">I11+I32</f>
        <v>0</v>
      </c>
      <c r="J33" s="61">
        <f t="shared" si="8"/>
        <v>0</v>
      </c>
      <c r="K33" s="61">
        <f t="shared" si="8"/>
        <v>0</v>
      </c>
      <c r="L33" s="61">
        <f t="shared" si="8"/>
        <v>0</v>
      </c>
      <c r="M33" s="61">
        <f t="shared" si="8"/>
        <v>0</v>
      </c>
      <c r="N33" s="61">
        <f t="shared" si="8"/>
        <v>263962</v>
      </c>
      <c r="O33" s="61">
        <f t="shared" si="8"/>
        <v>0</v>
      </c>
      <c r="P33" s="61">
        <f t="shared" si="8"/>
        <v>-60602</v>
      </c>
      <c r="Q33" s="61">
        <f t="shared" si="8"/>
        <v>0</v>
      </c>
      <c r="R33" s="61">
        <f t="shared" si="8"/>
        <v>0</v>
      </c>
      <c r="S33" s="61">
        <f t="shared" si="8"/>
        <v>0</v>
      </c>
      <c r="T33" s="61">
        <f t="shared" si="8"/>
        <v>0</v>
      </c>
      <c r="U33" s="61">
        <f t="shared" si="8"/>
        <v>0</v>
      </c>
      <c r="V33" s="61">
        <f t="shared" si="8"/>
        <v>-329593506</v>
      </c>
      <c r="W33" s="61">
        <f t="shared" si="8"/>
        <v>-329390146</v>
      </c>
      <c r="X33" s="61">
        <f t="shared" si="8"/>
        <v>-29212285</v>
      </c>
      <c r="Y33" s="61">
        <f t="shared" si="8"/>
        <v>-358602431</v>
      </c>
    </row>
    <row r="34" spans="1:25" ht="30.75" customHeight="1" x14ac:dyDescent="0.2">
      <c r="A34" s="300" t="s">
        <v>495</v>
      </c>
      <c r="B34" s="301"/>
      <c r="C34" s="301"/>
      <c r="D34" s="301"/>
      <c r="E34" s="301"/>
      <c r="F34" s="301"/>
      <c r="G34" s="8">
        <v>27</v>
      </c>
      <c r="H34" s="63">
        <f>SUM(H21:H29)</f>
        <v>0</v>
      </c>
      <c r="I34" s="63">
        <f t="shared" ref="I34:Y34" si="9">SUM(I21:I29)</f>
        <v>0</v>
      </c>
      <c r="J34" s="63">
        <f t="shared" si="9"/>
        <v>0</v>
      </c>
      <c r="K34" s="63">
        <f t="shared" si="9"/>
        <v>0</v>
      </c>
      <c r="L34" s="63">
        <f t="shared" si="9"/>
        <v>0</v>
      </c>
      <c r="M34" s="63">
        <f t="shared" si="9"/>
        <v>0</v>
      </c>
      <c r="N34" s="63">
        <f t="shared" si="9"/>
        <v>2249472</v>
      </c>
      <c r="O34" s="63">
        <f t="shared" si="9"/>
        <v>0</v>
      </c>
      <c r="P34" s="63">
        <f t="shared" si="9"/>
        <v>0</v>
      </c>
      <c r="Q34" s="63">
        <f t="shared" si="9"/>
        <v>0</v>
      </c>
      <c r="R34" s="63">
        <f t="shared" si="9"/>
        <v>0</v>
      </c>
      <c r="S34" s="63">
        <f t="shared" si="9"/>
        <v>0</v>
      </c>
      <c r="T34" s="63">
        <f t="shared" si="9"/>
        <v>0</v>
      </c>
      <c r="U34" s="63">
        <f t="shared" si="9"/>
        <v>285676466</v>
      </c>
      <c r="V34" s="63">
        <f t="shared" si="9"/>
        <v>-284535940</v>
      </c>
      <c r="W34" s="63">
        <f t="shared" si="9"/>
        <v>3389998</v>
      </c>
      <c r="X34" s="63">
        <f t="shared" si="9"/>
        <v>0</v>
      </c>
      <c r="Y34" s="63">
        <f t="shared" si="9"/>
        <v>3389998</v>
      </c>
    </row>
    <row r="35" spans="1:25" x14ac:dyDescent="0.2">
      <c r="A35" s="304" t="s">
        <v>380</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row>
    <row r="36" spans="1:25" x14ac:dyDescent="0.2">
      <c r="A36" s="307" t="s">
        <v>381</v>
      </c>
      <c r="B36" s="307"/>
      <c r="C36" s="307"/>
      <c r="D36" s="307"/>
      <c r="E36" s="307"/>
      <c r="F36" s="307"/>
      <c r="G36" s="6">
        <v>28</v>
      </c>
      <c r="H36" s="60">
        <f>+H30</f>
        <v>1672021210</v>
      </c>
      <c r="I36" s="60">
        <f>+I30</f>
        <v>5223432</v>
      </c>
      <c r="J36" s="60">
        <f>+J30</f>
        <v>83601061</v>
      </c>
      <c r="K36" s="60">
        <f>+K30</f>
        <v>136815284</v>
      </c>
      <c r="L36" s="60">
        <f>+L30</f>
        <v>124418267</v>
      </c>
      <c r="M36" s="60">
        <f t="shared" ref="M36:R36" si="10">+M30</f>
        <v>0</v>
      </c>
      <c r="N36" s="60">
        <f>+N30</f>
        <v>2513434</v>
      </c>
      <c r="O36" s="60">
        <f t="shared" si="10"/>
        <v>0</v>
      </c>
      <c r="P36" s="60">
        <f>+P30</f>
        <v>872</v>
      </c>
      <c r="Q36" s="60">
        <f t="shared" si="10"/>
        <v>0</v>
      </c>
      <c r="R36" s="60">
        <f t="shared" si="10"/>
        <v>0</v>
      </c>
      <c r="S36" s="60">
        <f>+S30</f>
        <v>0</v>
      </c>
      <c r="T36" s="60">
        <f>+T30</f>
        <v>0</v>
      </c>
      <c r="U36" s="60">
        <f>+U30</f>
        <v>715882878</v>
      </c>
      <c r="V36" s="60">
        <f>+V30</f>
        <v>-329593506</v>
      </c>
      <c r="W36" s="61">
        <f>H36+I36+J36+K36-L36+M36+N36+O36+P36+Q36+R36+U36+V36+S36+T36</f>
        <v>2162046398</v>
      </c>
      <c r="X36" s="60">
        <f>+X30</f>
        <v>701810928</v>
      </c>
      <c r="Y36" s="61">
        <f t="shared" ref="Y36:Y38" si="11">W36+X36</f>
        <v>2863857326</v>
      </c>
    </row>
    <row r="37" spans="1:25" x14ac:dyDescent="0.2">
      <c r="A37" s="302" t="s">
        <v>382</v>
      </c>
      <c r="B37" s="302"/>
      <c r="C37" s="302"/>
      <c r="D37" s="302"/>
      <c r="E37" s="302"/>
      <c r="F37" s="302"/>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H37+I37+J37+K37-L37+M37+N37+O37+P37+Q37+R37+U37+V37</f>
        <v>0</v>
      </c>
      <c r="X37" s="60">
        <v>0</v>
      </c>
      <c r="Y37" s="61">
        <f t="shared" si="11"/>
        <v>0</v>
      </c>
    </row>
    <row r="38" spans="1:25" x14ac:dyDescent="0.2">
      <c r="A38" s="302" t="s">
        <v>383</v>
      </c>
      <c r="B38" s="302"/>
      <c r="C38" s="302"/>
      <c r="D38" s="302"/>
      <c r="E38" s="302"/>
      <c r="F38" s="302"/>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H38+I38+J38+K38-L38+M38+N38+O38+P38+Q38+R38+U38+V38</f>
        <v>0</v>
      </c>
      <c r="X38" s="60">
        <v>0</v>
      </c>
      <c r="Y38" s="61">
        <f t="shared" si="11"/>
        <v>0</v>
      </c>
    </row>
    <row r="39" spans="1:25" ht="25.5" customHeight="1" x14ac:dyDescent="0.2">
      <c r="A39" s="308" t="s">
        <v>496</v>
      </c>
      <c r="B39" s="308"/>
      <c r="C39" s="308"/>
      <c r="D39" s="308"/>
      <c r="E39" s="308"/>
      <c r="F39" s="308"/>
      <c r="G39" s="7">
        <v>31</v>
      </c>
      <c r="H39" s="61">
        <f>H36+H37+H38</f>
        <v>1672021210</v>
      </c>
      <c r="I39" s="61">
        <f t="shared" ref="I39:Y39" si="12">I36+I37+I38</f>
        <v>5223432</v>
      </c>
      <c r="J39" s="61">
        <f t="shared" si="12"/>
        <v>83601061</v>
      </c>
      <c r="K39" s="61">
        <f t="shared" si="12"/>
        <v>136815284</v>
      </c>
      <c r="L39" s="61">
        <f t="shared" si="12"/>
        <v>124418267</v>
      </c>
      <c r="M39" s="61">
        <f t="shared" si="12"/>
        <v>0</v>
      </c>
      <c r="N39" s="61">
        <f t="shared" si="12"/>
        <v>2513434</v>
      </c>
      <c r="O39" s="61">
        <f t="shared" si="12"/>
        <v>0</v>
      </c>
      <c r="P39" s="61">
        <f t="shared" si="12"/>
        <v>872</v>
      </c>
      <c r="Q39" s="61">
        <f t="shared" si="12"/>
        <v>0</v>
      </c>
      <c r="R39" s="61">
        <f t="shared" si="12"/>
        <v>0</v>
      </c>
      <c r="S39" s="61">
        <f t="shared" si="12"/>
        <v>0</v>
      </c>
      <c r="T39" s="61">
        <f t="shared" si="12"/>
        <v>0</v>
      </c>
      <c r="U39" s="61">
        <f t="shared" si="12"/>
        <v>715882878</v>
      </c>
      <c r="V39" s="61">
        <f t="shared" si="12"/>
        <v>-329593506</v>
      </c>
      <c r="W39" s="61">
        <f t="shared" si="12"/>
        <v>2162046398</v>
      </c>
      <c r="X39" s="61">
        <f t="shared" si="12"/>
        <v>701810928</v>
      </c>
      <c r="Y39" s="61">
        <f t="shared" si="12"/>
        <v>2863857326</v>
      </c>
    </row>
    <row r="40" spans="1:25" x14ac:dyDescent="0.2">
      <c r="A40" s="302" t="s">
        <v>384</v>
      </c>
      <c r="B40" s="302"/>
      <c r="C40" s="302"/>
      <c r="D40" s="302"/>
      <c r="E40" s="302"/>
      <c r="F40" s="302"/>
      <c r="G40" s="6">
        <v>32</v>
      </c>
      <c r="H40" s="62">
        <v>0</v>
      </c>
      <c r="I40" s="62">
        <v>0</v>
      </c>
      <c r="J40" s="62">
        <v>0</v>
      </c>
      <c r="K40" s="62">
        <v>0</v>
      </c>
      <c r="L40" s="62">
        <v>0</v>
      </c>
      <c r="M40" s="62">
        <v>0</v>
      </c>
      <c r="N40" s="62">
        <v>0</v>
      </c>
      <c r="O40" s="62">
        <v>0</v>
      </c>
      <c r="P40" s="62">
        <v>0</v>
      </c>
      <c r="Q40" s="62">
        <v>0</v>
      </c>
      <c r="R40" s="62">
        <v>0</v>
      </c>
      <c r="S40" s="62"/>
      <c r="T40" s="62"/>
      <c r="U40" s="62">
        <v>0</v>
      </c>
      <c r="V40" s="60">
        <v>-158113705</v>
      </c>
      <c r="W40" s="61">
        <f t="shared" ref="W40:W58" si="13">H40+I40+J40+K40-L40+M40+N40+O40+P40+Q40+R40+U40+V40+S40+T40</f>
        <v>-158113705</v>
      </c>
      <c r="X40" s="60">
        <v>-18239045</v>
      </c>
      <c r="Y40" s="61">
        <f t="shared" ref="Y40:Y58" si="14">W40+X40</f>
        <v>-176352750</v>
      </c>
    </row>
    <row r="41" spans="1:25" x14ac:dyDescent="0.2">
      <c r="A41" s="302" t="s">
        <v>385</v>
      </c>
      <c r="B41" s="302"/>
      <c r="C41" s="302"/>
      <c r="D41" s="302"/>
      <c r="E41" s="302"/>
      <c r="F41" s="302"/>
      <c r="G41" s="6">
        <v>33</v>
      </c>
      <c r="H41" s="62">
        <v>0</v>
      </c>
      <c r="I41" s="62">
        <v>0</v>
      </c>
      <c r="J41" s="62">
        <v>0</v>
      </c>
      <c r="K41" s="62">
        <v>0</v>
      </c>
      <c r="L41" s="62">
        <v>0</v>
      </c>
      <c r="M41" s="62">
        <v>0</v>
      </c>
      <c r="N41" s="60">
        <v>-263962</v>
      </c>
      <c r="O41" s="62">
        <v>0</v>
      </c>
      <c r="P41" s="62">
        <v>0</v>
      </c>
      <c r="Q41" s="62">
        <v>0</v>
      </c>
      <c r="R41" s="62">
        <v>0</v>
      </c>
      <c r="S41" s="62"/>
      <c r="T41" s="62">
        <v>166806</v>
      </c>
      <c r="U41" s="62">
        <v>0</v>
      </c>
      <c r="V41" s="62">
        <v>0</v>
      </c>
      <c r="W41" s="61">
        <f t="shared" si="13"/>
        <v>-97156</v>
      </c>
      <c r="X41" s="60">
        <v>0</v>
      </c>
      <c r="Y41" s="61">
        <f t="shared" si="14"/>
        <v>-97156</v>
      </c>
    </row>
    <row r="42" spans="1:25" ht="27" customHeight="1" x14ac:dyDescent="0.2">
      <c r="A42" s="302" t="s">
        <v>386</v>
      </c>
      <c r="B42" s="302"/>
      <c r="C42" s="302"/>
      <c r="D42" s="302"/>
      <c r="E42" s="302"/>
      <c r="F42" s="302"/>
      <c r="G42" s="6">
        <v>34</v>
      </c>
      <c r="H42" s="62">
        <v>0</v>
      </c>
      <c r="I42" s="62">
        <v>0</v>
      </c>
      <c r="J42" s="62">
        <v>0</v>
      </c>
      <c r="K42" s="62">
        <v>0</v>
      </c>
      <c r="L42" s="62">
        <v>0</v>
      </c>
      <c r="M42" s="62">
        <v>0</v>
      </c>
      <c r="N42" s="62">
        <v>0</v>
      </c>
      <c r="O42" s="60">
        <v>0</v>
      </c>
      <c r="P42" s="62">
        <v>0</v>
      </c>
      <c r="Q42" s="62">
        <v>0</v>
      </c>
      <c r="R42" s="62">
        <v>0</v>
      </c>
      <c r="S42" s="62"/>
      <c r="T42" s="62"/>
      <c r="U42" s="60">
        <v>0</v>
      </c>
      <c r="V42" s="60">
        <v>0</v>
      </c>
      <c r="W42" s="61">
        <f t="shared" si="13"/>
        <v>0</v>
      </c>
      <c r="X42" s="60">
        <v>0</v>
      </c>
      <c r="Y42" s="61">
        <f t="shared" si="14"/>
        <v>0</v>
      </c>
    </row>
    <row r="43" spans="1:25" ht="20.25" customHeight="1" x14ac:dyDescent="0.2">
      <c r="A43" s="302" t="s">
        <v>484</v>
      </c>
      <c r="B43" s="302"/>
      <c r="C43" s="302"/>
      <c r="D43" s="302"/>
      <c r="E43" s="302"/>
      <c r="F43" s="302"/>
      <c r="G43" s="6">
        <v>35</v>
      </c>
      <c r="H43" s="62">
        <v>0</v>
      </c>
      <c r="I43" s="62">
        <v>0</v>
      </c>
      <c r="J43" s="62">
        <v>0</v>
      </c>
      <c r="K43" s="62">
        <v>0</v>
      </c>
      <c r="L43" s="62">
        <v>0</v>
      </c>
      <c r="M43" s="62">
        <v>0</v>
      </c>
      <c r="N43" s="62">
        <v>0</v>
      </c>
      <c r="O43" s="62">
        <v>0</v>
      </c>
      <c r="P43" s="60">
        <v>125509</v>
      </c>
      <c r="Q43" s="62">
        <v>0</v>
      </c>
      <c r="R43" s="62">
        <v>0</v>
      </c>
      <c r="S43" s="62"/>
      <c r="T43" s="62"/>
      <c r="U43" s="60">
        <v>0</v>
      </c>
      <c r="V43" s="60">
        <v>0</v>
      </c>
      <c r="W43" s="61">
        <f t="shared" si="13"/>
        <v>125509</v>
      </c>
      <c r="X43" s="60">
        <v>0</v>
      </c>
      <c r="Y43" s="61">
        <f t="shared" si="14"/>
        <v>125509</v>
      </c>
    </row>
    <row r="44" spans="1:25" ht="21.2" customHeight="1" x14ac:dyDescent="0.2">
      <c r="A44" s="302" t="s">
        <v>497</v>
      </c>
      <c r="B44" s="302"/>
      <c r="C44" s="302"/>
      <c r="D44" s="302"/>
      <c r="E44" s="302"/>
      <c r="F44" s="302"/>
      <c r="G44" s="6">
        <v>36</v>
      </c>
      <c r="H44" s="62">
        <v>0</v>
      </c>
      <c r="I44" s="62">
        <v>0</v>
      </c>
      <c r="J44" s="62">
        <v>0</v>
      </c>
      <c r="K44" s="62">
        <v>0</v>
      </c>
      <c r="L44" s="62">
        <v>0</v>
      </c>
      <c r="M44" s="62">
        <v>0</v>
      </c>
      <c r="N44" s="62">
        <v>0</v>
      </c>
      <c r="O44" s="62">
        <v>0</v>
      </c>
      <c r="P44" s="62">
        <v>0</v>
      </c>
      <c r="Q44" s="60">
        <v>0</v>
      </c>
      <c r="R44" s="62">
        <v>0</v>
      </c>
      <c r="S44" s="62"/>
      <c r="T44" s="62"/>
      <c r="U44" s="60">
        <v>0</v>
      </c>
      <c r="V44" s="60">
        <v>0</v>
      </c>
      <c r="W44" s="61">
        <f t="shared" si="13"/>
        <v>0</v>
      </c>
      <c r="X44" s="60">
        <v>0</v>
      </c>
      <c r="Y44" s="61">
        <f t="shared" si="14"/>
        <v>0</v>
      </c>
    </row>
    <row r="45" spans="1:25" ht="29.25" customHeight="1" x14ac:dyDescent="0.2">
      <c r="A45" s="302" t="s">
        <v>387</v>
      </c>
      <c r="B45" s="302"/>
      <c r="C45" s="302"/>
      <c r="D45" s="302"/>
      <c r="E45" s="302"/>
      <c r="F45" s="302"/>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3"/>
        <v>0</v>
      </c>
      <c r="X45" s="60">
        <v>0</v>
      </c>
      <c r="Y45" s="61">
        <f t="shared" si="14"/>
        <v>0</v>
      </c>
    </row>
    <row r="46" spans="1:25" ht="21.2" customHeight="1" x14ac:dyDescent="0.2">
      <c r="A46" s="302" t="s">
        <v>388</v>
      </c>
      <c r="B46" s="302"/>
      <c r="C46" s="302"/>
      <c r="D46" s="302"/>
      <c r="E46" s="302"/>
      <c r="F46" s="302"/>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3"/>
        <v>0</v>
      </c>
      <c r="X46" s="60">
        <v>0</v>
      </c>
      <c r="Y46" s="61">
        <f t="shared" si="14"/>
        <v>0</v>
      </c>
    </row>
    <row r="47" spans="1:25" x14ac:dyDescent="0.2">
      <c r="A47" s="302" t="s">
        <v>389</v>
      </c>
      <c r="B47" s="302"/>
      <c r="C47" s="302"/>
      <c r="D47" s="302"/>
      <c r="E47" s="302"/>
      <c r="F47" s="302"/>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3"/>
        <v>0</v>
      </c>
      <c r="X47" s="60">
        <v>0</v>
      </c>
      <c r="Y47" s="61">
        <f t="shared" si="14"/>
        <v>0</v>
      </c>
    </row>
    <row r="48" spans="1:25" x14ac:dyDescent="0.2">
      <c r="A48" s="302" t="s">
        <v>390</v>
      </c>
      <c r="B48" s="302"/>
      <c r="C48" s="302"/>
      <c r="D48" s="302"/>
      <c r="E48" s="302"/>
      <c r="F48" s="302"/>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3"/>
        <v>0</v>
      </c>
      <c r="X48" s="60">
        <v>0</v>
      </c>
      <c r="Y48" s="61">
        <f t="shared" si="14"/>
        <v>0</v>
      </c>
    </row>
    <row r="49" spans="1:25" x14ac:dyDescent="0.2">
      <c r="A49" s="302" t="s">
        <v>391</v>
      </c>
      <c r="B49" s="302"/>
      <c r="C49" s="302"/>
      <c r="D49" s="302"/>
      <c r="E49" s="302"/>
      <c r="F49" s="302"/>
      <c r="G49" s="6">
        <v>41</v>
      </c>
      <c r="H49" s="62">
        <v>0</v>
      </c>
      <c r="I49" s="62">
        <v>0</v>
      </c>
      <c r="J49" s="62">
        <v>0</v>
      </c>
      <c r="K49" s="62">
        <v>0</v>
      </c>
      <c r="L49" s="62">
        <v>0</v>
      </c>
      <c r="M49" s="62">
        <v>0</v>
      </c>
      <c r="N49" s="60">
        <v>0</v>
      </c>
      <c r="O49" s="60">
        <v>0</v>
      </c>
      <c r="P49" s="60">
        <v>-22591</v>
      </c>
      <c r="Q49" s="60">
        <v>0</v>
      </c>
      <c r="R49" s="60">
        <v>0</v>
      </c>
      <c r="S49" s="60">
        <v>0</v>
      </c>
      <c r="T49" s="60">
        <v>0</v>
      </c>
      <c r="U49" s="60">
        <v>0</v>
      </c>
      <c r="V49" s="60">
        <v>0</v>
      </c>
      <c r="W49" s="61">
        <f t="shared" si="13"/>
        <v>-22591</v>
      </c>
      <c r="X49" s="60">
        <v>0</v>
      </c>
      <c r="Y49" s="61">
        <f t="shared" si="14"/>
        <v>-22591</v>
      </c>
    </row>
    <row r="50" spans="1:25" ht="24" customHeight="1" x14ac:dyDescent="0.2">
      <c r="A50" s="302" t="s">
        <v>485</v>
      </c>
      <c r="B50" s="302"/>
      <c r="C50" s="302"/>
      <c r="D50" s="302"/>
      <c r="E50" s="302"/>
      <c r="F50" s="302"/>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3"/>
        <v>0</v>
      </c>
      <c r="X50" s="60">
        <v>0</v>
      </c>
      <c r="Y50" s="61">
        <f t="shared" si="14"/>
        <v>0</v>
      </c>
    </row>
    <row r="51" spans="1:25" ht="26.45" customHeight="1" x14ac:dyDescent="0.2">
      <c r="A51" s="302" t="s">
        <v>486</v>
      </c>
      <c r="B51" s="302"/>
      <c r="C51" s="302"/>
      <c r="D51" s="302"/>
      <c r="E51" s="302"/>
      <c r="F51" s="302"/>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3"/>
        <v>0</v>
      </c>
      <c r="X51" s="60">
        <v>0</v>
      </c>
      <c r="Y51" s="61">
        <f t="shared" si="14"/>
        <v>0</v>
      </c>
    </row>
    <row r="52" spans="1:25" ht="22.7" customHeight="1" x14ac:dyDescent="0.2">
      <c r="A52" s="302" t="s">
        <v>487</v>
      </c>
      <c r="B52" s="302"/>
      <c r="C52" s="302"/>
      <c r="D52" s="302"/>
      <c r="E52" s="302"/>
      <c r="F52" s="302"/>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3"/>
        <v>0</v>
      </c>
      <c r="X52" s="60">
        <v>0</v>
      </c>
      <c r="Y52" s="61">
        <f t="shared" si="14"/>
        <v>0</v>
      </c>
    </row>
    <row r="53" spans="1:25" x14ac:dyDescent="0.2">
      <c r="A53" s="302" t="s">
        <v>498</v>
      </c>
      <c r="B53" s="302"/>
      <c r="C53" s="302"/>
      <c r="D53" s="302"/>
      <c r="E53" s="302"/>
      <c r="F53" s="302"/>
      <c r="G53" s="6">
        <v>45</v>
      </c>
      <c r="H53" s="60">
        <v>0</v>
      </c>
      <c r="I53" s="60">
        <v>0</v>
      </c>
      <c r="J53" s="60">
        <v>0</v>
      </c>
      <c r="K53" s="60">
        <v>0</v>
      </c>
      <c r="L53" s="60">
        <v>0</v>
      </c>
      <c r="M53" s="60">
        <v>0</v>
      </c>
      <c r="N53" s="60">
        <v>0</v>
      </c>
      <c r="O53" s="60">
        <v>0</v>
      </c>
      <c r="P53" s="60">
        <v>0</v>
      </c>
      <c r="Q53" s="60">
        <v>0</v>
      </c>
      <c r="R53" s="60">
        <v>0</v>
      </c>
      <c r="S53" s="60">
        <v>0</v>
      </c>
      <c r="T53" s="60">
        <v>0</v>
      </c>
      <c r="U53" s="60">
        <v>0</v>
      </c>
      <c r="V53" s="60">
        <v>0</v>
      </c>
      <c r="W53" s="61">
        <f t="shared" si="13"/>
        <v>0</v>
      </c>
      <c r="X53" s="60">
        <v>0</v>
      </c>
      <c r="Y53" s="61">
        <f t="shared" si="14"/>
        <v>0</v>
      </c>
    </row>
    <row r="54" spans="1:25" x14ac:dyDescent="0.2">
      <c r="A54" s="302" t="s">
        <v>488</v>
      </c>
      <c r="B54" s="302"/>
      <c r="C54" s="302"/>
      <c r="D54" s="302"/>
      <c r="E54" s="302"/>
      <c r="F54" s="302"/>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3"/>
        <v>0</v>
      </c>
      <c r="X54" s="60">
        <v>0</v>
      </c>
      <c r="Y54" s="61">
        <f t="shared" si="14"/>
        <v>0</v>
      </c>
    </row>
    <row r="55" spans="1:25" x14ac:dyDescent="0.2">
      <c r="A55" s="302" t="s">
        <v>489</v>
      </c>
      <c r="B55" s="302"/>
      <c r="C55" s="302"/>
      <c r="D55" s="302"/>
      <c r="E55" s="302"/>
      <c r="F55" s="302"/>
      <c r="G55" s="6">
        <v>47</v>
      </c>
      <c r="H55" s="60">
        <v>0</v>
      </c>
      <c r="I55" s="60">
        <v>0</v>
      </c>
      <c r="J55" s="60">
        <v>0</v>
      </c>
      <c r="K55" s="60">
        <v>0</v>
      </c>
      <c r="L55" s="60">
        <v>0</v>
      </c>
      <c r="M55" s="60">
        <v>0</v>
      </c>
      <c r="N55" s="60">
        <v>0</v>
      </c>
      <c r="O55" s="60">
        <v>0</v>
      </c>
      <c r="P55" s="60">
        <v>0</v>
      </c>
      <c r="Q55" s="60">
        <v>0</v>
      </c>
      <c r="R55" s="60">
        <v>0</v>
      </c>
      <c r="S55" s="60">
        <v>0</v>
      </c>
      <c r="T55" s="60">
        <v>0</v>
      </c>
      <c r="U55" s="60">
        <v>0</v>
      </c>
      <c r="V55" s="60">
        <v>0</v>
      </c>
      <c r="W55" s="61">
        <f t="shared" si="13"/>
        <v>0</v>
      </c>
      <c r="X55" s="60">
        <v>0</v>
      </c>
      <c r="Y55" s="61">
        <f t="shared" si="14"/>
        <v>0</v>
      </c>
    </row>
    <row r="56" spans="1:25" x14ac:dyDescent="0.2">
      <c r="A56" s="302" t="s">
        <v>490</v>
      </c>
      <c r="B56" s="302"/>
      <c r="C56" s="302"/>
      <c r="D56" s="302"/>
      <c r="E56" s="302"/>
      <c r="F56" s="302"/>
      <c r="G56" s="6">
        <v>48</v>
      </c>
      <c r="H56" s="60">
        <v>0</v>
      </c>
      <c r="I56" s="60">
        <v>0</v>
      </c>
      <c r="J56" s="60">
        <v>0</v>
      </c>
      <c r="K56" s="60">
        <v>0</v>
      </c>
      <c r="L56" s="60">
        <v>0</v>
      </c>
      <c r="M56" s="60">
        <v>0</v>
      </c>
      <c r="N56" s="60">
        <v>0</v>
      </c>
      <c r="O56" s="60">
        <v>0</v>
      </c>
      <c r="P56" s="60">
        <v>0</v>
      </c>
      <c r="Q56" s="60">
        <v>0</v>
      </c>
      <c r="R56" s="60">
        <v>0</v>
      </c>
      <c r="S56" s="60">
        <v>0</v>
      </c>
      <c r="T56" s="60">
        <v>0</v>
      </c>
      <c r="U56" s="60">
        <v>1756034</v>
      </c>
      <c r="V56" s="60">
        <v>0</v>
      </c>
      <c r="W56" s="61">
        <f t="shared" si="13"/>
        <v>1756034</v>
      </c>
      <c r="X56" s="60">
        <v>0</v>
      </c>
      <c r="Y56" s="61">
        <f t="shared" si="14"/>
        <v>1756034</v>
      </c>
    </row>
    <row r="57" spans="1:25" x14ac:dyDescent="0.2">
      <c r="A57" s="302" t="s">
        <v>499</v>
      </c>
      <c r="B57" s="302"/>
      <c r="C57" s="302"/>
      <c r="D57" s="302"/>
      <c r="E57" s="302"/>
      <c r="F57" s="302"/>
      <c r="G57" s="6">
        <v>49</v>
      </c>
      <c r="H57" s="60">
        <v>0</v>
      </c>
      <c r="I57" s="60">
        <v>0</v>
      </c>
      <c r="J57" s="60">
        <v>0</v>
      </c>
      <c r="K57" s="60">
        <v>0</v>
      </c>
      <c r="L57" s="60">
        <v>0</v>
      </c>
      <c r="M57" s="60">
        <v>0</v>
      </c>
      <c r="N57" s="60">
        <v>0</v>
      </c>
      <c r="O57" s="60">
        <v>0</v>
      </c>
      <c r="P57" s="60">
        <v>0</v>
      </c>
      <c r="Q57" s="60">
        <v>0</v>
      </c>
      <c r="R57" s="60">
        <v>0</v>
      </c>
      <c r="S57" s="60">
        <v>0</v>
      </c>
      <c r="T57" s="60">
        <v>0</v>
      </c>
      <c r="U57" s="60">
        <v>-329593506</v>
      </c>
      <c r="V57" s="60">
        <v>329593506</v>
      </c>
      <c r="W57" s="61">
        <f t="shared" si="13"/>
        <v>0</v>
      </c>
      <c r="X57" s="60">
        <v>0</v>
      </c>
      <c r="Y57" s="61">
        <f t="shared" si="14"/>
        <v>0</v>
      </c>
    </row>
    <row r="58" spans="1:25" x14ac:dyDescent="0.2">
      <c r="A58" s="302" t="s">
        <v>492</v>
      </c>
      <c r="B58" s="302"/>
      <c r="C58" s="302"/>
      <c r="D58" s="302"/>
      <c r="E58" s="302"/>
      <c r="F58" s="302"/>
      <c r="G58" s="6">
        <v>50</v>
      </c>
      <c r="H58" s="60">
        <v>0</v>
      </c>
      <c r="I58" s="60">
        <v>0</v>
      </c>
      <c r="J58" s="60">
        <v>0</v>
      </c>
      <c r="K58" s="60">
        <v>0</v>
      </c>
      <c r="L58" s="60">
        <v>0</v>
      </c>
      <c r="M58" s="60">
        <v>0</v>
      </c>
      <c r="N58" s="60">
        <v>0</v>
      </c>
      <c r="O58" s="60">
        <v>0</v>
      </c>
      <c r="P58" s="60">
        <v>0</v>
      </c>
      <c r="Q58" s="60">
        <v>0</v>
      </c>
      <c r="R58" s="60">
        <v>0</v>
      </c>
      <c r="S58" s="60">
        <v>0</v>
      </c>
      <c r="T58" s="60">
        <v>0</v>
      </c>
      <c r="U58" s="60">
        <v>0</v>
      </c>
      <c r="V58" s="60">
        <v>0</v>
      </c>
      <c r="W58" s="124">
        <f t="shared" si="13"/>
        <v>0</v>
      </c>
      <c r="X58" s="60">
        <v>0</v>
      </c>
      <c r="Y58" s="124">
        <f t="shared" si="14"/>
        <v>0</v>
      </c>
    </row>
    <row r="59" spans="1:25" ht="25.5" customHeight="1" x14ac:dyDescent="0.2">
      <c r="A59" s="303" t="s">
        <v>500</v>
      </c>
      <c r="B59" s="303"/>
      <c r="C59" s="303"/>
      <c r="D59" s="303"/>
      <c r="E59" s="303"/>
      <c r="F59" s="303"/>
      <c r="G59" s="8">
        <v>51</v>
      </c>
      <c r="H59" s="63">
        <f t="shared" ref="H59:T59" si="15">SUM(H39:H58)</f>
        <v>1672021210</v>
      </c>
      <c r="I59" s="63">
        <f t="shared" si="15"/>
        <v>5223432</v>
      </c>
      <c r="J59" s="63">
        <f t="shared" si="15"/>
        <v>83601061</v>
      </c>
      <c r="K59" s="63">
        <f t="shared" si="15"/>
        <v>136815284</v>
      </c>
      <c r="L59" s="63">
        <f t="shared" si="15"/>
        <v>124418267</v>
      </c>
      <c r="M59" s="63">
        <f t="shared" si="15"/>
        <v>0</v>
      </c>
      <c r="N59" s="63">
        <f t="shared" si="15"/>
        <v>2249472</v>
      </c>
      <c r="O59" s="63">
        <f t="shared" si="15"/>
        <v>0</v>
      </c>
      <c r="P59" s="63">
        <f t="shared" si="15"/>
        <v>103790</v>
      </c>
      <c r="Q59" s="63">
        <f t="shared" si="15"/>
        <v>0</v>
      </c>
      <c r="R59" s="63">
        <f t="shared" si="15"/>
        <v>0</v>
      </c>
      <c r="S59" s="63">
        <f t="shared" si="15"/>
        <v>0</v>
      </c>
      <c r="T59" s="63">
        <f t="shared" si="15"/>
        <v>166806</v>
      </c>
      <c r="U59" s="63">
        <f>SUM(U39:U58)</f>
        <v>388045406</v>
      </c>
      <c r="V59" s="63">
        <f>SUM(V39:V58)</f>
        <v>-158113705</v>
      </c>
      <c r="W59" s="63">
        <f>SUM(W39:W58)</f>
        <v>2005694489</v>
      </c>
      <c r="X59" s="63">
        <f>SUM(X39:X58)</f>
        <v>683571883</v>
      </c>
      <c r="Y59" s="63">
        <f>SUM(Y39:Y58)</f>
        <v>2689266372</v>
      </c>
    </row>
    <row r="60" spans="1:25" x14ac:dyDescent="0.2">
      <c r="A60" s="304" t="s">
        <v>392</v>
      </c>
      <c r="B60" s="305"/>
      <c r="C60" s="305"/>
      <c r="D60" s="305"/>
      <c r="E60" s="305"/>
      <c r="F60" s="305"/>
      <c r="G60" s="305"/>
      <c r="H60" s="305"/>
      <c r="I60" s="305"/>
      <c r="J60" s="305"/>
      <c r="K60" s="305"/>
      <c r="L60" s="305"/>
      <c r="M60" s="305"/>
      <c r="N60" s="305"/>
      <c r="O60" s="305"/>
      <c r="P60" s="305"/>
      <c r="Q60" s="305"/>
      <c r="R60" s="305"/>
      <c r="S60" s="305"/>
      <c r="T60" s="305"/>
      <c r="U60" s="305"/>
      <c r="V60" s="305"/>
      <c r="W60" s="305"/>
      <c r="X60" s="305"/>
      <c r="Y60" s="305"/>
    </row>
    <row r="61" spans="1:25" ht="31.7" customHeight="1" x14ac:dyDescent="0.2">
      <c r="A61" s="298" t="s">
        <v>502</v>
      </c>
      <c r="B61" s="299"/>
      <c r="C61" s="299"/>
      <c r="D61" s="299"/>
      <c r="E61" s="299"/>
      <c r="F61" s="299"/>
      <c r="G61" s="7">
        <v>52</v>
      </c>
      <c r="H61" s="61">
        <f t="shared" ref="H61:T61" si="16">SUM(H41:H49)</f>
        <v>0</v>
      </c>
      <c r="I61" s="61">
        <f t="shared" si="16"/>
        <v>0</v>
      </c>
      <c r="J61" s="61">
        <f t="shared" si="16"/>
        <v>0</v>
      </c>
      <c r="K61" s="61">
        <f t="shared" si="16"/>
        <v>0</v>
      </c>
      <c r="L61" s="61">
        <f t="shared" si="16"/>
        <v>0</v>
      </c>
      <c r="M61" s="61">
        <f t="shared" si="16"/>
        <v>0</v>
      </c>
      <c r="N61" s="61">
        <f t="shared" si="16"/>
        <v>-263962</v>
      </c>
      <c r="O61" s="61">
        <f t="shared" si="16"/>
        <v>0</v>
      </c>
      <c r="P61" s="61">
        <f t="shared" si="16"/>
        <v>102918</v>
      </c>
      <c r="Q61" s="61">
        <f t="shared" si="16"/>
        <v>0</v>
      </c>
      <c r="R61" s="61">
        <f t="shared" si="16"/>
        <v>0</v>
      </c>
      <c r="S61" s="61">
        <f t="shared" si="16"/>
        <v>0</v>
      </c>
      <c r="T61" s="61">
        <f t="shared" si="16"/>
        <v>166806</v>
      </c>
      <c r="U61" s="61">
        <f>SUM(U41:U49)</f>
        <v>0</v>
      </c>
      <c r="V61" s="61">
        <f>SUM(V41:V49)</f>
        <v>0</v>
      </c>
      <c r="W61" s="61">
        <f>SUM(W41:W49)</f>
        <v>5762</v>
      </c>
      <c r="X61" s="61">
        <f>SUM(X41:X49)</f>
        <v>0</v>
      </c>
      <c r="Y61" s="61">
        <f>SUM(Y41:Y49)</f>
        <v>5762</v>
      </c>
    </row>
    <row r="62" spans="1:25" ht="27.75" customHeight="1" x14ac:dyDescent="0.2">
      <c r="A62" s="298" t="s">
        <v>503</v>
      </c>
      <c r="B62" s="299"/>
      <c r="C62" s="299"/>
      <c r="D62" s="299"/>
      <c r="E62" s="299"/>
      <c r="F62" s="299"/>
      <c r="G62" s="7">
        <v>53</v>
      </c>
      <c r="H62" s="61">
        <f t="shared" ref="H62:T62" si="17">H40+H61</f>
        <v>0</v>
      </c>
      <c r="I62" s="61">
        <f t="shared" si="17"/>
        <v>0</v>
      </c>
      <c r="J62" s="61">
        <f t="shared" si="17"/>
        <v>0</v>
      </c>
      <c r="K62" s="61">
        <f t="shared" si="17"/>
        <v>0</v>
      </c>
      <c r="L62" s="61">
        <f t="shared" si="17"/>
        <v>0</v>
      </c>
      <c r="M62" s="61">
        <f t="shared" si="17"/>
        <v>0</v>
      </c>
      <c r="N62" s="61">
        <f t="shared" si="17"/>
        <v>-263962</v>
      </c>
      <c r="O62" s="61">
        <f t="shared" si="17"/>
        <v>0</v>
      </c>
      <c r="P62" s="61">
        <f t="shared" si="17"/>
        <v>102918</v>
      </c>
      <c r="Q62" s="61">
        <f t="shared" si="17"/>
        <v>0</v>
      </c>
      <c r="R62" s="61">
        <f t="shared" si="17"/>
        <v>0</v>
      </c>
      <c r="S62" s="61">
        <f t="shared" si="17"/>
        <v>0</v>
      </c>
      <c r="T62" s="61">
        <f t="shared" si="17"/>
        <v>166806</v>
      </c>
      <c r="U62" s="61">
        <f>U40+U61</f>
        <v>0</v>
      </c>
      <c r="V62" s="61">
        <f>V40+V61</f>
        <v>-158113705</v>
      </c>
      <c r="W62" s="61">
        <f>W40+W61</f>
        <v>-158107943</v>
      </c>
      <c r="X62" s="61">
        <f>X40+X61</f>
        <v>-18239045</v>
      </c>
      <c r="Y62" s="61">
        <f>Y40+Y61</f>
        <v>-176346988</v>
      </c>
    </row>
    <row r="63" spans="1:25" ht="29.25" customHeight="1" x14ac:dyDescent="0.2">
      <c r="A63" s="300" t="s">
        <v>501</v>
      </c>
      <c r="B63" s="301"/>
      <c r="C63" s="301"/>
      <c r="D63" s="301"/>
      <c r="E63" s="301"/>
      <c r="F63" s="301"/>
      <c r="G63" s="8">
        <v>54</v>
      </c>
      <c r="H63" s="63">
        <f t="shared" ref="H63:T63" si="18">SUM(H50:H58)</f>
        <v>0</v>
      </c>
      <c r="I63" s="63">
        <f t="shared" si="18"/>
        <v>0</v>
      </c>
      <c r="J63" s="63">
        <f t="shared" si="18"/>
        <v>0</v>
      </c>
      <c r="K63" s="63">
        <f t="shared" si="18"/>
        <v>0</v>
      </c>
      <c r="L63" s="63">
        <f t="shared" si="18"/>
        <v>0</v>
      </c>
      <c r="M63" s="63">
        <f t="shared" si="18"/>
        <v>0</v>
      </c>
      <c r="N63" s="63">
        <f t="shared" si="18"/>
        <v>0</v>
      </c>
      <c r="O63" s="63">
        <f t="shared" si="18"/>
        <v>0</v>
      </c>
      <c r="P63" s="63">
        <f t="shared" si="18"/>
        <v>0</v>
      </c>
      <c r="Q63" s="63">
        <f t="shared" si="18"/>
        <v>0</v>
      </c>
      <c r="R63" s="63">
        <f t="shared" si="18"/>
        <v>0</v>
      </c>
      <c r="S63" s="63">
        <f t="shared" si="18"/>
        <v>0</v>
      </c>
      <c r="T63" s="63">
        <f t="shared" si="18"/>
        <v>0</v>
      </c>
      <c r="U63" s="63">
        <f>SUM(U50:U58)</f>
        <v>-327837472</v>
      </c>
      <c r="V63" s="63">
        <f>SUM(V50:V58)</f>
        <v>329593506</v>
      </c>
      <c r="W63" s="63">
        <f>SUM(W50:W58)</f>
        <v>1756034</v>
      </c>
      <c r="X63" s="63">
        <f>SUM(X50:X58)</f>
        <v>0</v>
      </c>
      <c r="Y63" s="63">
        <f>SUM(Y50:Y58)</f>
        <v>1756034</v>
      </c>
    </row>
  </sheetData>
  <sheetProtection algorithmName="SHA-512" hashValue="QKYlhWBeU3OtPaPIAshpU9IsdCcbim/qMZ9rdXm+79dVOKVC+lyT5f8NgitTuR1uzed3lbkORdMxf6daU8ZRkQ==" saltValue="D9258ouXW0D5GM1o1gpoS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conditionalFormatting sqref="H7:R7">
    <cfRule type="cellIs" dxfId="1" priority="2" stopIfTrue="1" operator="notEqual">
      <formula>ROUND(H7,0)</formula>
    </cfRule>
  </conditionalFormatting>
  <conditionalFormatting sqref="S7:V7">
    <cfRule type="cellIs" dxfId="0" priority="1" stopIfTrue="1" operator="notEqual">
      <formula>ROUND(S7,0)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Invalid entry" error="You can enter only whole rounded numbers (positive or negative) and a zero." sqref="H32:Y34 H36:Y59 H61:Y63 H7:Y3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zoomScale="91" zoomScaleNormal="91" workbookViewId="0">
      <selection sqref="A1:I40"/>
    </sheetView>
  </sheetViews>
  <sheetFormatPr defaultRowHeight="12.75" x14ac:dyDescent="0.2"/>
  <cols>
    <col min="9" max="9" width="120.140625" customWidth="1"/>
  </cols>
  <sheetData>
    <row r="1" spans="1:9" x14ac:dyDescent="0.2">
      <c r="A1" s="328" t="s">
        <v>538</v>
      </c>
      <c r="B1" s="329"/>
      <c r="C1" s="329"/>
      <c r="D1" s="329"/>
      <c r="E1" s="329"/>
      <c r="F1" s="329"/>
      <c r="G1" s="329"/>
      <c r="H1" s="329"/>
      <c r="I1" s="329"/>
    </row>
    <row r="2" spans="1:9" x14ac:dyDescent="0.2">
      <c r="A2" s="329"/>
      <c r="B2" s="329"/>
      <c r="C2" s="329"/>
      <c r="D2" s="329"/>
      <c r="E2" s="329"/>
      <c r="F2" s="329"/>
      <c r="G2" s="329"/>
      <c r="H2" s="329"/>
      <c r="I2" s="329"/>
    </row>
    <row r="3" spans="1:9" x14ac:dyDescent="0.2">
      <c r="A3" s="329"/>
      <c r="B3" s="329"/>
      <c r="C3" s="329"/>
      <c r="D3" s="329"/>
      <c r="E3" s="329"/>
      <c r="F3" s="329"/>
      <c r="G3" s="329"/>
      <c r="H3" s="329"/>
      <c r="I3" s="329"/>
    </row>
    <row r="4" spans="1:9" x14ac:dyDescent="0.2">
      <c r="A4" s="329"/>
      <c r="B4" s="329"/>
      <c r="C4" s="329"/>
      <c r="D4" s="329"/>
      <c r="E4" s="329"/>
      <c r="F4" s="329"/>
      <c r="G4" s="329"/>
      <c r="H4" s="329"/>
      <c r="I4" s="329"/>
    </row>
    <row r="5" spans="1:9" x14ac:dyDescent="0.2">
      <c r="A5" s="329"/>
      <c r="B5" s="329"/>
      <c r="C5" s="329"/>
      <c r="D5" s="329"/>
      <c r="E5" s="329"/>
      <c r="F5" s="329"/>
      <c r="G5" s="329"/>
      <c r="H5" s="329"/>
      <c r="I5" s="329"/>
    </row>
    <row r="6" spans="1:9" x14ac:dyDescent="0.2">
      <c r="A6" s="329"/>
      <c r="B6" s="329"/>
      <c r="C6" s="329"/>
      <c r="D6" s="329"/>
      <c r="E6" s="329"/>
      <c r="F6" s="329"/>
      <c r="G6" s="329"/>
      <c r="H6" s="329"/>
      <c r="I6" s="329"/>
    </row>
    <row r="7" spans="1:9" x14ac:dyDescent="0.2">
      <c r="A7" s="329"/>
      <c r="B7" s="329"/>
      <c r="C7" s="329"/>
      <c r="D7" s="329"/>
      <c r="E7" s="329"/>
      <c r="F7" s="329"/>
      <c r="G7" s="329"/>
      <c r="H7" s="329"/>
      <c r="I7" s="329"/>
    </row>
    <row r="8" spans="1:9" x14ac:dyDescent="0.2">
      <c r="A8" s="329"/>
      <c r="B8" s="329"/>
      <c r="C8" s="329"/>
      <c r="D8" s="329"/>
      <c r="E8" s="329"/>
      <c r="F8" s="329"/>
      <c r="G8" s="329"/>
      <c r="H8" s="329"/>
      <c r="I8" s="329"/>
    </row>
    <row r="9" spans="1:9" x14ac:dyDescent="0.2">
      <c r="A9" s="329"/>
      <c r="B9" s="329"/>
      <c r="C9" s="329"/>
      <c r="D9" s="329"/>
      <c r="E9" s="329"/>
      <c r="F9" s="329"/>
      <c r="G9" s="329"/>
      <c r="H9" s="329"/>
      <c r="I9" s="329"/>
    </row>
    <row r="10" spans="1:9" x14ac:dyDescent="0.2">
      <c r="A10" s="329"/>
      <c r="B10" s="329"/>
      <c r="C10" s="329"/>
      <c r="D10" s="329"/>
      <c r="E10" s="329"/>
      <c r="F10" s="329"/>
      <c r="G10" s="329"/>
      <c r="H10" s="329"/>
      <c r="I10" s="329"/>
    </row>
    <row r="11" spans="1:9" x14ac:dyDescent="0.2">
      <c r="A11" s="329"/>
      <c r="B11" s="329"/>
      <c r="C11" s="329"/>
      <c r="D11" s="329"/>
      <c r="E11" s="329"/>
      <c r="F11" s="329"/>
      <c r="G11" s="329"/>
      <c r="H11" s="329"/>
      <c r="I11" s="329"/>
    </row>
    <row r="12" spans="1:9" x14ac:dyDescent="0.2">
      <c r="A12" s="329"/>
      <c r="B12" s="329"/>
      <c r="C12" s="329"/>
      <c r="D12" s="329"/>
      <c r="E12" s="329"/>
      <c r="F12" s="329"/>
      <c r="G12" s="329"/>
      <c r="H12" s="329"/>
      <c r="I12" s="329"/>
    </row>
    <row r="13" spans="1:9" x14ac:dyDescent="0.2">
      <c r="A13" s="329"/>
      <c r="B13" s="329"/>
      <c r="C13" s="329"/>
      <c r="D13" s="329"/>
      <c r="E13" s="329"/>
      <c r="F13" s="329"/>
      <c r="G13" s="329"/>
      <c r="H13" s="329"/>
      <c r="I13" s="329"/>
    </row>
    <row r="14" spans="1:9" x14ac:dyDescent="0.2">
      <c r="A14" s="329"/>
      <c r="B14" s="329"/>
      <c r="C14" s="329"/>
      <c r="D14" s="329"/>
      <c r="E14" s="329"/>
      <c r="F14" s="329"/>
      <c r="G14" s="329"/>
      <c r="H14" s="329"/>
      <c r="I14" s="329"/>
    </row>
    <row r="15" spans="1:9" x14ac:dyDescent="0.2">
      <c r="A15" s="329"/>
      <c r="B15" s="329"/>
      <c r="C15" s="329"/>
      <c r="D15" s="329"/>
      <c r="E15" s="329"/>
      <c r="F15" s="329"/>
      <c r="G15" s="329"/>
      <c r="H15" s="329"/>
      <c r="I15" s="329"/>
    </row>
    <row r="16" spans="1:9" x14ac:dyDescent="0.2">
      <c r="A16" s="329"/>
      <c r="B16" s="329"/>
      <c r="C16" s="329"/>
      <c r="D16" s="329"/>
      <c r="E16" s="329"/>
      <c r="F16" s="329"/>
      <c r="G16" s="329"/>
      <c r="H16" s="329"/>
      <c r="I16" s="329"/>
    </row>
    <row r="17" spans="1:9" x14ac:dyDescent="0.2">
      <c r="A17" s="329"/>
      <c r="B17" s="329"/>
      <c r="C17" s="329"/>
      <c r="D17" s="329"/>
      <c r="E17" s="329"/>
      <c r="F17" s="329"/>
      <c r="G17" s="329"/>
      <c r="H17" s="329"/>
      <c r="I17" s="329"/>
    </row>
    <row r="18" spans="1:9" x14ac:dyDescent="0.2">
      <c r="A18" s="329"/>
      <c r="B18" s="329"/>
      <c r="C18" s="329"/>
      <c r="D18" s="329"/>
      <c r="E18" s="329"/>
      <c r="F18" s="329"/>
      <c r="G18" s="329"/>
      <c r="H18" s="329"/>
      <c r="I18" s="329"/>
    </row>
    <row r="19" spans="1:9" x14ac:dyDescent="0.2">
      <c r="A19" s="329"/>
      <c r="B19" s="329"/>
      <c r="C19" s="329"/>
      <c r="D19" s="329"/>
      <c r="E19" s="329"/>
      <c r="F19" s="329"/>
      <c r="G19" s="329"/>
      <c r="H19" s="329"/>
      <c r="I19" s="329"/>
    </row>
    <row r="20" spans="1:9" x14ac:dyDescent="0.2">
      <c r="A20" s="329"/>
      <c r="B20" s="329"/>
      <c r="C20" s="329"/>
      <c r="D20" s="329"/>
      <c r="E20" s="329"/>
      <c r="F20" s="329"/>
      <c r="G20" s="329"/>
      <c r="H20" s="329"/>
      <c r="I20" s="329"/>
    </row>
    <row r="21" spans="1:9" x14ac:dyDescent="0.2">
      <c r="A21" s="329"/>
      <c r="B21" s="329"/>
      <c r="C21" s="329"/>
      <c r="D21" s="329"/>
      <c r="E21" s="329"/>
      <c r="F21" s="329"/>
      <c r="G21" s="329"/>
      <c r="H21" s="329"/>
      <c r="I21" s="329"/>
    </row>
    <row r="22" spans="1:9" x14ac:dyDescent="0.2">
      <c r="A22" s="329"/>
      <c r="B22" s="329"/>
      <c r="C22" s="329"/>
      <c r="D22" s="329"/>
      <c r="E22" s="329"/>
      <c r="F22" s="329"/>
      <c r="G22" s="329"/>
      <c r="H22" s="329"/>
      <c r="I22" s="329"/>
    </row>
    <row r="23" spans="1:9" x14ac:dyDescent="0.2">
      <c r="A23" s="329"/>
      <c r="B23" s="329"/>
      <c r="C23" s="329"/>
      <c r="D23" s="329"/>
      <c r="E23" s="329"/>
      <c r="F23" s="329"/>
      <c r="G23" s="329"/>
      <c r="H23" s="329"/>
      <c r="I23" s="329"/>
    </row>
    <row r="24" spans="1:9" x14ac:dyDescent="0.2">
      <c r="A24" s="329"/>
      <c r="B24" s="329"/>
      <c r="C24" s="329"/>
      <c r="D24" s="329"/>
      <c r="E24" s="329"/>
      <c r="F24" s="329"/>
      <c r="G24" s="329"/>
      <c r="H24" s="329"/>
      <c r="I24" s="329"/>
    </row>
    <row r="25" spans="1:9" x14ac:dyDescent="0.2">
      <c r="A25" s="329"/>
      <c r="B25" s="329"/>
      <c r="C25" s="329"/>
      <c r="D25" s="329"/>
      <c r="E25" s="329"/>
      <c r="F25" s="329"/>
      <c r="G25" s="329"/>
      <c r="H25" s="329"/>
      <c r="I25" s="329"/>
    </row>
    <row r="26" spans="1:9" x14ac:dyDescent="0.2">
      <c r="A26" s="329"/>
      <c r="B26" s="329"/>
      <c r="C26" s="329"/>
      <c r="D26" s="329"/>
      <c r="E26" s="329"/>
      <c r="F26" s="329"/>
      <c r="G26" s="329"/>
      <c r="H26" s="329"/>
      <c r="I26" s="329"/>
    </row>
    <row r="27" spans="1:9" x14ac:dyDescent="0.2">
      <c r="A27" s="329"/>
      <c r="B27" s="329"/>
      <c r="C27" s="329"/>
      <c r="D27" s="329"/>
      <c r="E27" s="329"/>
      <c r="F27" s="329"/>
      <c r="G27" s="329"/>
      <c r="H27" s="329"/>
      <c r="I27" s="329"/>
    </row>
    <row r="28" spans="1:9" x14ac:dyDescent="0.2">
      <c r="A28" s="329"/>
      <c r="B28" s="329"/>
      <c r="C28" s="329"/>
      <c r="D28" s="329"/>
      <c r="E28" s="329"/>
      <c r="F28" s="329"/>
      <c r="G28" s="329"/>
      <c r="H28" s="329"/>
      <c r="I28" s="329"/>
    </row>
    <row r="29" spans="1:9" x14ac:dyDescent="0.2">
      <c r="A29" s="329"/>
      <c r="B29" s="329"/>
      <c r="C29" s="329"/>
      <c r="D29" s="329"/>
      <c r="E29" s="329"/>
      <c r="F29" s="329"/>
      <c r="G29" s="329"/>
      <c r="H29" s="329"/>
      <c r="I29" s="329"/>
    </row>
    <row r="30" spans="1:9" x14ac:dyDescent="0.2">
      <c r="A30" s="329"/>
      <c r="B30" s="329"/>
      <c r="C30" s="329"/>
      <c r="D30" s="329"/>
      <c r="E30" s="329"/>
      <c r="F30" s="329"/>
      <c r="G30" s="329"/>
      <c r="H30" s="329"/>
      <c r="I30" s="329"/>
    </row>
    <row r="31" spans="1:9" x14ac:dyDescent="0.2">
      <c r="A31" s="329"/>
      <c r="B31" s="329"/>
      <c r="C31" s="329"/>
      <c r="D31" s="329"/>
      <c r="E31" s="329"/>
      <c r="F31" s="329"/>
      <c r="G31" s="329"/>
      <c r="H31" s="329"/>
      <c r="I31" s="329"/>
    </row>
    <row r="32" spans="1:9" x14ac:dyDescent="0.2">
      <c r="A32" s="329"/>
      <c r="B32" s="329"/>
      <c r="C32" s="329"/>
      <c r="D32" s="329"/>
      <c r="E32" s="329"/>
      <c r="F32" s="329"/>
      <c r="G32" s="329"/>
      <c r="H32" s="329"/>
      <c r="I32" s="329"/>
    </row>
    <row r="33" spans="1:9" x14ac:dyDescent="0.2">
      <c r="A33" s="329"/>
      <c r="B33" s="329"/>
      <c r="C33" s="329"/>
      <c r="D33" s="329"/>
      <c r="E33" s="329"/>
      <c r="F33" s="329"/>
      <c r="G33" s="329"/>
      <c r="H33" s="329"/>
      <c r="I33" s="329"/>
    </row>
    <row r="34" spans="1:9" x14ac:dyDescent="0.2">
      <c r="A34" s="329"/>
      <c r="B34" s="329"/>
      <c r="C34" s="329"/>
      <c r="D34" s="329"/>
      <c r="E34" s="329"/>
      <c r="F34" s="329"/>
      <c r="G34" s="329"/>
      <c r="H34" s="329"/>
      <c r="I34" s="329"/>
    </row>
    <row r="35" spans="1:9" x14ac:dyDescent="0.2">
      <c r="A35" s="329"/>
      <c r="B35" s="329"/>
      <c r="C35" s="329"/>
      <c r="D35" s="329"/>
      <c r="E35" s="329"/>
      <c r="F35" s="329"/>
      <c r="G35" s="329"/>
      <c r="H35" s="329"/>
      <c r="I35" s="329"/>
    </row>
    <row r="36" spans="1:9" x14ac:dyDescent="0.2">
      <c r="A36" s="329"/>
      <c r="B36" s="329"/>
      <c r="C36" s="329"/>
      <c r="D36" s="329"/>
      <c r="E36" s="329"/>
      <c r="F36" s="329"/>
      <c r="G36" s="329"/>
      <c r="H36" s="329"/>
      <c r="I36" s="329"/>
    </row>
    <row r="37" spans="1:9" x14ac:dyDescent="0.2">
      <c r="A37" s="329"/>
      <c r="B37" s="329"/>
      <c r="C37" s="329"/>
      <c r="D37" s="329"/>
      <c r="E37" s="329"/>
      <c r="F37" s="329"/>
      <c r="G37" s="329"/>
      <c r="H37" s="329"/>
      <c r="I37" s="329"/>
    </row>
    <row r="38" spans="1:9" x14ac:dyDescent="0.2">
      <c r="A38" s="329"/>
      <c r="B38" s="329"/>
      <c r="C38" s="329"/>
      <c r="D38" s="329"/>
      <c r="E38" s="329"/>
      <c r="F38" s="329"/>
      <c r="G38" s="329"/>
      <c r="H38" s="329"/>
      <c r="I38" s="329"/>
    </row>
    <row r="39" spans="1:9" x14ac:dyDescent="0.2">
      <c r="A39" s="329"/>
      <c r="B39" s="329"/>
      <c r="C39" s="329"/>
      <c r="D39" s="329"/>
      <c r="E39" s="329"/>
      <c r="F39" s="329"/>
      <c r="G39" s="329"/>
      <c r="H39" s="329"/>
      <c r="I39" s="329"/>
    </row>
    <row r="40" spans="1:9" ht="191.25" customHeight="1" x14ac:dyDescent="0.2">
      <c r="A40" s="329"/>
      <c r="B40" s="329"/>
      <c r="C40" s="329"/>
      <c r="D40" s="329"/>
      <c r="E40" s="329"/>
      <c r="F40" s="329"/>
      <c r="G40" s="329"/>
      <c r="H40" s="329"/>
      <c r="I40" s="329"/>
    </row>
    <row r="42" spans="1:9" ht="24" customHeight="1" x14ac:dyDescent="0.2">
      <c r="A42" s="330" t="s">
        <v>539</v>
      </c>
      <c r="B42" s="331"/>
      <c r="C42" s="331"/>
      <c r="D42" s="331"/>
      <c r="E42" s="331"/>
      <c r="F42" s="331"/>
      <c r="G42" s="331"/>
      <c r="H42" s="331"/>
      <c r="I42" s="331"/>
    </row>
  </sheetData>
  <mergeCells count="2">
    <mergeCell ref="A1:I40"/>
    <mergeCell ref="A42:I4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www.w3.org/XML/1998/namespace"/>
    <ds:schemaRef ds:uri="2090b57c-2e4d-4ed9-b313-510fc704fe75"/>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Roža Pamić</cp:lastModifiedBy>
  <cp:lastPrinted>2018-04-25T06:49:36Z</cp:lastPrinted>
  <dcterms:created xsi:type="dcterms:W3CDTF">2008-10-17T11:51:54Z</dcterms:created>
  <dcterms:modified xsi:type="dcterms:W3CDTF">2021-07-20T13:55:09Z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