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10.7.90.20\Podaci\CIAK Grupa\Računovodstvo\Organizacijske aktivnosti\IZVJEŠTAJI ZA HANFU\CIAK GRUPA NEKONSOLIDIRANI\2022\ZA IZVJEŠTAJ 31.3.2022\"/>
    </mc:Choice>
  </mc:AlternateContent>
  <bookViews>
    <workbookView xWindow="0" yWindow="0" windowWidth="28800" windowHeight="12000" activeTab="6"/>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data'!$A$1:$J$60</definedName>
    <definedName name="_xlnm.Print_Area" localSheetId="6">Notes!$A$1:$A$20</definedName>
    <definedName name="_xlnm.Print_Area" localSheetId="2">'P&amp;L'!$A$1:$I$112</definedName>
    <definedName name="_xlnm.Print_Area" localSheetId="5">SOCE!$A$1:$Y$63</definedName>
  </definedNames>
  <calcPr calcId="162913"/>
</workbook>
</file>

<file path=xl/calcChain.xml><?xml version="1.0" encoding="utf-8"?>
<calcChain xmlns="http://schemas.openxmlformats.org/spreadsheetml/2006/main">
  <c r="I20" i="21" l="1"/>
  <c r="H20" i="21"/>
  <c r="I108" i="19" l="1"/>
  <c r="H108" i="19"/>
  <c r="I107" i="19"/>
  <c r="H107" i="19"/>
  <c r="X63" i="22" l="1"/>
  <c r="V63" i="22"/>
  <c r="U63" i="22"/>
  <c r="T63" i="22"/>
  <c r="S63" i="22"/>
  <c r="R63" i="22"/>
  <c r="Q63" i="22"/>
  <c r="P63" i="22"/>
  <c r="O63" i="22"/>
  <c r="N63" i="22"/>
  <c r="M63" i="22"/>
  <c r="L63" i="22"/>
  <c r="K63" i="22"/>
  <c r="J63" i="22"/>
  <c r="I63" i="22"/>
  <c r="H63" i="22"/>
  <c r="X62" i="22"/>
  <c r="X61" i="22"/>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W39" i="22" s="1"/>
  <c r="X34" i="22"/>
  <c r="V34" i="22"/>
  <c r="U34" i="22"/>
  <c r="T34" i="22"/>
  <c r="S34" i="22"/>
  <c r="R34" i="22"/>
  <c r="Q34" i="22"/>
  <c r="P34" i="22"/>
  <c r="O34" i="22"/>
  <c r="N34" i="22"/>
  <c r="M34" i="22"/>
  <c r="L34" i="22"/>
  <c r="K34" i="22"/>
  <c r="J34" i="22"/>
  <c r="I34" i="22"/>
  <c r="H34" i="22"/>
  <c r="X33" i="22"/>
  <c r="T33" i="22"/>
  <c r="X32" i="22"/>
  <c r="V32" i="22"/>
  <c r="V33" i="22" s="1"/>
  <c r="U32" i="22"/>
  <c r="U33" i="22" s="1"/>
  <c r="T32" i="22"/>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W10" i="22" s="1"/>
  <c r="H13" i="21"/>
  <c r="H21" i="21" s="1"/>
  <c r="I97" i="19"/>
  <c r="H97" i="19"/>
  <c r="I90" i="19"/>
  <c r="H90" i="19"/>
  <c r="I117" i="18"/>
  <c r="H117" i="18"/>
  <c r="I105" i="18"/>
  <c r="H105" i="18"/>
  <c r="I98" i="18"/>
  <c r="H98" i="18"/>
  <c r="I94" i="18"/>
  <c r="H94" i="18"/>
  <c r="I91" i="18"/>
  <c r="H91" i="18"/>
  <c r="I85" i="18"/>
  <c r="H85" i="18"/>
  <c r="H78" i="18"/>
  <c r="Y61" i="22" l="1"/>
  <c r="Y62" i="22" s="1"/>
  <c r="Y34" i="22"/>
  <c r="Y63" i="22"/>
  <c r="W63" i="22"/>
  <c r="W61" i="22"/>
  <c r="W62" i="22" s="1"/>
  <c r="W59" i="22"/>
  <c r="W34" i="22"/>
  <c r="W32" i="22"/>
  <c r="W33" i="22" s="1"/>
  <c r="W30" i="22"/>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59" i="19"/>
  <c r="I44" i="18"/>
  <c r="I59" i="19"/>
  <c r="H9" i="18"/>
  <c r="I75" i="18"/>
  <c r="I133" i="18" s="1"/>
  <c r="I13" i="19"/>
  <c r="I60" i="19" s="1"/>
  <c r="H55" i="20"/>
  <c r="H36" i="21"/>
  <c r="H49" i="21"/>
  <c r="I9" i="18"/>
  <c r="H44" i="18"/>
  <c r="I24" i="20"/>
  <c r="I27" i="20" s="1"/>
  <c r="I42" i="20"/>
  <c r="I55" i="20"/>
  <c r="I36" i="21"/>
  <c r="I49" i="21"/>
  <c r="H24" i="20"/>
  <c r="H27" i="20" s="1"/>
  <c r="H42" i="20"/>
  <c r="I72" i="18" l="1"/>
  <c r="I57" i="20"/>
  <c r="I59" i="20" s="1"/>
  <c r="I61" i="19"/>
  <c r="I66" i="19" s="1"/>
  <c r="H62" i="19"/>
  <c r="H63" i="19"/>
  <c r="I62" i="19"/>
  <c r="I63" i="19"/>
  <c r="H61" i="19"/>
  <c r="H66" i="19" s="1"/>
  <c r="I51" i="21"/>
  <c r="I53" i="21" s="1"/>
  <c r="H51" i="21"/>
  <c r="H53" i="21" s="1"/>
  <c r="H57" i="20"/>
  <c r="H59" i="20" s="1"/>
  <c r="H72" i="18"/>
  <c r="I65" i="19"/>
  <c r="H89" i="19"/>
  <c r="I89" i="19"/>
  <c r="I67" i="19" l="1"/>
  <c r="H67" i="19"/>
  <c r="H65" i="19"/>
</calcChain>
</file>

<file path=xl/sharedStrings.xml><?xml version="1.0" encoding="utf-8"?>
<sst xmlns="http://schemas.openxmlformats.org/spreadsheetml/2006/main" count="538" uniqueCount="529">
  <si>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</si>
  <si>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</si>
  <si>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</si>
  <si>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</si>
  <si>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</si>
  <si>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</si>
  <si>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</si>
  <si>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</si>
  <si>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</si>
  <si>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</si>
  <si>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</si>
  <si>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</si>
  <si>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</si>
  <si>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</si>
  <si>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</si>
  <si>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</si>
  <si>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</si>
  <si>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</si>
  <si>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</si>
  <si>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</si>
  <si>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</si>
  <si>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</si>
  <si>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</si>
  <si>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</si>
  <si>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</si>
  <si>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</si>
  <si>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</si>
  <si>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</si>
  <si>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</si>
  <si>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</si>
  <si>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</si>
  <si>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</si>
  <si>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</si>
  <si>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</si>
  <si>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</si>
  <si>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</si>
  <si>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</si>
  <si>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</si>
  <si>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</si>
  <si>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</si>
  <si>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</si>
  <si>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</si>
  <si>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</si>
  <si>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</si>
  <si>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</si>
  <si>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</si>
  <si>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</si>
  <si>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</si>
  <si>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</si>
  <si>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</si>
  <si>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</si>
  <si>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</si>
  <si>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</si>
  <si>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</si>
  <si>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</si>
  <si>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</si>
  <si>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</si>
  <si>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</si>
  <si>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</si>
  <si>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</si>
  <si>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</si>
  <si>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</si>
  <si>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</si>
  <si>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</si>
  <si>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</si>
  <si>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</si>
  <si>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</si>
  <si>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</si>
  <si>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</si>
  <si>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</si>
  <si>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</si>
  <si>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</si>
  <si>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</si>
  <si>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</si>
  <si>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</si>
  <si>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</si>
  <si>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</si>
  <si>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</si>
  <si>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</si>
  <si>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</si>
  <si>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</si>
  <si>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</si>
  <si>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</si>
  <si>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</si>
  <si>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</si>
  <si>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</si>
  <si>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</si>
  <si>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</si>
  <si>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</si>
  <si>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</si>
  <si>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</si>
  <si>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</si>
  <si>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</si>
  <si>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</si>
  <si>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</si>
  <si>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</si>
  <si>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</si>
  <si>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</si>
  <si>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</si>
  <si>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</si>
  <si>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</si>
  <si>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</si>
  <si>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</si>
  <si>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</si>
  <si>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</si>
  <si>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</si>
  <si>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</si>
  <si>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</si>
  <si>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</si>
  <si>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</si>
  <si>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</si>
  <si>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</si>
  <si>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</si>
  <si>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</si>
  <si>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</si>
  <si>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</si>
  <si>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</si>
  <si>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</si>
  <si>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</si>
  <si>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</si>
  <si>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</si>
  <si>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</si>
  <si>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</si>
  <si>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</si>
  <si>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</si>
  <si>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</si>
  <si>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</si>
  <si>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</si>
  <si>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</si>
  <si>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</si>
  <si>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</si>
  <si>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</si>
  <si>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</si>
  <si>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</si>
  <si>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</si>
  <si>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</si>
  <si>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</si>
  <si>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</si>
  <si>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</si>
  <si>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</si>
  <si>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</si>
  <si>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</si>
  <si>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</si>
  <si>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</si>
  <si>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</si>
  <si>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</si>
  <si>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</si>
  <si>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</si>
  <si>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</si>
  <si>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</si>
  <si>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</si>
  <si>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</si>
  <si>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</si>
  <si>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</si>
  <si>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</si>
  <si>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</si>
  <si>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</si>
  <si>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</si>
  <si>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</si>
  <si>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</si>
  <si>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</si>
  <si>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</si>
  <si>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</si>
  <si>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</si>
  <si>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</si>
  <si>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</si>
  <si>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</si>
  <si>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</si>
  <si>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</si>
  <si>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</si>
  <si>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</si>
  <si>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</si>
  <si>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</si>
  <si>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</si>
  <si>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</si>
  <si>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</si>
  <si>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</si>
  <si>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</si>
  <si>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</si>
  <si>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</si>
  <si>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</si>
  <si>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</si>
  <si>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</si>
  <si>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</si>
  <si>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</si>
  <si>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</si>
  <si>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</si>
  <si>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</si>
  <si>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</si>
  <si>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</si>
  <si>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</si>
  <si>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</si>
  <si>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</si>
  <si>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</si>
  <si>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</si>
  <si>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</si>
  <si>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</si>
  <si>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</si>
  <si>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</si>
  <si>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</si>
  <si>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</si>
  <si>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</si>
  <si>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</si>
  <si>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</si>
  <si>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</si>
  <si>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</si>
  <si>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</si>
  <si>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</si>
  <si>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</si>
  <si>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</si>
  <si>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</si>
  <si>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</si>
  <si>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</si>
  <si>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</si>
  <si>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</si>
  <si>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</si>
  <si>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</si>
  <si>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</si>
  <si>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</si>
  <si>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</si>
  <si>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</si>
  <si>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</si>
  <si>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</si>
  <si>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</si>
  <si>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</si>
  <si>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</si>
  <si>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</si>
  <si>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</si>
  <si>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</si>
  <si>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</si>
  <si>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</si>
  <si>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</si>
  <si>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</si>
  <si>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</si>
  <si>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</si>
  <si>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</si>
  <si>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</si>
  <si>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</si>
  <si>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</si>
  <si>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</si>
  <si>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</si>
  <si>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</si>
  <si>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</si>
  <si>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</si>
  <si>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</si>
  <si>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</si>
  <si>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</si>
  <si>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</si>
  <si>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</si>
  <si>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</si>
  <si>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</si>
  <si>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</si>
  <si>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</si>
  <si>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</si>
  <si>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</si>
  <si>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</si>
  <si>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</si>
  <si>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</si>
  <si>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</si>
  <si>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</si>
  <si>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</si>
  <si>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</si>
  <si>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</si>
  <si>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</si>
  <si>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</si>
  <si>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</si>
  <si>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</si>
  <si>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</si>
  <si>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</si>
  <si>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</si>
  <si>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</si>
  <si>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</si>
  <si>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</si>
  <si>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</si>
  <si>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</si>
  <si>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</si>
  <si>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</si>
  <si>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</si>
  <si>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</si>
  <si>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</si>
  <si>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</si>
  <si>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</si>
  <si>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</si>
  <si>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</si>
  <si>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</si>
  <si>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</si>
  <si>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</si>
  <si>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10"/>
        <rFont val="Arial"/>
        <family val="2"/>
        <charset val="238"/>
      </rPr>
      <t>for the period __.__.____ to __.__.____</t>
    </r>
  </si>
  <si>
    <r>
      <rPr>
        <sz val="10"/>
        <rFont val="Arial"/>
        <family val="2"/>
        <charset val="238"/>
      </rPr>
      <t>in HRK</t>
    </r>
  </si>
  <si>
    <r>
      <rPr>
        <b/>
        <sz val="8"/>
        <rFont val="Arial"/>
        <family val="2"/>
        <charset val="238"/>
      </rPr>
      <t>Submitter: ____________________________________________________________________</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</si>
  <si>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</si>
  <si>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</si>
  <si>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</si>
  <si>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</si>
  <si>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</si>
  <si>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</si>
  <si>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</si>
  <si>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</si>
  <si>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</si>
  <si>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</si>
  <si>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</si>
  <si>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</si>
  <si>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</si>
  <si>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</si>
  <si>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</si>
  <si>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</si>
  <si>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</si>
  <si>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</si>
  <si>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</si>
  <si>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</si>
  <si>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</si>
  <si>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</si>
  <si>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</si>
  <si>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</si>
  <si>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</si>
  <si>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</si>
  <si>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</si>
  <si>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</si>
  <si>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</si>
  <si>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</si>
  <si>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</si>
  <si>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</si>
  <si>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</si>
  <si>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</si>
  <si>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</si>
  <si>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</si>
  <si>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</si>
  <si>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</si>
  <si>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</si>
  <si>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</si>
  <si>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</si>
  <si>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</si>
  <si>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</si>
  <si>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</si>
  <si>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</si>
  <si>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</si>
  <si>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</si>
  <si>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</si>
  <si>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</si>
  <si>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</si>
  <si>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</si>
  <si>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</si>
  <si>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</si>
  <si>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</si>
  <si>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</si>
  <si>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</si>
  <si>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</si>
  <si>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</si>
  <si>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</si>
  <si>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</si>
  <si>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</si>
  <si>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</si>
  <si>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</si>
  <si>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</si>
  <si>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</si>
  <si>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</si>
  <si>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</si>
  <si>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</si>
  <si>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</si>
  <si>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</si>
  <si>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</si>
  <si>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</si>
  <si>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</si>
  <si>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</si>
  <si>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</si>
  <si>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</si>
  <si>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</si>
  <si>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</si>
  <si>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</si>
  <si>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</si>
  <si>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</si>
  <si>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</si>
  <si>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</si>
  <si>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</si>
  <si>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</si>
  <si>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</si>
  <si>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</si>
  <si>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</si>
  <si>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</si>
  <si>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</si>
  <si>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</si>
  <si>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</si>
  <si>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</si>
  <si>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</si>
  <si>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</si>
  <si>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</si>
  <si>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</si>
  <si>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</si>
  <si>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</si>
  <si>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</si>
  <si>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</si>
  <si>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</si>
  <si>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</si>
  <si>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</si>
  <si>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</si>
  <si>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</si>
  <si>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</si>
  <si>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</si>
  <si>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</si>
  <si>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</si>
  <si>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</si>
  <si>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</si>
  <si>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</si>
  <si>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</si>
  <si>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</si>
  <si>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</si>
  <si>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</si>
  <si>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</si>
  <si>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</si>
  <si>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</si>
  <si>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</si>
  <si>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</si>
  <si>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</si>
  <si>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</si>
  <si>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</si>
  <si>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</si>
  <si>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</si>
  <si>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</si>
  <si>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</si>
  <si>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</si>
  <si>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</si>
  <si>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</si>
  <si>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</si>
  <si>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</si>
  <si>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</si>
  <si>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</si>
  <si>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</si>
  <si>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</si>
  <si>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</si>
  <si>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</si>
  <si>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</si>
  <si>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</si>
  <si>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</si>
  <si>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</si>
  <si>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</si>
  <si>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</si>
  <si>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</si>
  <si>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</si>
  <si>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</si>
  <si>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</si>
  <si>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</si>
  <si>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</si>
  <si>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</si>
  <si>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</si>
  <si>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</si>
  <si>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</si>
  <si>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</si>
  <si>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</si>
  <si>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</si>
  <si>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</si>
  <si>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</si>
  <si>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</si>
  <si>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</si>
  <si>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</si>
  <si>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</si>
  <si>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</si>
  <si>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</si>
  <si>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</si>
  <si>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</si>
  <si>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</si>
  <si>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</si>
  <si>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</si>
  <si>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</si>
  <si>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</si>
  <si>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</si>
  <si>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</si>
  <si>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</si>
  <si>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</si>
  <si>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</si>
  <si>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</si>
  <si>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</si>
  <si>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</si>
  <si>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</si>
  <si>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</si>
  <si>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</si>
  <si>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</si>
  <si>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</si>
  <si>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</si>
  <si>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</si>
  <si>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</si>
  <si>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</si>
  <si>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</si>
  <si>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</si>
  <si>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</si>
  <si>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</si>
  <si>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</si>
  <si>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</si>
  <si>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</si>
  <si>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</si>
  <si>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</si>
  <si>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</si>
  <si>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</si>
  <si>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</si>
  <si>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</si>
  <si>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</si>
  <si>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</si>
  <si>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</si>
  <si>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</si>
  <si>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01437518</t>
  </si>
  <si>
    <t>HR</t>
  </si>
  <si>
    <t>080286194</t>
  </si>
  <si>
    <t>28466564680</t>
  </si>
  <si>
    <t>74780010K3F620YZZ529</t>
  </si>
  <si>
    <t>101766</t>
  </si>
  <si>
    <t>CIAK Grupa d.d.</t>
  </si>
  <si>
    <t>Zagreb</t>
  </si>
  <si>
    <t>Savska opatovina 36</t>
  </si>
  <si>
    <t>investitori@ciak.hr</t>
  </si>
  <si>
    <t>www.ciak.hr</t>
  </si>
  <si>
    <t>KN</t>
  </si>
  <si>
    <t>RD</t>
  </si>
  <si>
    <t>Ivana Matijević</t>
  </si>
  <si>
    <t>01/3463-521</t>
  </si>
  <si>
    <t>Submitter: CIAK Grupa d.d.</t>
  </si>
  <si>
    <t>Submitter:  CIAK Grupa d.d.</t>
  </si>
  <si>
    <t>KPMG Croatia d.o.o.</t>
  </si>
  <si>
    <t>Igor Gošek</t>
  </si>
  <si>
    <t>NOTES TO FINANCIAL STATEMENTS - TFI</t>
  </si>
  <si>
    <t>(drawn up for quarterly reporting periods)</t>
  </si>
  <si>
    <t>Name of the issuer:   CIAK Grupa d.d.</t>
  </si>
  <si>
    <t>Personal identification number (OIB):   28466564680</t>
  </si>
  <si>
    <t>Notes to financial statements for quarterly periods include:</t>
  </si>
  <si>
    <t>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t>
  </si>
  <si>
    <t xml:space="preserve">b) information on the access to the latest annual financial statements, for the purpose of understanding information published in the notes 
to financial statements drawn up for the semi-annual reporting period </t>
  </si>
  <si>
    <t>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t>
  </si>
  <si>
    <t>2022.</t>
  </si>
  <si>
    <t xml:space="preserve">balance as at 31.12.2022.  </t>
  </si>
  <si>
    <t>for the period 01.01.2022. to 31.12.2022.</t>
  </si>
  <si>
    <t>Reporting period: 01.01.2022. - 31.12.2022.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</si>
</sst>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rgb="FFC0C0C0"/>
        <bgColor rgb="FFFFFFFF"/>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43" fillId="0" borderId="0"/>
  </cellStyleXfs>
  <cellXfs count="352">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16" fillId="3" borderId="18" xfId="3" applyNumberFormat="1" applyFont="1" applyFill="1" applyBorder="1" applyAlignment="1" applyProtection="1">
      <alignment horizontal="center" vertical="center" wrapText="1"/>
    </xf>
    <xf numFmtId="3" fontId="15" fillId="9" borderId="15" xfId="0" applyNumberFormat="1" applyFont="1" applyFill="1" applyBorder="1" applyAlignment="1" applyProtection="1">
      <alignment horizontal="right" vertical="center"/>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4" fillId="11" borderId="4" xfId="0"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3" fontId="5" fillId="0" borderId="7" xfId="0" applyNumberFormat="1" applyFont="1" applyBorder="1" applyAlignment="1" applyProtection="1">
      <alignment horizontal="right" vertical="center" shrinkToFit="1"/>
      <protection locked="0"/>
    </xf>
    <xf numFmtId="3" fontId="5" fillId="0" borderId="53" xfId="0" applyNumberFormat="1" applyFont="1" applyFill="1" applyBorder="1" applyAlignment="1" applyProtection="1">
      <alignment horizontal="right" vertical="center" shrinkToFit="1"/>
      <protection locked="0"/>
    </xf>
    <xf numFmtId="3" fontId="5" fillId="0" borderId="53" xfId="0" applyNumberFormat="1" applyFont="1" applyBorder="1" applyAlignment="1" applyProtection="1">
      <alignment horizontal="right" vertical="center" shrinkToFit="1"/>
      <protection locked="0"/>
    </xf>
    <xf numFmtId="3" fontId="5" fillId="0" borderId="4" xfId="0" applyNumberFormat="1" applyFont="1" applyBorder="1" applyAlignment="1" applyProtection="1">
      <alignment horizontal="right" vertical="center" shrinkToFit="1"/>
      <protection locked="0"/>
    </xf>
    <xf numFmtId="3" fontId="3" fillId="0" borderId="53" xfId="0" applyNumberFormat="1" applyFont="1" applyFill="1" applyBorder="1" applyAlignment="1" applyProtection="1">
      <alignment vertical="center"/>
      <protection locked="0"/>
    </xf>
    <xf numFmtId="3" fontId="5" fillId="0" borderId="53" xfId="0" applyNumberFormat="1" applyFont="1" applyFill="1" applyBorder="1" applyAlignment="1" applyProtection="1">
      <alignment vertical="center"/>
      <protection locked="0"/>
    </xf>
    <xf numFmtId="3" fontId="5" fillId="0" borderId="53" xfId="0" applyNumberFormat="1" applyFont="1" applyFill="1" applyBorder="1" applyAlignment="1" applyProtection="1">
      <alignment horizontal="right" vertical="center"/>
      <protection locked="0"/>
    </xf>
    <xf numFmtId="0" fontId="2" fillId="0" borderId="0" xfId="0" applyFont="1" applyAlignment="1">
      <alignment vertical="top" wrapText="1"/>
    </xf>
    <xf numFmtId="0" fontId="2" fillId="0" borderId="0" xfId="0" applyFont="1" applyAlignment="1">
      <alignment vertical="top"/>
    </xf>
    <xf numFmtId="0" fontId="2" fillId="0" borderId="0" xfId="0" applyFont="1"/>
    <xf numFmtId="3" fontId="3" fillId="0" borderId="53" xfId="0" applyNumberFormat="1" applyFont="1" applyFill="1" applyBorder="1" applyAlignment="1" applyProtection="1">
      <alignment vertical="center"/>
      <protection locked="0" hidden="1"/>
    </xf>
    <xf numFmtId="3" fontId="5" fillId="0" borderId="53" xfId="4" applyNumberFormat="1" applyFont="1" applyFill="1" applyBorder="1" applyAlignment="1" applyProtection="1">
      <alignment vertical="center"/>
      <protection locked="0"/>
    </xf>
    <xf numFmtId="3" fontId="3" fillId="0" borderId="44" xfId="4" applyNumberFormat="1" applyFont="1" applyFill="1" applyBorder="1" applyAlignment="1" applyProtection="1">
      <alignment vertical="center" shrinkToFit="1"/>
      <protection locked="0"/>
    </xf>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5" borderId="3" xfId="0" applyFont="1" applyFill="1" applyBorder="1" applyAlignment="1" applyProtection="1">
      <alignment vertical="center"/>
      <protection locked="0"/>
    </xf>
    <xf numFmtId="0" fontId="4" fillId="15" borderId="2" xfId="0" applyFont="1" applyFill="1" applyBorder="1" applyAlignment="1" applyProtection="1">
      <alignment vertical="center"/>
      <protection locked="0"/>
    </xf>
    <xf numFmtId="0" fontId="4" fillId="15" borderId="52"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0" borderId="3" xfId="0" applyFont="1" applyBorder="1" applyProtection="1">
      <protection locked="0"/>
    </xf>
    <xf numFmtId="0" fontId="25" fillId="0" borderId="2" xfId="0" applyFont="1" applyBorder="1" applyProtection="1">
      <protection locked="0"/>
    </xf>
    <xf numFmtId="0" fontId="25" fillId="0" borderId="52" xfId="0" applyFont="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25" fillId="15" borderId="3" xfId="0" applyFont="1" applyFill="1" applyBorder="1" applyProtection="1">
      <protection locked="0"/>
    </xf>
    <xf numFmtId="0" fontId="25" fillId="15" borderId="2" xfId="0" applyFont="1" applyFill="1" applyBorder="1" applyProtection="1">
      <protection locked="0"/>
    </xf>
    <xf numFmtId="0" fontId="25" fillId="15" borderId="52" xfId="0" applyFont="1" applyFill="1" applyBorder="1" applyProtection="1">
      <protection locked="0"/>
    </xf>
    <xf numFmtId="0" fontId="5" fillId="10" borderId="48" xfId="0" applyFont="1" applyFill="1" applyBorder="1" applyAlignment="1">
      <alignment horizontal="right" vertical="center" wrapText="1"/>
    </xf>
    <xf numFmtId="49" fontId="4" fillId="0" borderId="3" xfId="0" applyNumberFormat="1" applyFont="1" applyBorder="1" applyAlignment="1" applyProtection="1">
      <alignment horizontal="center" vertical="center"/>
      <protection locked="0"/>
    </xf>
    <xf numFmtId="49" fontId="4" fillId="0" borderId="52" xfId="0" applyNumberFormat="1" applyFont="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5" borderId="3" xfId="0" applyFont="1" applyFill="1" applyBorder="1" applyAlignment="1" applyProtection="1">
      <alignment horizontal="center" vertical="center"/>
      <protection locked="0"/>
    </xf>
    <xf numFmtId="0" fontId="4" fillId="15" borderId="52" xfId="0" applyFont="1" applyFill="1" applyBorder="1" applyAlignment="1" applyProtection="1">
      <alignment horizontal="center" vertical="center"/>
      <protection locked="0"/>
    </xf>
    <xf numFmtId="0" fontId="26" fillId="10" borderId="47" xfId="0" applyFont="1" applyFill="1" applyBorder="1" applyAlignment="1">
      <alignment vertical="center"/>
    </xf>
    <xf numFmtId="49" fontId="4" fillId="15" borderId="3" xfId="0" applyNumberFormat="1" applyFont="1" applyFill="1" applyBorder="1" applyAlignment="1" applyProtection="1">
      <alignment horizontal="center" vertical="center"/>
      <protection locked="0"/>
    </xf>
    <xf numFmtId="49" fontId="4" fillId="15" borderId="4" xfId="0" applyNumberFormat="1"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4" fillId="0" borderId="3"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5" borderId="3" xfId="0" applyFont="1" applyFill="1" applyBorder="1" applyAlignment="1" applyProtection="1">
      <alignment vertical="center"/>
      <protection locked="0"/>
    </xf>
    <xf numFmtId="0" fontId="25" fillId="15" borderId="2" xfId="0" applyFont="1" applyFill="1" applyBorder="1" applyAlignment="1" applyProtection="1">
      <alignment vertical="center"/>
      <protection locked="0"/>
    </xf>
    <xf numFmtId="0" fontId="25" fillId="15" borderId="52"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0" borderId="3" xfId="0" applyNumberFormat="1" applyFont="1" applyBorder="1" applyAlignment="1" applyProtection="1">
      <alignment vertical="center"/>
      <protection locked="0"/>
    </xf>
    <xf numFmtId="49" fontId="4" fillId="0" borderId="2" xfId="0" applyNumberFormat="1" applyFont="1" applyBorder="1" applyAlignment="1" applyProtection="1">
      <alignment vertical="center"/>
      <protection locked="0"/>
    </xf>
    <xf numFmtId="49" fontId="4" fillId="0" borderId="52" xfId="0" applyNumberFormat="1" applyFont="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38"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cellXfs>
  <cellStyles count="5">
    <cellStyle name="Hyperlink 2" xfId="2"/>
    <cellStyle name="Normal" xfId="0" builtinId="0"/>
    <cellStyle name="Normal 2" xfId="3"/>
    <cellStyle name="Normal 4"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91" connectionId="0">
    <xmlCellPr id="1" uniqueName="P1075256">
      <xmlPr mapId="1" xpath="/GFI-IZD-POD/IFP-GFI-IZD-POD_1000340/P1075256" xmlDataType="decimal"/>
    </xmlCellPr>
  </singleXmlCell>
  <singleXmlCell id="169" r="I91" connectionId="0">
    <xmlCellPr id="1" uniqueName="P1075257">
      <xmlPr mapId="1" xpath="/GFI-IZD-POD/IFP-GFI-IZD-POD_1000340/P1075257" xmlDataType="decimal"/>
    </xmlCellPr>
  </singleXmlCell>
  <singleXmlCell id="170" r="H92" connectionId="0">
    <xmlCellPr id="1" uniqueName="P1075258">
      <xmlPr mapId="1" xpath="/GFI-IZD-POD/IFP-GFI-IZD-POD_1000340/P1075258" xmlDataType="decimal"/>
    </xmlCellPr>
  </singleXmlCell>
  <singleXmlCell id="171" r="I92" connectionId="0">
    <xmlCellPr id="1" uniqueName="P1075259">
      <xmlPr mapId="1" xpath="/GFI-IZD-POD/IFP-GFI-IZD-POD_1000340/P1075259" xmlDataType="decimal"/>
    </xmlCellPr>
  </singleXmlCell>
  <singleXmlCell id="172" r="H93" connectionId="0">
    <xmlCellPr id="1" uniqueName="P1075260">
      <xmlPr mapId="1" xpath="/GFI-IZD-POD/IFP-GFI-IZD-POD_1000340/P1075260" xmlDataType="decimal"/>
    </xmlCellPr>
  </singleXmlCell>
  <singleXmlCell id="173" r="I93" connectionId="0">
    <xmlCellPr id="1" uniqueName="P1075261">
      <xmlPr mapId="1" xpath="/GFI-IZD-POD/IFP-GFI-IZD-POD_1000340/P1075261" xmlDataType="decimal"/>
    </xmlCellPr>
  </singleXmlCell>
  <singleXmlCell id="174" r="H94" connectionId="0">
    <xmlCellPr id="1" uniqueName="P1075262">
      <xmlPr mapId="1" xpath="/GFI-IZD-POD/IFP-GFI-IZD-POD_1000340/P1075262" xmlDataType="decimal"/>
    </xmlCellPr>
  </singleXmlCell>
  <singleXmlCell id="175" r="I94" connectionId="0">
    <xmlCellPr id="1" uniqueName="P1075263">
      <xmlPr mapId="1" xpath="/GFI-IZD-POD/IFP-GFI-IZD-POD_1000340/P1075263" xmlDataType="decimal"/>
    </xmlCellPr>
  </singleXmlCell>
  <singleXmlCell id="176" r="H95" connectionId="0">
    <xmlCellPr id="1" uniqueName="P1075264">
      <xmlPr mapId="1" xpath="/GFI-IZD-POD/IFP-GFI-IZD-POD_1000340/P1075264" xmlDataType="decimal"/>
    </xmlCellPr>
  </singleXmlCell>
  <singleXmlCell id="177" r="I95" connectionId="0">
    <xmlCellPr id="1" uniqueName="P1075265">
      <xmlPr mapId="1" xpath="/GFI-IZD-POD/IFP-GFI-IZD-POD_1000340/P1075265" xmlDataType="decimal"/>
    </xmlCellPr>
  </singleXmlCell>
  <singleXmlCell id="178" r="H96" connectionId="0">
    <xmlCellPr id="1" uniqueName="P1075266">
      <xmlPr mapId="1" xpath="/GFI-IZD-POD/IFP-GFI-IZD-POD_1000340/P1075266" xmlDataType="decimal"/>
    </xmlCellPr>
  </singleXmlCell>
  <singleXmlCell id="179" r="I96" connectionId="0">
    <xmlCellPr id="1" uniqueName="P1075267">
      <xmlPr mapId="1" xpath="/GFI-IZD-POD/IFP-GFI-IZD-POD_1000340/P1075267" xmlDataType="decimal"/>
    </xmlCellPr>
  </singleXmlCell>
  <singleXmlCell id="180" r="H97" connectionId="0">
    <xmlCellPr id="1" uniqueName="P1075268">
      <xmlPr mapId="1" xpath="/GFI-IZD-POD/IFP-GFI-IZD-POD_1000340/P1075268" xmlDataType="decimal"/>
    </xmlCellPr>
  </singleXmlCell>
  <singleXmlCell id="181" r="I97" connectionId="0">
    <xmlCellPr id="1" uniqueName="P1075269">
      <xmlPr mapId="1" xpath="/GFI-IZD-POD/IFP-GFI-IZD-POD_1000340/P1075269" xmlDataType="decimal"/>
    </xmlCellPr>
  </singleXmlCell>
  <singleXmlCell id="182" r="H98" connectionId="0">
    <xmlCellPr id="1" uniqueName="P1075270">
      <xmlPr mapId="1" xpath="/GFI-IZD-POD/IFP-GFI-IZD-POD_1000340/P1075270" xmlDataType="decimal"/>
    </xmlCellPr>
  </singleXmlCell>
  <singleXmlCell id="183" r="I98" connectionId="0">
    <xmlCellPr id="1" uniqueName="P1075271">
      <xmlPr mapId="1" xpath="/GFI-IZD-POD/IFP-GFI-IZD-POD_1000340/P1075271" xmlDataType="decimal"/>
    </xmlCellPr>
  </singleXmlCell>
  <singleXmlCell id="184" r="H99" connectionId="0">
    <xmlCellPr id="1" uniqueName="P1075272">
      <xmlPr mapId="1" xpath="/GFI-IZD-POD/IFP-GFI-IZD-POD_1000340/P1075272" xmlDataType="decimal"/>
    </xmlCellPr>
  </singleXmlCell>
  <singleXmlCell id="185" r="I99" connectionId="0">
    <xmlCellPr id="1" uniqueName="P1075273">
      <xmlPr mapId="1" xpath="/GFI-IZD-POD/IFP-GFI-IZD-POD_1000340/P1075273" xmlDataType="decimal"/>
    </xmlCellPr>
  </singleXmlCell>
  <singleXmlCell id="186" r="H100" connectionId="0">
    <xmlCellPr id="1" uniqueName="P1075274">
      <xmlPr mapId="1" xpath="/GFI-IZD-POD/IFP-GFI-IZD-POD_1000340/P1075274" xmlDataType="decimal"/>
    </xmlCellPr>
  </singleXmlCell>
  <singleXmlCell id="187" r="I100" connectionId="0">
    <xmlCellPr id="1" uniqueName="P1075275">
      <xmlPr mapId="1" xpath="/GFI-IZD-POD/IFP-GFI-IZD-POD_1000340/P1075275" xmlDataType="decimal"/>
    </xmlCellPr>
  </singleXmlCell>
  <singleXmlCell id="188" r="H101" connectionId="0">
    <xmlCellPr id="1" uniqueName="P1075276">
      <xmlPr mapId="1" xpath="/GFI-IZD-POD/IFP-GFI-IZD-POD_1000340/P1075276" xmlDataType="decimal"/>
    </xmlCellPr>
  </singleXmlCell>
  <singleXmlCell id="189" r="I101" connectionId="0">
    <xmlCellPr id="1" uniqueName="P1075277">
      <xmlPr mapId="1" xpath="/GFI-IZD-POD/IFP-GFI-IZD-POD_1000340/P1075277" xmlDataType="decimal"/>
    </xmlCellPr>
  </singleXmlCell>
  <singleXmlCell id="190" r="H102" connectionId="0">
    <xmlCellPr id="1" uniqueName="P1075278">
      <xmlPr mapId="1" xpath="/GFI-IZD-POD/IFP-GFI-IZD-POD_1000340/P1075278" xmlDataType="decimal"/>
    </xmlCellPr>
  </singleXmlCell>
  <singleXmlCell id="191" r="I102" connectionId="0">
    <xmlCellPr id="1" uniqueName="P1075279">
      <xmlPr mapId="1" xpath="/GFI-IZD-POD/IFP-GFI-IZD-POD_1000340/P1075279" xmlDataType="decimal"/>
    </xmlCellPr>
  </singleXmlCell>
  <singleXmlCell id="192" r="H103" connectionId="0">
    <xmlCellPr id="1" uniqueName="P1075280">
      <xmlPr mapId="1" xpath="/GFI-IZD-POD/IFP-GFI-IZD-POD_1000340/P1075280" xmlDataType="decimal"/>
    </xmlCellPr>
  </singleXmlCell>
  <singleXmlCell id="193" r="I103" connectionId="0">
    <xmlCellPr id="1" uniqueName="P1075281">
      <xmlPr mapId="1" xpath="/GFI-IZD-POD/IFP-GFI-IZD-POD_1000340/P1075281" xmlDataType="decimal"/>
    </xmlCellPr>
  </singleXmlCell>
  <singleXmlCell id="194" r="H104" connectionId="0">
    <xmlCellPr id="1" uniqueName="P1075282">
      <xmlPr mapId="1" xpath="/GFI-IZD-POD/IFP-GFI-IZD-POD_1000340/P1075282" xmlDataType="decimal"/>
    </xmlCellPr>
  </singleXmlCell>
  <singleXmlCell id="195" r="I104" connectionId="0">
    <xmlCellPr id="1" uniqueName="P1075283">
      <xmlPr mapId="1" xpath="/GFI-IZD-POD/IFP-GFI-IZD-POD_1000340/P1075283" xmlDataType="decimal"/>
    </xmlCellPr>
  </singleXmlCell>
  <singleXmlCell id="196" r="H105" connectionId="0">
    <xmlCellPr id="1" uniqueName="P1075284">
      <xmlPr mapId="1" xpath="/GFI-IZD-POD/IFP-GFI-IZD-POD_1000340/P1075284" xmlDataType="decimal"/>
    </xmlCellPr>
  </singleXmlCell>
  <singleXmlCell id="197" r="I105" connectionId="0">
    <xmlCellPr id="1" uniqueName="P1075285">
      <xmlPr mapId="1" xpath="/GFI-IZD-POD/IFP-GFI-IZD-POD_1000340/P1075285" xmlDataType="decimal"/>
    </xmlCellPr>
  </singleXmlCell>
  <singleXmlCell id="198" r="H106" connectionId="0">
    <xmlCellPr id="1" uniqueName="P1075286">
      <xmlPr mapId="1" xpath="/GFI-IZD-POD/IFP-GFI-IZD-POD_1000340/P1075286" xmlDataType="decimal"/>
    </xmlCellPr>
  </singleXmlCell>
  <singleXmlCell id="199" r="I106" connectionId="0">
    <xmlCellPr id="1" uniqueName="P1075287">
      <xmlPr mapId="1" xpath="/GFI-IZD-POD/IFP-GFI-IZD-POD_1000340/P1075287" xmlDataType="decimal"/>
    </xmlCellPr>
  </singleXmlCell>
  <singleXmlCell id="200" r="H107" connectionId="0">
    <xmlCellPr id="1" uniqueName="P1075288">
      <xmlPr mapId="1" xpath="/GFI-IZD-POD/IFP-GFI-IZD-POD_1000340/P1075288" xmlDataType="decimal"/>
    </xmlCellPr>
  </singleXmlCell>
  <singleXmlCell id="201" r="I107" connectionId="0">
    <xmlCellPr id="1" uniqueName="P1075289">
      <xmlPr mapId="1" xpath="/GFI-IZD-POD/IFP-GFI-IZD-POD_1000340/P1075289" xmlDataType="decimal"/>
    </xmlCellPr>
  </singleXmlCell>
  <singleXmlCell id="202" r="H108" connectionId="0">
    <xmlCellPr id="1" uniqueName="P1075290">
      <xmlPr mapId="1" xpath="/GFI-IZD-POD/IFP-GFI-IZD-POD_1000340/P1075290" xmlDataType="decimal"/>
    </xmlCellPr>
  </singleXmlCell>
  <singleXmlCell id="203" r="I108" connectionId="0">
    <xmlCellPr id="1" uniqueName="P1075291">
      <xmlPr mapId="1" xpath="/GFI-IZD-POD/IFP-GFI-IZD-POD_1000340/P1075291" xmlDataType="decimal"/>
    </xmlCellPr>
  </singleXmlCell>
  <singleXmlCell id="204" r="H109" connectionId="0">
    <xmlCellPr id="1" uniqueName="P1075292">
      <xmlPr mapId="1" xpath="/GFI-IZD-POD/IFP-GFI-IZD-POD_1000340/P1075292" xmlDataType="decimal"/>
    </xmlCellPr>
  </singleXmlCell>
  <singleXmlCell id="205" r="I109" connectionId="0">
    <xmlCellPr id="1" uniqueName="P1075293">
      <xmlPr mapId="1" xpath="/GFI-IZD-POD/IFP-GFI-IZD-POD_1000340/P1075293" xmlDataType="decimal"/>
    </xmlCellPr>
  </singleXmlCell>
  <singleXmlCell id="206" r="H110" connectionId="0">
    <xmlCellPr id="1" uniqueName="P1075294">
      <xmlPr mapId="1" xpath="/GFI-IZD-POD/IFP-GFI-IZD-POD_1000340/P1075294" xmlDataType="decimal"/>
    </xmlCellPr>
  </singleXmlCell>
  <singleXmlCell id="207" r="I110" connectionId="0">
    <xmlCellPr id="1" uniqueName="P1075295">
      <xmlPr mapId="1" xpath="/GFI-IZD-POD/IFP-GFI-IZD-POD_1000340/P1075295" xmlDataType="decimal"/>
    </xmlCellPr>
  </singleXmlCell>
  <singleXmlCell id="208" r="H111" connectionId="0">
    <xmlCellPr id="1" uniqueName="P1075296">
      <xmlPr mapId="1" xpath="/GFI-IZD-POD/IFP-GFI-IZD-POD_1000340/P1075296" xmlDataType="decimal"/>
    </xmlCellPr>
  </singleXmlCell>
  <singleXmlCell id="209" r="I111" connectionId="0">
    <xmlCellPr id="1" uniqueName="P1075297">
      <xmlPr mapId="1" xpath="/GFI-IZD-POD/IFP-GFI-IZD-POD_1000340/P1075297" xmlDataType="decimal"/>
    </xmlCellPr>
  </singleXmlCell>
  <singleXmlCell id="210" r="H112" connectionId="0">
    <xmlCellPr id="1" uniqueName="P1075298">
      <xmlPr mapId="1" xpath="/GFI-IZD-POD/IFP-GFI-IZD-POD_1000340/P1075298" xmlDataType="decimal"/>
    </xmlCellPr>
  </singleXmlCell>
  <singleXmlCell id="211" r="I112" connectionId="0">
    <xmlCellPr id="1" uniqueName="P1075299">
      <xmlPr mapId="1" xpath="/GFI-IZD-POD/IFP-GFI-IZD-POD_1000340/P1075299" xmlDataType="decimal"/>
    </xmlCellPr>
  </singleXmlCell>
  <singleXmlCell id="212" r="H113" connectionId="0">
    <xmlCellPr id="1" uniqueName="P1075300">
      <xmlPr mapId="1" xpath="/GFI-IZD-POD/IFP-GFI-IZD-POD_1000340/P1075300" xmlDataType="decimal"/>
    </xmlCellPr>
  </singleXmlCell>
  <singleXmlCell id="213" r="I113" connectionId="0">
    <xmlCellPr id="1" uniqueName="P1075301">
      <xmlPr mapId="1" xpath="/GFI-IZD-POD/IFP-GFI-IZD-POD_1000340/P1075301" xmlDataType="decimal"/>
    </xmlCellPr>
  </singleXmlCell>
  <singleXmlCell id="214" r="H114" connectionId="0">
    <xmlCellPr id="1" uniqueName="P1075302">
      <xmlPr mapId="1" xpath="/GFI-IZD-POD/IFP-GFI-IZD-POD_1000340/P1075302" xmlDataType="decimal"/>
    </xmlCellPr>
  </singleXmlCell>
  <singleXmlCell id="215" r="I114" connectionId="0">
    <xmlCellPr id="1" uniqueName="P1075303">
      <xmlPr mapId="1" xpath="/GFI-IZD-POD/IFP-GFI-IZD-POD_1000340/P1075303" xmlDataType="decimal"/>
    </xmlCellPr>
  </singleXmlCell>
  <singleXmlCell id="216" r="H115" connectionId="0">
    <xmlCellPr id="1" uniqueName="P1075304">
      <xmlPr mapId="1" xpath="/GFI-IZD-POD/IFP-GFI-IZD-POD_1000340/P1075304" xmlDataType="decimal"/>
    </xmlCellPr>
  </singleXmlCell>
  <singleXmlCell id="217" r="I115" connectionId="0">
    <xmlCellPr id="1" uniqueName="P1075305">
      <xmlPr mapId="1" xpath="/GFI-IZD-POD/IFP-GFI-IZD-POD_1000340/P1075305" xmlDataType="decimal"/>
    </xmlCellPr>
  </singleXmlCell>
  <singleXmlCell id="218" r="H116" connectionId="0">
    <xmlCellPr id="1" uniqueName="P1075306">
      <xmlPr mapId="1" xpath="/GFI-IZD-POD/IFP-GFI-IZD-POD_1000340/P1075306" xmlDataType="decimal"/>
    </xmlCellPr>
  </singleXmlCell>
  <singleXmlCell id="219" r="I116" connectionId="0">
    <xmlCellPr id="1" uniqueName="P1075307">
      <xmlPr mapId="1" xpath="/GFI-IZD-POD/IFP-GFI-IZD-POD_1000340/P1075307" xmlDataType="decimal"/>
    </xmlCellPr>
  </singleXmlCell>
  <singleXmlCell id="220" r="H117" connectionId="0">
    <xmlCellPr id="1" uniqueName="P1075308">
      <xmlPr mapId="1" xpath="/GFI-IZD-POD/IFP-GFI-IZD-POD_1000340/P1075308" xmlDataType="decimal"/>
    </xmlCellPr>
  </singleXmlCell>
  <singleXmlCell id="221" r="I117" connectionId="0">
    <xmlCellPr id="1" uniqueName="P1075309">
      <xmlPr mapId="1" xpath="/GFI-IZD-POD/IFP-GFI-IZD-POD_1000340/P1075309" xmlDataType="decimal"/>
    </xmlCellPr>
  </singleXmlCell>
  <singleXmlCell id="222" r="H118" connectionId="0">
    <xmlCellPr id="1" uniqueName="P1075310">
      <xmlPr mapId="1" xpath="/GFI-IZD-POD/IFP-GFI-IZD-POD_1000340/P1075310" xmlDataType="decimal"/>
    </xmlCellPr>
  </singleXmlCell>
  <singleXmlCell id="223" r="I118" connectionId="0">
    <xmlCellPr id="1" uniqueName="P1075311">
      <xmlPr mapId="1" xpath="/GFI-IZD-POD/IFP-GFI-IZD-POD_1000340/P1075311" xmlDataType="decimal"/>
    </xmlCellPr>
  </singleXmlCell>
  <singleXmlCell id="224" r="H119" connectionId="0">
    <xmlCellPr id="1" uniqueName="P1075312">
      <xmlPr mapId="1" xpath="/GFI-IZD-POD/IFP-GFI-IZD-POD_1000340/P1075312" xmlDataType="decimal"/>
    </xmlCellPr>
  </singleXmlCell>
  <singleXmlCell id="225" r="I119" connectionId="0">
    <xmlCellPr id="1" uniqueName="P1075313">
      <xmlPr mapId="1" xpath="/GFI-IZD-POD/IFP-GFI-IZD-POD_1000340/P1075313" xmlDataType="decimal"/>
    </xmlCellPr>
  </singleXmlCell>
  <singleXmlCell id="226" r="H120" connectionId="0">
    <xmlCellPr id="1" uniqueName="P1075314">
      <xmlPr mapId="1" xpath="/GFI-IZD-POD/IFP-GFI-IZD-POD_1000340/P1075314" xmlDataType="decimal"/>
    </xmlCellPr>
  </singleXmlCell>
  <singleXmlCell id="227" r="I120" connectionId="0">
    <xmlCellPr id="1" uniqueName="P1075315">
      <xmlPr mapId="1" xpath="/GFI-IZD-POD/IFP-GFI-IZD-POD_1000340/P1075315" xmlDataType="decimal"/>
    </xmlCellPr>
  </singleXmlCell>
  <singleXmlCell id="228" r="H121" connectionId="0">
    <xmlCellPr id="1" uniqueName="P1075316">
      <xmlPr mapId="1" xpath="/GFI-IZD-POD/IFP-GFI-IZD-POD_1000340/P1075316" xmlDataType="decimal"/>
    </xmlCellPr>
  </singleXmlCell>
  <singleXmlCell id="229" r="I121" connectionId="0">
    <xmlCellPr id="1" uniqueName="P1075317">
      <xmlPr mapId="1" xpath="/GFI-IZD-POD/IFP-GFI-IZD-POD_1000340/P1075317" xmlDataType="decimal"/>
    </xmlCellPr>
  </singleXmlCell>
  <singleXmlCell id="230" r="H122" connectionId="0">
    <xmlCellPr id="1" uniqueName="P1075318">
      <xmlPr mapId="1" xpath="/GFI-IZD-POD/IFP-GFI-IZD-POD_1000340/P1075318" xmlDataType="decimal"/>
    </xmlCellPr>
  </singleXmlCell>
  <singleXmlCell id="231" r="I122" connectionId="0">
    <xmlCellPr id="1" uniqueName="P1075319">
      <xmlPr mapId="1" xpath="/GFI-IZD-POD/IFP-GFI-IZD-POD_1000340/P1075319" xmlDataType="decimal"/>
    </xmlCellPr>
  </singleXmlCell>
  <singleXmlCell id="232" r="H123" connectionId="0">
    <xmlCellPr id="1" uniqueName="P1075320">
      <xmlPr mapId="1" xpath="/GFI-IZD-POD/IFP-GFI-IZD-POD_1000340/P1075320" xmlDataType="decimal"/>
    </xmlCellPr>
  </singleXmlCell>
  <singleXmlCell id="233" r="I123" connectionId="0">
    <xmlCellPr id="1" uniqueName="P1075321">
      <xmlPr mapId="1" xpath="/GFI-IZD-POD/IFP-GFI-IZD-POD_1000340/P1075321" xmlDataType="decimal"/>
    </xmlCellPr>
  </singleXmlCell>
  <singleXmlCell id="234" r="H124" connectionId="0">
    <xmlCellPr id="1" uniqueName="P1075322">
      <xmlPr mapId="1" xpath="/GFI-IZD-POD/IFP-GFI-IZD-POD_1000340/P1075322" xmlDataType="decimal"/>
    </xmlCellPr>
  </singleXmlCell>
  <singleXmlCell id="235" r="I124" connectionId="0">
    <xmlCellPr id="1" uniqueName="P1075323">
      <xmlPr mapId="1" xpath="/GFI-IZD-POD/IFP-GFI-IZD-POD_1000340/P1075323" xmlDataType="decimal"/>
    </xmlCellPr>
  </singleXmlCell>
  <singleXmlCell id="236" r="H125" connectionId="0">
    <xmlCellPr id="1" uniqueName="P1075324">
      <xmlPr mapId="1" xpath="/GFI-IZD-POD/IFP-GFI-IZD-POD_1000340/P1075324" xmlDataType="decimal"/>
    </xmlCellPr>
  </singleXmlCell>
  <singleXmlCell id="237" r="I125" connectionId="0">
    <xmlCellPr id="1" uniqueName="P1075325">
      <xmlPr mapId="1" xpath="/GFI-IZD-POD/IFP-GFI-IZD-POD_1000340/P1075325" xmlDataType="decimal"/>
    </xmlCellPr>
  </singleXmlCell>
  <singleXmlCell id="238" r="H126" connectionId="0">
    <xmlCellPr id="1" uniqueName="P1075326">
      <xmlPr mapId="1" xpath="/GFI-IZD-POD/IFP-GFI-IZD-POD_1000340/P1075326" xmlDataType="decimal"/>
    </xmlCellPr>
  </singleXmlCell>
  <singleXmlCell id="239" r="I126" connectionId="0">
    <xmlCellPr id="1" uniqueName="P1075327">
      <xmlPr mapId="1" xpath="/GFI-IZD-POD/IFP-GFI-IZD-POD_1000340/P1075327" xmlDataType="decimal"/>
    </xmlCellPr>
  </singleXmlCell>
  <singleXmlCell id="240" r="H127" connectionId="0">
    <xmlCellPr id="1" uniqueName="P1075328">
      <xmlPr mapId="1" xpath="/GFI-IZD-POD/IFP-GFI-IZD-POD_1000340/P1075328" xmlDataType="decimal"/>
    </xmlCellPr>
  </singleXmlCell>
  <singleXmlCell id="241" r="I127" connectionId="0">
    <xmlCellPr id="1" uniqueName="P1075329">
      <xmlPr mapId="1" xpath="/GFI-IZD-POD/IFP-GFI-IZD-POD_1000340/P1075329" xmlDataType="decimal"/>
    </xmlCellPr>
  </singleXmlCell>
  <singleXmlCell id="242" r="H128" connectionId="0">
    <xmlCellPr id="1" uniqueName="P1075330">
      <xmlPr mapId="1" xpath="/GFI-IZD-POD/IFP-GFI-IZD-POD_1000340/P1075330" xmlDataType="decimal"/>
    </xmlCellPr>
  </singleXmlCell>
  <singleXmlCell id="243" r="I128" connectionId="0">
    <xmlCellPr id="1" uniqueName="P1075331">
      <xmlPr mapId="1" xpath="/GFI-IZD-POD/IFP-GFI-IZD-POD_1000340/P1075331" xmlDataType="decimal"/>
    </xmlCellPr>
  </singleXmlCell>
  <singleXmlCell id="244" r="H129" connectionId="0">
    <xmlCellPr id="1" uniqueName="P1075332">
      <xmlPr mapId="1" xpath="/GFI-IZD-POD/IFP-GFI-IZD-POD_1000340/P1075332" xmlDataType="decimal"/>
    </xmlCellPr>
  </singleXmlCell>
  <singleXmlCell id="245" r="I129" connectionId="0">
    <xmlCellPr id="1" uniqueName="P1075333">
      <xmlPr mapId="1" xpath="/GFI-IZD-POD/IFP-GFI-IZD-POD_1000340/P1075333" xmlDataType="decimal"/>
    </xmlCellPr>
  </singleXmlCell>
  <singleXmlCell id="246" r="H130" connectionId="0">
    <xmlCellPr id="1" uniqueName="P1075334">
      <xmlPr mapId="1" xpath="/GFI-IZD-POD/IFP-GFI-IZD-POD_1000340/P1075334" xmlDataType="decimal"/>
    </xmlCellPr>
  </singleXmlCell>
  <singleXmlCell id="247" r="I130" connectionId="0">
    <xmlCellPr id="1" uniqueName="P1075335">
      <xmlPr mapId="1" xpath="/GFI-IZD-POD/IFP-GFI-IZD-POD_1000340/P1075335" xmlDataType="decimal"/>
    </xmlCellPr>
  </singleXmlCell>
  <singleXmlCell id="248" r="H131" connectionId="0">
    <xmlCellPr id="1" uniqueName="P1075336">
      <xmlPr mapId="1" xpath="/GFI-IZD-POD/IFP-GFI-IZD-POD_1000340/P1075336" xmlDataType="decimal"/>
    </xmlCellPr>
  </singleXmlCell>
  <singleXmlCell id="249" r="I131" connectionId="0">
    <xmlCellPr id="1" uniqueName="P1075337">
      <xmlPr mapId="1" xpath="/GFI-IZD-POD/IFP-GFI-IZD-POD_1000340/P1075337" xmlDataType="decimal"/>
    </xmlCellPr>
  </singleXmlCell>
  <singleXmlCell id="250" r="H132" connectionId="0">
    <xmlCellPr id="1" uniqueName="P1075338">
      <xmlPr mapId="1" xpath="/GFI-IZD-POD/IFP-GFI-IZD-POD_1000340/P1075338" xmlDataType="decimal"/>
    </xmlCellPr>
  </singleXmlCell>
  <singleXmlCell id="251" r="I132" connectionId="0">
    <xmlCellPr id="1" uniqueName="P1075339">
      <xmlPr mapId="1" xpath="/GFI-IZD-POD/IFP-GFI-IZD-POD_1000340/P1075339" xmlDataType="decimal"/>
    </xmlCellPr>
  </singleXmlCell>
  <singleXmlCell id="252" r="H133" connectionId="0">
    <xmlCellPr id="1" uniqueName="P1075340">
      <xmlPr mapId="1" xpath="/GFI-IZD-POD/IFP-GFI-IZD-POD_1000340/P1075340" xmlDataType="decimal"/>
    </xmlCellPr>
  </singleXmlCell>
  <singleXmlCell id="253" r="I133" connectionId="0">
    <xmlCellPr id="1" uniqueName="P1075341">
      <xmlPr mapId="1" xpath="/GFI-IZD-POD/IFP-GFI-IZD-POD_1000340/P1075341" xmlDataType="decimal"/>
    </xmlCellPr>
  </singleXmlCell>
  <singleXmlCell id="254" r="H134" connectionId="0">
    <xmlCellPr id="1" uniqueName="P1075342">
      <xmlPr mapId="1" xpath="/GFI-IZD-POD/IFP-GFI-IZD-POD_1000340/P1075342" xmlDataType="decimal"/>
    </xmlCellPr>
  </singleXmlCell>
  <singleXmlCell id="255" r="I134"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32" r="H97" connectionId="0">
    <xmlCellPr id="1" uniqueName="P1076403">
      <xmlPr mapId="1" xpath="/GFI-IZD-POD/ISD-GFI-IZD-POD_1000341/P1076403" xmlDataType="decimal"/>
    </xmlCellPr>
  </singleXmlCell>
  <singleXmlCell id="433" r="I97" connectionId="0">
    <xmlCellPr id="1" uniqueName="P1076404">
      <xmlPr mapId="1" xpath="/GFI-IZD-POD/ISD-GFI-IZD-POD_1000341/P1076404" xmlDataType="decimal"/>
    </xmlCellPr>
  </singleXmlCell>
  <singleXmlCell id="434" r="H107" connectionId="0">
    <xmlCellPr id="1" uniqueName="P1076405">
      <xmlPr mapId="1" xpath="/GFI-IZD-POD/ISD-GFI-IZD-POD_1000341/P1076405" xmlDataType="decimal"/>
    </xmlCellPr>
  </singleXmlCell>
  <singleXmlCell id="435" r="I107" connectionId="0">
    <xmlCellPr id="1" uniqueName="P1076406">
      <xmlPr mapId="1" xpath="/GFI-IZD-POD/ISD-GFI-IZD-POD_1000341/P1076406" xmlDataType="decimal"/>
    </xmlCellPr>
  </singleXmlCell>
  <singleXmlCell id="436" r="H110" connectionId="0">
    <xmlCellPr id="1" uniqueName="P1076407">
      <xmlPr mapId="1" xpath="/GFI-IZD-POD/ISD-GFI-IZD-POD_1000341/P1076407" xmlDataType="decimal"/>
    </xmlCellPr>
  </singleXmlCell>
  <singleXmlCell id="437" r="I110" connectionId="0">
    <xmlCellPr id="1" uniqueName="P1076408">
      <xmlPr mapId="1" xpath="/GFI-IZD-POD/ISD-GFI-IZD-POD_1000341/P1076408" xmlDataType="decimal"/>
    </xmlCellPr>
  </singleXmlCell>
  <singleXmlCell id="438" r="H111" connectionId="0">
    <xmlCellPr id="1" uniqueName="P1076409">
      <xmlPr mapId="1" xpath="/GFI-IZD-POD/ISD-GFI-IZD-POD_1000341/P1076409" xmlDataType="decimal"/>
    </xmlCellPr>
  </singleXmlCell>
  <singleXmlCell id="439" r="I111" connectionId="0">
    <xmlCellPr id="1" uniqueName="P1076410">
      <xmlPr mapId="1" xpath="/GFI-IZD-POD/ISD-GFI-IZD-POD_1000341/P1076410" xmlDataType="decimal"/>
    </xmlCellPr>
  </singleXmlCell>
  <singleXmlCell id="440" r="H112" connectionId="0">
    <xmlCellPr id="1" uniqueName="P1076411">
      <xmlPr mapId="1" xpath="/GFI-IZD-POD/ISD-GFI-IZD-POD_1000341/P1076411" xmlDataType="decimal"/>
    </xmlCellPr>
  </singleXmlCell>
  <singleXmlCell id="441" r="I112"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9" r="H13" connectionId="0">
    <xmlCellPr id="1" uniqueName="P1078115">
      <xmlPr mapId="1" xpath="/GFI-IZD-POD/NTD-GFI-IZD-POD_1000343/P1078115" xmlDataType="decimal"/>
    </xmlCellPr>
  </singleXmlCell>
  <singleXmlCell id="562" r="I13" connectionId="0">
    <xmlCellPr id="1" uniqueName="P1078116">
      <xmlPr mapId="1" xpath="/GFI-IZD-POD/NTD-GFI-IZD-POD_1000343/P1078116" xmlDataType="decimal"/>
    </xmlCellPr>
  </singleXmlCell>
  <singleXmlCell id="563" r="H14" connectionId="0">
    <xmlCellPr id="1" uniqueName="P1078117">
      <xmlPr mapId="1" xpath="/GFI-IZD-POD/NTD-GFI-IZD-POD_1000343/P1078117" xmlDataType="decimal"/>
    </xmlCellPr>
  </singleXmlCell>
  <singleXmlCell id="564" r="I14" connectionId="0">
    <xmlCellPr id="1" uniqueName="P1078118">
      <xmlPr mapId="1" xpath="/GFI-IZD-POD/NTD-GFI-IZD-POD_1000343/P1078118" xmlDataType="decimal"/>
    </xmlCellPr>
  </singleXmlCell>
  <singleXmlCell id="565" r="H15" connectionId="0">
    <xmlCellPr id="1" uniqueName="P1078119">
      <xmlPr mapId="1" xpath="/GFI-IZD-POD/NTD-GFI-IZD-POD_1000343/P1078119" xmlDataType="decimal"/>
    </xmlCellPr>
  </singleXmlCell>
  <singleXmlCell id="566" r="I15" connectionId="0">
    <xmlCellPr id="1" uniqueName="P1078120">
      <xmlPr mapId="1" xpath="/GFI-IZD-POD/NTD-GFI-IZD-POD_1000343/P1078120" xmlDataType="decimal"/>
    </xmlCellPr>
  </singleXmlCell>
  <singleXmlCell id="567" r="H20" connectionId="0">
    <xmlCellPr id="1" uniqueName="P1078121">
      <xmlPr mapId="1" xpath="/GFI-IZD-POD/NTD-GFI-IZD-POD_1000343/P1078121" xmlDataType="decimal"/>
    </xmlCellPr>
  </singleXmlCell>
  <singleXmlCell id="568" r="I20" connectionId="0">
    <xmlCellPr id="1" uniqueName="P1078122">
      <xmlPr mapId="1" xpath="/GFI-IZD-POD/NTD-GFI-IZD-POD_1000343/P1078122" xmlDataType="decimal"/>
    </xmlCellPr>
  </singleXmlCell>
  <singleXmlCell id="569" r="H23" connectionId="0">
    <xmlCellPr id="1" uniqueName="P1078123">
      <xmlPr mapId="1" xpath="/GFI-IZD-POD/NTD-GFI-IZD-POD_1000343/P1078123" xmlDataType="decimal"/>
    </xmlCellPr>
  </singleXmlCell>
  <singleXmlCell id="570" r="I23" connectionId="0">
    <xmlCellPr id="1" uniqueName="P1078124">
      <xmlPr mapId="1" xpath="/GFI-IZD-POD/NTD-GFI-IZD-POD_1000343/P1078124" xmlDataType="decimal"/>
    </xmlCellPr>
  </singleXmlCell>
  <singleXmlCell id="571" r="H24" connectionId="0">
    <xmlCellPr id="1" uniqueName="P1078125">
      <xmlPr mapId="1" xpath="/GFI-IZD-POD/NTD-GFI-IZD-POD_1000343/P1078125" xmlDataType="decimal"/>
    </xmlCellPr>
  </singleXmlCell>
  <singleXmlCell id="572" r="I24" connectionId="0">
    <xmlCellPr id="1" uniqueName="P1078126">
      <xmlPr mapId="1" xpath="/GFI-IZD-POD/NTD-GFI-IZD-POD_1000343/P1078126" xmlDataType="decimal"/>
    </xmlCellPr>
  </singleXmlCell>
  <singleXmlCell id="573" r="H25" connectionId="0">
    <xmlCellPr id="1" uniqueName="P1078127">
      <xmlPr mapId="1" xpath="/GFI-IZD-POD/NTD-GFI-IZD-POD_1000343/P1078127" xmlDataType="decimal"/>
    </xmlCellPr>
  </singleXmlCell>
  <singleXmlCell id="574" r="I25" connectionId="0">
    <xmlCellPr id="1" uniqueName="P1078128">
      <xmlPr mapId="1" xpath="/GFI-IZD-POD/NTD-GFI-IZD-POD_1000343/P1078128" xmlDataType="decimal"/>
    </xmlCellPr>
  </singleXmlCell>
  <singleXmlCell id="575" r="H26" connectionId="0">
    <xmlCellPr id="1" uniqueName="P1078129">
      <xmlPr mapId="1" xpath="/GFI-IZD-POD/NTD-GFI-IZD-POD_1000343/P1078129" xmlDataType="decimal"/>
    </xmlCellPr>
  </singleXmlCell>
  <singleXmlCell id="576" r="I26" connectionId="0">
    <xmlCellPr id="1" uniqueName="P1078130">
      <xmlPr mapId="1" xpath="/GFI-IZD-POD/NTD-GFI-IZD-POD_1000343/P1078130" xmlDataType="decimal"/>
    </xmlCellPr>
  </singleXmlCell>
  <singleXmlCell id="577" r="H27" connectionId="0">
    <xmlCellPr id="1" uniqueName="P1078131">
      <xmlPr mapId="1" xpath="/GFI-IZD-POD/NTD-GFI-IZD-POD_1000343/P1078131" xmlDataType="decimal"/>
    </xmlCellPr>
  </singleXmlCell>
  <singleXmlCell id="578" r="I27" connectionId="0">
    <xmlCellPr id="1" uniqueName="P1078132">
      <xmlPr mapId="1" xpath="/GFI-IZD-POD/NTD-GFI-IZD-POD_1000343/P1078132" xmlDataType="decimal"/>
    </xmlCellPr>
  </singleXmlCell>
  <singleXmlCell id="579" r="H28" connectionId="0">
    <xmlCellPr id="1" uniqueName="P1078133">
      <xmlPr mapId="1" xpath="/GFI-IZD-POD/NTD-GFI-IZD-POD_1000343/P1078133" xmlDataType="decimal"/>
    </xmlCellPr>
  </singleXmlCell>
  <singleXmlCell id="580" r="I28" connectionId="0">
    <xmlCellPr id="1" uniqueName="P1078134">
      <xmlPr mapId="1" xpath="/GFI-IZD-POD/NTD-GFI-IZD-POD_1000343/P1078134" xmlDataType="decimal"/>
    </xmlCellPr>
  </singleXmlCell>
  <singleXmlCell id="581" r="H29" connectionId="0">
    <xmlCellPr id="1" uniqueName="P1078135">
      <xmlPr mapId="1" xpath="/GFI-IZD-POD/NTD-GFI-IZD-POD_1000343/P1078135" xmlDataType="decimal"/>
    </xmlCellPr>
  </singleXmlCell>
  <singleXmlCell id="582" r="I29" connectionId="0">
    <xmlCellPr id="1" uniqueName="P1078136">
      <xmlPr mapId="1" xpath="/GFI-IZD-POD/NTD-GFI-IZD-POD_1000343/P1078136" xmlDataType="decimal"/>
    </xmlCellPr>
  </singleXmlCell>
  <singleXmlCell id="583" r="H30" connectionId="0">
    <xmlCellPr id="1" uniqueName="P1078137">
      <xmlPr mapId="1" xpath="/GFI-IZD-POD/NTD-GFI-IZD-POD_1000343/P1078137" xmlDataType="decimal"/>
    </xmlCellPr>
  </singleXmlCell>
  <singleXmlCell id="584" r="I30" connectionId="0">
    <xmlCellPr id="1" uniqueName="P1078138">
      <xmlPr mapId="1" xpath="/GFI-IZD-POD/NTD-GFI-IZD-POD_1000343/P1078138" xmlDataType="decimal"/>
    </xmlCellPr>
  </singleXmlCell>
  <singleXmlCell id="585" r="H31" connectionId="0">
    <xmlCellPr id="1" uniqueName="P1078139">
      <xmlPr mapId="1" xpath="/GFI-IZD-POD/NTD-GFI-IZD-POD_1000343/P1078139" xmlDataType="decimal"/>
    </xmlCellPr>
  </singleXmlCell>
  <singleXmlCell id="586" r="I31" connectionId="0">
    <xmlCellPr id="1" uniqueName="P1078140">
      <xmlPr mapId="1" xpath="/GFI-IZD-POD/NTD-GFI-IZD-POD_1000343/P1078140" xmlDataType="decimal"/>
    </xmlCellPr>
  </singleXmlCell>
  <singleXmlCell id="587" r="H32" connectionId="0">
    <xmlCellPr id="1" uniqueName="P1078141">
      <xmlPr mapId="1" xpath="/GFI-IZD-POD/NTD-GFI-IZD-POD_1000343/P1078141" xmlDataType="decimal"/>
    </xmlCellPr>
  </singleXmlCell>
  <singleXmlCell id="588" r="I32" connectionId="0">
    <xmlCellPr id="1" uniqueName="P1078142">
      <xmlPr mapId="1" xpath="/GFI-IZD-POD/NTD-GFI-IZD-POD_1000343/P1078142" xmlDataType="decimal"/>
    </xmlCellPr>
  </singleXmlCell>
  <singleXmlCell id="589" r="H33" connectionId="0">
    <xmlCellPr id="1" uniqueName="P1078143">
      <xmlPr mapId="1" xpath="/GFI-IZD-POD/NTD-GFI-IZD-POD_1000343/P1078143" xmlDataType="decimal"/>
    </xmlCellPr>
  </singleXmlCell>
  <singleXmlCell id="590" r="I33" connectionId="0">
    <xmlCellPr id="1" uniqueName="P1078144">
      <xmlPr mapId="1" xpath="/GFI-IZD-POD/NTD-GFI-IZD-POD_1000343/P1078144" xmlDataType="decimal"/>
    </xmlCellPr>
  </singleXmlCell>
  <singleXmlCell id="591" r="H34" connectionId="0">
    <xmlCellPr id="1" uniqueName="P1078145">
      <xmlPr mapId="1" xpath="/GFI-IZD-POD/NTD-GFI-IZD-POD_1000343/P1078145" xmlDataType="decimal"/>
    </xmlCellPr>
  </singleXmlCell>
  <singleXmlCell id="592" r="I34" connectionId="0">
    <xmlCellPr id="1" uniqueName="P1078146">
      <xmlPr mapId="1" xpath="/GFI-IZD-POD/NTD-GFI-IZD-POD_1000343/P1078146" xmlDataType="decimal"/>
    </xmlCellPr>
  </singleXmlCell>
  <singleXmlCell id="593" r="H35" connectionId="0">
    <xmlCellPr id="1" uniqueName="P1078147">
      <xmlPr mapId="1" xpath="/GFI-IZD-POD/NTD-GFI-IZD-POD_1000343/P1078147" xmlDataType="decimal"/>
    </xmlCellPr>
  </singleXmlCell>
  <singleXmlCell id="594" r="I35" connectionId="0">
    <xmlCellPr id="1" uniqueName="P1078148">
      <xmlPr mapId="1" xpath="/GFI-IZD-POD/NTD-GFI-IZD-POD_1000343/P1078148" xmlDataType="decimal"/>
    </xmlCellPr>
  </singleXmlCell>
  <singleXmlCell id="595" r="H36" connectionId="0">
    <xmlCellPr id="1" uniqueName="P1078149">
      <xmlPr mapId="1" xpath="/GFI-IZD-POD/NTD-GFI-IZD-POD_1000343/P1078149" xmlDataType="decimal"/>
    </xmlCellPr>
  </singleXmlCell>
  <singleXmlCell id="596" r="I36" connectionId="0">
    <xmlCellPr id="1" uniqueName="P1078150">
      <xmlPr mapId="1" xpath="/GFI-IZD-POD/NTD-GFI-IZD-POD_1000343/P1078150" xmlDataType="decimal"/>
    </xmlCellPr>
  </singleXmlCell>
  <singleXmlCell id="597" r="H38" connectionId="0">
    <xmlCellPr id="1" uniqueName="P1078151">
      <xmlPr mapId="1" xpath="/GFI-IZD-POD/NTD-GFI-IZD-POD_1000343/P1078151" xmlDataType="decimal"/>
    </xmlCellPr>
  </singleXmlCell>
  <singleXmlCell id="598" r="I38" connectionId="0">
    <xmlCellPr id="1" uniqueName="P1078152">
      <xmlPr mapId="1" xpath="/GFI-IZD-POD/NTD-GFI-IZD-POD_1000343/P1078152" xmlDataType="decimal"/>
    </xmlCellPr>
  </singleXmlCell>
  <singleXmlCell id="599" r="H39" connectionId="0">
    <xmlCellPr id="1" uniqueName="P1078153">
      <xmlPr mapId="1" xpath="/GFI-IZD-POD/NTD-GFI-IZD-POD_1000343/P1078153" xmlDataType="decimal"/>
    </xmlCellPr>
  </singleXmlCell>
  <singleXmlCell id="600" r="I39" connectionId="0">
    <xmlCellPr id="1" uniqueName="P1078154">
      <xmlPr mapId="1" xpath="/GFI-IZD-POD/NTD-GFI-IZD-POD_1000343/P1078154" xmlDataType="decimal"/>
    </xmlCellPr>
  </singleXmlCell>
  <singleXmlCell id="601" r="H40" connectionId="0">
    <xmlCellPr id="1" uniqueName="P1078155">
      <xmlPr mapId="1" xpath="/GFI-IZD-POD/NTD-GFI-IZD-POD_1000343/P1078155" xmlDataType="decimal"/>
    </xmlCellPr>
  </singleXmlCell>
  <singleXmlCell id="602" r="I40" connectionId="0">
    <xmlCellPr id="1" uniqueName="P1078156">
      <xmlPr mapId="1" xpath="/GFI-IZD-POD/NTD-GFI-IZD-POD_1000343/P1078156" xmlDataType="decimal"/>
    </xmlCellPr>
  </singleXmlCell>
  <singleXmlCell id="605" r="H42" connectionId="0">
    <xmlCellPr id="1" uniqueName="P1078159">
      <xmlPr mapId="1" xpath="/GFI-IZD-POD/NTD-GFI-IZD-POD_1000343/P1078159" xmlDataType="decimal"/>
    </xmlCellPr>
  </singleXmlCell>
  <singleXmlCell id="606" r="I42" connectionId="0">
    <xmlCellPr id="1" uniqueName="P1078160">
      <xmlPr mapId="1" xpath="/GFI-IZD-POD/NTD-GFI-IZD-POD_1000343/P1078160" xmlDataType="decimal"/>
    </xmlCellPr>
  </singleXmlCell>
  <singleXmlCell id="607" r="H43" connectionId="0">
    <xmlCellPr id="1" uniqueName="P1078161">
      <xmlPr mapId="1" xpath="/GFI-IZD-POD/NTD-GFI-IZD-POD_1000343/P1078161" xmlDataType="decimal"/>
    </xmlCellPr>
  </singleXmlCell>
  <singleXmlCell id="608" r="I43" connectionId="0">
    <xmlCellPr id="1" uniqueName="P1078162">
      <xmlPr mapId="1" xpath="/GFI-IZD-POD/NTD-GFI-IZD-POD_1000343/P1078162" xmlDataType="decimal"/>
    </xmlCellPr>
  </singleXmlCell>
  <singleXmlCell id="609" r="H44" connectionId="0">
    <xmlCellPr id="1" uniqueName="P1078163">
      <xmlPr mapId="1" xpath="/GFI-IZD-POD/NTD-GFI-IZD-POD_1000343/P1078163" xmlDataType="decimal"/>
    </xmlCellPr>
  </singleXmlCell>
  <singleXmlCell id="610" r="I44" connectionId="0">
    <xmlCellPr id="1" uniqueName="P1078164">
      <xmlPr mapId="1" xpath="/GFI-IZD-POD/NTD-GFI-IZD-POD_1000343/P1078164" xmlDataType="decimal"/>
    </xmlCellPr>
  </singleXmlCell>
  <singleXmlCell id="611" r="H45" connectionId="0">
    <xmlCellPr id="1" uniqueName="P1078165">
      <xmlPr mapId="1" xpath="/GFI-IZD-POD/NTD-GFI-IZD-POD_1000343/P1078165" xmlDataType="decimal"/>
    </xmlCellPr>
  </singleXmlCell>
  <singleXmlCell id="612" r="I45" connectionId="0">
    <xmlCellPr id="1" uniqueName="P1078166">
      <xmlPr mapId="1" xpath="/GFI-IZD-POD/NTD-GFI-IZD-POD_1000343/P1078166" xmlDataType="decimal"/>
    </xmlCellPr>
  </singleXmlCell>
  <singleXmlCell id="613" r="H46" connectionId="0">
    <xmlCellPr id="1" uniqueName="P1078167">
      <xmlPr mapId="1" xpath="/GFI-IZD-POD/NTD-GFI-IZD-POD_1000343/P1078167" xmlDataType="decimal"/>
    </xmlCellPr>
  </singleXmlCell>
  <singleXmlCell id="614" r="I46" connectionId="0">
    <xmlCellPr id="1" uniqueName="P1078168">
      <xmlPr mapId="1" xpath="/GFI-IZD-POD/NTD-GFI-IZD-POD_1000343/P1078168" xmlDataType="decimal"/>
    </xmlCellPr>
  </singleXmlCell>
  <singleXmlCell id="615" r="H47" connectionId="0">
    <xmlCellPr id="1" uniqueName="P1078169">
      <xmlPr mapId="1" xpath="/GFI-IZD-POD/NTD-GFI-IZD-POD_1000343/P1078169" xmlDataType="decimal"/>
    </xmlCellPr>
  </singleXmlCell>
  <singleXmlCell id="616" r="I47" connectionId="0">
    <xmlCellPr id="1" uniqueName="P1078170">
      <xmlPr mapId="1" xpath="/GFI-IZD-POD/NTD-GFI-IZD-POD_1000343/P1078170" xmlDataType="decimal"/>
    </xmlCellPr>
  </singleXmlCell>
  <singleXmlCell id="617" r="H48" connectionId="0">
    <xmlCellPr id="1" uniqueName="P1078171">
      <xmlPr mapId="1" xpath="/GFI-IZD-POD/NTD-GFI-IZD-POD_1000343/P1078171" xmlDataType="decimal"/>
    </xmlCellPr>
  </singleXmlCell>
  <singleXmlCell id="618" r="I48" connectionId="0">
    <xmlCellPr id="1" uniqueName="P1078172">
      <xmlPr mapId="1" xpath="/GFI-IZD-POD/NTD-GFI-IZD-POD_1000343/P1078172" xmlDataType="decimal"/>
    </xmlCellPr>
  </singleXmlCell>
  <singleXmlCell id="619" r="H49" connectionId="0">
    <xmlCellPr id="1" uniqueName="P1078173">
      <xmlPr mapId="1" xpath="/GFI-IZD-POD/NTD-GFI-IZD-POD_1000343/P1078173" xmlDataType="decimal"/>
    </xmlCellPr>
  </singleXmlCell>
  <singleXmlCell id="620" r="I49" connectionId="0">
    <xmlCellPr id="1" uniqueName="P1078174">
      <xmlPr mapId="1" xpath="/GFI-IZD-POD/NTD-GFI-IZD-POD_1000343/P1078174" xmlDataType="decimal"/>
    </xmlCellPr>
  </singleXmlCell>
  <singleXmlCell id="621" r="H50" connectionId="0">
    <xmlCellPr id="1" uniqueName="P1078175">
      <xmlPr mapId="1" xpath="/GFI-IZD-POD/NTD-GFI-IZD-POD_1000343/P1078175" xmlDataType="decimal"/>
    </xmlCellPr>
  </singleXmlCell>
  <singleXmlCell id="622" r="I50" connectionId="0">
    <xmlCellPr id="1" uniqueName="P1078176">
      <xmlPr mapId="1" xpath="/GFI-IZD-POD/NTD-GFI-IZD-POD_1000343/P1078176" xmlDataType="decimal"/>
    </xmlCellPr>
  </singleXmlCell>
  <singleXmlCell id="623" r="H51" connectionId="0">
    <xmlCellPr id="1" uniqueName="P1078177">
      <xmlPr mapId="1" xpath="/GFI-IZD-POD/NTD-GFI-IZD-POD_1000343/P1078177" xmlDataType="decimal"/>
    </xmlCellPr>
  </singleXmlCell>
  <singleXmlCell id="624" r="I51" connectionId="0">
    <xmlCellPr id="1" uniqueName="P1078178">
      <xmlPr mapId="1" xpath="/GFI-IZD-POD/NTD-GFI-IZD-POD_1000343/P1078178" xmlDataType="decimal"/>
    </xmlCellPr>
  </singleXmlCell>
  <singleXmlCell id="625" r="H52" connectionId="0">
    <xmlCellPr id="1" uniqueName="P1078179">
      <xmlPr mapId="1" xpath="/GFI-IZD-POD/NTD-GFI-IZD-POD_1000343/P1078179" xmlDataType="decimal"/>
    </xmlCellPr>
  </singleXmlCell>
  <singleXmlCell id="626" r="I52" connectionId="0">
    <xmlCellPr id="1" uniqueName="P1078180">
      <xmlPr mapId="1" xpath="/GFI-IZD-POD/NTD-GFI-IZD-POD_1000343/P1078180" xmlDataType="decimal"/>
    </xmlCellPr>
  </singleXmlCell>
  <singleXmlCell id="627" r="H53" connectionId="0">
    <xmlCellPr id="1" uniqueName="P1078181">
      <xmlPr mapId="1" xpath="/GFI-IZD-POD/NTD-GFI-IZD-POD_1000343/P1078181" xmlDataType="decimal"/>
    </xmlCellPr>
  </singleXmlCell>
  <singleXmlCell id="628" r="I53" connectionId="0">
    <xmlCellPr id="1" uniqueName="P1078182">
      <xmlPr mapId="1" xpath="/GFI-IZD-POD/NTD-GFI-IZD-POD_1000343/P1078182" xmlDataType="decimal"/>
    </xmlCellPr>
  </singleXmlCell>
  <singleXmlCell id="603" r="H41" connectionId="0">
    <xmlCellPr id="1" uniqueName="P1078157">
      <xmlPr mapId="1" xpath="/GFI-IZD-POD/NTD-GFI-IZD-POD_1000343/P1078157" xmlDataType="decimal"/>
    </xmlCellPr>
  </singleXmlCell>
  <singleXmlCell id="604" r="I41" connectionId="0">
    <xmlCellPr id="1" uniqueName="P1078158">
      <xmlPr mapId="1" xpath="/GFI-IZD-POD/NTD-GFI-IZD-POD_1000343/P1078158"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U7" connectionId="0">
    <xmlCellPr id="1" uniqueName="P1081535">
      <xmlPr mapId="1" xpath="/GFI-IZD-POD/IPK-GFI-IZD-POD_1000344/P1081535" xmlDataType="decimal"/>
    </xmlCellPr>
  </singleXmlCell>
  <singleXmlCell id="641" r="V7" connectionId="0">
    <xmlCellPr id="1" uniqueName="P1081536">
      <xmlPr mapId="1" xpath="/GFI-IZD-POD/IPK-GFI-IZD-POD_1000344/P1081536" xmlDataType="decimal"/>
    </xmlCellPr>
  </singleXmlCell>
  <singleXmlCell id="647" r="W7" connectionId="0">
    <xmlCellPr id="1" uniqueName="P1081537">
      <xmlPr mapId="1" xpath="/GFI-IZD-POD/IPK-GFI-IZD-POD_1000344/P1081537" xmlDataType="decimal"/>
    </xmlCellPr>
  </singleXmlCell>
  <singleXmlCell id="648" r="X7" connectionId="0">
    <xmlCellPr id="1" uniqueName="P1081538">
      <xmlPr mapId="1" xpath="/GFI-IZD-POD/IPK-GFI-IZD-POD_1000344/P1081538" xmlDataType="decimal"/>
    </xmlCellPr>
  </singleXmlCell>
  <singleXmlCell id="649" r="Y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U8" connectionId="0">
    <xmlCellPr id="1" uniqueName="P1081649">
      <xmlPr mapId="1" xpath="/GFI-IZD-POD/IPK-GFI-IZD-POD_1000344/P1081649" xmlDataType="decimal"/>
    </xmlCellPr>
  </singleXmlCell>
  <singleXmlCell id="662" r="V8" connectionId="0">
    <xmlCellPr id="1" uniqueName="P1081651">
      <xmlPr mapId="1" xpath="/GFI-IZD-POD/IPK-GFI-IZD-POD_1000344/P1081651" xmlDataType="decimal"/>
    </xmlCellPr>
  </singleXmlCell>
  <singleXmlCell id="663" r="W8" connectionId="0">
    <xmlCellPr id="1" uniqueName="P1081656">
      <xmlPr mapId="1" xpath="/GFI-IZD-POD/IPK-GFI-IZD-POD_1000344/P1081656" xmlDataType="decimal"/>
    </xmlCellPr>
  </singleXmlCell>
  <singleXmlCell id="664" r="X8" connectionId="0">
    <xmlCellPr id="1" uniqueName="P1081658">
      <xmlPr mapId="1" xpath="/GFI-IZD-POD/IPK-GFI-IZD-POD_1000344/P1081658" xmlDataType="decimal"/>
    </xmlCellPr>
  </singleXmlCell>
  <singleXmlCell id="665" r="Y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U9" connectionId="0">
    <xmlCellPr id="1" uniqueName="P1081664">
      <xmlPr mapId="1" xpath="/GFI-IZD-POD/IPK-GFI-IZD-POD_1000344/P1081664" xmlDataType="decimal"/>
    </xmlCellPr>
  </singleXmlCell>
  <singleXmlCell id="678" r="V9" connectionId="0">
    <xmlCellPr id="1" uniqueName="P1081666">
      <xmlPr mapId="1" xpath="/GFI-IZD-POD/IPK-GFI-IZD-POD_1000344/P1081666" xmlDataType="decimal"/>
    </xmlCellPr>
  </singleXmlCell>
  <singleXmlCell id="679" r="W9" connectionId="0">
    <xmlCellPr id="1" uniqueName="P1081668">
      <xmlPr mapId="1" xpath="/GFI-IZD-POD/IPK-GFI-IZD-POD_1000344/P1081668" xmlDataType="decimal"/>
    </xmlCellPr>
  </singleXmlCell>
  <singleXmlCell id="680" r="X9" connectionId="0">
    <xmlCellPr id="1" uniqueName="P1081670">
      <xmlPr mapId="1" xpath="/GFI-IZD-POD/IPK-GFI-IZD-POD_1000344/P1081670" xmlDataType="decimal"/>
    </xmlCellPr>
  </singleXmlCell>
  <singleXmlCell id="681" r="Y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U10" connectionId="0">
    <xmlCellPr id="1" uniqueName="P1081676">
      <xmlPr mapId="1" xpath="/GFI-IZD-POD/IPK-GFI-IZD-POD_1000344/P1081676" xmlDataType="decimal"/>
    </xmlCellPr>
  </singleXmlCell>
  <singleXmlCell id="696" r="V10" connectionId="0">
    <xmlCellPr id="1" uniqueName="P1081678">
      <xmlPr mapId="1" xpath="/GFI-IZD-POD/IPK-GFI-IZD-POD_1000344/P1081678" xmlDataType="decimal"/>
    </xmlCellPr>
  </singleXmlCell>
  <singleXmlCell id="697" r="W10" connectionId="0">
    <xmlCellPr id="1" uniqueName="P1081680">
      <xmlPr mapId="1" xpath="/GFI-IZD-POD/IPK-GFI-IZD-POD_1000344/P1081680" xmlDataType="decimal"/>
    </xmlCellPr>
  </singleXmlCell>
  <singleXmlCell id="698" r="X10" connectionId="0">
    <xmlCellPr id="1" uniqueName="P1081682">
      <xmlPr mapId="1" xpath="/GFI-IZD-POD/IPK-GFI-IZD-POD_1000344/P1081682" xmlDataType="decimal"/>
    </xmlCellPr>
  </singleXmlCell>
  <singleXmlCell id="699" r="Y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U11" connectionId="0">
    <xmlCellPr id="1" uniqueName="P1081687">
      <xmlPr mapId="1" xpath="/GFI-IZD-POD/IPK-GFI-IZD-POD_1000344/P1081687" xmlDataType="decimal"/>
    </xmlCellPr>
  </singleXmlCell>
  <singleXmlCell id="712" r="V11" connectionId="0">
    <xmlCellPr id="1" uniqueName="P1081688">
      <xmlPr mapId="1" xpath="/GFI-IZD-POD/IPK-GFI-IZD-POD_1000344/P1081688" xmlDataType="decimal"/>
    </xmlCellPr>
  </singleXmlCell>
  <singleXmlCell id="713" r="W11" connectionId="0">
    <xmlCellPr id="1" uniqueName="P1081689">
      <xmlPr mapId="1" xpath="/GFI-IZD-POD/IPK-GFI-IZD-POD_1000344/P1081689" xmlDataType="decimal"/>
    </xmlCellPr>
  </singleXmlCell>
  <singleXmlCell id="714" r="X11" connectionId="0">
    <xmlCellPr id="1" uniqueName="P1081690">
      <xmlPr mapId="1" xpath="/GFI-IZD-POD/IPK-GFI-IZD-POD_1000344/P1081690" xmlDataType="decimal"/>
    </xmlCellPr>
  </singleXmlCell>
  <singleXmlCell id="715" r="Y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U12" connectionId="0">
    <xmlCellPr id="1" uniqueName="P1081699">
      <xmlPr mapId="1" xpath="/GFI-IZD-POD/IPK-GFI-IZD-POD_1000344/P1081699" xmlDataType="decimal"/>
    </xmlCellPr>
  </singleXmlCell>
  <singleXmlCell id="728" r="V12" connectionId="0">
    <xmlCellPr id="1" uniqueName="P1081700">
      <xmlPr mapId="1" xpath="/GFI-IZD-POD/IPK-GFI-IZD-POD_1000344/P1081700" xmlDataType="decimal"/>
    </xmlCellPr>
  </singleXmlCell>
  <singleXmlCell id="729" r="W12" connectionId="0">
    <xmlCellPr id="1" uniqueName="P1081701">
      <xmlPr mapId="1" xpath="/GFI-IZD-POD/IPK-GFI-IZD-POD_1000344/P1081701" xmlDataType="decimal"/>
    </xmlCellPr>
  </singleXmlCell>
  <singleXmlCell id="730" r="X12" connectionId="0">
    <xmlCellPr id="1" uniqueName="P1081702">
      <xmlPr mapId="1" xpath="/GFI-IZD-POD/IPK-GFI-IZD-POD_1000344/P1081702" xmlDataType="decimal"/>
    </xmlCellPr>
  </singleXmlCell>
  <singleXmlCell id="731" r="Y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U13" connectionId="0">
    <xmlCellPr id="1" uniqueName="P1081706">
      <xmlPr mapId="1" xpath="/GFI-IZD-POD/IPK-GFI-IZD-POD_1000344/P1081706" xmlDataType="decimal"/>
    </xmlCellPr>
  </singleXmlCell>
  <singleXmlCell id="744" r="V13" connectionId="0">
    <xmlCellPr id="1" uniqueName="P1081707">
      <xmlPr mapId="1" xpath="/GFI-IZD-POD/IPK-GFI-IZD-POD_1000344/P1081707" xmlDataType="decimal"/>
    </xmlCellPr>
  </singleXmlCell>
  <singleXmlCell id="745" r="W13" connectionId="0">
    <xmlCellPr id="1" uniqueName="P1081708">
      <xmlPr mapId="1" xpath="/GFI-IZD-POD/IPK-GFI-IZD-POD_1000344/P1081708" xmlDataType="decimal"/>
    </xmlCellPr>
  </singleXmlCell>
  <singleXmlCell id="746" r="X13" connectionId="0">
    <xmlCellPr id="1" uniqueName="P1081709">
      <xmlPr mapId="1" xpath="/GFI-IZD-POD/IPK-GFI-IZD-POD_1000344/P1081709" xmlDataType="decimal"/>
    </xmlCellPr>
  </singleXmlCell>
  <singleXmlCell id="747" r="Y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U14" connectionId="0">
    <xmlCellPr id="1" uniqueName="P1081714">
      <xmlPr mapId="1" xpath="/GFI-IZD-POD/IPK-GFI-IZD-POD_1000344/P1081714" xmlDataType="decimal"/>
    </xmlCellPr>
  </singleXmlCell>
  <singleXmlCell id="760" r="V14" connectionId="0">
    <xmlCellPr id="1" uniqueName="P1081715">
      <xmlPr mapId="1" xpath="/GFI-IZD-POD/IPK-GFI-IZD-POD_1000344/P1081715" xmlDataType="decimal"/>
    </xmlCellPr>
  </singleXmlCell>
  <singleXmlCell id="761" r="W14" connectionId="0">
    <xmlCellPr id="1" uniqueName="P1081716">
      <xmlPr mapId="1" xpath="/GFI-IZD-POD/IPK-GFI-IZD-POD_1000344/P1081716" xmlDataType="decimal"/>
    </xmlCellPr>
  </singleXmlCell>
  <singleXmlCell id="762" r="X14" connectionId="0">
    <xmlCellPr id="1" uniqueName="P1081717">
      <xmlPr mapId="1" xpath="/GFI-IZD-POD/IPK-GFI-IZD-POD_1000344/P1081717" xmlDataType="decimal"/>
    </xmlCellPr>
  </singleXmlCell>
  <singleXmlCell id="763" r="Y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U15" connectionId="0">
    <xmlCellPr id="1" uniqueName="P1081882">
      <xmlPr mapId="1" xpath="/GFI-IZD-POD/IPK-GFI-IZD-POD_1000344/P1081882" xmlDataType="decimal"/>
    </xmlCellPr>
  </singleXmlCell>
  <singleXmlCell id="776" r="V15" connectionId="0">
    <xmlCellPr id="1" uniqueName="P1081888">
      <xmlPr mapId="1" xpath="/GFI-IZD-POD/IPK-GFI-IZD-POD_1000344/P1081888" xmlDataType="decimal"/>
    </xmlCellPr>
  </singleXmlCell>
  <singleXmlCell id="777" r="W15" connectionId="0">
    <xmlCellPr id="1" uniqueName="P1081891">
      <xmlPr mapId="1" xpath="/GFI-IZD-POD/IPK-GFI-IZD-POD_1000344/P1081891" xmlDataType="decimal"/>
    </xmlCellPr>
  </singleXmlCell>
  <singleXmlCell id="778" r="X15" connectionId="0">
    <xmlCellPr id="1" uniqueName="P1081893">
      <xmlPr mapId="1" xpath="/GFI-IZD-POD/IPK-GFI-IZD-POD_1000344/P1081893" xmlDataType="decimal"/>
    </xmlCellPr>
  </singleXmlCell>
  <singleXmlCell id="779" r="Y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U16" connectionId="0">
    <xmlCellPr id="1" uniqueName="P1081903">
      <xmlPr mapId="1" xpath="/GFI-IZD-POD/IPK-GFI-IZD-POD_1000344/P1081903" xmlDataType="decimal"/>
    </xmlCellPr>
  </singleXmlCell>
  <singleXmlCell id="792" r="V16" connectionId="0">
    <xmlCellPr id="1" uniqueName="P1081906">
      <xmlPr mapId="1" xpath="/GFI-IZD-POD/IPK-GFI-IZD-POD_1000344/P1081906" xmlDataType="decimal"/>
    </xmlCellPr>
  </singleXmlCell>
  <singleXmlCell id="793" r="W16" connectionId="0">
    <xmlCellPr id="1" uniqueName="P1081908">
      <xmlPr mapId="1" xpath="/GFI-IZD-POD/IPK-GFI-IZD-POD_1000344/P1081908" xmlDataType="decimal"/>
    </xmlCellPr>
  </singleXmlCell>
  <singleXmlCell id="794" r="X16" connectionId="0">
    <xmlCellPr id="1" uniqueName="P1081915">
      <xmlPr mapId="1" xpath="/GFI-IZD-POD/IPK-GFI-IZD-POD_1000344/P1081915" xmlDataType="decimal"/>
    </xmlCellPr>
  </singleXmlCell>
  <singleXmlCell id="795" r="Y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U17" connectionId="0">
    <xmlCellPr id="1" uniqueName="P1081927">
      <xmlPr mapId="1" xpath="/GFI-IZD-POD/IPK-GFI-IZD-POD_1000344/P1081927" xmlDataType="decimal"/>
    </xmlCellPr>
  </singleXmlCell>
  <singleXmlCell id="808" r="V17" connectionId="0">
    <xmlCellPr id="1" uniqueName="P1081929">
      <xmlPr mapId="1" xpath="/GFI-IZD-POD/IPK-GFI-IZD-POD_1000344/P1081929" xmlDataType="decimal"/>
    </xmlCellPr>
  </singleXmlCell>
  <singleXmlCell id="809" r="W17" connectionId="0">
    <xmlCellPr id="1" uniqueName="P1081930">
      <xmlPr mapId="1" xpath="/GFI-IZD-POD/IPK-GFI-IZD-POD_1000344/P1081930" xmlDataType="decimal"/>
    </xmlCellPr>
  </singleXmlCell>
  <singleXmlCell id="810" r="X17" connectionId="0">
    <xmlCellPr id="1" uniqueName="P1081932">
      <xmlPr mapId="1" xpath="/GFI-IZD-POD/IPK-GFI-IZD-POD_1000344/P1081932" xmlDataType="decimal"/>
    </xmlCellPr>
  </singleXmlCell>
  <singleXmlCell id="811" r="Y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U18" connectionId="0">
    <xmlCellPr id="1" uniqueName="P1081942">
      <xmlPr mapId="1" xpath="/GFI-IZD-POD/IPK-GFI-IZD-POD_1000344/P1081942" xmlDataType="decimal"/>
    </xmlCellPr>
  </singleXmlCell>
  <singleXmlCell id="824" r="V18" connectionId="0">
    <xmlCellPr id="1" uniqueName="P1081944">
      <xmlPr mapId="1" xpath="/GFI-IZD-POD/IPK-GFI-IZD-POD_1000344/P1081944" xmlDataType="decimal"/>
    </xmlCellPr>
  </singleXmlCell>
  <singleXmlCell id="825" r="W18" connectionId="0">
    <xmlCellPr id="1" uniqueName="P1081946">
      <xmlPr mapId="1" xpath="/GFI-IZD-POD/IPK-GFI-IZD-POD_1000344/P1081946" xmlDataType="decimal"/>
    </xmlCellPr>
  </singleXmlCell>
  <singleXmlCell id="826" r="X18" connectionId="0">
    <xmlCellPr id="1" uniqueName="P1081948">
      <xmlPr mapId="1" xpath="/GFI-IZD-POD/IPK-GFI-IZD-POD_1000344/P1081948" xmlDataType="decimal"/>
    </xmlCellPr>
  </singleXmlCell>
  <singleXmlCell id="827" r="Y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U19" connectionId="0">
    <xmlCellPr id="1" uniqueName="P1081962">
      <xmlPr mapId="1" xpath="/GFI-IZD-POD/IPK-GFI-IZD-POD_1000344/P1081962" xmlDataType="decimal"/>
    </xmlCellPr>
  </singleXmlCell>
  <singleXmlCell id="840" r="V19" connectionId="0">
    <xmlCellPr id="1" uniqueName="P1081964">
      <xmlPr mapId="1" xpath="/GFI-IZD-POD/IPK-GFI-IZD-POD_1000344/P1081964" xmlDataType="decimal"/>
    </xmlCellPr>
  </singleXmlCell>
  <singleXmlCell id="841" r="W19" connectionId="0">
    <xmlCellPr id="1" uniqueName="P1081966">
      <xmlPr mapId="1" xpath="/GFI-IZD-POD/IPK-GFI-IZD-POD_1000344/P1081966" xmlDataType="decimal"/>
    </xmlCellPr>
  </singleXmlCell>
  <singleXmlCell id="842" r="X19" connectionId="0">
    <xmlCellPr id="1" uniqueName="P1081968">
      <xmlPr mapId="1" xpath="/GFI-IZD-POD/IPK-GFI-IZD-POD_1000344/P1081968" xmlDataType="decimal"/>
    </xmlCellPr>
  </singleXmlCell>
  <singleXmlCell id="843" r="Y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U20" connectionId="0">
    <xmlCellPr id="1" uniqueName="P1081977">
      <xmlPr mapId="1" xpath="/GFI-IZD-POD/IPK-GFI-IZD-POD_1000344/P1081977" xmlDataType="decimal"/>
    </xmlCellPr>
  </singleXmlCell>
  <singleXmlCell id="856" r="V20" connectionId="0">
    <xmlCellPr id="1" uniqueName="P1081978">
      <xmlPr mapId="1" xpath="/GFI-IZD-POD/IPK-GFI-IZD-POD_1000344/P1081978" xmlDataType="decimal"/>
    </xmlCellPr>
  </singleXmlCell>
  <singleXmlCell id="857" r="W20" connectionId="0">
    <xmlCellPr id="1" uniqueName="P1081980">
      <xmlPr mapId="1" xpath="/GFI-IZD-POD/IPK-GFI-IZD-POD_1000344/P1081980" xmlDataType="decimal"/>
    </xmlCellPr>
  </singleXmlCell>
  <singleXmlCell id="858" r="X20" connectionId="0">
    <xmlCellPr id="1" uniqueName="P1081982">
      <xmlPr mapId="1" xpath="/GFI-IZD-POD/IPK-GFI-IZD-POD_1000344/P1081982" xmlDataType="decimal"/>
    </xmlCellPr>
  </singleXmlCell>
  <singleXmlCell id="859" r="Y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U21" connectionId="0">
    <xmlCellPr id="1" uniqueName="P1081993">
      <xmlPr mapId="1" xpath="/GFI-IZD-POD/IPK-GFI-IZD-POD_1000344/P1081993" xmlDataType="decimal"/>
    </xmlCellPr>
  </singleXmlCell>
  <singleXmlCell id="872" r="V21" connectionId="0">
    <xmlCellPr id="1" uniqueName="P1081995">
      <xmlPr mapId="1" xpath="/GFI-IZD-POD/IPK-GFI-IZD-POD_1000344/P1081995" xmlDataType="decimal"/>
    </xmlCellPr>
  </singleXmlCell>
  <singleXmlCell id="873" r="W21" connectionId="0">
    <xmlCellPr id="1" uniqueName="P1081997">
      <xmlPr mapId="1" xpath="/GFI-IZD-POD/IPK-GFI-IZD-POD_1000344/P1081997" xmlDataType="decimal"/>
    </xmlCellPr>
  </singleXmlCell>
  <singleXmlCell id="874" r="X21" connectionId="0">
    <xmlCellPr id="1" uniqueName="P1081999">
      <xmlPr mapId="1" xpath="/GFI-IZD-POD/IPK-GFI-IZD-POD_1000344/P1081999" xmlDataType="decimal"/>
    </xmlCellPr>
  </singleXmlCell>
  <singleXmlCell id="875" r="Y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U22" connectionId="0">
    <xmlCellPr id="1" uniqueName="P1082007">
      <xmlPr mapId="1" xpath="/GFI-IZD-POD/IPK-GFI-IZD-POD_1000344/P1082007" xmlDataType="decimal"/>
    </xmlCellPr>
  </singleXmlCell>
  <singleXmlCell id="888" r="V22" connectionId="0">
    <xmlCellPr id="1" uniqueName="P1082008">
      <xmlPr mapId="1" xpath="/GFI-IZD-POD/IPK-GFI-IZD-POD_1000344/P1082008" xmlDataType="decimal"/>
    </xmlCellPr>
  </singleXmlCell>
  <singleXmlCell id="889" r="W22" connectionId="0">
    <xmlCellPr id="1" uniqueName="P1082010">
      <xmlPr mapId="1" xpath="/GFI-IZD-POD/IPK-GFI-IZD-POD_1000344/P1082010" xmlDataType="decimal"/>
    </xmlCellPr>
  </singleXmlCell>
  <singleXmlCell id="890" r="X22" connectionId="0">
    <xmlCellPr id="1" uniqueName="P1082011">
      <xmlPr mapId="1" xpath="/GFI-IZD-POD/IPK-GFI-IZD-POD_1000344/P1082011" xmlDataType="decimal"/>
    </xmlCellPr>
  </singleXmlCell>
  <singleXmlCell id="891" r="Y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U23" connectionId="0">
    <xmlCellPr id="1" uniqueName="P1082019">
      <xmlPr mapId="1" xpath="/GFI-IZD-POD/IPK-GFI-IZD-POD_1000344/P1082019" xmlDataType="decimal"/>
    </xmlCellPr>
  </singleXmlCell>
  <singleXmlCell id="905" r="V23" connectionId="0">
    <xmlCellPr id="1" uniqueName="P1082029">
      <xmlPr mapId="1" xpath="/GFI-IZD-POD/IPK-GFI-IZD-POD_1000344/P1082029" xmlDataType="decimal"/>
    </xmlCellPr>
  </singleXmlCell>
  <singleXmlCell id="906" r="W23" connectionId="0">
    <xmlCellPr id="1" uniqueName="P1082032">
      <xmlPr mapId="1" xpath="/GFI-IZD-POD/IPK-GFI-IZD-POD_1000344/P1082032" xmlDataType="decimal"/>
    </xmlCellPr>
  </singleXmlCell>
  <singleXmlCell id="907" r="X23" connectionId="0">
    <xmlCellPr id="1" uniqueName="P1082034">
      <xmlPr mapId="1" xpath="/GFI-IZD-POD/IPK-GFI-IZD-POD_1000344/P1082034" xmlDataType="decimal"/>
    </xmlCellPr>
  </singleXmlCell>
  <singleXmlCell id="908" r="Y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U24" connectionId="0">
    <xmlCellPr id="1" uniqueName="P1082048">
      <xmlPr mapId="1" xpath="/GFI-IZD-POD/IPK-GFI-IZD-POD_1000344/P1082048" xmlDataType="decimal"/>
    </xmlCellPr>
  </singleXmlCell>
  <singleXmlCell id="921" r="V24" connectionId="0">
    <xmlCellPr id="1" uniqueName="P1082075">
      <xmlPr mapId="1" xpath="/GFI-IZD-POD/IPK-GFI-IZD-POD_1000344/P1082075" xmlDataType="decimal"/>
    </xmlCellPr>
  </singleXmlCell>
  <singleXmlCell id="922" r="W24" connectionId="0">
    <xmlCellPr id="1" uniqueName="P1082077">
      <xmlPr mapId="1" xpath="/GFI-IZD-POD/IPK-GFI-IZD-POD_1000344/P1082077" xmlDataType="decimal"/>
    </xmlCellPr>
  </singleXmlCell>
  <singleXmlCell id="923" r="X24" connectionId="0">
    <xmlCellPr id="1" uniqueName="P1082092">
      <xmlPr mapId="1" xpath="/GFI-IZD-POD/IPK-GFI-IZD-POD_1000344/P1082092" xmlDataType="decimal"/>
    </xmlCellPr>
  </singleXmlCell>
  <singleXmlCell id="924" r="Y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U25" connectionId="0">
    <xmlCellPr id="1" uniqueName="P1082102">
      <xmlPr mapId="1" xpath="/GFI-IZD-POD/IPK-GFI-IZD-POD_1000344/P1082102" xmlDataType="decimal"/>
    </xmlCellPr>
  </singleXmlCell>
  <singleXmlCell id="937" r="V25" connectionId="0">
    <xmlCellPr id="1" uniqueName="P1082104">
      <xmlPr mapId="1" xpath="/GFI-IZD-POD/IPK-GFI-IZD-POD_1000344/P1082104" xmlDataType="decimal"/>
    </xmlCellPr>
  </singleXmlCell>
  <singleXmlCell id="938" r="W25" connectionId="0">
    <xmlCellPr id="1" uniqueName="P1082105">
      <xmlPr mapId="1" xpath="/GFI-IZD-POD/IPK-GFI-IZD-POD_1000344/P1082105" xmlDataType="decimal"/>
    </xmlCellPr>
  </singleXmlCell>
  <singleXmlCell id="939" r="X25" connectionId="0">
    <xmlCellPr id="1" uniqueName="P1082106">
      <xmlPr mapId="1" xpath="/GFI-IZD-POD/IPK-GFI-IZD-POD_1000344/P1082106" xmlDataType="decimal"/>
    </xmlCellPr>
  </singleXmlCell>
  <singleXmlCell id="940" r="Y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U26" connectionId="0">
    <xmlCellPr id="1" uniqueName="P1082118">
      <xmlPr mapId="1" xpath="/GFI-IZD-POD/IPK-GFI-IZD-POD_1000344/P1082118" xmlDataType="decimal"/>
    </xmlCellPr>
  </singleXmlCell>
  <singleXmlCell id="953" r="V26" connectionId="0">
    <xmlCellPr id="1" uniqueName="P1082121">
      <xmlPr mapId="1" xpath="/GFI-IZD-POD/IPK-GFI-IZD-POD_1000344/P1082121" xmlDataType="decimal"/>
    </xmlCellPr>
  </singleXmlCell>
  <singleXmlCell id="954" r="W26" connectionId="0">
    <xmlCellPr id="1" uniqueName="P1082125">
      <xmlPr mapId="1" xpath="/GFI-IZD-POD/IPK-GFI-IZD-POD_1000344/P1082125" xmlDataType="decimal"/>
    </xmlCellPr>
  </singleXmlCell>
  <singleXmlCell id="955" r="X26" connectionId="0">
    <xmlCellPr id="1" uniqueName="P1082133">
      <xmlPr mapId="1" xpath="/GFI-IZD-POD/IPK-GFI-IZD-POD_1000344/P1082133" xmlDataType="decimal"/>
    </xmlCellPr>
  </singleXmlCell>
  <singleXmlCell id="956" r="Y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U27" connectionId="0">
    <xmlCellPr id="1" uniqueName="P1082148">
      <xmlPr mapId="1" xpath="/GFI-IZD-POD/IPK-GFI-IZD-POD_1000344/P1082148" xmlDataType="decimal"/>
    </xmlCellPr>
  </singleXmlCell>
  <singleXmlCell id="969" r="V27" connectionId="0">
    <xmlCellPr id="1" uniqueName="P1082149">
      <xmlPr mapId="1" xpath="/GFI-IZD-POD/IPK-GFI-IZD-POD_1000344/P1082149" xmlDataType="decimal"/>
    </xmlCellPr>
  </singleXmlCell>
  <singleXmlCell id="970" r="W27" connectionId="0">
    <xmlCellPr id="1" uniqueName="P1082150">
      <xmlPr mapId="1" xpath="/GFI-IZD-POD/IPK-GFI-IZD-POD_1000344/P1082150" xmlDataType="decimal"/>
    </xmlCellPr>
  </singleXmlCell>
  <singleXmlCell id="971" r="X27" connectionId="0">
    <xmlCellPr id="1" uniqueName="P1082151">
      <xmlPr mapId="1" xpath="/GFI-IZD-POD/IPK-GFI-IZD-POD_1000344/P1082151" xmlDataType="decimal"/>
    </xmlCellPr>
  </singleXmlCell>
  <singleXmlCell id="972" r="Y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U28" connectionId="0">
    <xmlCellPr id="1" uniqueName="P1082157">
      <xmlPr mapId="1" xpath="/GFI-IZD-POD/IPK-GFI-IZD-POD_1000344/P1082157" xmlDataType="decimal"/>
    </xmlCellPr>
  </singleXmlCell>
  <singleXmlCell id="985" r="V28" connectionId="0">
    <xmlCellPr id="1" uniqueName="P1082158">
      <xmlPr mapId="1" xpath="/GFI-IZD-POD/IPK-GFI-IZD-POD_1000344/P1082158" xmlDataType="decimal"/>
    </xmlCellPr>
  </singleXmlCell>
  <singleXmlCell id="986" r="W28" connectionId="0">
    <xmlCellPr id="1" uniqueName="P1082159">
      <xmlPr mapId="1" xpath="/GFI-IZD-POD/IPK-GFI-IZD-POD_1000344/P1082159" xmlDataType="decimal"/>
    </xmlCellPr>
  </singleXmlCell>
  <singleXmlCell id="987" r="X28" connectionId="0">
    <xmlCellPr id="1" uniqueName="P1082160">
      <xmlPr mapId="1" xpath="/GFI-IZD-POD/IPK-GFI-IZD-POD_1000344/P1082160" xmlDataType="decimal"/>
    </xmlCellPr>
  </singleXmlCell>
  <singleXmlCell id="988" r="Y28" connectionId="0">
    <xmlCellPr id="1" uniqueName="P1082161">
      <xmlPr mapId="1" xpath="/GFI-IZD-POD/IPK-GFI-IZD-POD_1000344/P1082161" xmlDataType="decimal"/>
    </xmlCellPr>
  </singleXmlCell>
  <singleXmlCell id="989" r="H30" connectionId="0">
    <xmlCellPr id="1" uniqueName="P1079976">
      <xmlPr mapId="1" xpath="/GFI-IZD-POD/IPK-GFI-IZD-POD_1000344/P1079976" xmlDataType="decimal"/>
    </xmlCellPr>
  </singleXmlCell>
  <singleXmlCell id="990" r="I30" connectionId="0">
    <xmlCellPr id="1" uniqueName="P1079977">
      <xmlPr mapId="1" xpath="/GFI-IZD-POD/IPK-GFI-IZD-POD_1000344/P1079977" xmlDataType="decimal"/>
    </xmlCellPr>
  </singleXmlCell>
  <singleXmlCell id="991" r="J30" connectionId="0">
    <xmlCellPr id="1" uniqueName="P1079978">
      <xmlPr mapId="1" xpath="/GFI-IZD-POD/IPK-GFI-IZD-POD_1000344/P1079978" xmlDataType="decimal"/>
    </xmlCellPr>
  </singleXmlCell>
  <singleXmlCell id="992" r="K30" connectionId="0">
    <xmlCellPr id="1" uniqueName="P1079979">
      <xmlPr mapId="1" xpath="/GFI-IZD-POD/IPK-GFI-IZD-POD_1000344/P1079979" xmlDataType="decimal"/>
    </xmlCellPr>
  </singleXmlCell>
  <singleXmlCell id="993" r="L30" connectionId="0">
    <xmlCellPr id="1" uniqueName="P1079980">
      <xmlPr mapId="1" xpath="/GFI-IZD-POD/IPK-GFI-IZD-POD_1000344/P1079980" xmlDataType="decimal"/>
    </xmlCellPr>
  </singleXmlCell>
  <singleXmlCell id="994" r="M30" connectionId="0">
    <xmlCellPr id="1" uniqueName="P1079981">
      <xmlPr mapId="1" xpath="/GFI-IZD-POD/IPK-GFI-IZD-POD_1000344/P1079981" xmlDataType="decimal"/>
    </xmlCellPr>
  </singleXmlCell>
  <singleXmlCell id="995" r="N30" connectionId="0">
    <xmlCellPr id="1" uniqueName="P1079982">
      <xmlPr mapId="1" xpath="/GFI-IZD-POD/IPK-GFI-IZD-POD_1000344/P1079982" xmlDataType="decimal"/>
    </xmlCellPr>
  </singleXmlCell>
  <singleXmlCell id="996" r="O30" connectionId="0">
    <xmlCellPr id="1" uniqueName="P1079983">
      <xmlPr mapId="1" xpath="/GFI-IZD-POD/IPK-GFI-IZD-POD_1000344/P1079983" xmlDataType="decimal"/>
    </xmlCellPr>
  </singleXmlCell>
  <singleXmlCell id="997" r="P30" connectionId="0">
    <xmlCellPr id="1" uniqueName="P1082162">
      <xmlPr mapId="1" xpath="/GFI-IZD-POD/IPK-GFI-IZD-POD_1000344/P1082162" xmlDataType="decimal"/>
    </xmlCellPr>
  </singleXmlCell>
  <singleXmlCell id="998" r="Q30" connectionId="0">
    <xmlCellPr id="1" uniqueName="P1082163">
      <xmlPr mapId="1" xpath="/GFI-IZD-POD/IPK-GFI-IZD-POD_1000344/P1082163" xmlDataType="decimal"/>
    </xmlCellPr>
  </singleXmlCell>
  <singleXmlCell id="999" r="R30" connectionId="0">
    <xmlCellPr id="1" uniqueName="P1082164">
      <xmlPr mapId="1" xpath="/GFI-IZD-POD/IPK-GFI-IZD-POD_1000344/P1082164" xmlDataType="decimal"/>
    </xmlCellPr>
  </singleXmlCell>
  <singleXmlCell id="1000" r="U30" connectionId="0">
    <xmlCellPr id="1" uniqueName="P1082165">
      <xmlPr mapId="1" xpath="/GFI-IZD-POD/IPK-GFI-IZD-POD_1000344/P1082165" xmlDataType="decimal"/>
    </xmlCellPr>
  </singleXmlCell>
  <singleXmlCell id="1001" r="V30" connectionId="0">
    <xmlCellPr id="1" uniqueName="P1082166">
      <xmlPr mapId="1" xpath="/GFI-IZD-POD/IPK-GFI-IZD-POD_1000344/P1082166" xmlDataType="decimal"/>
    </xmlCellPr>
  </singleXmlCell>
  <singleXmlCell id="1002" r="W30" connectionId="0">
    <xmlCellPr id="1" uniqueName="P1082167">
      <xmlPr mapId="1" xpath="/GFI-IZD-POD/IPK-GFI-IZD-POD_1000344/P1082167" xmlDataType="decimal"/>
    </xmlCellPr>
  </singleXmlCell>
  <singleXmlCell id="1003" r="X30" connectionId="0">
    <xmlCellPr id="1" uniqueName="P1082168">
      <xmlPr mapId="1" xpath="/GFI-IZD-POD/IPK-GFI-IZD-POD_1000344/P1082168" xmlDataType="decimal"/>
    </xmlCellPr>
  </singleXmlCell>
  <singleXmlCell id="1004" r="Y30" connectionId="0">
    <xmlCellPr id="1" uniqueName="P1082169">
      <xmlPr mapId="1" xpath="/GFI-IZD-POD/IPK-GFI-IZD-POD_1000344/P1082169" xmlDataType="decimal"/>
    </xmlCellPr>
  </singleXmlCell>
  <singleXmlCell id="1005" r="H32" connectionId="0">
    <xmlCellPr id="1" uniqueName="P1079984">
      <xmlPr mapId="1" xpath="/GFI-IZD-POD/IPK-GFI-IZD-POD_1000344/P1079984" xmlDataType="decimal"/>
    </xmlCellPr>
  </singleXmlCell>
  <singleXmlCell id="1006" r="I32" connectionId="0">
    <xmlCellPr id="1" uniqueName="P1079985">
      <xmlPr mapId="1" xpath="/GFI-IZD-POD/IPK-GFI-IZD-POD_1000344/P1079985" xmlDataType="decimal"/>
    </xmlCellPr>
  </singleXmlCell>
  <singleXmlCell id="1007" r="J32" connectionId="0">
    <xmlCellPr id="1" uniqueName="P1079986">
      <xmlPr mapId="1" xpath="/GFI-IZD-POD/IPK-GFI-IZD-POD_1000344/P1079986" xmlDataType="decimal"/>
    </xmlCellPr>
  </singleXmlCell>
  <singleXmlCell id="1008" r="K32" connectionId="0">
    <xmlCellPr id="1" uniqueName="P1079987">
      <xmlPr mapId="1" xpath="/GFI-IZD-POD/IPK-GFI-IZD-POD_1000344/P1079987" xmlDataType="decimal"/>
    </xmlCellPr>
  </singleXmlCell>
  <singleXmlCell id="1009" r="L32" connectionId="0">
    <xmlCellPr id="1" uniqueName="P1079988">
      <xmlPr mapId="1" xpath="/GFI-IZD-POD/IPK-GFI-IZD-POD_1000344/P1079988" xmlDataType="decimal"/>
    </xmlCellPr>
  </singleXmlCell>
  <singleXmlCell id="1010" r="M32" connectionId="0">
    <xmlCellPr id="1" uniqueName="P1079989">
      <xmlPr mapId="1" xpath="/GFI-IZD-POD/IPK-GFI-IZD-POD_1000344/P1079989" xmlDataType="decimal"/>
    </xmlCellPr>
  </singleXmlCell>
  <singleXmlCell id="1011" r="N32" connectionId="0">
    <xmlCellPr id="1" uniqueName="P1079990">
      <xmlPr mapId="1" xpath="/GFI-IZD-POD/IPK-GFI-IZD-POD_1000344/P1079990" xmlDataType="decimal"/>
    </xmlCellPr>
  </singleXmlCell>
  <singleXmlCell id="1012" r="O32" connectionId="0">
    <xmlCellPr id="1" uniqueName="P1079991">
      <xmlPr mapId="1" xpath="/GFI-IZD-POD/IPK-GFI-IZD-POD_1000344/P1079991" xmlDataType="decimal"/>
    </xmlCellPr>
  </singleXmlCell>
  <singleXmlCell id="1013" r="P32" connectionId="0">
    <xmlCellPr id="1" uniqueName="P1082170">
      <xmlPr mapId="1" xpath="/GFI-IZD-POD/IPK-GFI-IZD-POD_1000344/P1082170" xmlDataType="decimal"/>
    </xmlCellPr>
  </singleXmlCell>
  <singleXmlCell id="1014" r="Q32" connectionId="0">
    <xmlCellPr id="1" uniqueName="P1082171">
      <xmlPr mapId="1" xpath="/GFI-IZD-POD/IPK-GFI-IZD-POD_1000344/P1082171" xmlDataType="decimal"/>
    </xmlCellPr>
  </singleXmlCell>
  <singleXmlCell id="1015" r="R32" connectionId="0">
    <xmlCellPr id="1" uniqueName="P1082172">
      <xmlPr mapId="1" xpath="/GFI-IZD-POD/IPK-GFI-IZD-POD_1000344/P1082172" xmlDataType="decimal"/>
    </xmlCellPr>
  </singleXmlCell>
  <singleXmlCell id="1016" r="U32" connectionId="0">
    <xmlCellPr id="1" uniqueName="P1082173">
      <xmlPr mapId="1" xpath="/GFI-IZD-POD/IPK-GFI-IZD-POD_1000344/P1082173" xmlDataType="decimal"/>
    </xmlCellPr>
  </singleXmlCell>
  <singleXmlCell id="1017" r="V32" connectionId="0">
    <xmlCellPr id="1" uniqueName="P1082174">
      <xmlPr mapId="1" xpath="/GFI-IZD-POD/IPK-GFI-IZD-POD_1000344/P1082174" xmlDataType="decimal"/>
    </xmlCellPr>
  </singleXmlCell>
  <singleXmlCell id="1018" r="W32" connectionId="0">
    <xmlCellPr id="1" uniqueName="P1082175">
      <xmlPr mapId="1" xpath="/GFI-IZD-POD/IPK-GFI-IZD-POD_1000344/P1082175" xmlDataType="decimal"/>
    </xmlCellPr>
  </singleXmlCell>
  <singleXmlCell id="1019" r="X32" connectionId="0">
    <xmlCellPr id="1" uniqueName="P1082176">
      <xmlPr mapId="1" xpath="/GFI-IZD-POD/IPK-GFI-IZD-POD_1000344/P1082176" xmlDataType="decimal"/>
    </xmlCellPr>
  </singleXmlCell>
  <singleXmlCell id="1020" r="Y32" connectionId="0">
    <xmlCellPr id="1" uniqueName="P1082177">
      <xmlPr mapId="1" xpath="/GFI-IZD-POD/IPK-GFI-IZD-POD_1000344/P1082177" xmlDataType="decimal"/>
    </xmlCellPr>
  </singleXmlCell>
  <singleXmlCell id="1021" r="H33" connectionId="0">
    <xmlCellPr id="1" uniqueName="P1079992">
      <xmlPr mapId="1" xpath="/GFI-IZD-POD/IPK-GFI-IZD-POD_1000344/P1079992" xmlDataType="decimal"/>
    </xmlCellPr>
  </singleXmlCell>
  <singleXmlCell id="1022" r="I33" connectionId="0">
    <xmlCellPr id="1" uniqueName="P1079993">
      <xmlPr mapId="1" xpath="/GFI-IZD-POD/IPK-GFI-IZD-POD_1000344/P1079993" xmlDataType="decimal"/>
    </xmlCellPr>
  </singleXmlCell>
  <singleXmlCell id="1023" r="J33" connectionId="0">
    <xmlCellPr id="1" uniqueName="P1079994">
      <xmlPr mapId="1" xpath="/GFI-IZD-POD/IPK-GFI-IZD-POD_1000344/P1079994" xmlDataType="decimal"/>
    </xmlCellPr>
  </singleXmlCell>
  <singleXmlCell id="1024" r="K33" connectionId="0">
    <xmlCellPr id="1" uniqueName="P1079995">
      <xmlPr mapId="1" xpath="/GFI-IZD-POD/IPK-GFI-IZD-POD_1000344/P1079995" xmlDataType="decimal"/>
    </xmlCellPr>
  </singleXmlCell>
  <singleXmlCell id="1025" r="L33" connectionId="0">
    <xmlCellPr id="1" uniqueName="P1079996">
      <xmlPr mapId="1" xpath="/GFI-IZD-POD/IPK-GFI-IZD-POD_1000344/P1079996" xmlDataType="decimal"/>
    </xmlCellPr>
  </singleXmlCell>
  <singleXmlCell id="1026" r="M33" connectionId="0">
    <xmlCellPr id="1" uniqueName="P1079997">
      <xmlPr mapId="1" xpath="/GFI-IZD-POD/IPK-GFI-IZD-POD_1000344/P1079997" xmlDataType="decimal"/>
    </xmlCellPr>
  </singleXmlCell>
  <singleXmlCell id="1027" r="N33" connectionId="0">
    <xmlCellPr id="1" uniqueName="P1079998">
      <xmlPr mapId="1" xpath="/GFI-IZD-POD/IPK-GFI-IZD-POD_1000344/P1079998" xmlDataType="decimal"/>
    </xmlCellPr>
  </singleXmlCell>
  <singleXmlCell id="1028" r="O33" connectionId="0">
    <xmlCellPr id="1" uniqueName="P1079999">
      <xmlPr mapId="1" xpath="/GFI-IZD-POD/IPK-GFI-IZD-POD_1000344/P1079999" xmlDataType="decimal"/>
    </xmlCellPr>
  </singleXmlCell>
  <singleXmlCell id="1029" r="P33" connectionId="0">
    <xmlCellPr id="1" uniqueName="P1082178">
      <xmlPr mapId="1" xpath="/GFI-IZD-POD/IPK-GFI-IZD-POD_1000344/P1082178" xmlDataType="decimal"/>
    </xmlCellPr>
  </singleXmlCell>
  <singleXmlCell id="1030" r="Q33" connectionId="0">
    <xmlCellPr id="1" uniqueName="P1082179">
      <xmlPr mapId="1" xpath="/GFI-IZD-POD/IPK-GFI-IZD-POD_1000344/P1082179" xmlDataType="decimal"/>
    </xmlCellPr>
  </singleXmlCell>
  <singleXmlCell id="1031" r="R33" connectionId="0">
    <xmlCellPr id="1" uniqueName="P1082180">
      <xmlPr mapId="1" xpath="/GFI-IZD-POD/IPK-GFI-IZD-POD_1000344/P1082180" xmlDataType="decimal"/>
    </xmlCellPr>
  </singleXmlCell>
  <singleXmlCell id="1032" r="U33" connectionId="0">
    <xmlCellPr id="1" uniqueName="P1082181">
      <xmlPr mapId="1" xpath="/GFI-IZD-POD/IPK-GFI-IZD-POD_1000344/P1082181" xmlDataType="decimal"/>
    </xmlCellPr>
  </singleXmlCell>
  <singleXmlCell id="1033" r="V33" connectionId="0">
    <xmlCellPr id="1" uniqueName="P1082182">
      <xmlPr mapId="1" xpath="/GFI-IZD-POD/IPK-GFI-IZD-POD_1000344/P1082182" xmlDataType="decimal"/>
    </xmlCellPr>
  </singleXmlCell>
  <singleXmlCell id="1034" r="W33" connectionId="0">
    <xmlCellPr id="1" uniqueName="P1082183">
      <xmlPr mapId="1" xpath="/GFI-IZD-POD/IPK-GFI-IZD-POD_1000344/P1082183" xmlDataType="decimal"/>
    </xmlCellPr>
  </singleXmlCell>
  <singleXmlCell id="1035" r="X33" connectionId="0">
    <xmlCellPr id="1" uniqueName="P1082184">
      <xmlPr mapId="1" xpath="/GFI-IZD-POD/IPK-GFI-IZD-POD_1000344/P1082184" xmlDataType="decimal"/>
    </xmlCellPr>
  </singleXmlCell>
  <singleXmlCell id="1036" r="Y33" connectionId="0">
    <xmlCellPr id="1" uniqueName="P1082185">
      <xmlPr mapId="1" xpath="/GFI-IZD-POD/IPK-GFI-IZD-POD_1000344/P1082185" xmlDataType="decimal"/>
    </xmlCellPr>
  </singleXmlCell>
  <singleXmlCell id="1037" r="H34" connectionId="0">
    <xmlCellPr id="1" uniqueName="P1080000">
      <xmlPr mapId="1" xpath="/GFI-IZD-POD/IPK-GFI-IZD-POD_1000344/P1080000" xmlDataType="decimal"/>
    </xmlCellPr>
  </singleXmlCell>
  <singleXmlCell id="1038" r="I34" connectionId="0">
    <xmlCellPr id="1" uniqueName="P1080001">
      <xmlPr mapId="1" xpath="/GFI-IZD-POD/IPK-GFI-IZD-POD_1000344/P1080001" xmlDataType="decimal"/>
    </xmlCellPr>
  </singleXmlCell>
  <singleXmlCell id="1039" r="J34" connectionId="0">
    <xmlCellPr id="1" uniqueName="P1080002">
      <xmlPr mapId="1" xpath="/GFI-IZD-POD/IPK-GFI-IZD-POD_1000344/P1080002" xmlDataType="decimal"/>
    </xmlCellPr>
  </singleXmlCell>
  <singleXmlCell id="1040" r="K34" connectionId="0">
    <xmlCellPr id="1" uniqueName="P1080003">
      <xmlPr mapId="1" xpath="/GFI-IZD-POD/IPK-GFI-IZD-POD_1000344/P1080003" xmlDataType="decimal"/>
    </xmlCellPr>
  </singleXmlCell>
  <singleXmlCell id="1041" r="L34" connectionId="0">
    <xmlCellPr id="1" uniqueName="P1080004">
      <xmlPr mapId="1" xpath="/GFI-IZD-POD/IPK-GFI-IZD-POD_1000344/P1080004" xmlDataType="decimal"/>
    </xmlCellPr>
  </singleXmlCell>
  <singleXmlCell id="1042" r="M34" connectionId="0">
    <xmlCellPr id="1" uniqueName="P1080005">
      <xmlPr mapId="1" xpath="/GFI-IZD-POD/IPK-GFI-IZD-POD_1000344/P1080005" xmlDataType="decimal"/>
    </xmlCellPr>
  </singleXmlCell>
  <singleXmlCell id="1043" r="N34" connectionId="0">
    <xmlCellPr id="1" uniqueName="P1080006">
      <xmlPr mapId="1" xpath="/GFI-IZD-POD/IPK-GFI-IZD-POD_1000344/P1080006" xmlDataType="decimal"/>
    </xmlCellPr>
  </singleXmlCell>
  <singleXmlCell id="1044" r="O34" connectionId="0">
    <xmlCellPr id="1" uniqueName="P1080007">
      <xmlPr mapId="1" xpath="/GFI-IZD-POD/IPK-GFI-IZD-POD_1000344/P1080007" xmlDataType="decimal"/>
    </xmlCellPr>
  </singleXmlCell>
  <singleXmlCell id="1045" r="P34" connectionId="0">
    <xmlCellPr id="1" uniqueName="P1082186">
      <xmlPr mapId="1" xpath="/GFI-IZD-POD/IPK-GFI-IZD-POD_1000344/P1082186" xmlDataType="decimal"/>
    </xmlCellPr>
  </singleXmlCell>
  <singleXmlCell id="1046" r="Q34" connectionId="0">
    <xmlCellPr id="1" uniqueName="P1082187">
      <xmlPr mapId="1" xpath="/GFI-IZD-POD/IPK-GFI-IZD-POD_1000344/P1082187" xmlDataType="decimal"/>
    </xmlCellPr>
  </singleXmlCell>
  <singleXmlCell id="1047" r="R34" connectionId="0">
    <xmlCellPr id="1" uniqueName="P1082188">
      <xmlPr mapId="1" xpath="/GFI-IZD-POD/IPK-GFI-IZD-POD_1000344/P1082188" xmlDataType="decimal"/>
    </xmlCellPr>
  </singleXmlCell>
  <singleXmlCell id="1048" r="U34" connectionId="0">
    <xmlCellPr id="1" uniqueName="P1082189">
      <xmlPr mapId="1" xpath="/GFI-IZD-POD/IPK-GFI-IZD-POD_1000344/P1082189" xmlDataType="decimal"/>
    </xmlCellPr>
  </singleXmlCell>
  <singleXmlCell id="1049" r="V34" connectionId="0">
    <xmlCellPr id="1" uniqueName="P1082190">
      <xmlPr mapId="1" xpath="/GFI-IZD-POD/IPK-GFI-IZD-POD_1000344/P1082190" xmlDataType="decimal"/>
    </xmlCellPr>
  </singleXmlCell>
  <singleXmlCell id="1050" r="W34" connectionId="0">
    <xmlCellPr id="1" uniqueName="P1082191">
      <xmlPr mapId="1" xpath="/GFI-IZD-POD/IPK-GFI-IZD-POD_1000344/P1082191" xmlDataType="decimal"/>
    </xmlCellPr>
  </singleXmlCell>
  <singleXmlCell id="1051" r="X34" connectionId="0">
    <xmlCellPr id="1" uniqueName="P1082192">
      <xmlPr mapId="1" xpath="/GFI-IZD-POD/IPK-GFI-IZD-POD_1000344/P1082192" xmlDataType="decimal"/>
    </xmlCellPr>
  </singleXmlCell>
  <singleXmlCell id="1052" r="Y34" connectionId="0">
    <xmlCellPr id="1" uniqueName="P1082193">
      <xmlPr mapId="1" xpath="/GFI-IZD-POD/IPK-GFI-IZD-POD_1000344/P1082193" xmlDataType="decimal"/>
    </xmlCellPr>
  </singleXmlCell>
  <singleXmlCell id="1053" r="H36" connectionId="0">
    <xmlCellPr id="1" uniqueName="P1080008">
      <xmlPr mapId="1" xpath="/GFI-IZD-POD/IPK-GFI-IZD-POD_1000344/P1080008" xmlDataType="decimal"/>
    </xmlCellPr>
  </singleXmlCell>
  <singleXmlCell id="1054" r="I36" connectionId="0">
    <xmlCellPr id="1" uniqueName="P1080009">
      <xmlPr mapId="1" xpath="/GFI-IZD-POD/IPK-GFI-IZD-POD_1000344/P1080009" xmlDataType="decimal"/>
    </xmlCellPr>
  </singleXmlCell>
  <singleXmlCell id="1055" r="J36" connectionId="0">
    <xmlCellPr id="1" uniqueName="P1080010">
      <xmlPr mapId="1" xpath="/GFI-IZD-POD/IPK-GFI-IZD-POD_1000344/P1080010" xmlDataType="decimal"/>
    </xmlCellPr>
  </singleXmlCell>
  <singleXmlCell id="1056" r="K36" connectionId="0">
    <xmlCellPr id="1" uniqueName="P1080011">
      <xmlPr mapId="1" xpath="/GFI-IZD-POD/IPK-GFI-IZD-POD_1000344/P1080011" xmlDataType="decimal"/>
    </xmlCellPr>
  </singleXmlCell>
  <singleXmlCell id="1057" r="L36" connectionId="0">
    <xmlCellPr id="1" uniqueName="P1080012">
      <xmlPr mapId="1" xpath="/GFI-IZD-POD/IPK-GFI-IZD-POD_1000344/P1080012" xmlDataType="decimal"/>
    </xmlCellPr>
  </singleXmlCell>
  <singleXmlCell id="1058" r="M36" connectionId="0">
    <xmlCellPr id="1" uniqueName="P1080013">
      <xmlPr mapId="1" xpath="/GFI-IZD-POD/IPK-GFI-IZD-POD_1000344/P1080013" xmlDataType="decimal"/>
    </xmlCellPr>
  </singleXmlCell>
  <singleXmlCell id="1059" r="N36" connectionId="0">
    <xmlCellPr id="1" uniqueName="P1080014">
      <xmlPr mapId="1" xpath="/GFI-IZD-POD/IPK-GFI-IZD-POD_1000344/P1080014" xmlDataType="decimal"/>
    </xmlCellPr>
  </singleXmlCell>
  <singleXmlCell id="1060" r="O36" connectionId="0">
    <xmlCellPr id="1" uniqueName="P1080015">
      <xmlPr mapId="1" xpath="/GFI-IZD-POD/IPK-GFI-IZD-POD_1000344/P1080015" xmlDataType="decimal"/>
    </xmlCellPr>
  </singleXmlCell>
  <singleXmlCell id="1062" r="P36" connectionId="0">
    <xmlCellPr id="1" uniqueName="P1082194">
      <xmlPr mapId="1" xpath="/GFI-IZD-POD/IPK-GFI-IZD-POD_1000344/P1082194" xmlDataType="decimal"/>
    </xmlCellPr>
  </singleXmlCell>
  <singleXmlCell id="1063" r="Q36" connectionId="0">
    <xmlCellPr id="1" uniqueName="P1082195">
      <xmlPr mapId="1" xpath="/GFI-IZD-POD/IPK-GFI-IZD-POD_1000344/P1082195" xmlDataType="decimal"/>
    </xmlCellPr>
  </singleXmlCell>
  <singleXmlCell id="1064" r="R36" connectionId="0">
    <xmlCellPr id="1" uniqueName="P1082196">
      <xmlPr mapId="1" xpath="/GFI-IZD-POD/IPK-GFI-IZD-POD_1000344/P1082196" xmlDataType="decimal"/>
    </xmlCellPr>
  </singleXmlCell>
  <singleXmlCell id="1065" r="U36" connectionId="0">
    <xmlCellPr id="1" uniqueName="P1082197">
      <xmlPr mapId="1" xpath="/GFI-IZD-POD/IPK-GFI-IZD-POD_1000344/P1082197" xmlDataType="decimal"/>
    </xmlCellPr>
  </singleXmlCell>
  <singleXmlCell id="1066" r="V36" connectionId="0">
    <xmlCellPr id="1" uniqueName="P1082198">
      <xmlPr mapId="1" xpath="/GFI-IZD-POD/IPK-GFI-IZD-POD_1000344/P1082198" xmlDataType="decimal"/>
    </xmlCellPr>
  </singleXmlCell>
  <singleXmlCell id="1067" r="W36" connectionId="0">
    <xmlCellPr id="1" uniqueName="P1082199">
      <xmlPr mapId="1" xpath="/GFI-IZD-POD/IPK-GFI-IZD-POD_1000344/P1082199" xmlDataType="decimal"/>
    </xmlCellPr>
  </singleXmlCell>
  <singleXmlCell id="1068" r="X36" connectionId="0">
    <xmlCellPr id="1" uniqueName="P1082200">
      <xmlPr mapId="1" xpath="/GFI-IZD-POD/IPK-GFI-IZD-POD_1000344/P1082200" xmlDataType="decimal"/>
    </xmlCellPr>
  </singleXmlCell>
  <singleXmlCell id="1069" r="Y36" connectionId="0">
    <xmlCellPr id="1" uniqueName="P1082201">
      <xmlPr mapId="1" xpath="/GFI-IZD-POD/IPK-GFI-IZD-POD_1000344/P1082201" xmlDataType="decimal"/>
    </xmlCellPr>
  </singleXmlCell>
  <singleXmlCell id="1070" r="H37" connectionId="0">
    <xmlCellPr id="1" uniqueName="P1080016">
      <xmlPr mapId="1" xpath="/GFI-IZD-POD/IPK-GFI-IZD-POD_1000344/P1080016" xmlDataType="decimal"/>
    </xmlCellPr>
  </singleXmlCell>
  <singleXmlCell id="1071" r="I37" connectionId="0">
    <xmlCellPr id="1" uniqueName="P1080017">
      <xmlPr mapId="1" xpath="/GFI-IZD-POD/IPK-GFI-IZD-POD_1000344/P1080017" xmlDataType="decimal"/>
    </xmlCellPr>
  </singleXmlCell>
  <singleXmlCell id="1072" r="J37" connectionId="0">
    <xmlCellPr id="1" uniqueName="P1080018">
      <xmlPr mapId="1" xpath="/GFI-IZD-POD/IPK-GFI-IZD-POD_1000344/P1080018" xmlDataType="decimal"/>
    </xmlCellPr>
  </singleXmlCell>
  <singleXmlCell id="1073" r="K37" connectionId="0">
    <xmlCellPr id="1" uniqueName="P1080019">
      <xmlPr mapId="1" xpath="/GFI-IZD-POD/IPK-GFI-IZD-POD_1000344/P1080019" xmlDataType="decimal"/>
    </xmlCellPr>
  </singleXmlCell>
  <singleXmlCell id="1074" r="L37" connectionId="0">
    <xmlCellPr id="1" uniqueName="P1080020">
      <xmlPr mapId="1" xpath="/GFI-IZD-POD/IPK-GFI-IZD-POD_1000344/P1080020" xmlDataType="decimal"/>
    </xmlCellPr>
  </singleXmlCell>
  <singleXmlCell id="1075" r="M37" connectionId="0">
    <xmlCellPr id="1" uniqueName="P1080021">
      <xmlPr mapId="1" xpath="/GFI-IZD-POD/IPK-GFI-IZD-POD_1000344/P1080021" xmlDataType="decimal"/>
    </xmlCellPr>
  </singleXmlCell>
  <singleXmlCell id="1076" r="N37" connectionId="0">
    <xmlCellPr id="1" uniqueName="P1080022">
      <xmlPr mapId="1" xpath="/GFI-IZD-POD/IPK-GFI-IZD-POD_1000344/P1080022" xmlDataType="decimal"/>
    </xmlCellPr>
  </singleXmlCell>
  <singleXmlCell id="1077" r="O37" connectionId="0">
    <xmlCellPr id="1" uniqueName="P1080023">
      <xmlPr mapId="1" xpath="/GFI-IZD-POD/IPK-GFI-IZD-POD_1000344/P1080023" xmlDataType="decimal"/>
    </xmlCellPr>
  </singleXmlCell>
  <singleXmlCell id="1078" r="P37" connectionId="0">
    <xmlCellPr id="1" uniqueName="P1082202">
      <xmlPr mapId="1" xpath="/GFI-IZD-POD/IPK-GFI-IZD-POD_1000344/P1082202" xmlDataType="decimal"/>
    </xmlCellPr>
  </singleXmlCell>
  <singleXmlCell id="1079" r="Q37" connectionId="0">
    <xmlCellPr id="1" uniqueName="P1082203">
      <xmlPr mapId="1" xpath="/GFI-IZD-POD/IPK-GFI-IZD-POD_1000344/P1082203" xmlDataType="decimal"/>
    </xmlCellPr>
  </singleXmlCell>
  <singleXmlCell id="1080" r="R37" connectionId="0">
    <xmlCellPr id="1" uniqueName="P1082204">
      <xmlPr mapId="1" xpath="/GFI-IZD-POD/IPK-GFI-IZD-POD_1000344/P1082204" xmlDataType="decimal"/>
    </xmlCellPr>
  </singleXmlCell>
  <singleXmlCell id="1081" r="U37" connectionId="0">
    <xmlCellPr id="1" uniqueName="P1082205">
      <xmlPr mapId="1" xpath="/GFI-IZD-POD/IPK-GFI-IZD-POD_1000344/P1082205" xmlDataType="decimal"/>
    </xmlCellPr>
  </singleXmlCell>
  <singleXmlCell id="1082" r="V37" connectionId="0">
    <xmlCellPr id="1" uniqueName="P1082206">
      <xmlPr mapId="1" xpath="/GFI-IZD-POD/IPK-GFI-IZD-POD_1000344/P1082206" xmlDataType="decimal"/>
    </xmlCellPr>
  </singleXmlCell>
  <singleXmlCell id="1083" r="W37" connectionId="0">
    <xmlCellPr id="1" uniqueName="P1082207">
      <xmlPr mapId="1" xpath="/GFI-IZD-POD/IPK-GFI-IZD-POD_1000344/P1082207" xmlDataType="decimal"/>
    </xmlCellPr>
  </singleXmlCell>
  <singleXmlCell id="1084" r="X37" connectionId="0">
    <xmlCellPr id="1" uniqueName="P1082208">
      <xmlPr mapId="1" xpath="/GFI-IZD-POD/IPK-GFI-IZD-POD_1000344/P1082208" xmlDataType="decimal"/>
    </xmlCellPr>
  </singleXmlCell>
  <singleXmlCell id="1085" r="Y37" connectionId="0">
    <xmlCellPr id="1" uniqueName="P1082209">
      <xmlPr mapId="1" xpath="/GFI-IZD-POD/IPK-GFI-IZD-POD_1000344/P1082209" xmlDataType="decimal"/>
    </xmlCellPr>
  </singleXmlCell>
  <singleXmlCell id="1086" r="H38" connectionId="0">
    <xmlCellPr id="1" uniqueName="P1080024">
      <xmlPr mapId="1" xpath="/GFI-IZD-POD/IPK-GFI-IZD-POD_1000344/P1080024" xmlDataType="decimal"/>
    </xmlCellPr>
  </singleXmlCell>
  <singleXmlCell id="1087" r="I38" connectionId="0">
    <xmlCellPr id="1" uniqueName="P1080025">
      <xmlPr mapId="1" xpath="/GFI-IZD-POD/IPK-GFI-IZD-POD_1000344/P1080025" xmlDataType="decimal"/>
    </xmlCellPr>
  </singleXmlCell>
  <singleXmlCell id="1088" r="J38" connectionId="0">
    <xmlCellPr id="1" uniqueName="P1080026">
      <xmlPr mapId="1" xpath="/GFI-IZD-POD/IPK-GFI-IZD-POD_1000344/P1080026" xmlDataType="decimal"/>
    </xmlCellPr>
  </singleXmlCell>
  <singleXmlCell id="1089" r="K38" connectionId="0">
    <xmlCellPr id="1" uniqueName="P1080027">
      <xmlPr mapId="1" xpath="/GFI-IZD-POD/IPK-GFI-IZD-POD_1000344/P1080027" xmlDataType="decimal"/>
    </xmlCellPr>
  </singleXmlCell>
  <singleXmlCell id="1090" r="L38" connectionId="0">
    <xmlCellPr id="1" uniqueName="P1080028">
      <xmlPr mapId="1" xpath="/GFI-IZD-POD/IPK-GFI-IZD-POD_1000344/P1080028" xmlDataType="decimal"/>
    </xmlCellPr>
  </singleXmlCell>
  <singleXmlCell id="1091" r="M38" connectionId="0">
    <xmlCellPr id="1" uniqueName="P1080029">
      <xmlPr mapId="1" xpath="/GFI-IZD-POD/IPK-GFI-IZD-POD_1000344/P1080029" xmlDataType="decimal"/>
    </xmlCellPr>
  </singleXmlCell>
  <singleXmlCell id="1092" r="N38" connectionId="0">
    <xmlCellPr id="1" uniqueName="P1080030">
      <xmlPr mapId="1" xpath="/GFI-IZD-POD/IPK-GFI-IZD-POD_1000344/P1080030" xmlDataType="decimal"/>
    </xmlCellPr>
  </singleXmlCell>
  <singleXmlCell id="1093" r="O38" connectionId="0">
    <xmlCellPr id="1" uniqueName="P1080031">
      <xmlPr mapId="1" xpath="/GFI-IZD-POD/IPK-GFI-IZD-POD_1000344/P1080031" xmlDataType="decimal"/>
    </xmlCellPr>
  </singleXmlCell>
  <singleXmlCell id="1094" r="P38" connectionId="0">
    <xmlCellPr id="1" uniqueName="P1082210">
      <xmlPr mapId="1" xpath="/GFI-IZD-POD/IPK-GFI-IZD-POD_1000344/P1082210" xmlDataType="decimal"/>
    </xmlCellPr>
  </singleXmlCell>
  <singleXmlCell id="1095" r="Q38" connectionId="0">
    <xmlCellPr id="1" uniqueName="P1082211">
      <xmlPr mapId="1" xpath="/GFI-IZD-POD/IPK-GFI-IZD-POD_1000344/P1082211" xmlDataType="decimal"/>
    </xmlCellPr>
  </singleXmlCell>
  <singleXmlCell id="1096" r="R38" connectionId="0">
    <xmlCellPr id="1" uniqueName="P1082212">
      <xmlPr mapId="1" xpath="/GFI-IZD-POD/IPK-GFI-IZD-POD_1000344/P1082212" xmlDataType="decimal"/>
    </xmlCellPr>
  </singleXmlCell>
  <singleXmlCell id="1097" r="U38" connectionId="0">
    <xmlCellPr id="1" uniqueName="P1082213">
      <xmlPr mapId="1" xpath="/GFI-IZD-POD/IPK-GFI-IZD-POD_1000344/P1082213" xmlDataType="decimal"/>
    </xmlCellPr>
  </singleXmlCell>
  <singleXmlCell id="1098" r="V38" connectionId="0">
    <xmlCellPr id="1" uniqueName="P1082214">
      <xmlPr mapId="1" xpath="/GFI-IZD-POD/IPK-GFI-IZD-POD_1000344/P1082214" xmlDataType="decimal"/>
    </xmlCellPr>
  </singleXmlCell>
  <singleXmlCell id="1099" r="W38" connectionId="0">
    <xmlCellPr id="1" uniqueName="P1082215">
      <xmlPr mapId="1" xpath="/GFI-IZD-POD/IPK-GFI-IZD-POD_1000344/P1082215" xmlDataType="decimal"/>
    </xmlCellPr>
  </singleXmlCell>
  <singleXmlCell id="1100" r="X38" connectionId="0">
    <xmlCellPr id="1" uniqueName="P1082216">
      <xmlPr mapId="1" xpath="/GFI-IZD-POD/IPK-GFI-IZD-POD_1000344/P1082216" xmlDataType="decimal"/>
    </xmlCellPr>
  </singleXmlCell>
  <singleXmlCell id="1101" r="Y38" connectionId="0">
    <xmlCellPr id="1" uniqueName="P1082217">
      <xmlPr mapId="1" xpath="/GFI-IZD-POD/IPK-GFI-IZD-POD_1000344/P1082217" xmlDataType="decimal"/>
    </xmlCellPr>
  </singleXmlCell>
  <singleXmlCell id="1102" r="H39" connectionId="0">
    <xmlCellPr id="1" uniqueName="P1080032">
      <xmlPr mapId="1" xpath="/GFI-IZD-POD/IPK-GFI-IZD-POD_1000344/P1080032" xmlDataType="decimal"/>
    </xmlCellPr>
  </singleXmlCell>
  <singleXmlCell id="1103" r="I39" connectionId="0">
    <xmlCellPr id="1" uniqueName="P1080033">
      <xmlPr mapId="1" xpath="/GFI-IZD-POD/IPK-GFI-IZD-POD_1000344/P1080033" xmlDataType="decimal"/>
    </xmlCellPr>
  </singleXmlCell>
  <singleXmlCell id="1104" r="J39" connectionId="0">
    <xmlCellPr id="1" uniqueName="P1080034">
      <xmlPr mapId="1" xpath="/GFI-IZD-POD/IPK-GFI-IZD-POD_1000344/P1080034" xmlDataType="decimal"/>
    </xmlCellPr>
  </singleXmlCell>
  <singleXmlCell id="1105" r="K39" connectionId="0">
    <xmlCellPr id="1" uniqueName="P1080035">
      <xmlPr mapId="1" xpath="/GFI-IZD-POD/IPK-GFI-IZD-POD_1000344/P1080035" xmlDataType="decimal"/>
    </xmlCellPr>
  </singleXmlCell>
  <singleXmlCell id="1106" r="L39" connectionId="0">
    <xmlCellPr id="1" uniqueName="P1080036">
      <xmlPr mapId="1" xpath="/GFI-IZD-POD/IPK-GFI-IZD-POD_1000344/P1080036" xmlDataType="decimal"/>
    </xmlCellPr>
  </singleXmlCell>
  <singleXmlCell id="1107" r="M39" connectionId="0">
    <xmlCellPr id="1" uniqueName="P1080037">
      <xmlPr mapId="1" xpath="/GFI-IZD-POD/IPK-GFI-IZD-POD_1000344/P1080037" xmlDataType="decimal"/>
    </xmlCellPr>
  </singleXmlCell>
  <singleXmlCell id="1108" r="N39" connectionId="0">
    <xmlCellPr id="1" uniqueName="P1080038">
      <xmlPr mapId="1" xpath="/GFI-IZD-POD/IPK-GFI-IZD-POD_1000344/P1080038" xmlDataType="decimal"/>
    </xmlCellPr>
  </singleXmlCell>
  <singleXmlCell id="1109" r="O39" connectionId="0">
    <xmlCellPr id="1" uniqueName="P1080039">
      <xmlPr mapId="1" xpath="/GFI-IZD-POD/IPK-GFI-IZD-POD_1000344/P1080039" xmlDataType="decimal"/>
    </xmlCellPr>
  </singleXmlCell>
  <singleXmlCell id="1110" r="P39" connectionId="0">
    <xmlCellPr id="1" uniqueName="P1082220">
      <xmlPr mapId="1" xpath="/GFI-IZD-POD/IPK-GFI-IZD-POD_1000344/P1082220" xmlDataType="decimal"/>
    </xmlCellPr>
  </singleXmlCell>
  <singleXmlCell id="1111" r="Q39" connectionId="0">
    <xmlCellPr id="1" uniqueName="P1082222">
      <xmlPr mapId="1" xpath="/GFI-IZD-POD/IPK-GFI-IZD-POD_1000344/P1082222" xmlDataType="decimal"/>
    </xmlCellPr>
  </singleXmlCell>
  <singleXmlCell id="1112" r="R39" connectionId="0">
    <xmlCellPr id="1" uniqueName="P1082224">
      <xmlPr mapId="1" xpath="/GFI-IZD-POD/IPK-GFI-IZD-POD_1000344/P1082224" xmlDataType="decimal"/>
    </xmlCellPr>
  </singleXmlCell>
  <singleXmlCell id="1113" r="U39" connectionId="0">
    <xmlCellPr id="1" uniqueName="P1082225">
      <xmlPr mapId="1" xpath="/GFI-IZD-POD/IPK-GFI-IZD-POD_1000344/P1082225" xmlDataType="decimal"/>
    </xmlCellPr>
  </singleXmlCell>
  <singleXmlCell id="1114" r="V39" connectionId="0">
    <xmlCellPr id="1" uniqueName="P1082227">
      <xmlPr mapId="1" xpath="/GFI-IZD-POD/IPK-GFI-IZD-POD_1000344/P1082227" xmlDataType="decimal"/>
    </xmlCellPr>
  </singleXmlCell>
  <singleXmlCell id="1115" r="W39" connectionId="0">
    <xmlCellPr id="1" uniqueName="P1082229">
      <xmlPr mapId="1" xpath="/GFI-IZD-POD/IPK-GFI-IZD-POD_1000344/P1082229" xmlDataType="decimal"/>
    </xmlCellPr>
  </singleXmlCell>
  <singleXmlCell id="1116" r="X39" connectionId="0">
    <xmlCellPr id="1" uniqueName="P1082232">
      <xmlPr mapId="1" xpath="/GFI-IZD-POD/IPK-GFI-IZD-POD_1000344/P1082232" xmlDataType="decimal"/>
    </xmlCellPr>
  </singleXmlCell>
  <singleXmlCell id="1117" r="Y39" connectionId="0">
    <xmlCellPr id="1" uniqueName="P1082234">
      <xmlPr mapId="1" xpath="/GFI-IZD-POD/IPK-GFI-IZD-POD_1000344/P1082234" xmlDataType="decimal"/>
    </xmlCellPr>
  </singleXmlCell>
  <singleXmlCell id="1118" r="H40" connectionId="0">
    <xmlCellPr id="1" uniqueName="P1080040">
      <xmlPr mapId="1" xpath="/GFI-IZD-POD/IPK-GFI-IZD-POD_1000344/P1080040" xmlDataType="decimal"/>
    </xmlCellPr>
  </singleXmlCell>
  <singleXmlCell id="1119" r="I40" connectionId="0">
    <xmlCellPr id="1" uniqueName="P1080041">
      <xmlPr mapId="1" xpath="/GFI-IZD-POD/IPK-GFI-IZD-POD_1000344/P1080041" xmlDataType="decimal"/>
    </xmlCellPr>
  </singleXmlCell>
  <singleXmlCell id="1120" r="J40" connectionId="0">
    <xmlCellPr id="1" uniqueName="P1080042">
      <xmlPr mapId="1" xpath="/GFI-IZD-POD/IPK-GFI-IZD-POD_1000344/P1080042" xmlDataType="decimal"/>
    </xmlCellPr>
  </singleXmlCell>
  <singleXmlCell id="1121" r="K40" connectionId="0">
    <xmlCellPr id="1" uniqueName="P1080043">
      <xmlPr mapId="1" xpath="/GFI-IZD-POD/IPK-GFI-IZD-POD_1000344/P1080043" xmlDataType="decimal"/>
    </xmlCellPr>
  </singleXmlCell>
  <singleXmlCell id="1122" r="L40" connectionId="0">
    <xmlCellPr id="1" uniqueName="P1080044">
      <xmlPr mapId="1" xpath="/GFI-IZD-POD/IPK-GFI-IZD-POD_1000344/P1080044" xmlDataType="decimal"/>
    </xmlCellPr>
  </singleXmlCell>
  <singleXmlCell id="1123" r="M40" connectionId="0">
    <xmlCellPr id="1" uniqueName="P1080045">
      <xmlPr mapId="1" xpath="/GFI-IZD-POD/IPK-GFI-IZD-POD_1000344/P1080045" xmlDataType="decimal"/>
    </xmlCellPr>
  </singleXmlCell>
  <singleXmlCell id="1124" r="N40" connectionId="0">
    <xmlCellPr id="1" uniqueName="P1080046">
      <xmlPr mapId="1" xpath="/GFI-IZD-POD/IPK-GFI-IZD-POD_1000344/P1080046" xmlDataType="decimal"/>
    </xmlCellPr>
  </singleXmlCell>
  <singleXmlCell id="1125" r="O40" connectionId="0">
    <xmlCellPr id="1" uniqueName="P1080047">
      <xmlPr mapId="1" xpath="/GFI-IZD-POD/IPK-GFI-IZD-POD_1000344/P1080047" xmlDataType="decimal"/>
    </xmlCellPr>
  </singleXmlCell>
  <singleXmlCell id="1126" r="P40" connectionId="0">
    <xmlCellPr id="1" uniqueName="P1082236">
      <xmlPr mapId="1" xpath="/GFI-IZD-POD/IPK-GFI-IZD-POD_1000344/P1082236" xmlDataType="decimal"/>
    </xmlCellPr>
  </singleXmlCell>
  <singleXmlCell id="1127" r="Q40" connectionId="0">
    <xmlCellPr id="1" uniqueName="P1082248">
      <xmlPr mapId="1" xpath="/GFI-IZD-POD/IPK-GFI-IZD-POD_1000344/P1082248" xmlDataType="decimal"/>
    </xmlCellPr>
  </singleXmlCell>
  <singleXmlCell id="1128" r="R40" connectionId="0">
    <xmlCellPr id="1" uniqueName="P1082250">
      <xmlPr mapId="1" xpath="/GFI-IZD-POD/IPK-GFI-IZD-POD_1000344/P1082250" xmlDataType="decimal"/>
    </xmlCellPr>
  </singleXmlCell>
  <singleXmlCell id="1129" r="U40" connectionId="0">
    <xmlCellPr id="1" uniqueName="P1082252">
      <xmlPr mapId="1" xpath="/GFI-IZD-POD/IPK-GFI-IZD-POD_1000344/P1082252" xmlDataType="decimal"/>
    </xmlCellPr>
  </singleXmlCell>
  <singleXmlCell id="1130" r="V40" connectionId="0">
    <xmlCellPr id="1" uniqueName="P1082254">
      <xmlPr mapId="1" xpath="/GFI-IZD-POD/IPK-GFI-IZD-POD_1000344/P1082254" xmlDataType="decimal"/>
    </xmlCellPr>
  </singleXmlCell>
  <singleXmlCell id="1131" r="W40" connectionId="0">
    <xmlCellPr id="1" uniqueName="P1082256">
      <xmlPr mapId="1" xpath="/GFI-IZD-POD/IPK-GFI-IZD-POD_1000344/P1082256" xmlDataType="decimal"/>
    </xmlCellPr>
  </singleXmlCell>
  <singleXmlCell id="1132" r="X40" connectionId="0">
    <xmlCellPr id="1" uniqueName="P1082257">
      <xmlPr mapId="1" xpath="/GFI-IZD-POD/IPK-GFI-IZD-POD_1000344/P1082257" xmlDataType="decimal"/>
    </xmlCellPr>
  </singleXmlCell>
  <singleXmlCell id="1133" r="Y40" connectionId="0">
    <xmlCellPr id="1" uniqueName="P1082259">
      <xmlPr mapId="1" xpath="/GFI-IZD-POD/IPK-GFI-IZD-POD_1000344/P1082259" xmlDataType="decimal"/>
    </xmlCellPr>
  </singleXmlCell>
  <singleXmlCell id="1134" r="H41" connectionId="0">
    <xmlCellPr id="1" uniqueName="P1080048">
      <xmlPr mapId="1" xpath="/GFI-IZD-POD/IPK-GFI-IZD-POD_1000344/P1080048" xmlDataType="decimal"/>
    </xmlCellPr>
  </singleXmlCell>
  <singleXmlCell id="1135" r="I41" connectionId="0">
    <xmlCellPr id="1" uniqueName="P1080049">
      <xmlPr mapId="1" xpath="/GFI-IZD-POD/IPK-GFI-IZD-POD_1000344/P1080049" xmlDataType="decimal"/>
    </xmlCellPr>
  </singleXmlCell>
  <singleXmlCell id="1136" r="J41" connectionId="0">
    <xmlCellPr id="1" uniqueName="P1080050">
      <xmlPr mapId="1" xpath="/GFI-IZD-POD/IPK-GFI-IZD-POD_1000344/P1080050" xmlDataType="decimal"/>
    </xmlCellPr>
  </singleXmlCell>
  <singleXmlCell id="1137" r="K41" connectionId="0">
    <xmlCellPr id="1" uniqueName="P1080051">
      <xmlPr mapId="1" xpath="/GFI-IZD-POD/IPK-GFI-IZD-POD_1000344/P1080051" xmlDataType="decimal"/>
    </xmlCellPr>
  </singleXmlCell>
  <singleXmlCell id="1138" r="L41" connectionId="0">
    <xmlCellPr id="1" uniqueName="P1080052">
      <xmlPr mapId="1" xpath="/GFI-IZD-POD/IPK-GFI-IZD-POD_1000344/P1080052" xmlDataType="decimal"/>
    </xmlCellPr>
  </singleXmlCell>
  <singleXmlCell id="1139" r="M41" connectionId="0">
    <xmlCellPr id="1" uniqueName="P1080053">
      <xmlPr mapId="1" xpath="/GFI-IZD-POD/IPK-GFI-IZD-POD_1000344/P1080053" xmlDataType="decimal"/>
    </xmlCellPr>
  </singleXmlCell>
  <singleXmlCell id="1140" r="N41" connectionId="0">
    <xmlCellPr id="1" uniqueName="P1080054">
      <xmlPr mapId="1" xpath="/GFI-IZD-POD/IPK-GFI-IZD-POD_1000344/P1080054" xmlDataType="decimal"/>
    </xmlCellPr>
  </singleXmlCell>
  <singleXmlCell id="1141" r="O41" connectionId="0">
    <xmlCellPr id="1" uniqueName="P1080055">
      <xmlPr mapId="1" xpath="/GFI-IZD-POD/IPK-GFI-IZD-POD_1000344/P1080055" xmlDataType="decimal"/>
    </xmlCellPr>
  </singleXmlCell>
  <singleXmlCell id="1142" r="P41" connectionId="0">
    <xmlCellPr id="1" uniqueName="P1082260">
      <xmlPr mapId="1" xpath="/GFI-IZD-POD/IPK-GFI-IZD-POD_1000344/P1082260" xmlDataType="decimal"/>
    </xmlCellPr>
  </singleXmlCell>
  <singleXmlCell id="1143" r="Q41" connectionId="0">
    <xmlCellPr id="1" uniqueName="P1082237">
      <xmlPr mapId="1" xpath="/GFI-IZD-POD/IPK-GFI-IZD-POD_1000344/P1082237" xmlDataType="decimal"/>
    </xmlCellPr>
  </singleXmlCell>
  <singleXmlCell id="1144" r="R41" connectionId="0">
    <xmlCellPr id="1" uniqueName="P1082261">
      <xmlPr mapId="1" xpath="/GFI-IZD-POD/IPK-GFI-IZD-POD_1000344/P1082261" xmlDataType="decimal"/>
    </xmlCellPr>
  </singleXmlCell>
  <singleXmlCell id="1145" r="U41" connectionId="0">
    <xmlCellPr id="1" uniqueName="P1082262">
      <xmlPr mapId="1" xpath="/GFI-IZD-POD/IPK-GFI-IZD-POD_1000344/P1082262" xmlDataType="decimal"/>
    </xmlCellPr>
  </singleXmlCell>
  <singleXmlCell id="1146" r="V41" connectionId="0">
    <xmlCellPr id="1" uniqueName="P1082264">
      <xmlPr mapId="1" xpath="/GFI-IZD-POD/IPK-GFI-IZD-POD_1000344/P1082264" xmlDataType="decimal"/>
    </xmlCellPr>
  </singleXmlCell>
  <singleXmlCell id="1147" r="W41" connectionId="0">
    <xmlCellPr id="1" uniqueName="P1082265">
      <xmlPr mapId="1" xpath="/GFI-IZD-POD/IPK-GFI-IZD-POD_1000344/P1082265" xmlDataType="decimal"/>
    </xmlCellPr>
  </singleXmlCell>
  <singleXmlCell id="1148" r="X41" connectionId="0">
    <xmlCellPr id="1" uniqueName="P1082266">
      <xmlPr mapId="1" xpath="/GFI-IZD-POD/IPK-GFI-IZD-POD_1000344/P1082266" xmlDataType="decimal"/>
    </xmlCellPr>
  </singleXmlCell>
  <singleXmlCell id="1149" r="Y41" connectionId="0">
    <xmlCellPr id="1" uniqueName="P1082267">
      <xmlPr mapId="1" xpath="/GFI-IZD-POD/IPK-GFI-IZD-POD_1000344/P1082267" xmlDataType="decimal"/>
    </xmlCellPr>
  </singleXmlCell>
  <singleXmlCell id="1150" r="H42" connectionId="0">
    <xmlCellPr id="1" uniqueName="P1080056">
      <xmlPr mapId="1" xpath="/GFI-IZD-POD/IPK-GFI-IZD-POD_1000344/P1080056" xmlDataType="decimal"/>
    </xmlCellPr>
  </singleXmlCell>
  <singleXmlCell id="1151" r="I42" connectionId="0">
    <xmlCellPr id="1" uniqueName="P1080057">
      <xmlPr mapId="1" xpath="/GFI-IZD-POD/IPK-GFI-IZD-POD_1000344/P1080057" xmlDataType="decimal"/>
    </xmlCellPr>
  </singleXmlCell>
  <singleXmlCell id="1152" r="J42" connectionId="0">
    <xmlCellPr id="1" uniqueName="P1080058">
      <xmlPr mapId="1" xpath="/GFI-IZD-POD/IPK-GFI-IZD-POD_1000344/P1080058" xmlDataType="decimal"/>
    </xmlCellPr>
  </singleXmlCell>
  <singleXmlCell id="1153" r="K42" connectionId="0">
    <xmlCellPr id="1" uniqueName="P1080059">
      <xmlPr mapId="1" xpath="/GFI-IZD-POD/IPK-GFI-IZD-POD_1000344/P1080059" xmlDataType="decimal"/>
    </xmlCellPr>
  </singleXmlCell>
  <singleXmlCell id="1154" r="L42" connectionId="0">
    <xmlCellPr id="1" uniqueName="P1080060">
      <xmlPr mapId="1" xpath="/GFI-IZD-POD/IPK-GFI-IZD-POD_1000344/P1080060" xmlDataType="decimal"/>
    </xmlCellPr>
  </singleXmlCell>
  <singleXmlCell id="1155" r="M42" connectionId="0">
    <xmlCellPr id="1" uniqueName="P1080061">
      <xmlPr mapId="1" xpath="/GFI-IZD-POD/IPK-GFI-IZD-POD_1000344/P1080061" xmlDataType="decimal"/>
    </xmlCellPr>
  </singleXmlCell>
  <singleXmlCell id="1156" r="N42" connectionId="0">
    <xmlCellPr id="1" uniqueName="P1080062">
      <xmlPr mapId="1" xpath="/GFI-IZD-POD/IPK-GFI-IZD-POD_1000344/P1080062" xmlDataType="decimal"/>
    </xmlCellPr>
  </singleXmlCell>
  <singleXmlCell id="1157" r="O42" connectionId="0">
    <xmlCellPr id="1" uniqueName="P1080063">
      <xmlPr mapId="1" xpath="/GFI-IZD-POD/IPK-GFI-IZD-POD_1000344/P1080063" xmlDataType="decimal"/>
    </xmlCellPr>
  </singleXmlCell>
  <singleXmlCell id="1158" r="P42" connectionId="0">
    <xmlCellPr id="1" uniqueName="P1082269">
      <xmlPr mapId="1" xpath="/GFI-IZD-POD/IPK-GFI-IZD-POD_1000344/P1082269" xmlDataType="decimal"/>
    </xmlCellPr>
  </singleXmlCell>
  <singleXmlCell id="1159" r="Q42" connectionId="0">
    <xmlCellPr id="1" uniqueName="P1082270">
      <xmlPr mapId="1" xpath="/GFI-IZD-POD/IPK-GFI-IZD-POD_1000344/P1082270" xmlDataType="decimal"/>
    </xmlCellPr>
  </singleXmlCell>
  <singleXmlCell id="1160" r="R42" connectionId="0">
    <xmlCellPr id="1" uniqueName="P1082239">
      <xmlPr mapId="1" xpath="/GFI-IZD-POD/IPK-GFI-IZD-POD_1000344/P1082239" xmlDataType="decimal"/>
    </xmlCellPr>
  </singleXmlCell>
  <singleXmlCell id="1161" r="U42" connectionId="0">
    <xmlCellPr id="1" uniqueName="P1082272">
      <xmlPr mapId="1" xpath="/GFI-IZD-POD/IPK-GFI-IZD-POD_1000344/P1082272" xmlDataType="decimal"/>
    </xmlCellPr>
  </singleXmlCell>
  <singleXmlCell id="1162" r="V42" connectionId="0">
    <xmlCellPr id="1" uniqueName="P1082273">
      <xmlPr mapId="1" xpath="/GFI-IZD-POD/IPK-GFI-IZD-POD_1000344/P1082273" xmlDataType="decimal"/>
    </xmlCellPr>
  </singleXmlCell>
  <singleXmlCell id="1163" r="W42" connectionId="0">
    <xmlCellPr id="1" uniqueName="P1082275">
      <xmlPr mapId="1" xpath="/GFI-IZD-POD/IPK-GFI-IZD-POD_1000344/P1082275" xmlDataType="decimal"/>
    </xmlCellPr>
  </singleXmlCell>
  <singleXmlCell id="1164" r="X42" connectionId="0">
    <xmlCellPr id="1" uniqueName="P1082276">
      <xmlPr mapId="1" xpath="/GFI-IZD-POD/IPK-GFI-IZD-POD_1000344/P1082276" xmlDataType="decimal"/>
    </xmlCellPr>
  </singleXmlCell>
  <singleXmlCell id="1165" r="Y42" connectionId="0">
    <xmlCellPr id="1" uniqueName="P1082277">
      <xmlPr mapId="1" xpath="/GFI-IZD-POD/IPK-GFI-IZD-POD_1000344/P1082277" xmlDataType="decimal"/>
    </xmlCellPr>
  </singleXmlCell>
  <singleXmlCell id="1166" r="H43" connectionId="0">
    <xmlCellPr id="1" uniqueName="P1080064">
      <xmlPr mapId="1" xpath="/GFI-IZD-POD/IPK-GFI-IZD-POD_1000344/P1080064" xmlDataType="decimal"/>
    </xmlCellPr>
  </singleXmlCell>
  <singleXmlCell id="1167" r="I43" connectionId="0">
    <xmlCellPr id="1" uniqueName="P1080065">
      <xmlPr mapId="1" xpath="/GFI-IZD-POD/IPK-GFI-IZD-POD_1000344/P1080065" xmlDataType="decimal"/>
    </xmlCellPr>
  </singleXmlCell>
  <singleXmlCell id="1168" r="J43" connectionId="0">
    <xmlCellPr id="1" uniqueName="P1080066">
      <xmlPr mapId="1" xpath="/GFI-IZD-POD/IPK-GFI-IZD-POD_1000344/P1080066" xmlDataType="decimal"/>
    </xmlCellPr>
  </singleXmlCell>
  <singleXmlCell id="1169" r="K43" connectionId="0">
    <xmlCellPr id="1" uniqueName="P1080067">
      <xmlPr mapId="1" xpath="/GFI-IZD-POD/IPK-GFI-IZD-POD_1000344/P1080067" xmlDataType="decimal"/>
    </xmlCellPr>
  </singleXmlCell>
  <singleXmlCell id="1170" r="L43" connectionId="0">
    <xmlCellPr id="1" uniqueName="P1080068">
      <xmlPr mapId="1" xpath="/GFI-IZD-POD/IPK-GFI-IZD-POD_1000344/P1080068" xmlDataType="decimal"/>
    </xmlCellPr>
  </singleXmlCell>
  <singleXmlCell id="1171" r="M43" connectionId="0">
    <xmlCellPr id="1" uniqueName="P1080069">
      <xmlPr mapId="1" xpath="/GFI-IZD-POD/IPK-GFI-IZD-POD_1000344/P1080069" xmlDataType="decimal"/>
    </xmlCellPr>
  </singleXmlCell>
  <singleXmlCell id="1172" r="N43" connectionId="0">
    <xmlCellPr id="1" uniqueName="P1080070">
      <xmlPr mapId="1" xpath="/GFI-IZD-POD/IPK-GFI-IZD-POD_1000344/P1080070" xmlDataType="decimal"/>
    </xmlCellPr>
  </singleXmlCell>
  <singleXmlCell id="1173" r="O43" connectionId="0">
    <xmlCellPr id="1" uniqueName="P1080071">
      <xmlPr mapId="1" xpath="/GFI-IZD-POD/IPK-GFI-IZD-POD_1000344/P1080071" xmlDataType="decimal"/>
    </xmlCellPr>
  </singleXmlCell>
  <singleXmlCell id="1174" r="P43" connectionId="0">
    <xmlCellPr id="1" uniqueName="P1082278">
      <xmlPr mapId="1" xpath="/GFI-IZD-POD/IPK-GFI-IZD-POD_1000344/P1082278" xmlDataType="decimal"/>
    </xmlCellPr>
  </singleXmlCell>
  <singleXmlCell id="1175" r="Q43" connectionId="0">
    <xmlCellPr id="1" uniqueName="P1082279">
      <xmlPr mapId="1" xpath="/GFI-IZD-POD/IPK-GFI-IZD-POD_1000344/P1082279" xmlDataType="decimal"/>
    </xmlCellPr>
  </singleXmlCell>
  <singleXmlCell id="1176" r="R43" connectionId="0">
    <xmlCellPr id="1" uniqueName="P1082280">
      <xmlPr mapId="1" xpath="/GFI-IZD-POD/IPK-GFI-IZD-POD_1000344/P1082280" xmlDataType="decimal"/>
    </xmlCellPr>
  </singleXmlCell>
  <singleXmlCell id="1177" r="U43" connectionId="0">
    <xmlCellPr id="1" uniqueName="P1082245">
      <xmlPr mapId="1" xpath="/GFI-IZD-POD/IPK-GFI-IZD-POD_1000344/P1082245" xmlDataType="decimal"/>
    </xmlCellPr>
  </singleXmlCell>
  <singleXmlCell id="1178" r="V43" connectionId="0">
    <xmlCellPr id="1" uniqueName="P1082282">
      <xmlPr mapId="1" xpath="/GFI-IZD-POD/IPK-GFI-IZD-POD_1000344/P1082282" xmlDataType="decimal"/>
    </xmlCellPr>
  </singleXmlCell>
  <singleXmlCell id="1179" r="W43" connectionId="0">
    <xmlCellPr id="1" uniqueName="P1082284">
      <xmlPr mapId="1" xpath="/GFI-IZD-POD/IPK-GFI-IZD-POD_1000344/P1082284" xmlDataType="decimal"/>
    </xmlCellPr>
  </singleXmlCell>
  <singleXmlCell id="1180" r="X43" connectionId="0">
    <xmlCellPr id="1" uniqueName="P1082285">
      <xmlPr mapId="1" xpath="/GFI-IZD-POD/IPK-GFI-IZD-POD_1000344/P1082285" xmlDataType="decimal"/>
    </xmlCellPr>
  </singleXmlCell>
  <singleXmlCell id="1181" r="Y43" connectionId="0">
    <xmlCellPr id="1" uniqueName="P1082286">
      <xmlPr mapId="1" xpath="/GFI-IZD-POD/IPK-GFI-IZD-POD_1000344/P1082286" xmlDataType="decimal"/>
    </xmlCellPr>
  </singleXmlCell>
  <singleXmlCell id="1182" r="H44" connectionId="0">
    <xmlCellPr id="1" uniqueName="P1080072">
      <xmlPr mapId="1" xpath="/GFI-IZD-POD/IPK-GFI-IZD-POD_1000344/P1080072" xmlDataType="decimal"/>
    </xmlCellPr>
  </singleXmlCell>
  <singleXmlCell id="1183" r="I44" connectionId="0">
    <xmlCellPr id="1" uniqueName="P1080073">
      <xmlPr mapId="1" xpath="/GFI-IZD-POD/IPK-GFI-IZD-POD_1000344/P1080073" xmlDataType="decimal"/>
    </xmlCellPr>
  </singleXmlCell>
  <singleXmlCell id="1184" r="J44" connectionId="0">
    <xmlCellPr id="1" uniqueName="P1080074">
      <xmlPr mapId="1" xpath="/GFI-IZD-POD/IPK-GFI-IZD-POD_1000344/P1080074" xmlDataType="decimal"/>
    </xmlCellPr>
  </singleXmlCell>
  <singleXmlCell id="1185" r="K44" connectionId="0">
    <xmlCellPr id="1" uniqueName="P1080075">
      <xmlPr mapId="1" xpath="/GFI-IZD-POD/IPK-GFI-IZD-POD_1000344/P1080075" xmlDataType="decimal"/>
    </xmlCellPr>
  </singleXmlCell>
  <singleXmlCell id="1186" r="L44" connectionId="0">
    <xmlCellPr id="1" uniqueName="P1080076">
      <xmlPr mapId="1" xpath="/GFI-IZD-POD/IPK-GFI-IZD-POD_1000344/P1080076" xmlDataType="decimal"/>
    </xmlCellPr>
  </singleXmlCell>
  <singleXmlCell id="1187" r="M44" connectionId="0">
    <xmlCellPr id="1" uniqueName="P1080077">
      <xmlPr mapId="1" xpath="/GFI-IZD-POD/IPK-GFI-IZD-POD_1000344/P1080077" xmlDataType="decimal"/>
    </xmlCellPr>
  </singleXmlCell>
  <singleXmlCell id="1188" r="N44" connectionId="0">
    <xmlCellPr id="1" uniqueName="P1080078">
      <xmlPr mapId="1" xpath="/GFI-IZD-POD/IPK-GFI-IZD-POD_1000344/P1080078" xmlDataType="decimal"/>
    </xmlCellPr>
  </singleXmlCell>
  <singleXmlCell id="1189" r="O44" connectionId="0">
    <xmlCellPr id="1" uniqueName="P1080079">
      <xmlPr mapId="1" xpath="/GFI-IZD-POD/IPK-GFI-IZD-POD_1000344/P1080079" xmlDataType="decimal"/>
    </xmlCellPr>
  </singleXmlCell>
  <singleXmlCell id="1190" r="P44" connectionId="0">
    <xmlCellPr id="1" uniqueName="P1082288">
      <xmlPr mapId="1" xpath="/GFI-IZD-POD/IPK-GFI-IZD-POD_1000344/P1082288" xmlDataType="decimal"/>
    </xmlCellPr>
  </singleXmlCell>
  <singleXmlCell id="1191" r="Q44" connectionId="0">
    <xmlCellPr id="1" uniqueName="P1082289">
      <xmlPr mapId="1" xpath="/GFI-IZD-POD/IPK-GFI-IZD-POD_1000344/P1082289" xmlDataType="decimal"/>
    </xmlCellPr>
  </singleXmlCell>
  <singleXmlCell id="1192" r="R44" connectionId="0">
    <xmlCellPr id="1" uniqueName="P1082290">
      <xmlPr mapId="1" xpath="/GFI-IZD-POD/IPK-GFI-IZD-POD_1000344/P1082290" xmlDataType="decimal"/>
    </xmlCellPr>
  </singleXmlCell>
  <singleXmlCell id="1193" r="U44" connectionId="0">
    <xmlCellPr id="1" uniqueName="P1082292">
      <xmlPr mapId="1" xpath="/GFI-IZD-POD/IPK-GFI-IZD-POD_1000344/P1082292" xmlDataType="decimal"/>
    </xmlCellPr>
  </singleXmlCell>
  <singleXmlCell id="1194" r="V44" connectionId="0">
    <xmlCellPr id="1" uniqueName="P1082247">
      <xmlPr mapId="1" xpath="/GFI-IZD-POD/IPK-GFI-IZD-POD_1000344/P1082247" xmlDataType="decimal"/>
    </xmlCellPr>
  </singleXmlCell>
  <singleXmlCell id="1195" r="W44" connectionId="0">
    <xmlCellPr id="1" uniqueName="P1082295">
      <xmlPr mapId="1" xpath="/GFI-IZD-POD/IPK-GFI-IZD-POD_1000344/P1082295" xmlDataType="decimal"/>
    </xmlCellPr>
  </singleXmlCell>
  <singleXmlCell id="1196" r="X44" connectionId="0">
    <xmlCellPr id="1" uniqueName="P1082298">
      <xmlPr mapId="1" xpath="/GFI-IZD-POD/IPK-GFI-IZD-POD_1000344/P1082298" xmlDataType="decimal"/>
    </xmlCellPr>
  </singleXmlCell>
  <singleXmlCell id="1197" r="Y44" connectionId="0">
    <xmlCellPr id="1" uniqueName="P1082300">
      <xmlPr mapId="1" xpath="/GFI-IZD-POD/IPK-GFI-IZD-POD_1000344/P1082300" xmlDataType="decimal"/>
    </xmlCellPr>
  </singleXmlCell>
  <singleXmlCell id="1198" r="H45" connectionId="0">
    <xmlCellPr id="1" uniqueName="P1080080">
      <xmlPr mapId="1" xpath="/GFI-IZD-POD/IPK-GFI-IZD-POD_1000344/P1080080" xmlDataType="decimal"/>
    </xmlCellPr>
  </singleXmlCell>
  <singleXmlCell id="1199" r="I45" connectionId="0">
    <xmlCellPr id="1" uniqueName="P1080081">
      <xmlPr mapId="1" xpath="/GFI-IZD-POD/IPK-GFI-IZD-POD_1000344/P1080081" xmlDataType="decimal"/>
    </xmlCellPr>
  </singleXmlCell>
  <singleXmlCell id="1200" r="J45" connectionId="0">
    <xmlCellPr id="1" uniqueName="P1080082">
      <xmlPr mapId="1" xpath="/GFI-IZD-POD/IPK-GFI-IZD-POD_1000344/P1080082" xmlDataType="decimal"/>
    </xmlCellPr>
  </singleXmlCell>
  <singleXmlCell id="1201" r="K45" connectionId="0">
    <xmlCellPr id="1" uniqueName="P1080083">
      <xmlPr mapId="1" xpath="/GFI-IZD-POD/IPK-GFI-IZD-POD_1000344/P1080083" xmlDataType="decimal"/>
    </xmlCellPr>
  </singleXmlCell>
  <singleXmlCell id="1202" r="L45" connectionId="0">
    <xmlCellPr id="1" uniqueName="P1080084">
      <xmlPr mapId="1" xpath="/GFI-IZD-POD/IPK-GFI-IZD-POD_1000344/P1080084" xmlDataType="decimal"/>
    </xmlCellPr>
  </singleXmlCell>
  <singleXmlCell id="1203" r="M45" connectionId="0">
    <xmlCellPr id="1" uniqueName="P1080085">
      <xmlPr mapId="1" xpath="/GFI-IZD-POD/IPK-GFI-IZD-POD_1000344/P1080085" xmlDataType="decimal"/>
    </xmlCellPr>
  </singleXmlCell>
  <singleXmlCell id="1204" r="N45" connectionId="0">
    <xmlCellPr id="1" uniqueName="P1080086">
      <xmlPr mapId="1" xpath="/GFI-IZD-POD/IPK-GFI-IZD-POD_1000344/P1080086" xmlDataType="decimal"/>
    </xmlCellPr>
  </singleXmlCell>
  <singleXmlCell id="1205" r="O45" connectionId="0">
    <xmlCellPr id="1" uniqueName="P1080087">
      <xmlPr mapId="1" xpath="/GFI-IZD-POD/IPK-GFI-IZD-POD_1000344/P1080087" xmlDataType="decimal"/>
    </xmlCellPr>
  </singleXmlCell>
  <singleXmlCell id="1206" r="P45" connectionId="0">
    <xmlCellPr id="1" uniqueName="P1082301">
      <xmlPr mapId="1" xpath="/GFI-IZD-POD/IPK-GFI-IZD-POD_1000344/P1082301" xmlDataType="decimal"/>
    </xmlCellPr>
  </singleXmlCell>
  <singleXmlCell id="1207" r="Q45" connectionId="0">
    <xmlCellPr id="1" uniqueName="P1082322">
      <xmlPr mapId="1" xpath="/GFI-IZD-POD/IPK-GFI-IZD-POD_1000344/P1082322" xmlDataType="decimal"/>
    </xmlCellPr>
  </singleXmlCell>
  <singleXmlCell id="1208" r="R45" connectionId="0">
    <xmlCellPr id="1" uniqueName="P1082323">
      <xmlPr mapId="1" xpath="/GFI-IZD-POD/IPK-GFI-IZD-POD_1000344/P1082323" xmlDataType="decimal"/>
    </xmlCellPr>
  </singleXmlCell>
  <singleXmlCell id="1209" r="U45" connectionId="0">
    <xmlCellPr id="1" uniqueName="P1082325">
      <xmlPr mapId="1" xpath="/GFI-IZD-POD/IPK-GFI-IZD-POD_1000344/P1082325" xmlDataType="decimal"/>
    </xmlCellPr>
  </singleXmlCell>
  <singleXmlCell id="1210" r="V45" connectionId="0">
    <xmlCellPr id="1" uniqueName="P1082328">
      <xmlPr mapId="1" xpath="/GFI-IZD-POD/IPK-GFI-IZD-POD_1000344/P1082328" xmlDataType="decimal"/>
    </xmlCellPr>
  </singleXmlCell>
  <singleXmlCell id="1211" r="W45" connectionId="0">
    <xmlCellPr id="1" uniqueName="P1082331">
      <xmlPr mapId="1" xpath="/GFI-IZD-POD/IPK-GFI-IZD-POD_1000344/P1082331" xmlDataType="decimal"/>
    </xmlCellPr>
  </singleXmlCell>
  <singleXmlCell id="1212" r="X45" connectionId="0">
    <xmlCellPr id="1" uniqueName="P1082333">
      <xmlPr mapId="1" xpath="/GFI-IZD-POD/IPK-GFI-IZD-POD_1000344/P1082333" xmlDataType="decimal"/>
    </xmlCellPr>
  </singleXmlCell>
  <singleXmlCell id="1213" r="Y45" connectionId="0">
    <xmlCellPr id="1" uniqueName="P1082336">
      <xmlPr mapId="1" xpath="/GFI-IZD-POD/IPK-GFI-IZD-POD_1000344/P1082336" xmlDataType="decimal"/>
    </xmlCellPr>
  </singleXmlCell>
  <singleXmlCell id="1214" r="H46" connectionId="0">
    <xmlCellPr id="1" uniqueName="P1080088">
      <xmlPr mapId="1" xpath="/GFI-IZD-POD/IPK-GFI-IZD-POD_1000344/P1080088" xmlDataType="decimal"/>
    </xmlCellPr>
  </singleXmlCell>
  <singleXmlCell id="1215" r="I46" connectionId="0">
    <xmlCellPr id="1" uniqueName="P1080089">
      <xmlPr mapId="1" xpath="/GFI-IZD-POD/IPK-GFI-IZD-POD_1000344/P1080089" xmlDataType="decimal"/>
    </xmlCellPr>
  </singleXmlCell>
  <singleXmlCell id="1216" r="J46" connectionId="0">
    <xmlCellPr id="1" uniqueName="P1080090">
      <xmlPr mapId="1" xpath="/GFI-IZD-POD/IPK-GFI-IZD-POD_1000344/P1080090" xmlDataType="decimal"/>
    </xmlCellPr>
  </singleXmlCell>
  <singleXmlCell id="1217" r="K46" connectionId="0">
    <xmlCellPr id="1" uniqueName="P1080091">
      <xmlPr mapId="1" xpath="/GFI-IZD-POD/IPK-GFI-IZD-POD_1000344/P1080091" xmlDataType="decimal"/>
    </xmlCellPr>
  </singleXmlCell>
  <singleXmlCell id="1218" r="L46" connectionId="0">
    <xmlCellPr id="1" uniqueName="P1080092">
      <xmlPr mapId="1" xpath="/GFI-IZD-POD/IPK-GFI-IZD-POD_1000344/P1080092" xmlDataType="decimal"/>
    </xmlCellPr>
  </singleXmlCell>
  <singleXmlCell id="1219" r="M46" connectionId="0">
    <xmlCellPr id="1" uniqueName="P1080093">
      <xmlPr mapId="1" xpath="/GFI-IZD-POD/IPK-GFI-IZD-POD_1000344/P1080093" xmlDataType="decimal"/>
    </xmlCellPr>
  </singleXmlCell>
  <singleXmlCell id="1220" r="N46" connectionId="0">
    <xmlCellPr id="1" uniqueName="P1080094">
      <xmlPr mapId="1" xpath="/GFI-IZD-POD/IPK-GFI-IZD-POD_1000344/P1080094" xmlDataType="decimal"/>
    </xmlCellPr>
  </singleXmlCell>
  <singleXmlCell id="1221" r="O46" connectionId="0">
    <xmlCellPr id="1" uniqueName="P1080095">
      <xmlPr mapId="1" xpath="/GFI-IZD-POD/IPK-GFI-IZD-POD_1000344/P1080095" xmlDataType="decimal"/>
    </xmlCellPr>
  </singleXmlCell>
  <singleXmlCell id="1222" r="P46" connectionId="0">
    <xmlCellPr id="1" uniqueName="P1082338">
      <xmlPr mapId="1" xpath="/GFI-IZD-POD/IPK-GFI-IZD-POD_1000344/P1082338" xmlDataType="decimal"/>
    </xmlCellPr>
  </singleXmlCell>
  <singleXmlCell id="1223" r="Q46" connectionId="0">
    <xmlCellPr id="1" uniqueName="P1082304">
      <xmlPr mapId="1" xpath="/GFI-IZD-POD/IPK-GFI-IZD-POD_1000344/P1082304" xmlDataType="decimal"/>
    </xmlCellPr>
  </singleXmlCell>
  <singleXmlCell id="1224" r="R46" connectionId="0">
    <xmlCellPr id="1" uniqueName="P1082341">
      <xmlPr mapId="1" xpath="/GFI-IZD-POD/IPK-GFI-IZD-POD_1000344/P1082341" xmlDataType="decimal"/>
    </xmlCellPr>
  </singleXmlCell>
  <singleXmlCell id="1225" r="U46" connectionId="0">
    <xmlCellPr id="1" uniqueName="P1082343">
      <xmlPr mapId="1" xpath="/GFI-IZD-POD/IPK-GFI-IZD-POD_1000344/P1082343" xmlDataType="decimal"/>
    </xmlCellPr>
  </singleXmlCell>
  <singleXmlCell id="1226" r="V46" connectionId="0">
    <xmlCellPr id="1" uniqueName="P1082344">
      <xmlPr mapId="1" xpath="/GFI-IZD-POD/IPK-GFI-IZD-POD_1000344/P1082344" xmlDataType="decimal"/>
    </xmlCellPr>
  </singleXmlCell>
  <singleXmlCell id="1227" r="W46" connectionId="0">
    <xmlCellPr id="1" uniqueName="P1082346">
      <xmlPr mapId="1" xpath="/GFI-IZD-POD/IPK-GFI-IZD-POD_1000344/P1082346" xmlDataType="decimal"/>
    </xmlCellPr>
  </singleXmlCell>
  <singleXmlCell id="1228" r="X46" connectionId="0">
    <xmlCellPr id="1" uniqueName="P1082349">
      <xmlPr mapId="1" xpath="/GFI-IZD-POD/IPK-GFI-IZD-POD_1000344/P1082349" xmlDataType="decimal"/>
    </xmlCellPr>
  </singleXmlCell>
  <singleXmlCell id="1229" r="Y46" connectionId="0">
    <xmlCellPr id="1" uniqueName="P1082351">
      <xmlPr mapId="1" xpath="/GFI-IZD-POD/IPK-GFI-IZD-POD_1000344/P1082351" xmlDataType="decimal"/>
    </xmlCellPr>
  </singleXmlCell>
  <singleXmlCell id="1230" r="H47" connectionId="0">
    <xmlCellPr id="1" uniqueName="P1080096">
      <xmlPr mapId="1" xpath="/GFI-IZD-POD/IPK-GFI-IZD-POD_1000344/P1080096" xmlDataType="decimal"/>
    </xmlCellPr>
  </singleXmlCell>
  <singleXmlCell id="1231" r="I47" connectionId="0">
    <xmlCellPr id="1" uniqueName="P1080097">
      <xmlPr mapId="1" xpath="/GFI-IZD-POD/IPK-GFI-IZD-POD_1000344/P1080097" xmlDataType="decimal"/>
    </xmlCellPr>
  </singleXmlCell>
  <singleXmlCell id="1232" r="J47" connectionId="0">
    <xmlCellPr id="1" uniqueName="P1080098">
      <xmlPr mapId="1" xpath="/GFI-IZD-POD/IPK-GFI-IZD-POD_1000344/P1080098" xmlDataType="decimal"/>
    </xmlCellPr>
  </singleXmlCell>
  <singleXmlCell id="1233" r="K47" connectionId="0">
    <xmlCellPr id="1" uniqueName="P1080099">
      <xmlPr mapId="1" xpath="/GFI-IZD-POD/IPK-GFI-IZD-POD_1000344/P1080099" xmlDataType="decimal"/>
    </xmlCellPr>
  </singleXmlCell>
  <singleXmlCell id="1234" r="L47" connectionId="0">
    <xmlCellPr id="1" uniqueName="P1080100">
      <xmlPr mapId="1" xpath="/GFI-IZD-POD/IPK-GFI-IZD-POD_1000344/P1080100" xmlDataType="decimal"/>
    </xmlCellPr>
  </singleXmlCell>
  <singleXmlCell id="1235" r="M47" connectionId="0">
    <xmlCellPr id="1" uniqueName="P1080101">
      <xmlPr mapId="1" xpath="/GFI-IZD-POD/IPK-GFI-IZD-POD_1000344/P1080101" xmlDataType="decimal"/>
    </xmlCellPr>
  </singleXmlCell>
  <singleXmlCell id="1236" r="N47" connectionId="0">
    <xmlCellPr id="1" uniqueName="P1080102">
      <xmlPr mapId="1" xpath="/GFI-IZD-POD/IPK-GFI-IZD-POD_1000344/P1080102" xmlDataType="decimal"/>
    </xmlCellPr>
  </singleXmlCell>
  <singleXmlCell id="1237" r="O47" connectionId="0">
    <xmlCellPr id="1" uniqueName="P1080103">
      <xmlPr mapId="1" xpath="/GFI-IZD-POD/IPK-GFI-IZD-POD_1000344/P1080103" xmlDataType="decimal"/>
    </xmlCellPr>
  </singleXmlCell>
  <singleXmlCell id="1238" r="P47" connectionId="0">
    <xmlCellPr id="1" uniqueName="P1082354">
      <xmlPr mapId="1" xpath="/GFI-IZD-POD/IPK-GFI-IZD-POD_1000344/P1082354" xmlDataType="decimal"/>
    </xmlCellPr>
  </singleXmlCell>
  <singleXmlCell id="1239" r="Q47" connectionId="0">
    <xmlCellPr id="1" uniqueName="P1082356">
      <xmlPr mapId="1" xpath="/GFI-IZD-POD/IPK-GFI-IZD-POD_1000344/P1082356" xmlDataType="decimal"/>
    </xmlCellPr>
  </singleXmlCell>
  <singleXmlCell id="1240" r="R47" connectionId="0">
    <xmlCellPr id="1" uniqueName="P1082306">
      <xmlPr mapId="1" xpath="/GFI-IZD-POD/IPK-GFI-IZD-POD_1000344/P1082306" xmlDataType="decimal"/>
    </xmlCellPr>
  </singleXmlCell>
  <singleXmlCell id="1241" r="U47" connectionId="0">
    <xmlCellPr id="1" uniqueName="P1082358">
      <xmlPr mapId="1" xpath="/GFI-IZD-POD/IPK-GFI-IZD-POD_1000344/P1082358" xmlDataType="decimal"/>
    </xmlCellPr>
  </singleXmlCell>
  <singleXmlCell id="1242" r="V47" connectionId="0">
    <xmlCellPr id="1" uniqueName="P1082360">
      <xmlPr mapId="1" xpath="/GFI-IZD-POD/IPK-GFI-IZD-POD_1000344/P1082360" xmlDataType="decimal"/>
    </xmlCellPr>
  </singleXmlCell>
  <singleXmlCell id="1243" r="W47" connectionId="0">
    <xmlCellPr id="1" uniqueName="P1082361">
      <xmlPr mapId="1" xpath="/GFI-IZD-POD/IPK-GFI-IZD-POD_1000344/P1082361" xmlDataType="decimal"/>
    </xmlCellPr>
  </singleXmlCell>
  <singleXmlCell id="1244" r="X47" connectionId="0">
    <xmlCellPr id="1" uniqueName="P1082362">
      <xmlPr mapId="1" xpath="/GFI-IZD-POD/IPK-GFI-IZD-POD_1000344/P1082362" xmlDataType="decimal"/>
    </xmlCellPr>
  </singleXmlCell>
  <singleXmlCell id="1245" r="Y47" connectionId="0">
    <xmlCellPr id="1" uniqueName="P1082364">
      <xmlPr mapId="1" xpath="/GFI-IZD-POD/IPK-GFI-IZD-POD_1000344/P1082364" xmlDataType="decimal"/>
    </xmlCellPr>
  </singleXmlCell>
  <singleXmlCell id="1246" r="H48" connectionId="0">
    <xmlCellPr id="1" uniqueName="P1080104">
      <xmlPr mapId="1" xpath="/GFI-IZD-POD/IPK-GFI-IZD-POD_1000344/P1080104" xmlDataType="decimal"/>
    </xmlCellPr>
  </singleXmlCell>
  <singleXmlCell id="1247" r="I48" connectionId="0">
    <xmlCellPr id="1" uniqueName="P1080105">
      <xmlPr mapId="1" xpath="/GFI-IZD-POD/IPK-GFI-IZD-POD_1000344/P1080105" xmlDataType="decimal"/>
    </xmlCellPr>
  </singleXmlCell>
  <singleXmlCell id="1248" r="J48" connectionId="0">
    <xmlCellPr id="1" uniqueName="P1080106">
      <xmlPr mapId="1" xpath="/GFI-IZD-POD/IPK-GFI-IZD-POD_1000344/P1080106" xmlDataType="decimal"/>
    </xmlCellPr>
  </singleXmlCell>
  <singleXmlCell id="1249" r="K48" connectionId="0">
    <xmlCellPr id="1" uniqueName="P1080107">
      <xmlPr mapId="1" xpath="/GFI-IZD-POD/IPK-GFI-IZD-POD_1000344/P1080107" xmlDataType="decimal"/>
    </xmlCellPr>
  </singleXmlCell>
  <singleXmlCell id="1250" r="L48" connectionId="0">
    <xmlCellPr id="1" uniqueName="P1080108">
      <xmlPr mapId="1" xpath="/GFI-IZD-POD/IPK-GFI-IZD-POD_1000344/P1080108" xmlDataType="decimal"/>
    </xmlCellPr>
  </singleXmlCell>
  <singleXmlCell id="1251" r="M48" connectionId="0">
    <xmlCellPr id="1" uniqueName="P1080109">
      <xmlPr mapId="1" xpath="/GFI-IZD-POD/IPK-GFI-IZD-POD_1000344/P1080109" xmlDataType="decimal"/>
    </xmlCellPr>
  </singleXmlCell>
  <singleXmlCell id="1252" r="N48" connectionId="0">
    <xmlCellPr id="1" uniqueName="P1080110">
      <xmlPr mapId="1" xpath="/GFI-IZD-POD/IPK-GFI-IZD-POD_1000344/P1080110" xmlDataType="decimal"/>
    </xmlCellPr>
  </singleXmlCell>
  <singleXmlCell id="1253" r="O48" connectionId="0">
    <xmlCellPr id="1" uniqueName="P1080111">
      <xmlPr mapId="1" xpath="/GFI-IZD-POD/IPK-GFI-IZD-POD_1000344/P1080111" xmlDataType="decimal"/>
    </xmlCellPr>
  </singleXmlCell>
  <singleXmlCell id="1254" r="P48" connectionId="0">
    <xmlCellPr id="1" uniqueName="P1082365">
      <xmlPr mapId="1" xpath="/GFI-IZD-POD/IPK-GFI-IZD-POD_1000344/P1082365" xmlDataType="decimal"/>
    </xmlCellPr>
  </singleXmlCell>
  <singleXmlCell id="1255" r="Q48" connectionId="0">
    <xmlCellPr id="1" uniqueName="P1082366">
      <xmlPr mapId="1" xpath="/GFI-IZD-POD/IPK-GFI-IZD-POD_1000344/P1082366" xmlDataType="decimal"/>
    </xmlCellPr>
  </singleXmlCell>
  <singleXmlCell id="1256" r="R48" connectionId="0">
    <xmlCellPr id="1" uniqueName="P1082367">
      <xmlPr mapId="1" xpath="/GFI-IZD-POD/IPK-GFI-IZD-POD_1000344/P1082367" xmlDataType="decimal"/>
    </xmlCellPr>
  </singleXmlCell>
  <singleXmlCell id="1257" r="U48" connectionId="0">
    <xmlCellPr id="1" uniqueName="P1082309">
      <xmlPr mapId="1" xpath="/GFI-IZD-POD/IPK-GFI-IZD-POD_1000344/P1082309" xmlDataType="decimal"/>
    </xmlCellPr>
  </singleXmlCell>
  <singleXmlCell id="1258" r="V48" connectionId="0">
    <xmlCellPr id="1" uniqueName="P1082368">
      <xmlPr mapId="1" xpath="/GFI-IZD-POD/IPK-GFI-IZD-POD_1000344/P1082368" xmlDataType="decimal"/>
    </xmlCellPr>
  </singleXmlCell>
  <singleXmlCell id="1259" r="W48" connectionId="0">
    <xmlCellPr id="1" uniqueName="P1082369">
      <xmlPr mapId="1" xpath="/GFI-IZD-POD/IPK-GFI-IZD-POD_1000344/P1082369" xmlDataType="decimal"/>
    </xmlCellPr>
  </singleXmlCell>
  <singleXmlCell id="1260" r="X48" connectionId="0">
    <xmlCellPr id="1" uniqueName="P1082370">
      <xmlPr mapId="1" xpath="/GFI-IZD-POD/IPK-GFI-IZD-POD_1000344/P1082370" xmlDataType="decimal"/>
    </xmlCellPr>
  </singleXmlCell>
  <singleXmlCell id="1261" r="Y48" connectionId="0">
    <xmlCellPr id="1" uniqueName="P1082372">
      <xmlPr mapId="1" xpath="/GFI-IZD-POD/IPK-GFI-IZD-POD_1000344/P1082372" xmlDataType="decimal"/>
    </xmlCellPr>
  </singleXmlCell>
  <singleXmlCell id="1262" r="H49" connectionId="0">
    <xmlCellPr id="1" uniqueName="P1080112">
      <xmlPr mapId="1" xpath="/GFI-IZD-POD/IPK-GFI-IZD-POD_1000344/P1080112" xmlDataType="decimal"/>
    </xmlCellPr>
  </singleXmlCell>
  <singleXmlCell id="1263" r="I49" connectionId="0">
    <xmlCellPr id="1" uniqueName="P1080113">
      <xmlPr mapId="1" xpath="/GFI-IZD-POD/IPK-GFI-IZD-POD_1000344/P1080113" xmlDataType="decimal"/>
    </xmlCellPr>
  </singleXmlCell>
  <singleXmlCell id="1264" r="J49" connectionId="0">
    <xmlCellPr id="1" uniqueName="P1080114">
      <xmlPr mapId="1" xpath="/GFI-IZD-POD/IPK-GFI-IZD-POD_1000344/P1080114" xmlDataType="decimal"/>
    </xmlCellPr>
  </singleXmlCell>
  <singleXmlCell id="1265" r="K49" connectionId="0">
    <xmlCellPr id="1" uniqueName="P1080115">
      <xmlPr mapId="1" xpath="/GFI-IZD-POD/IPK-GFI-IZD-POD_1000344/P1080115" xmlDataType="decimal"/>
    </xmlCellPr>
  </singleXmlCell>
  <singleXmlCell id="1266" r="L49" connectionId="0">
    <xmlCellPr id="1" uniqueName="P1080116">
      <xmlPr mapId="1" xpath="/GFI-IZD-POD/IPK-GFI-IZD-POD_1000344/P1080116" xmlDataType="decimal"/>
    </xmlCellPr>
  </singleXmlCell>
  <singleXmlCell id="1267" r="M49" connectionId="0">
    <xmlCellPr id="1" uniqueName="P1080117">
      <xmlPr mapId="1" xpath="/GFI-IZD-POD/IPK-GFI-IZD-POD_1000344/P1080117" xmlDataType="decimal"/>
    </xmlCellPr>
  </singleXmlCell>
  <singleXmlCell id="1268" r="N49" connectionId="0">
    <xmlCellPr id="1" uniqueName="P1080118">
      <xmlPr mapId="1" xpath="/GFI-IZD-POD/IPK-GFI-IZD-POD_1000344/P1080118" xmlDataType="decimal"/>
    </xmlCellPr>
  </singleXmlCell>
  <singleXmlCell id="1269" r="O49" connectionId="0">
    <xmlCellPr id="1" uniqueName="P1080119">
      <xmlPr mapId="1" xpath="/GFI-IZD-POD/IPK-GFI-IZD-POD_1000344/P1080119" xmlDataType="decimal"/>
    </xmlCellPr>
  </singleXmlCell>
  <singleXmlCell id="1270" r="P49" connectionId="0">
    <xmlCellPr id="1" uniqueName="P1082374">
      <xmlPr mapId="1" xpath="/GFI-IZD-POD/IPK-GFI-IZD-POD_1000344/P1082374" xmlDataType="decimal"/>
    </xmlCellPr>
  </singleXmlCell>
  <singleXmlCell id="1271" r="Q49" connectionId="0">
    <xmlCellPr id="1" uniqueName="P1082376">
      <xmlPr mapId="1" xpath="/GFI-IZD-POD/IPK-GFI-IZD-POD_1000344/P1082376" xmlDataType="decimal"/>
    </xmlCellPr>
  </singleXmlCell>
  <singleXmlCell id="1272" r="R49" connectionId="0">
    <xmlCellPr id="1" uniqueName="P1082378">
      <xmlPr mapId="1" xpath="/GFI-IZD-POD/IPK-GFI-IZD-POD_1000344/P1082378" xmlDataType="decimal"/>
    </xmlCellPr>
  </singleXmlCell>
  <singleXmlCell id="1273" r="U49" connectionId="0">
    <xmlCellPr id="1" uniqueName="P1082381">
      <xmlPr mapId="1" xpath="/GFI-IZD-POD/IPK-GFI-IZD-POD_1000344/P1082381" xmlDataType="decimal"/>
    </xmlCellPr>
  </singleXmlCell>
  <singleXmlCell id="1274" r="V49" connectionId="0">
    <xmlCellPr id="1" uniqueName="P1082312">
      <xmlPr mapId="1" xpath="/GFI-IZD-POD/IPK-GFI-IZD-POD_1000344/P1082312" xmlDataType="decimal"/>
    </xmlCellPr>
  </singleXmlCell>
  <singleXmlCell id="1275" r="W49" connectionId="0">
    <xmlCellPr id="1" uniqueName="P1082383">
      <xmlPr mapId="1" xpath="/GFI-IZD-POD/IPK-GFI-IZD-POD_1000344/P1082383" xmlDataType="decimal"/>
    </xmlCellPr>
  </singleXmlCell>
  <singleXmlCell id="1276" r="X49" connectionId="0">
    <xmlCellPr id="1" uniqueName="P1082385">
      <xmlPr mapId="1" xpath="/GFI-IZD-POD/IPK-GFI-IZD-POD_1000344/P1082385" xmlDataType="decimal"/>
    </xmlCellPr>
  </singleXmlCell>
  <singleXmlCell id="1277" r="Y49" connectionId="0">
    <xmlCellPr id="1" uniqueName="P1082388">
      <xmlPr mapId="1" xpath="/GFI-IZD-POD/IPK-GFI-IZD-POD_1000344/P1082388" xmlDataType="decimal"/>
    </xmlCellPr>
  </singleXmlCell>
  <singleXmlCell id="1278" r="H50" connectionId="0">
    <xmlCellPr id="1" uniqueName="P1080120">
      <xmlPr mapId="1" xpath="/GFI-IZD-POD/IPK-GFI-IZD-POD_1000344/P1080120" xmlDataType="decimal"/>
    </xmlCellPr>
  </singleXmlCell>
  <singleXmlCell id="1279" r="I50" connectionId="0">
    <xmlCellPr id="1" uniqueName="P1080121">
      <xmlPr mapId="1" xpath="/GFI-IZD-POD/IPK-GFI-IZD-POD_1000344/P1080121" xmlDataType="decimal"/>
    </xmlCellPr>
  </singleXmlCell>
  <singleXmlCell id="1280" r="J50" connectionId="0">
    <xmlCellPr id="1" uniqueName="P1080122">
      <xmlPr mapId="1" xpath="/GFI-IZD-POD/IPK-GFI-IZD-POD_1000344/P1080122" xmlDataType="decimal"/>
    </xmlCellPr>
  </singleXmlCell>
  <singleXmlCell id="1281" r="K50" connectionId="0">
    <xmlCellPr id="1" uniqueName="P1080123">
      <xmlPr mapId="1" xpath="/GFI-IZD-POD/IPK-GFI-IZD-POD_1000344/P1080123" xmlDataType="decimal"/>
    </xmlCellPr>
  </singleXmlCell>
  <singleXmlCell id="1282" r="L50" connectionId="0">
    <xmlCellPr id="1" uniqueName="P1080124">
      <xmlPr mapId="1" xpath="/GFI-IZD-POD/IPK-GFI-IZD-POD_1000344/P1080124" xmlDataType="decimal"/>
    </xmlCellPr>
  </singleXmlCell>
  <singleXmlCell id="1283" r="M50" connectionId="0">
    <xmlCellPr id="1" uniqueName="P1080125">
      <xmlPr mapId="1" xpath="/GFI-IZD-POD/IPK-GFI-IZD-POD_1000344/P1080125" xmlDataType="decimal"/>
    </xmlCellPr>
  </singleXmlCell>
  <singleXmlCell id="1284" r="N50" connectionId="0">
    <xmlCellPr id="1" uniqueName="P1080126">
      <xmlPr mapId="1" xpath="/GFI-IZD-POD/IPK-GFI-IZD-POD_1000344/P1080126" xmlDataType="decimal"/>
    </xmlCellPr>
  </singleXmlCell>
  <singleXmlCell id="1285" r="O50" connectionId="0">
    <xmlCellPr id="1" uniqueName="P1080127">
      <xmlPr mapId="1" xpath="/GFI-IZD-POD/IPK-GFI-IZD-POD_1000344/P1080127" xmlDataType="decimal"/>
    </xmlCellPr>
  </singleXmlCell>
  <singleXmlCell id="1286" r="P50" connectionId="0">
    <xmlCellPr id="1" uniqueName="P1082390">
      <xmlPr mapId="1" xpath="/GFI-IZD-POD/IPK-GFI-IZD-POD_1000344/P1082390" xmlDataType="decimal"/>
    </xmlCellPr>
  </singleXmlCell>
  <singleXmlCell id="1287" r="Q50" connectionId="0">
    <xmlCellPr id="1" uniqueName="P1082392">
      <xmlPr mapId="1" xpath="/GFI-IZD-POD/IPK-GFI-IZD-POD_1000344/P1082392" xmlDataType="decimal"/>
    </xmlCellPr>
  </singleXmlCell>
  <singleXmlCell id="1288" r="R50" connectionId="0">
    <xmlCellPr id="1" uniqueName="P1082394">
      <xmlPr mapId="1" xpath="/GFI-IZD-POD/IPK-GFI-IZD-POD_1000344/P1082394" xmlDataType="decimal"/>
    </xmlCellPr>
  </singleXmlCell>
  <singleXmlCell id="1289" r="U50" connectionId="0">
    <xmlCellPr id="1" uniqueName="P1082396">
      <xmlPr mapId="1" xpath="/GFI-IZD-POD/IPK-GFI-IZD-POD_1000344/P1082396" xmlDataType="decimal"/>
    </xmlCellPr>
  </singleXmlCell>
  <singleXmlCell id="1290" r="V50" connectionId="0">
    <xmlCellPr id="1" uniqueName="P1082398">
      <xmlPr mapId="1" xpath="/GFI-IZD-POD/IPK-GFI-IZD-POD_1000344/P1082398" xmlDataType="decimal"/>
    </xmlCellPr>
  </singleXmlCell>
  <singleXmlCell id="1291" r="W50" connectionId="0">
    <xmlCellPr id="1" uniqueName="P1082314">
      <xmlPr mapId="1" xpath="/GFI-IZD-POD/IPK-GFI-IZD-POD_1000344/P1082314" xmlDataType="decimal"/>
    </xmlCellPr>
  </singleXmlCell>
  <singleXmlCell id="1292" r="X50" connectionId="0">
    <xmlCellPr id="1" uniqueName="P1082401">
      <xmlPr mapId="1" xpath="/GFI-IZD-POD/IPK-GFI-IZD-POD_1000344/P1082401" xmlDataType="decimal"/>
    </xmlCellPr>
  </singleXmlCell>
  <singleXmlCell id="1293" r="Y50" connectionId="0">
    <xmlCellPr id="1" uniqueName="P1082403">
      <xmlPr mapId="1" xpath="/GFI-IZD-POD/IPK-GFI-IZD-POD_1000344/P1082403" xmlDataType="decimal"/>
    </xmlCellPr>
  </singleXmlCell>
  <singleXmlCell id="1294" r="H51" connectionId="0">
    <xmlCellPr id="1" uniqueName="P1080128">
      <xmlPr mapId="1" xpath="/GFI-IZD-POD/IPK-GFI-IZD-POD_1000344/P1080128" xmlDataType="decimal"/>
    </xmlCellPr>
  </singleXmlCell>
  <singleXmlCell id="1295" r="I51" connectionId="0">
    <xmlCellPr id="1" uniqueName="P1080129">
      <xmlPr mapId="1" xpath="/GFI-IZD-POD/IPK-GFI-IZD-POD_1000344/P1080129" xmlDataType="decimal"/>
    </xmlCellPr>
  </singleXmlCell>
  <singleXmlCell id="1296" r="J51" connectionId="0">
    <xmlCellPr id="1" uniqueName="P1080130">
      <xmlPr mapId="1" xpath="/GFI-IZD-POD/IPK-GFI-IZD-POD_1000344/P1080130" xmlDataType="decimal"/>
    </xmlCellPr>
  </singleXmlCell>
  <singleXmlCell id="1297" r="K51" connectionId="0">
    <xmlCellPr id="1" uniqueName="P1080131">
      <xmlPr mapId="1" xpath="/GFI-IZD-POD/IPK-GFI-IZD-POD_1000344/P1080131" xmlDataType="decimal"/>
    </xmlCellPr>
  </singleXmlCell>
  <singleXmlCell id="1298" r="L51" connectionId="0">
    <xmlCellPr id="1" uniqueName="P1080132">
      <xmlPr mapId="1" xpath="/GFI-IZD-POD/IPK-GFI-IZD-POD_1000344/P1080132" xmlDataType="decimal"/>
    </xmlCellPr>
  </singleXmlCell>
  <singleXmlCell id="1299" r="M51" connectionId="0">
    <xmlCellPr id="1" uniqueName="P1080133">
      <xmlPr mapId="1" xpath="/GFI-IZD-POD/IPK-GFI-IZD-POD_1000344/P1080133" xmlDataType="decimal"/>
    </xmlCellPr>
  </singleXmlCell>
  <singleXmlCell id="1300" r="N51" connectionId="0">
    <xmlCellPr id="1" uniqueName="P1080134">
      <xmlPr mapId="1" xpath="/GFI-IZD-POD/IPK-GFI-IZD-POD_1000344/P1080134" xmlDataType="decimal"/>
    </xmlCellPr>
  </singleXmlCell>
  <singleXmlCell id="1301" r="O51" connectionId="0">
    <xmlCellPr id="1" uniqueName="P1080135">
      <xmlPr mapId="1" xpath="/GFI-IZD-POD/IPK-GFI-IZD-POD_1000344/P1080135" xmlDataType="decimal"/>
    </xmlCellPr>
  </singleXmlCell>
  <singleXmlCell id="1302" r="P51" connectionId="0">
    <xmlCellPr id="1" uniqueName="P1082406">
      <xmlPr mapId="1" xpath="/GFI-IZD-POD/IPK-GFI-IZD-POD_1000344/P1082406" xmlDataType="decimal"/>
    </xmlCellPr>
  </singleXmlCell>
  <singleXmlCell id="1303" r="Q51" connectionId="0">
    <xmlCellPr id="1" uniqueName="P1082408">
      <xmlPr mapId="1" xpath="/GFI-IZD-POD/IPK-GFI-IZD-POD_1000344/P1082408" xmlDataType="decimal"/>
    </xmlCellPr>
  </singleXmlCell>
  <singleXmlCell id="1304" r="R51" connectionId="0">
    <xmlCellPr id="1" uniqueName="P1082410">
      <xmlPr mapId="1" xpath="/GFI-IZD-POD/IPK-GFI-IZD-POD_1000344/P1082410" xmlDataType="decimal"/>
    </xmlCellPr>
  </singleXmlCell>
  <singleXmlCell id="1305" r="U51" connectionId="0">
    <xmlCellPr id="1" uniqueName="P1082412">
      <xmlPr mapId="1" xpath="/GFI-IZD-POD/IPK-GFI-IZD-POD_1000344/P1082412" xmlDataType="decimal"/>
    </xmlCellPr>
  </singleXmlCell>
  <singleXmlCell id="1306" r="V51" connectionId="0">
    <xmlCellPr id="1" uniqueName="P1082415">
      <xmlPr mapId="1" xpath="/GFI-IZD-POD/IPK-GFI-IZD-POD_1000344/P1082415" xmlDataType="decimal"/>
    </xmlCellPr>
  </singleXmlCell>
  <singleXmlCell id="1307" r="W51" connectionId="0">
    <xmlCellPr id="1" uniqueName="P1082416">
      <xmlPr mapId="1" xpath="/GFI-IZD-POD/IPK-GFI-IZD-POD_1000344/P1082416" xmlDataType="decimal"/>
    </xmlCellPr>
  </singleXmlCell>
  <singleXmlCell id="1308" r="X51" connectionId="0">
    <xmlCellPr id="1" uniqueName="P1082317">
      <xmlPr mapId="1" xpath="/GFI-IZD-POD/IPK-GFI-IZD-POD_1000344/P1082317" xmlDataType="decimal"/>
    </xmlCellPr>
  </singleXmlCell>
  <singleXmlCell id="1309" r="Y51" connectionId="0">
    <xmlCellPr id="1" uniqueName="P1082417">
      <xmlPr mapId="1" xpath="/GFI-IZD-POD/IPK-GFI-IZD-POD_1000344/P1082417" xmlDataType="decimal"/>
    </xmlCellPr>
  </singleXmlCell>
  <singleXmlCell id="1310" r="H52" connectionId="0">
    <xmlCellPr id="1" uniqueName="P1080136">
      <xmlPr mapId="1" xpath="/GFI-IZD-POD/IPK-GFI-IZD-POD_1000344/P1080136" xmlDataType="decimal"/>
    </xmlCellPr>
  </singleXmlCell>
  <singleXmlCell id="1311" r="I52" connectionId="0">
    <xmlCellPr id="1" uniqueName="P1080137">
      <xmlPr mapId="1" xpath="/GFI-IZD-POD/IPK-GFI-IZD-POD_1000344/P1080137" xmlDataType="decimal"/>
    </xmlCellPr>
  </singleXmlCell>
  <singleXmlCell id="1312" r="J52" connectionId="0">
    <xmlCellPr id="1" uniqueName="P1080138">
      <xmlPr mapId="1" xpath="/GFI-IZD-POD/IPK-GFI-IZD-POD_1000344/P1080138" xmlDataType="decimal"/>
    </xmlCellPr>
  </singleXmlCell>
  <singleXmlCell id="1313" r="K52" connectionId="0">
    <xmlCellPr id="1" uniqueName="P1080139">
      <xmlPr mapId="1" xpath="/GFI-IZD-POD/IPK-GFI-IZD-POD_1000344/P1080139" xmlDataType="decimal"/>
    </xmlCellPr>
  </singleXmlCell>
  <singleXmlCell id="1314" r="L52" connectionId="0">
    <xmlCellPr id="1" uniqueName="P1080140">
      <xmlPr mapId="1" xpath="/GFI-IZD-POD/IPK-GFI-IZD-POD_1000344/P1080140" xmlDataType="decimal"/>
    </xmlCellPr>
  </singleXmlCell>
  <singleXmlCell id="1315" r="M52" connectionId="0">
    <xmlCellPr id="1" uniqueName="P1080141">
      <xmlPr mapId="1" xpath="/GFI-IZD-POD/IPK-GFI-IZD-POD_1000344/P1080141" xmlDataType="decimal"/>
    </xmlCellPr>
  </singleXmlCell>
  <singleXmlCell id="1316" r="N52" connectionId="0">
    <xmlCellPr id="1" uniqueName="P1080142">
      <xmlPr mapId="1" xpath="/GFI-IZD-POD/IPK-GFI-IZD-POD_1000344/P1080142" xmlDataType="decimal"/>
    </xmlCellPr>
  </singleXmlCell>
  <singleXmlCell id="1317" r="O52" connectionId="0">
    <xmlCellPr id="1" uniqueName="P1080143">
      <xmlPr mapId="1" xpath="/GFI-IZD-POD/IPK-GFI-IZD-POD_1000344/P1080143" xmlDataType="decimal"/>
    </xmlCellPr>
  </singleXmlCell>
  <singleXmlCell id="1318" r="P52" connectionId="0">
    <xmlCellPr id="1" uniqueName="P1082418">
      <xmlPr mapId="1" xpath="/GFI-IZD-POD/IPK-GFI-IZD-POD_1000344/P1082418" xmlDataType="decimal"/>
    </xmlCellPr>
  </singleXmlCell>
  <singleXmlCell id="1319" r="Q52" connectionId="0">
    <xmlCellPr id="1" uniqueName="P1082419">
      <xmlPr mapId="1" xpath="/GFI-IZD-POD/IPK-GFI-IZD-POD_1000344/P1082419" xmlDataType="decimal"/>
    </xmlCellPr>
  </singleXmlCell>
  <singleXmlCell id="1320" r="R52" connectionId="0">
    <xmlCellPr id="1" uniqueName="P1082420">
      <xmlPr mapId="1" xpath="/GFI-IZD-POD/IPK-GFI-IZD-POD_1000344/P1082420" xmlDataType="decimal"/>
    </xmlCellPr>
  </singleXmlCell>
  <singleXmlCell id="1321" r="U52" connectionId="0">
    <xmlCellPr id="1" uniqueName="P1082422">
      <xmlPr mapId="1" xpath="/GFI-IZD-POD/IPK-GFI-IZD-POD_1000344/P1082422" xmlDataType="decimal"/>
    </xmlCellPr>
  </singleXmlCell>
  <singleXmlCell id="1322" r="V52" connectionId="0">
    <xmlCellPr id="1" uniqueName="P1082423">
      <xmlPr mapId="1" xpath="/GFI-IZD-POD/IPK-GFI-IZD-POD_1000344/P1082423" xmlDataType="decimal"/>
    </xmlCellPr>
  </singleXmlCell>
  <singleXmlCell id="1323" r="W52" connectionId="0">
    <xmlCellPr id="1" uniqueName="P1082425">
      <xmlPr mapId="1" xpath="/GFI-IZD-POD/IPK-GFI-IZD-POD_1000344/P1082425" xmlDataType="decimal"/>
    </xmlCellPr>
  </singleXmlCell>
  <singleXmlCell id="1324" r="X52" connectionId="0">
    <xmlCellPr id="1" uniqueName="P1082428">
      <xmlPr mapId="1" xpath="/GFI-IZD-POD/IPK-GFI-IZD-POD_1000344/P1082428" xmlDataType="decimal"/>
    </xmlCellPr>
  </singleXmlCell>
  <singleXmlCell id="1325" r="Y52" connectionId="0">
    <xmlCellPr id="1" uniqueName="P1082320">
      <xmlPr mapId="1" xpath="/GFI-IZD-POD/IPK-GFI-IZD-POD_1000344/P1082320" xmlDataType="decimal"/>
    </xmlCellPr>
  </singleXmlCell>
  <singleXmlCell id="1326" r="H53" connectionId="0">
    <xmlCellPr id="1" uniqueName="P1080144">
      <xmlPr mapId="1" xpath="/GFI-IZD-POD/IPK-GFI-IZD-POD_1000344/P1080144" xmlDataType="decimal"/>
    </xmlCellPr>
  </singleXmlCell>
  <singleXmlCell id="1327" r="I53" connectionId="0">
    <xmlCellPr id="1" uniqueName="P1080145">
      <xmlPr mapId="1" xpath="/GFI-IZD-POD/IPK-GFI-IZD-POD_1000344/P1080145" xmlDataType="decimal"/>
    </xmlCellPr>
  </singleXmlCell>
  <singleXmlCell id="1328" r="J53" connectionId="0">
    <xmlCellPr id="1" uniqueName="P1080146">
      <xmlPr mapId="1" xpath="/GFI-IZD-POD/IPK-GFI-IZD-POD_1000344/P1080146" xmlDataType="decimal"/>
    </xmlCellPr>
  </singleXmlCell>
  <singleXmlCell id="1329" r="K53" connectionId="0">
    <xmlCellPr id="1" uniqueName="P1080147">
      <xmlPr mapId="1" xpath="/GFI-IZD-POD/IPK-GFI-IZD-POD_1000344/P1080147" xmlDataType="decimal"/>
    </xmlCellPr>
  </singleXmlCell>
  <singleXmlCell id="1330" r="L53" connectionId="0">
    <xmlCellPr id="1" uniqueName="P1080148">
      <xmlPr mapId="1" xpath="/GFI-IZD-POD/IPK-GFI-IZD-POD_1000344/P1080148" xmlDataType="decimal"/>
    </xmlCellPr>
  </singleXmlCell>
  <singleXmlCell id="1331" r="M53" connectionId="0">
    <xmlCellPr id="1" uniqueName="P1080149">
      <xmlPr mapId="1" xpath="/GFI-IZD-POD/IPK-GFI-IZD-POD_1000344/P1080149" xmlDataType="decimal"/>
    </xmlCellPr>
  </singleXmlCell>
  <singleXmlCell id="1332" r="N53" connectionId="0">
    <xmlCellPr id="1" uniqueName="P1080150">
      <xmlPr mapId="1" xpath="/GFI-IZD-POD/IPK-GFI-IZD-POD_1000344/P1080150" xmlDataType="decimal"/>
    </xmlCellPr>
  </singleXmlCell>
  <singleXmlCell id="1333" r="O53" connectionId="0">
    <xmlCellPr id="1" uniqueName="P1080397">
      <xmlPr mapId="1" xpath="/GFI-IZD-POD/IPK-GFI-IZD-POD_1000344/P1080397" xmlDataType="decimal"/>
    </xmlCellPr>
  </singleXmlCell>
  <singleXmlCell id="1334" r="P53" connectionId="0">
    <xmlCellPr id="1" uniqueName="P1082429">
      <xmlPr mapId="1" xpath="/GFI-IZD-POD/IPK-GFI-IZD-POD_1000344/P1082429" xmlDataType="decimal"/>
    </xmlCellPr>
  </singleXmlCell>
  <singleXmlCell id="1335" r="Q53" connectionId="0">
    <xmlCellPr id="1" uniqueName="P1082447">
      <xmlPr mapId="1" xpath="/GFI-IZD-POD/IPK-GFI-IZD-POD_1000344/P1082447" xmlDataType="decimal"/>
    </xmlCellPr>
  </singleXmlCell>
  <singleXmlCell id="1336" r="R53" connectionId="0">
    <xmlCellPr id="1" uniqueName="P1082450">
      <xmlPr mapId="1" xpath="/GFI-IZD-POD/IPK-GFI-IZD-POD_1000344/P1082450" xmlDataType="decimal"/>
    </xmlCellPr>
  </singleXmlCell>
  <singleXmlCell id="1337" r="U53" connectionId="0">
    <xmlCellPr id="1" uniqueName="P1082453">
      <xmlPr mapId="1" xpath="/GFI-IZD-POD/IPK-GFI-IZD-POD_1000344/P1082453" xmlDataType="decimal"/>
    </xmlCellPr>
  </singleXmlCell>
  <singleXmlCell id="1338" r="V53" connectionId="0">
    <xmlCellPr id="1" uniqueName="P1082455">
      <xmlPr mapId="1" xpath="/GFI-IZD-POD/IPK-GFI-IZD-POD_1000344/P1082455" xmlDataType="decimal"/>
    </xmlCellPr>
  </singleXmlCell>
  <singleXmlCell id="1339" r="W53" connectionId="0">
    <xmlCellPr id="1" uniqueName="P1082458">
      <xmlPr mapId="1" xpath="/GFI-IZD-POD/IPK-GFI-IZD-POD_1000344/P1082458" xmlDataType="decimal"/>
    </xmlCellPr>
  </singleXmlCell>
  <singleXmlCell id="1340" r="X53" connectionId="0">
    <xmlCellPr id="1" uniqueName="P1082460">
      <xmlPr mapId="1" xpath="/GFI-IZD-POD/IPK-GFI-IZD-POD_1000344/P1082460" xmlDataType="decimal"/>
    </xmlCellPr>
  </singleXmlCell>
  <singleXmlCell id="1341" r="Y53" connectionId="0">
    <xmlCellPr id="1" uniqueName="P1082461">
      <xmlPr mapId="1" xpath="/GFI-IZD-POD/IPK-GFI-IZD-POD_1000344/P1082461" xmlDataType="decimal"/>
    </xmlCellPr>
  </singleXmlCell>
  <singleXmlCell id="1342" r="H54" connectionId="0">
    <xmlCellPr id="1" uniqueName="P1080398">
      <xmlPr mapId="1" xpath="/GFI-IZD-POD/IPK-GFI-IZD-POD_1000344/P1080398" xmlDataType="decimal"/>
    </xmlCellPr>
  </singleXmlCell>
  <singleXmlCell id="1343" r="I54" connectionId="0">
    <xmlCellPr id="1" uniqueName="P1080399">
      <xmlPr mapId="1" xpath="/GFI-IZD-POD/IPK-GFI-IZD-POD_1000344/P1080399" xmlDataType="decimal"/>
    </xmlCellPr>
  </singleXmlCell>
  <singleXmlCell id="1344" r="J54" connectionId="0">
    <xmlCellPr id="1" uniqueName="P1080586">
      <xmlPr mapId="1" xpath="/GFI-IZD-POD/IPK-GFI-IZD-POD_1000344/P1080586" xmlDataType="decimal"/>
    </xmlCellPr>
  </singleXmlCell>
  <singleXmlCell id="1345" r="K54" connectionId="0">
    <xmlCellPr id="1" uniqueName="P1080587">
      <xmlPr mapId="1" xpath="/GFI-IZD-POD/IPK-GFI-IZD-POD_1000344/P1080587" xmlDataType="decimal"/>
    </xmlCellPr>
  </singleXmlCell>
  <singleXmlCell id="1346" r="L54" connectionId="0">
    <xmlCellPr id="1" uniqueName="P1080588">
      <xmlPr mapId="1" xpath="/GFI-IZD-POD/IPK-GFI-IZD-POD_1000344/P1080588" xmlDataType="decimal"/>
    </xmlCellPr>
  </singleXmlCell>
  <singleXmlCell id="1347" r="M54" connectionId="0">
    <xmlCellPr id="1" uniqueName="P1080589">
      <xmlPr mapId="1" xpath="/GFI-IZD-POD/IPK-GFI-IZD-POD_1000344/P1080589" xmlDataType="decimal"/>
    </xmlCellPr>
  </singleXmlCell>
  <singleXmlCell id="1348" r="N54" connectionId="0">
    <xmlCellPr id="1" uniqueName="P1080590">
      <xmlPr mapId="1" xpath="/GFI-IZD-POD/IPK-GFI-IZD-POD_1000344/P1080590" xmlDataType="decimal"/>
    </xmlCellPr>
  </singleXmlCell>
  <singleXmlCell id="1349" r="O54" connectionId="0">
    <xmlCellPr id="1" uniqueName="P1080591">
      <xmlPr mapId="1" xpath="/GFI-IZD-POD/IPK-GFI-IZD-POD_1000344/P1080591" xmlDataType="decimal"/>
    </xmlCellPr>
  </singleXmlCell>
  <singleXmlCell id="1350" r="P54" connectionId="0">
    <xmlCellPr id="1" uniqueName="P1082462">
      <xmlPr mapId="1" xpath="/GFI-IZD-POD/IPK-GFI-IZD-POD_1000344/P1082462" xmlDataType="decimal"/>
    </xmlCellPr>
  </singleXmlCell>
  <singleXmlCell id="1351" r="Q54" connectionId="0">
    <xmlCellPr id="1" uniqueName="P1082430">
      <xmlPr mapId="1" xpath="/GFI-IZD-POD/IPK-GFI-IZD-POD_1000344/P1082430" xmlDataType="decimal"/>
    </xmlCellPr>
  </singleXmlCell>
  <singleXmlCell id="1352" r="R54" connectionId="0">
    <xmlCellPr id="1" uniqueName="P1082463">
      <xmlPr mapId="1" xpath="/GFI-IZD-POD/IPK-GFI-IZD-POD_1000344/P1082463" xmlDataType="decimal"/>
    </xmlCellPr>
  </singleXmlCell>
  <singleXmlCell id="1353" r="U54" connectionId="0">
    <xmlCellPr id="1" uniqueName="P1082464">
      <xmlPr mapId="1" xpath="/GFI-IZD-POD/IPK-GFI-IZD-POD_1000344/P1082464" xmlDataType="decimal"/>
    </xmlCellPr>
  </singleXmlCell>
  <singleXmlCell id="1354" r="V54" connectionId="0">
    <xmlCellPr id="1" uniqueName="P1082465">
      <xmlPr mapId="1" xpath="/GFI-IZD-POD/IPK-GFI-IZD-POD_1000344/P1082465" xmlDataType="decimal"/>
    </xmlCellPr>
  </singleXmlCell>
  <singleXmlCell id="1355" r="W54" connectionId="0">
    <xmlCellPr id="1" uniqueName="P1082466">
      <xmlPr mapId="1" xpath="/GFI-IZD-POD/IPK-GFI-IZD-POD_1000344/P1082466" xmlDataType="decimal"/>
    </xmlCellPr>
  </singleXmlCell>
  <singleXmlCell id="1356" r="X54" connectionId="0">
    <xmlCellPr id="1" uniqueName="P1082467">
      <xmlPr mapId="1" xpath="/GFI-IZD-POD/IPK-GFI-IZD-POD_1000344/P1082467" xmlDataType="decimal"/>
    </xmlCellPr>
  </singleXmlCell>
  <singleXmlCell id="1357" r="Y54" connectionId="0">
    <xmlCellPr id="1" uniqueName="P1082468">
      <xmlPr mapId="1" xpath="/GFI-IZD-POD/IPK-GFI-IZD-POD_1000344/P1082468" xmlDataType="decimal"/>
    </xmlCellPr>
  </singleXmlCell>
  <singleXmlCell id="1358" r="H55" connectionId="0">
    <xmlCellPr id="1" uniqueName="P1080692">
      <xmlPr mapId="1" xpath="/GFI-IZD-POD/IPK-GFI-IZD-POD_1000344/P1080692" xmlDataType="decimal"/>
    </xmlCellPr>
  </singleXmlCell>
  <singleXmlCell id="1359" r="I55" connectionId="0">
    <xmlCellPr id="1" uniqueName="P1080693">
      <xmlPr mapId="1" xpath="/GFI-IZD-POD/IPK-GFI-IZD-POD_1000344/P1080693" xmlDataType="decimal"/>
    </xmlCellPr>
  </singleXmlCell>
  <singleXmlCell id="1360" r="J55" connectionId="0">
    <xmlCellPr id="1" uniqueName="P1080694">
      <xmlPr mapId="1" xpath="/GFI-IZD-POD/IPK-GFI-IZD-POD_1000344/P1080694" xmlDataType="decimal"/>
    </xmlCellPr>
  </singleXmlCell>
  <singleXmlCell id="1361" r="K55" connectionId="0">
    <xmlCellPr id="1" uniqueName="P1080779">
      <xmlPr mapId="1" xpath="/GFI-IZD-POD/IPK-GFI-IZD-POD_1000344/P1080779" xmlDataType="decimal"/>
    </xmlCellPr>
  </singleXmlCell>
  <singleXmlCell id="1362" r="L55" connectionId="0">
    <xmlCellPr id="1" uniqueName="P1080780">
      <xmlPr mapId="1" xpath="/GFI-IZD-POD/IPK-GFI-IZD-POD_1000344/P1080780" xmlDataType="decimal"/>
    </xmlCellPr>
  </singleXmlCell>
  <singleXmlCell id="1363" r="M55" connectionId="0">
    <xmlCellPr id="1" uniqueName="P1080781">
      <xmlPr mapId="1" xpath="/GFI-IZD-POD/IPK-GFI-IZD-POD_1000344/P1080781" xmlDataType="decimal"/>
    </xmlCellPr>
  </singleXmlCell>
  <singleXmlCell id="1364" r="N55" connectionId="0">
    <xmlCellPr id="1" uniqueName="P1080782">
      <xmlPr mapId="1" xpath="/GFI-IZD-POD/IPK-GFI-IZD-POD_1000344/P1080782" xmlDataType="decimal"/>
    </xmlCellPr>
  </singleXmlCell>
  <singleXmlCell id="1365" r="O55" connectionId="0">
    <xmlCellPr id="1" uniqueName="P1080783">
      <xmlPr mapId="1" xpath="/GFI-IZD-POD/IPK-GFI-IZD-POD_1000344/P1080783" xmlDataType="decimal"/>
    </xmlCellPr>
  </singleXmlCell>
  <singleXmlCell id="1366" r="P55" connectionId="0">
    <xmlCellPr id="1" uniqueName="P1082469">
      <xmlPr mapId="1" xpath="/GFI-IZD-POD/IPK-GFI-IZD-POD_1000344/P1082469" xmlDataType="decimal"/>
    </xmlCellPr>
  </singleXmlCell>
  <singleXmlCell id="1367" r="Q55" connectionId="0">
    <xmlCellPr id="1" uniqueName="P1082470">
      <xmlPr mapId="1" xpath="/GFI-IZD-POD/IPK-GFI-IZD-POD_1000344/P1082470" xmlDataType="decimal"/>
    </xmlCellPr>
  </singleXmlCell>
  <singleXmlCell id="1368" r="R55" connectionId="0">
    <xmlCellPr id="1" uniqueName="P1082433">
      <xmlPr mapId="1" xpath="/GFI-IZD-POD/IPK-GFI-IZD-POD_1000344/P1082433" xmlDataType="decimal"/>
    </xmlCellPr>
  </singleXmlCell>
  <singleXmlCell id="1369" r="U55" connectionId="0">
    <xmlCellPr id="1" uniqueName="P1082471">
      <xmlPr mapId="1" xpath="/GFI-IZD-POD/IPK-GFI-IZD-POD_1000344/P1082471" xmlDataType="decimal"/>
    </xmlCellPr>
  </singleXmlCell>
  <singleXmlCell id="1370" r="V55" connectionId="0">
    <xmlCellPr id="1" uniqueName="P1082472">
      <xmlPr mapId="1" xpath="/GFI-IZD-POD/IPK-GFI-IZD-POD_1000344/P1082472" xmlDataType="decimal"/>
    </xmlCellPr>
  </singleXmlCell>
  <singleXmlCell id="1371" r="W55" connectionId="0">
    <xmlCellPr id="1" uniqueName="P1082473">
      <xmlPr mapId="1" xpath="/GFI-IZD-POD/IPK-GFI-IZD-POD_1000344/P1082473" xmlDataType="decimal"/>
    </xmlCellPr>
  </singleXmlCell>
  <singleXmlCell id="1372" r="X55" connectionId="0">
    <xmlCellPr id="1" uniqueName="P1082474">
      <xmlPr mapId="1" xpath="/GFI-IZD-POD/IPK-GFI-IZD-POD_1000344/P1082474" xmlDataType="decimal"/>
    </xmlCellPr>
  </singleXmlCell>
  <singleXmlCell id="1373" r="Y55" connectionId="0">
    <xmlCellPr id="1" uniqueName="P1082475">
      <xmlPr mapId="1" xpath="/GFI-IZD-POD/IPK-GFI-IZD-POD_1000344/P1082475" xmlDataType="decimal"/>
    </xmlCellPr>
  </singleXmlCell>
  <singleXmlCell id="1374" r="H56" connectionId="0">
    <xmlCellPr id="1" uniqueName="P1080784">
      <xmlPr mapId="1" xpath="/GFI-IZD-POD/IPK-GFI-IZD-POD_1000344/P1080784" xmlDataType="decimal"/>
    </xmlCellPr>
  </singleXmlCell>
  <singleXmlCell id="1375" r="I56" connectionId="0">
    <xmlCellPr id="1" uniqueName="P1080785">
      <xmlPr mapId="1" xpath="/GFI-IZD-POD/IPK-GFI-IZD-POD_1000344/P1080785" xmlDataType="decimal"/>
    </xmlCellPr>
  </singleXmlCell>
  <singleXmlCell id="1376" r="J56" connectionId="0">
    <xmlCellPr id="1" uniqueName="P1080786">
      <xmlPr mapId="1" xpath="/GFI-IZD-POD/IPK-GFI-IZD-POD_1000344/P1080786" xmlDataType="decimal"/>
    </xmlCellPr>
  </singleXmlCell>
  <singleXmlCell id="1377" r="K56" connectionId="0">
    <xmlCellPr id="1" uniqueName="P1081033">
      <xmlPr mapId="1" xpath="/GFI-IZD-POD/IPK-GFI-IZD-POD_1000344/P1081033" xmlDataType="decimal"/>
    </xmlCellPr>
  </singleXmlCell>
  <singleXmlCell id="1378" r="L56" connectionId="0">
    <xmlCellPr id="1" uniqueName="P1081034">
      <xmlPr mapId="1" xpath="/GFI-IZD-POD/IPK-GFI-IZD-POD_1000344/P1081034" xmlDataType="decimal"/>
    </xmlCellPr>
  </singleXmlCell>
  <singleXmlCell id="1379" r="M56" connectionId="0">
    <xmlCellPr id="1" uniqueName="P1081035">
      <xmlPr mapId="1" xpath="/GFI-IZD-POD/IPK-GFI-IZD-POD_1000344/P1081035" xmlDataType="decimal"/>
    </xmlCellPr>
  </singleXmlCell>
  <singleXmlCell id="1380" r="N56" connectionId="0">
    <xmlCellPr id="1" uniqueName="P1081222">
      <xmlPr mapId="1" xpath="/GFI-IZD-POD/IPK-GFI-IZD-POD_1000344/P1081222" xmlDataType="decimal"/>
    </xmlCellPr>
  </singleXmlCell>
  <singleXmlCell id="1381" r="O56" connectionId="0">
    <xmlCellPr id="1" uniqueName="P1081223">
      <xmlPr mapId="1" xpath="/GFI-IZD-POD/IPK-GFI-IZD-POD_1000344/P1081223" xmlDataType="decimal"/>
    </xmlCellPr>
  </singleXmlCell>
  <singleXmlCell id="1382" r="P56" connectionId="0">
    <xmlCellPr id="1" uniqueName="P1082477">
      <xmlPr mapId="1" xpath="/GFI-IZD-POD/IPK-GFI-IZD-POD_1000344/P1082477" xmlDataType="decimal"/>
    </xmlCellPr>
  </singleXmlCell>
  <singleXmlCell id="1383" r="Q56" connectionId="0">
    <xmlCellPr id="1" uniqueName="P1082480">
      <xmlPr mapId="1" xpath="/GFI-IZD-POD/IPK-GFI-IZD-POD_1000344/P1082480" xmlDataType="decimal"/>
    </xmlCellPr>
  </singleXmlCell>
  <singleXmlCell id="1384" r="R56" connectionId="0">
    <xmlCellPr id="1" uniqueName="P1082482">
      <xmlPr mapId="1" xpath="/GFI-IZD-POD/IPK-GFI-IZD-POD_1000344/P1082482" xmlDataType="decimal"/>
    </xmlCellPr>
  </singleXmlCell>
  <singleXmlCell id="1385" r="U56" connectionId="0">
    <xmlCellPr id="1" uniqueName="P1082435">
      <xmlPr mapId="1" xpath="/GFI-IZD-POD/IPK-GFI-IZD-POD_1000344/P1082435" xmlDataType="decimal"/>
    </xmlCellPr>
  </singleXmlCell>
  <singleXmlCell id="1386" r="V56" connectionId="0">
    <xmlCellPr id="1" uniqueName="P1082484">
      <xmlPr mapId="1" xpath="/GFI-IZD-POD/IPK-GFI-IZD-POD_1000344/P1082484" xmlDataType="decimal"/>
    </xmlCellPr>
  </singleXmlCell>
  <singleXmlCell id="1387" r="W56" connectionId="0">
    <xmlCellPr id="1" uniqueName="P1082487">
      <xmlPr mapId="1" xpath="/GFI-IZD-POD/IPK-GFI-IZD-POD_1000344/P1082487" xmlDataType="decimal"/>
    </xmlCellPr>
  </singleXmlCell>
  <singleXmlCell id="1388" r="X56" connectionId="0">
    <xmlCellPr id="1" uniqueName="P1082488">
      <xmlPr mapId="1" xpath="/GFI-IZD-POD/IPK-GFI-IZD-POD_1000344/P1082488" xmlDataType="decimal"/>
    </xmlCellPr>
  </singleXmlCell>
  <singleXmlCell id="1389" r="Y56" connectionId="0">
    <xmlCellPr id="1" uniqueName="P1082490">
      <xmlPr mapId="1" xpath="/GFI-IZD-POD/IPK-GFI-IZD-POD_1000344/P1082490" xmlDataType="decimal"/>
    </xmlCellPr>
  </singleXmlCell>
  <singleXmlCell id="1390" r="H57" connectionId="0">
    <xmlCellPr id="1" uniqueName="P1081224">
      <xmlPr mapId="1" xpath="/GFI-IZD-POD/IPK-GFI-IZD-POD_1000344/P1081224" xmlDataType="decimal"/>
    </xmlCellPr>
  </singleXmlCell>
  <singleXmlCell id="1391" r="I57" connectionId="0">
    <xmlCellPr id="1" uniqueName="P1081225">
      <xmlPr mapId="1" xpath="/GFI-IZD-POD/IPK-GFI-IZD-POD_1000344/P1081225" xmlDataType="decimal"/>
    </xmlCellPr>
  </singleXmlCell>
  <singleXmlCell id="1392" r="J57" connectionId="0">
    <xmlCellPr id="1" uniqueName="P1081326">
      <xmlPr mapId="1" xpath="/GFI-IZD-POD/IPK-GFI-IZD-POD_1000344/P1081326" xmlDataType="decimal"/>
    </xmlCellPr>
  </singleXmlCell>
  <singleXmlCell id="1393" r="K57" connectionId="0">
    <xmlCellPr id="1" uniqueName="P1081327">
      <xmlPr mapId="1" xpath="/GFI-IZD-POD/IPK-GFI-IZD-POD_1000344/P1081327" xmlDataType="decimal"/>
    </xmlCellPr>
  </singleXmlCell>
  <singleXmlCell id="1394" r="L57" connectionId="0">
    <xmlCellPr id="1" uniqueName="P1081328">
      <xmlPr mapId="1" xpath="/GFI-IZD-POD/IPK-GFI-IZD-POD_1000344/P1081328" xmlDataType="decimal"/>
    </xmlCellPr>
  </singleXmlCell>
  <singleXmlCell id="1395" r="M57" connectionId="0">
    <xmlCellPr id="1" uniqueName="P1081413">
      <xmlPr mapId="1" xpath="/GFI-IZD-POD/IPK-GFI-IZD-POD_1000344/P1081413" xmlDataType="decimal"/>
    </xmlCellPr>
  </singleXmlCell>
  <singleXmlCell id="1396" r="N57" connectionId="0">
    <xmlCellPr id="1" uniqueName="P1081414">
      <xmlPr mapId="1" xpath="/GFI-IZD-POD/IPK-GFI-IZD-POD_1000344/P1081414" xmlDataType="decimal"/>
    </xmlCellPr>
  </singleXmlCell>
  <singleXmlCell id="1397" r="O57" connectionId="0">
    <xmlCellPr id="1" uniqueName="P1081415">
      <xmlPr mapId="1" xpath="/GFI-IZD-POD/IPK-GFI-IZD-POD_1000344/P1081415" xmlDataType="decimal"/>
    </xmlCellPr>
  </singleXmlCell>
  <singleXmlCell id="1398" r="P57" connectionId="0">
    <xmlCellPr id="1" uniqueName="P1082493">
      <xmlPr mapId="1" xpath="/GFI-IZD-POD/IPK-GFI-IZD-POD_1000344/P1082493" xmlDataType="decimal"/>
    </xmlCellPr>
  </singleXmlCell>
  <singleXmlCell id="1399" r="Q57" connectionId="0">
    <xmlCellPr id="1" uniqueName="P1082497">
      <xmlPr mapId="1" xpath="/GFI-IZD-POD/IPK-GFI-IZD-POD_1000344/P1082497" xmlDataType="decimal"/>
    </xmlCellPr>
  </singleXmlCell>
  <singleXmlCell id="1400" r="R57" connectionId="0">
    <xmlCellPr id="1" uniqueName="P1082498">
      <xmlPr mapId="1" xpath="/GFI-IZD-POD/IPK-GFI-IZD-POD_1000344/P1082498" xmlDataType="decimal"/>
    </xmlCellPr>
  </singleXmlCell>
  <singleXmlCell id="1401" r="U57" connectionId="0">
    <xmlCellPr id="1" uniqueName="P1082501">
      <xmlPr mapId="1" xpath="/GFI-IZD-POD/IPK-GFI-IZD-POD_1000344/P1082501" xmlDataType="decimal"/>
    </xmlCellPr>
  </singleXmlCell>
  <singleXmlCell id="1402" r="V57" connectionId="0">
    <xmlCellPr id="1" uniqueName="P1082437">
      <xmlPr mapId="1" xpath="/GFI-IZD-POD/IPK-GFI-IZD-POD_1000344/P1082437" xmlDataType="decimal"/>
    </xmlCellPr>
  </singleXmlCell>
  <singleXmlCell id="1403" r="W57" connectionId="0">
    <xmlCellPr id="1" uniqueName="P1082503">
      <xmlPr mapId="1" xpath="/GFI-IZD-POD/IPK-GFI-IZD-POD_1000344/P1082503" xmlDataType="decimal"/>
    </xmlCellPr>
  </singleXmlCell>
  <singleXmlCell id="1404" r="X57" connectionId="0">
    <xmlCellPr id="1" uniqueName="P1082505">
      <xmlPr mapId="1" xpath="/GFI-IZD-POD/IPK-GFI-IZD-POD_1000344/P1082505" xmlDataType="decimal"/>
    </xmlCellPr>
  </singleXmlCell>
  <singleXmlCell id="1405" r="Y57" connectionId="0">
    <xmlCellPr id="1" uniqueName="P1082507">
      <xmlPr mapId="1" xpath="/GFI-IZD-POD/IPK-GFI-IZD-POD_1000344/P1082507" xmlDataType="decimal"/>
    </xmlCellPr>
  </singleXmlCell>
  <singleXmlCell id="1406" r="H59" connectionId="0">
    <xmlCellPr id="1" uniqueName="P1081416">
      <xmlPr mapId="1" xpath="/GFI-IZD-POD/IPK-GFI-IZD-POD_1000344/P1081416" xmlDataType="decimal"/>
    </xmlCellPr>
  </singleXmlCell>
  <singleXmlCell id="1407" r="I59" connectionId="0">
    <xmlCellPr id="1" uniqueName="P1081501">
      <xmlPr mapId="1" xpath="/GFI-IZD-POD/IPK-GFI-IZD-POD_1000344/P1081501" xmlDataType="decimal"/>
    </xmlCellPr>
  </singleXmlCell>
  <singleXmlCell id="1408" r="J59" connectionId="0">
    <xmlCellPr id="1" uniqueName="P1081502">
      <xmlPr mapId="1" xpath="/GFI-IZD-POD/IPK-GFI-IZD-POD_1000344/P1081502" xmlDataType="decimal"/>
    </xmlCellPr>
  </singleXmlCell>
  <singleXmlCell id="1409" r="K59" connectionId="0">
    <xmlCellPr id="1" uniqueName="P1081503">
      <xmlPr mapId="1" xpath="/GFI-IZD-POD/IPK-GFI-IZD-POD_1000344/P1081503" xmlDataType="decimal"/>
    </xmlCellPr>
  </singleXmlCell>
  <singleXmlCell id="1410" r="L59" connectionId="0">
    <xmlCellPr id="1" uniqueName="P1081504">
      <xmlPr mapId="1" xpath="/GFI-IZD-POD/IPK-GFI-IZD-POD_1000344/P1081504" xmlDataType="decimal"/>
    </xmlCellPr>
  </singleXmlCell>
  <singleXmlCell id="1411" r="M59" connectionId="0">
    <xmlCellPr id="1" uniqueName="P1081505">
      <xmlPr mapId="1" xpath="/GFI-IZD-POD/IPK-GFI-IZD-POD_1000344/P1081505" xmlDataType="decimal"/>
    </xmlCellPr>
  </singleXmlCell>
  <singleXmlCell id="1412" r="N59" connectionId="0">
    <xmlCellPr id="1" uniqueName="P1081506">
      <xmlPr mapId="1" xpath="/GFI-IZD-POD/IPK-GFI-IZD-POD_1000344/P1081506" xmlDataType="decimal"/>
    </xmlCellPr>
  </singleXmlCell>
  <singleXmlCell id="1413" r="O59" connectionId="0">
    <xmlCellPr id="1" uniqueName="P1081507">
      <xmlPr mapId="1" xpath="/GFI-IZD-POD/IPK-GFI-IZD-POD_1000344/P1081507" xmlDataType="decimal"/>
    </xmlCellPr>
  </singleXmlCell>
  <singleXmlCell id="1414" r="P59" connectionId="0">
    <xmlCellPr id="1" uniqueName="P1082510">
      <xmlPr mapId="1" xpath="/GFI-IZD-POD/IPK-GFI-IZD-POD_1000344/P1082510" xmlDataType="decimal"/>
    </xmlCellPr>
  </singleXmlCell>
  <singleXmlCell id="1415" r="Q59" connectionId="0">
    <xmlCellPr id="1" uniqueName="P1082512">
      <xmlPr mapId="1" xpath="/GFI-IZD-POD/IPK-GFI-IZD-POD_1000344/P1082512" xmlDataType="decimal"/>
    </xmlCellPr>
  </singleXmlCell>
  <singleXmlCell id="1416" r="R59" connectionId="0">
    <xmlCellPr id="1" uniqueName="P1082514">
      <xmlPr mapId="1" xpath="/GFI-IZD-POD/IPK-GFI-IZD-POD_1000344/P1082514" xmlDataType="decimal"/>
    </xmlCellPr>
  </singleXmlCell>
  <singleXmlCell id="1417" r="U59" connectionId="0">
    <xmlCellPr id="1" uniqueName="P1082516">
      <xmlPr mapId="1" xpath="/GFI-IZD-POD/IPK-GFI-IZD-POD_1000344/P1082516" xmlDataType="decimal"/>
    </xmlCellPr>
  </singleXmlCell>
  <singleXmlCell id="1418" r="V59" connectionId="0">
    <xmlCellPr id="1" uniqueName="P1082519">
      <xmlPr mapId="1" xpath="/GFI-IZD-POD/IPK-GFI-IZD-POD_1000344/P1082519" xmlDataType="decimal"/>
    </xmlCellPr>
  </singleXmlCell>
  <singleXmlCell id="1419" r="W59" connectionId="0">
    <xmlCellPr id="1" uniqueName="P1082440">
      <xmlPr mapId="1" xpath="/GFI-IZD-POD/IPK-GFI-IZD-POD_1000344/P1082440" xmlDataType="decimal"/>
    </xmlCellPr>
  </singleXmlCell>
  <singleXmlCell id="1420" r="X59" connectionId="0">
    <xmlCellPr id="1" uniqueName="P1082521">
      <xmlPr mapId="1" xpath="/GFI-IZD-POD/IPK-GFI-IZD-POD_1000344/P1082521" xmlDataType="decimal"/>
    </xmlCellPr>
  </singleXmlCell>
  <singleXmlCell id="1421" r="Y59" connectionId="0">
    <xmlCellPr id="1" uniqueName="P1082523">
      <xmlPr mapId="1" xpath="/GFI-IZD-POD/IPK-GFI-IZD-POD_1000344/P1082523" xmlDataType="decimal"/>
    </xmlCellPr>
  </singleXmlCell>
  <singleXmlCell id="1422" r="H61" connectionId="0">
    <xmlCellPr id="1" uniqueName="P1081508">
      <xmlPr mapId="1" xpath="/GFI-IZD-POD/IPK-GFI-IZD-POD_1000344/P1081508" xmlDataType="decimal"/>
    </xmlCellPr>
  </singleXmlCell>
  <singleXmlCell id="1423" r="I61" connectionId="0">
    <xmlCellPr id="1" uniqueName="P1081509">
      <xmlPr mapId="1" xpath="/GFI-IZD-POD/IPK-GFI-IZD-POD_1000344/P1081509" xmlDataType="decimal"/>
    </xmlCellPr>
  </singleXmlCell>
  <singleXmlCell id="1424" r="J61" connectionId="0">
    <xmlCellPr id="1" uniqueName="P1081510">
      <xmlPr mapId="1" xpath="/GFI-IZD-POD/IPK-GFI-IZD-POD_1000344/P1081510" xmlDataType="decimal"/>
    </xmlCellPr>
  </singleXmlCell>
  <singleXmlCell id="1425" r="K61" connectionId="0">
    <xmlCellPr id="1" uniqueName="P1081511">
      <xmlPr mapId="1" xpath="/GFI-IZD-POD/IPK-GFI-IZD-POD_1000344/P1081511" xmlDataType="decimal"/>
    </xmlCellPr>
  </singleXmlCell>
  <singleXmlCell id="1426" r="L61" connectionId="0">
    <xmlCellPr id="1" uniqueName="P1081512">
      <xmlPr mapId="1" xpath="/GFI-IZD-POD/IPK-GFI-IZD-POD_1000344/P1081512" xmlDataType="decimal"/>
    </xmlCellPr>
  </singleXmlCell>
  <singleXmlCell id="1427" r="M61" connectionId="0">
    <xmlCellPr id="1" uniqueName="P1081513">
      <xmlPr mapId="1" xpath="/GFI-IZD-POD/IPK-GFI-IZD-POD_1000344/P1081513" xmlDataType="decimal"/>
    </xmlCellPr>
  </singleXmlCell>
  <singleXmlCell id="1428" r="N61" connectionId="0">
    <xmlCellPr id="1" uniqueName="P1081514">
      <xmlPr mapId="1" xpath="/GFI-IZD-POD/IPK-GFI-IZD-POD_1000344/P1081514" xmlDataType="decimal"/>
    </xmlCellPr>
  </singleXmlCell>
  <singleXmlCell id="1429" r="O61" connectionId="0">
    <xmlCellPr id="1" uniqueName="P1081515">
      <xmlPr mapId="1" xpath="/GFI-IZD-POD/IPK-GFI-IZD-POD_1000344/P1081515" xmlDataType="decimal"/>
    </xmlCellPr>
  </singleXmlCell>
  <singleXmlCell id="1430" r="P61" connectionId="0">
    <xmlCellPr id="1" uniqueName="P1082525">
      <xmlPr mapId="1" xpath="/GFI-IZD-POD/IPK-GFI-IZD-POD_1000344/P1082525" xmlDataType="decimal"/>
    </xmlCellPr>
  </singleXmlCell>
  <singleXmlCell id="1431" r="Q61" connectionId="0">
    <xmlCellPr id="1" uniqueName="P1082527">
      <xmlPr mapId="1" xpath="/GFI-IZD-POD/IPK-GFI-IZD-POD_1000344/P1082527" xmlDataType="decimal"/>
    </xmlCellPr>
  </singleXmlCell>
  <singleXmlCell id="1432" r="R61" connectionId="0">
    <xmlCellPr id="1" uniqueName="P1082528">
      <xmlPr mapId="1" xpath="/GFI-IZD-POD/IPK-GFI-IZD-POD_1000344/P1082528" xmlDataType="decimal"/>
    </xmlCellPr>
  </singleXmlCell>
  <singleXmlCell id="1433" r="U61" connectionId="0">
    <xmlCellPr id="1" uniqueName="P1082529">
      <xmlPr mapId="1" xpath="/GFI-IZD-POD/IPK-GFI-IZD-POD_1000344/P1082529" xmlDataType="decimal"/>
    </xmlCellPr>
  </singleXmlCell>
  <singleXmlCell id="1434" r="V61" connectionId="0">
    <xmlCellPr id="1" uniqueName="P1082530">
      <xmlPr mapId="1" xpath="/GFI-IZD-POD/IPK-GFI-IZD-POD_1000344/P1082530" xmlDataType="decimal"/>
    </xmlCellPr>
  </singleXmlCell>
  <singleXmlCell id="1435" r="W61" connectionId="0">
    <xmlCellPr id="1" uniqueName="P1082532">
      <xmlPr mapId="1" xpath="/GFI-IZD-POD/IPK-GFI-IZD-POD_1000344/P1082532" xmlDataType="decimal"/>
    </xmlCellPr>
  </singleXmlCell>
  <singleXmlCell id="1436" r="X61" connectionId="0">
    <xmlCellPr id="1" uniqueName="P1082442">
      <xmlPr mapId="1" xpath="/GFI-IZD-POD/IPK-GFI-IZD-POD_1000344/P1082442" xmlDataType="decimal"/>
    </xmlCellPr>
  </singleXmlCell>
  <singleXmlCell id="1437" r="Y61" connectionId="0">
    <xmlCellPr id="1" uniqueName="P1082533">
      <xmlPr mapId="1" xpath="/GFI-IZD-POD/IPK-GFI-IZD-POD_1000344/P1082533" xmlDataType="decimal"/>
    </xmlCellPr>
  </singleXmlCell>
  <singleXmlCell id="1438" r="H62" connectionId="0">
    <xmlCellPr id="1" uniqueName="P1081516">
      <xmlPr mapId="1" xpath="/GFI-IZD-POD/IPK-GFI-IZD-POD_1000344/P1081516" xmlDataType="decimal"/>
    </xmlCellPr>
  </singleXmlCell>
  <singleXmlCell id="1439" r="I62" connectionId="0">
    <xmlCellPr id="1" uniqueName="P1081517">
      <xmlPr mapId="1" xpath="/GFI-IZD-POD/IPK-GFI-IZD-POD_1000344/P1081517" xmlDataType="decimal"/>
    </xmlCellPr>
  </singleXmlCell>
  <singleXmlCell id="1440" r="J62" connectionId="0">
    <xmlCellPr id="1" uniqueName="P1081518">
      <xmlPr mapId="1" xpath="/GFI-IZD-POD/IPK-GFI-IZD-POD_1000344/P1081518" xmlDataType="decimal"/>
    </xmlCellPr>
  </singleXmlCell>
  <singleXmlCell id="1441" r="K62" connectionId="0">
    <xmlCellPr id="1" uniqueName="P1081519">
      <xmlPr mapId="1" xpath="/GFI-IZD-POD/IPK-GFI-IZD-POD_1000344/P1081519" xmlDataType="decimal"/>
    </xmlCellPr>
  </singleXmlCell>
  <singleXmlCell id="1442" r="L62" connectionId="0">
    <xmlCellPr id="1" uniqueName="P1081520">
      <xmlPr mapId="1" xpath="/GFI-IZD-POD/IPK-GFI-IZD-POD_1000344/P1081520" xmlDataType="decimal"/>
    </xmlCellPr>
  </singleXmlCell>
  <singleXmlCell id="1443" r="M62" connectionId="0">
    <xmlCellPr id="1" uniqueName="P1081521">
      <xmlPr mapId="1" xpath="/GFI-IZD-POD/IPK-GFI-IZD-POD_1000344/P1081521" xmlDataType="decimal"/>
    </xmlCellPr>
  </singleXmlCell>
  <singleXmlCell id="1444" r="N62" connectionId="0">
    <xmlCellPr id="1" uniqueName="P1081522">
      <xmlPr mapId="1" xpath="/GFI-IZD-POD/IPK-GFI-IZD-POD_1000344/P1081522" xmlDataType="decimal"/>
    </xmlCellPr>
  </singleXmlCell>
  <singleXmlCell id="1445" r="O62" connectionId="0">
    <xmlCellPr id="1" uniqueName="P1081523">
      <xmlPr mapId="1" xpath="/GFI-IZD-POD/IPK-GFI-IZD-POD_1000344/P1081523" xmlDataType="decimal"/>
    </xmlCellPr>
  </singleXmlCell>
  <singleXmlCell id="1446" r="P62" connectionId="0">
    <xmlCellPr id="1" uniqueName="P1082550">
      <xmlPr mapId="1" xpath="/GFI-IZD-POD/IPK-GFI-IZD-POD_1000344/P1082550" xmlDataType="decimal"/>
    </xmlCellPr>
  </singleXmlCell>
  <singleXmlCell id="1447" r="Q62" connectionId="0">
    <xmlCellPr id="1" uniqueName="P1082552">
      <xmlPr mapId="1" xpath="/GFI-IZD-POD/IPK-GFI-IZD-POD_1000344/P1082552" xmlDataType="decimal"/>
    </xmlCellPr>
  </singleXmlCell>
  <singleXmlCell id="1448" r="R62" connectionId="0">
    <xmlCellPr id="1" uniqueName="P1082554">
      <xmlPr mapId="1" xpath="/GFI-IZD-POD/IPK-GFI-IZD-POD_1000344/P1082554" xmlDataType="decimal"/>
    </xmlCellPr>
  </singleXmlCell>
  <singleXmlCell id="1449" r="U62" connectionId="0">
    <xmlCellPr id="1" uniqueName="P1082558">
      <xmlPr mapId="1" xpath="/GFI-IZD-POD/IPK-GFI-IZD-POD_1000344/P1082558" xmlDataType="decimal"/>
    </xmlCellPr>
  </singleXmlCell>
  <singleXmlCell id="1450" r="V62" connectionId="0">
    <xmlCellPr id="1" uniqueName="P1082562">
      <xmlPr mapId="1" xpath="/GFI-IZD-POD/IPK-GFI-IZD-POD_1000344/P1082562" xmlDataType="decimal"/>
    </xmlCellPr>
  </singleXmlCell>
  <singleXmlCell id="1451" r="W62" connectionId="0">
    <xmlCellPr id="1" uniqueName="P1082564">
      <xmlPr mapId="1" xpath="/GFI-IZD-POD/IPK-GFI-IZD-POD_1000344/P1082564" xmlDataType="decimal"/>
    </xmlCellPr>
  </singleXmlCell>
  <singleXmlCell id="1452" r="X62" connectionId="0">
    <xmlCellPr id="1" uniqueName="P1082566">
      <xmlPr mapId="1" xpath="/GFI-IZD-POD/IPK-GFI-IZD-POD_1000344/P1082566" xmlDataType="decimal"/>
    </xmlCellPr>
  </singleXmlCell>
  <singleXmlCell id="1453" r="Y62" connectionId="0">
    <xmlCellPr id="1" uniqueName="P1082445">
      <xmlPr mapId="1" xpath="/GFI-IZD-POD/IPK-GFI-IZD-POD_1000344/P1082445" xmlDataType="decimal"/>
    </xmlCellPr>
  </singleXmlCell>
  <singleXmlCell id="1454" r="H63" connectionId="0">
    <xmlCellPr id="1" uniqueName="P1081524">
      <xmlPr mapId="1" xpath="/GFI-IZD-POD/IPK-GFI-IZD-POD_1000344/P1081524" xmlDataType="decimal"/>
    </xmlCellPr>
  </singleXmlCell>
  <singleXmlCell id="1455" r="I63" connectionId="0">
    <xmlCellPr id="1" uniqueName="P1081525">
      <xmlPr mapId="1" xpath="/GFI-IZD-POD/IPK-GFI-IZD-POD_1000344/P1081525" xmlDataType="decimal"/>
    </xmlCellPr>
  </singleXmlCell>
  <singleXmlCell id="1456" r="J63" connectionId="0">
    <xmlCellPr id="1" uniqueName="P1081526">
      <xmlPr mapId="1" xpath="/GFI-IZD-POD/IPK-GFI-IZD-POD_1000344/P1081526" xmlDataType="decimal"/>
    </xmlCellPr>
  </singleXmlCell>
  <singleXmlCell id="1457" r="K63" connectionId="0">
    <xmlCellPr id="1" uniqueName="P1081527">
      <xmlPr mapId="1" xpath="/GFI-IZD-POD/IPK-GFI-IZD-POD_1000344/P1081527" xmlDataType="decimal"/>
    </xmlCellPr>
  </singleXmlCell>
  <singleXmlCell id="1458" r="L63" connectionId="0">
    <xmlCellPr id="1" uniqueName="P1081528">
      <xmlPr mapId="1" xpath="/GFI-IZD-POD/IPK-GFI-IZD-POD_1000344/P1081528" xmlDataType="decimal"/>
    </xmlCellPr>
  </singleXmlCell>
  <singleXmlCell id="1459" r="M63" connectionId="0">
    <xmlCellPr id="1" uniqueName="P1081529">
      <xmlPr mapId="1" xpath="/GFI-IZD-POD/IPK-GFI-IZD-POD_1000344/P1081529" xmlDataType="decimal"/>
    </xmlCellPr>
  </singleXmlCell>
  <singleXmlCell id="1460" r="N63" connectionId="0">
    <xmlCellPr id="1" uniqueName="P1081530">
      <xmlPr mapId="1" xpath="/GFI-IZD-POD/IPK-GFI-IZD-POD_1000344/P1081530" xmlDataType="decimal"/>
    </xmlCellPr>
  </singleXmlCell>
  <singleXmlCell id="1461" r="O63" connectionId="0">
    <xmlCellPr id="1" uniqueName="P1081531">
      <xmlPr mapId="1" xpath="/GFI-IZD-POD/IPK-GFI-IZD-POD_1000344/P1081531" xmlDataType="decimal"/>
    </xmlCellPr>
  </singleXmlCell>
  <singleXmlCell id="1462" r="P63" connectionId="0">
    <xmlCellPr id="1" uniqueName="P1082568">
      <xmlPr mapId="1" xpath="/GFI-IZD-POD/IPK-GFI-IZD-POD_1000344/P1082568" xmlDataType="decimal"/>
    </xmlCellPr>
  </singleXmlCell>
  <singleXmlCell id="1463" r="Q63" connectionId="0">
    <xmlCellPr id="1" uniqueName="P1082570">
      <xmlPr mapId="1" xpath="/GFI-IZD-POD/IPK-GFI-IZD-POD_1000344/P1082570" xmlDataType="decimal"/>
    </xmlCellPr>
  </singleXmlCell>
  <singleXmlCell id="1464" r="R63" connectionId="0">
    <xmlCellPr id="1" uniqueName="P1082573">
      <xmlPr mapId="1" xpath="/GFI-IZD-POD/IPK-GFI-IZD-POD_1000344/P1082573" xmlDataType="decimal"/>
    </xmlCellPr>
  </singleXmlCell>
  <singleXmlCell id="1465" r="U63" connectionId="0">
    <xmlCellPr id="1" uniqueName="P1082576">
      <xmlPr mapId="1" xpath="/GFI-IZD-POD/IPK-GFI-IZD-POD_1000344/P1082576" xmlDataType="decimal"/>
    </xmlCellPr>
  </singleXmlCell>
  <singleXmlCell id="1466" r="V63" connectionId="0">
    <xmlCellPr id="1" uniqueName="P1082578">
      <xmlPr mapId="1" xpath="/GFI-IZD-POD/IPK-GFI-IZD-POD_1000344/P1082578" xmlDataType="decimal"/>
    </xmlCellPr>
  </singleXmlCell>
  <singleXmlCell id="1467" r="W63" connectionId="0">
    <xmlCellPr id="1" uniqueName="P1082580">
      <xmlPr mapId="1" xpath="/GFI-IZD-POD/IPK-GFI-IZD-POD_1000344/P1082580" xmlDataType="decimal"/>
    </xmlCellPr>
  </singleXmlCell>
  <singleXmlCell id="1468" r="X63" connectionId="0">
    <xmlCellPr id="1" uniqueName="P1082582">
      <xmlPr mapId="1" xpath="/GFI-IZD-POD/IPK-GFI-IZD-POD_1000344/P1082582" xmlDataType="decimal"/>
    </xmlCellPr>
  </singleXmlCell>
  <singleXmlCell id="1469" r="Y63"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
  <sheetViews>
    <sheetView workbookViewId="0">
      <selection activeCell="P13" sqref="P13"/>
    </sheetView>
  </sheetViews>
  <sheetFormatPr defaultRowHeight="12.75" x14ac:dyDescent="0.2"/>
  <cols>
    <col min="1" max="1" width="12.42578125" customWidth="1"/>
    <col min="2" max="2" width="9.140625" customWidth="1"/>
    <col min="9" max="9" width="12.7109375" customWidth="1"/>
  </cols>
  <sheetData>
    <row r="1" spans="1:10" ht="15.75" x14ac:dyDescent="0.2">
      <c r="A1" s="177"/>
      <c r="B1" s="178"/>
      <c r="C1" s="178"/>
      <c r="D1" s="29"/>
      <c r="E1" s="29"/>
      <c r="F1" s="29"/>
      <c r="G1" s="29"/>
      <c r="H1" s="29"/>
      <c r="I1" s="29"/>
      <c r="J1" s="30"/>
    </row>
    <row r="2" spans="1:10" ht="14.45" customHeight="1" x14ac:dyDescent="0.2">
      <c r="A2" s="179" t="s">
        <v>0</v>
      </c>
      <c r="B2" s="180"/>
      <c r="C2" s="180"/>
      <c r="D2" s="180"/>
      <c r="E2" s="180"/>
      <c r="F2" s="180"/>
      <c r="G2" s="180"/>
      <c r="H2" s="180"/>
      <c r="I2" s="180"/>
      <c r="J2" s="181"/>
    </row>
    <row r="3" spans="1:10" ht="15" x14ac:dyDescent="0.2">
      <c r="A3" s="83"/>
      <c r="B3" s="84"/>
      <c r="C3" s="84"/>
      <c r="D3" s="84"/>
      <c r="E3" s="84"/>
      <c r="F3" s="84"/>
      <c r="G3" s="84"/>
      <c r="H3" s="84"/>
      <c r="I3" s="84"/>
      <c r="J3" s="85"/>
    </row>
    <row r="4" spans="1:10" ht="33.6" customHeight="1" x14ac:dyDescent="0.2">
      <c r="A4" s="182" t="s">
        <v>1</v>
      </c>
      <c r="B4" s="183"/>
      <c r="C4" s="183"/>
      <c r="D4" s="183"/>
      <c r="E4" s="184">
        <v>44562</v>
      </c>
      <c r="F4" s="185"/>
      <c r="G4" s="91" t="s">
        <v>2</v>
      </c>
      <c r="H4" s="184">
        <v>44926</v>
      </c>
      <c r="I4" s="185"/>
      <c r="J4" s="31"/>
    </row>
    <row r="5" spans="1:10" s="96" customFormat="1" ht="10.15" customHeight="1" x14ac:dyDescent="0.25">
      <c r="A5" s="186"/>
      <c r="B5" s="187"/>
      <c r="C5" s="187"/>
      <c r="D5" s="187"/>
      <c r="E5" s="187"/>
      <c r="F5" s="187"/>
      <c r="G5" s="187"/>
      <c r="H5" s="187"/>
      <c r="I5" s="187"/>
      <c r="J5" s="188"/>
    </row>
    <row r="6" spans="1:10" ht="20.45" customHeight="1" x14ac:dyDescent="0.2">
      <c r="A6" s="86"/>
      <c r="B6" s="97" t="s">
        <v>3</v>
      </c>
      <c r="C6" s="87"/>
      <c r="D6" s="87"/>
      <c r="E6" s="109" t="s">
        <v>525</v>
      </c>
      <c r="F6" s="98"/>
      <c r="G6" s="91"/>
      <c r="H6" s="98"/>
      <c r="I6" s="98"/>
      <c r="J6" s="40"/>
    </row>
    <row r="7" spans="1:10" s="100" customFormat="1" ht="10.9" customHeight="1" x14ac:dyDescent="0.2">
      <c r="A7" s="86"/>
      <c r="B7" s="87"/>
      <c r="C7" s="87"/>
      <c r="D7" s="87"/>
      <c r="E7" s="99"/>
      <c r="F7" s="99"/>
      <c r="G7" s="91"/>
      <c r="H7" s="99"/>
      <c r="I7" s="99"/>
      <c r="J7" s="40"/>
    </row>
    <row r="8" spans="1:10" ht="37.9" customHeight="1" x14ac:dyDescent="0.2">
      <c r="A8" s="190" t="s">
        <v>4</v>
      </c>
      <c r="B8" s="191"/>
      <c r="C8" s="191"/>
      <c r="D8" s="191"/>
      <c r="E8" s="191"/>
      <c r="F8" s="191"/>
      <c r="G8" s="191"/>
      <c r="H8" s="191"/>
      <c r="I8" s="191"/>
      <c r="J8" s="32"/>
    </row>
    <row r="9" spans="1:10" ht="14.25" x14ac:dyDescent="0.2">
      <c r="A9" s="33"/>
      <c r="B9" s="79"/>
      <c r="C9" s="79"/>
      <c r="D9" s="79"/>
      <c r="E9" s="189"/>
      <c r="F9" s="189"/>
      <c r="G9" s="127"/>
      <c r="H9" s="127"/>
      <c r="I9" s="89"/>
      <c r="J9" s="90"/>
    </row>
    <row r="10" spans="1:10" ht="25.9" customHeight="1" x14ac:dyDescent="0.2">
      <c r="A10" s="148" t="s">
        <v>5</v>
      </c>
      <c r="B10" s="149"/>
      <c r="C10" s="171" t="s">
        <v>498</v>
      </c>
      <c r="D10" s="172"/>
      <c r="E10" s="81"/>
      <c r="F10" s="130" t="s">
        <v>6</v>
      </c>
      <c r="G10" s="162"/>
      <c r="H10" s="168" t="s">
        <v>499</v>
      </c>
      <c r="I10" s="169"/>
      <c r="J10" s="34"/>
    </row>
    <row r="11" spans="1:10" ht="15.6" customHeight="1" x14ac:dyDescent="0.2">
      <c r="A11" s="33"/>
      <c r="B11" s="79"/>
      <c r="C11" s="79"/>
      <c r="D11" s="79"/>
      <c r="E11" s="174"/>
      <c r="F11" s="174"/>
      <c r="G11" s="174"/>
      <c r="H11" s="174"/>
      <c r="I11" s="82"/>
      <c r="J11" s="34"/>
    </row>
    <row r="12" spans="1:10" ht="21" customHeight="1" x14ac:dyDescent="0.2">
      <c r="A12" s="129" t="s">
        <v>7</v>
      </c>
      <c r="B12" s="149"/>
      <c r="C12" s="171" t="s">
        <v>500</v>
      </c>
      <c r="D12" s="172"/>
      <c r="E12" s="173"/>
      <c r="F12" s="174"/>
      <c r="G12" s="174"/>
      <c r="H12" s="174"/>
      <c r="I12" s="82"/>
      <c r="J12" s="34"/>
    </row>
    <row r="13" spans="1:10" ht="10.9" customHeight="1" x14ac:dyDescent="0.2">
      <c r="A13" s="81"/>
      <c r="B13" s="82"/>
      <c r="C13" s="79"/>
      <c r="D13" s="79"/>
      <c r="E13" s="127"/>
      <c r="F13" s="127"/>
      <c r="G13" s="127"/>
      <c r="H13" s="127"/>
      <c r="I13" s="79"/>
      <c r="J13" s="35"/>
    </row>
    <row r="14" spans="1:10" ht="22.9" customHeight="1" x14ac:dyDescent="0.2">
      <c r="A14" s="129" t="s">
        <v>8</v>
      </c>
      <c r="B14" s="162"/>
      <c r="C14" s="171" t="s">
        <v>501</v>
      </c>
      <c r="D14" s="172"/>
      <c r="E14" s="170"/>
      <c r="F14" s="150"/>
      <c r="G14" s="95" t="s">
        <v>9</v>
      </c>
      <c r="H14" s="175" t="s">
        <v>502</v>
      </c>
      <c r="I14" s="176"/>
      <c r="J14" s="92"/>
    </row>
    <row r="15" spans="1:10" ht="14.45" customHeight="1" x14ac:dyDescent="0.2">
      <c r="A15" s="81"/>
      <c r="B15" s="82"/>
      <c r="C15" s="79"/>
      <c r="D15" s="79"/>
      <c r="E15" s="127"/>
      <c r="F15" s="127"/>
      <c r="G15" s="127"/>
      <c r="H15" s="127"/>
      <c r="I15" s="79"/>
      <c r="J15" s="35"/>
    </row>
    <row r="16" spans="1:10" ht="13.15" customHeight="1" x14ac:dyDescent="0.2">
      <c r="A16" s="129" t="s">
        <v>10</v>
      </c>
      <c r="B16" s="162"/>
      <c r="C16" s="163" t="s">
        <v>503</v>
      </c>
      <c r="D16" s="164"/>
      <c r="E16" s="88"/>
      <c r="F16" s="88"/>
      <c r="G16" s="88"/>
      <c r="H16" s="88"/>
      <c r="I16" s="88"/>
      <c r="J16" s="92"/>
    </row>
    <row r="17" spans="1:10" ht="14.45" customHeight="1" x14ac:dyDescent="0.2">
      <c r="A17" s="165"/>
      <c r="B17" s="166"/>
      <c r="C17" s="166"/>
      <c r="D17" s="166"/>
      <c r="E17" s="166"/>
      <c r="F17" s="166"/>
      <c r="G17" s="166"/>
      <c r="H17" s="166"/>
      <c r="I17" s="166"/>
      <c r="J17" s="167"/>
    </row>
    <row r="18" spans="1:10" x14ac:dyDescent="0.2">
      <c r="A18" s="148" t="s">
        <v>11</v>
      </c>
      <c r="B18" s="149"/>
      <c r="C18" s="131" t="s">
        <v>504</v>
      </c>
      <c r="D18" s="132"/>
      <c r="E18" s="132"/>
      <c r="F18" s="132"/>
      <c r="G18" s="132"/>
      <c r="H18" s="132"/>
      <c r="I18" s="132"/>
      <c r="J18" s="133"/>
    </row>
    <row r="19" spans="1:10" ht="14.25" x14ac:dyDescent="0.2">
      <c r="A19" s="33"/>
      <c r="B19" s="79"/>
      <c r="C19" s="94"/>
      <c r="D19" s="79"/>
      <c r="E19" s="127"/>
      <c r="F19" s="127"/>
      <c r="G19" s="127"/>
      <c r="H19" s="127"/>
      <c r="I19" s="79"/>
      <c r="J19" s="35"/>
    </row>
    <row r="20" spans="1:10" ht="14.25" x14ac:dyDescent="0.2">
      <c r="A20" s="148" t="s">
        <v>12</v>
      </c>
      <c r="B20" s="149"/>
      <c r="C20" s="168">
        <v>10090</v>
      </c>
      <c r="D20" s="169"/>
      <c r="E20" s="127"/>
      <c r="F20" s="127"/>
      <c r="G20" s="131" t="s">
        <v>505</v>
      </c>
      <c r="H20" s="132"/>
      <c r="I20" s="132"/>
      <c r="J20" s="133"/>
    </row>
    <row r="21" spans="1:10" ht="14.25" x14ac:dyDescent="0.2">
      <c r="A21" s="33"/>
      <c r="B21" s="79"/>
      <c r="C21" s="79"/>
      <c r="D21" s="79"/>
      <c r="E21" s="127"/>
      <c r="F21" s="127"/>
      <c r="G21" s="127"/>
      <c r="H21" s="127"/>
      <c r="I21" s="79"/>
      <c r="J21" s="35"/>
    </row>
    <row r="22" spans="1:10" x14ac:dyDescent="0.2">
      <c r="A22" s="148" t="s">
        <v>13</v>
      </c>
      <c r="B22" s="149"/>
      <c r="C22" s="131" t="s">
        <v>506</v>
      </c>
      <c r="D22" s="132"/>
      <c r="E22" s="132"/>
      <c r="F22" s="132"/>
      <c r="G22" s="132"/>
      <c r="H22" s="132"/>
      <c r="I22" s="132"/>
      <c r="J22" s="133"/>
    </row>
    <row r="23" spans="1:10" ht="14.25" x14ac:dyDescent="0.2">
      <c r="A23" s="33"/>
      <c r="B23" s="79"/>
      <c r="C23" s="79"/>
      <c r="D23" s="79"/>
      <c r="E23" s="127"/>
      <c r="F23" s="127"/>
      <c r="G23" s="127"/>
      <c r="H23" s="127"/>
      <c r="I23" s="79"/>
      <c r="J23" s="35"/>
    </row>
    <row r="24" spans="1:10" ht="14.25" x14ac:dyDescent="0.2">
      <c r="A24" s="148" t="s">
        <v>14</v>
      </c>
      <c r="B24" s="149"/>
      <c r="C24" s="159" t="s">
        <v>507</v>
      </c>
      <c r="D24" s="160"/>
      <c r="E24" s="160"/>
      <c r="F24" s="160"/>
      <c r="G24" s="160"/>
      <c r="H24" s="160"/>
      <c r="I24" s="160"/>
      <c r="J24" s="161"/>
    </row>
    <row r="25" spans="1:10" ht="14.25" x14ac:dyDescent="0.2">
      <c r="A25" s="33"/>
      <c r="B25" s="79"/>
      <c r="C25" s="94"/>
      <c r="D25" s="79"/>
      <c r="E25" s="127"/>
      <c r="F25" s="127"/>
      <c r="G25" s="127"/>
      <c r="H25" s="127"/>
      <c r="I25" s="79"/>
      <c r="J25" s="35"/>
    </row>
    <row r="26" spans="1:10" ht="14.25" x14ac:dyDescent="0.2">
      <c r="A26" s="148" t="s">
        <v>15</v>
      </c>
      <c r="B26" s="149"/>
      <c r="C26" s="154" t="s">
        <v>508</v>
      </c>
      <c r="D26" s="155"/>
      <c r="E26" s="155"/>
      <c r="F26" s="155"/>
      <c r="G26" s="155"/>
      <c r="H26" s="155"/>
      <c r="I26" s="155"/>
      <c r="J26" s="156"/>
    </row>
    <row r="27" spans="1:10" ht="13.9" customHeight="1" x14ac:dyDescent="0.2">
      <c r="A27" s="33"/>
      <c r="B27" s="79"/>
      <c r="C27" s="94"/>
      <c r="D27" s="79"/>
      <c r="E27" s="127"/>
      <c r="F27" s="127"/>
      <c r="G27" s="127"/>
      <c r="H27" s="127"/>
      <c r="I27" s="79"/>
      <c r="J27" s="35"/>
    </row>
    <row r="28" spans="1:10" ht="22.9" customHeight="1" x14ac:dyDescent="0.2">
      <c r="A28" s="129" t="s">
        <v>16</v>
      </c>
      <c r="B28" s="149"/>
      <c r="C28" s="59">
        <v>90</v>
      </c>
      <c r="D28" s="36"/>
      <c r="E28" s="153"/>
      <c r="F28" s="153"/>
      <c r="G28" s="153"/>
      <c r="H28" s="153"/>
      <c r="I28" s="157"/>
      <c r="J28" s="158"/>
    </row>
    <row r="29" spans="1:10" ht="14.25" x14ac:dyDescent="0.2">
      <c r="A29" s="33"/>
      <c r="B29" s="79"/>
      <c r="C29" s="79"/>
      <c r="D29" s="79"/>
      <c r="E29" s="127"/>
      <c r="F29" s="127"/>
      <c r="G29" s="127"/>
      <c r="H29" s="127"/>
      <c r="I29" s="79"/>
      <c r="J29" s="35"/>
    </row>
    <row r="30" spans="1:10" ht="15" x14ac:dyDescent="0.2">
      <c r="A30" s="148" t="s">
        <v>17</v>
      </c>
      <c r="B30" s="149"/>
      <c r="C30" s="108" t="s">
        <v>509</v>
      </c>
      <c r="D30" s="144" t="s">
        <v>18</v>
      </c>
      <c r="E30" s="145"/>
      <c r="F30" s="145"/>
      <c r="G30" s="145"/>
      <c r="H30" s="101" t="s">
        <v>19</v>
      </c>
      <c r="I30" s="102" t="s">
        <v>20</v>
      </c>
      <c r="J30" s="103"/>
    </row>
    <row r="31" spans="1:10" x14ac:dyDescent="0.2">
      <c r="A31" s="148"/>
      <c r="B31" s="149"/>
      <c r="C31" s="37"/>
      <c r="D31" s="91"/>
      <c r="E31" s="150"/>
      <c r="F31" s="150"/>
      <c r="G31" s="150"/>
      <c r="H31" s="150"/>
      <c r="I31" s="151"/>
      <c r="J31" s="152"/>
    </row>
    <row r="32" spans="1:10" x14ac:dyDescent="0.2">
      <c r="A32" s="148" t="s">
        <v>21</v>
      </c>
      <c r="B32" s="149"/>
      <c r="C32" s="59" t="s">
        <v>510</v>
      </c>
      <c r="D32" s="144" t="s">
        <v>22</v>
      </c>
      <c r="E32" s="145"/>
      <c r="F32" s="145"/>
      <c r="G32" s="145"/>
      <c r="H32" s="104" t="s">
        <v>23</v>
      </c>
      <c r="I32" s="105" t="s">
        <v>24</v>
      </c>
      <c r="J32" s="106"/>
    </row>
    <row r="33" spans="1:10" ht="14.25" x14ac:dyDescent="0.2">
      <c r="A33" s="33"/>
      <c r="B33" s="79"/>
      <c r="C33" s="79"/>
      <c r="D33" s="79"/>
      <c r="E33" s="127"/>
      <c r="F33" s="127"/>
      <c r="G33" s="127"/>
      <c r="H33" s="127"/>
      <c r="I33" s="79"/>
      <c r="J33" s="35"/>
    </row>
    <row r="34" spans="1:10" x14ac:dyDescent="0.2">
      <c r="A34" s="144" t="s">
        <v>25</v>
      </c>
      <c r="B34" s="145"/>
      <c r="C34" s="145"/>
      <c r="D34" s="145"/>
      <c r="E34" s="145" t="s">
        <v>26</v>
      </c>
      <c r="F34" s="145"/>
      <c r="G34" s="145"/>
      <c r="H34" s="145"/>
      <c r="I34" s="145"/>
      <c r="J34" s="38" t="s">
        <v>27</v>
      </c>
    </row>
    <row r="35" spans="1:10" ht="14.25" x14ac:dyDescent="0.2">
      <c r="A35" s="33"/>
      <c r="B35" s="79"/>
      <c r="C35" s="79"/>
      <c r="D35" s="79"/>
      <c r="E35" s="127"/>
      <c r="F35" s="127"/>
      <c r="G35" s="127"/>
      <c r="H35" s="127"/>
      <c r="I35" s="79"/>
      <c r="J35" s="90"/>
    </row>
    <row r="36" spans="1:10" x14ac:dyDescent="0.2">
      <c r="A36" s="134"/>
      <c r="B36" s="135"/>
      <c r="C36" s="135"/>
      <c r="D36" s="135"/>
      <c r="E36" s="134"/>
      <c r="F36" s="135"/>
      <c r="G36" s="135"/>
      <c r="H36" s="135"/>
      <c r="I36" s="136"/>
      <c r="J36" s="80"/>
    </row>
    <row r="37" spans="1:10" ht="14.25" x14ac:dyDescent="0.2">
      <c r="A37" s="33"/>
      <c r="B37" s="79"/>
      <c r="C37" s="94"/>
      <c r="D37" s="147"/>
      <c r="E37" s="147"/>
      <c r="F37" s="147"/>
      <c r="G37" s="147"/>
      <c r="H37" s="147"/>
      <c r="I37" s="147"/>
      <c r="J37" s="35"/>
    </row>
    <row r="38" spans="1:10" x14ac:dyDescent="0.2">
      <c r="A38" s="134"/>
      <c r="B38" s="135"/>
      <c r="C38" s="135"/>
      <c r="D38" s="136"/>
      <c r="E38" s="134"/>
      <c r="F38" s="135"/>
      <c r="G38" s="135"/>
      <c r="H38" s="135"/>
      <c r="I38" s="136"/>
      <c r="J38" s="59"/>
    </row>
    <row r="39" spans="1:10" ht="14.25" x14ac:dyDescent="0.2">
      <c r="A39" s="33"/>
      <c r="B39" s="79"/>
      <c r="C39" s="94"/>
      <c r="D39" s="93"/>
      <c r="E39" s="147"/>
      <c r="F39" s="147"/>
      <c r="G39" s="147"/>
      <c r="H39" s="147"/>
      <c r="I39" s="82"/>
      <c r="J39" s="35"/>
    </row>
    <row r="40" spans="1:10" x14ac:dyDescent="0.2">
      <c r="A40" s="134"/>
      <c r="B40" s="135"/>
      <c r="C40" s="135"/>
      <c r="D40" s="136"/>
      <c r="E40" s="134"/>
      <c r="F40" s="135"/>
      <c r="G40" s="135"/>
      <c r="H40" s="135"/>
      <c r="I40" s="136"/>
      <c r="J40" s="59"/>
    </row>
    <row r="41" spans="1:10" ht="14.25" x14ac:dyDescent="0.2">
      <c r="A41" s="33"/>
      <c r="B41" s="79"/>
      <c r="C41" s="94"/>
      <c r="D41" s="93"/>
      <c r="E41" s="147"/>
      <c r="F41" s="147"/>
      <c r="G41" s="147"/>
      <c r="H41" s="147"/>
      <c r="I41" s="82"/>
      <c r="J41" s="35"/>
    </row>
    <row r="42" spans="1:10" x14ac:dyDescent="0.2">
      <c r="A42" s="134"/>
      <c r="B42" s="135"/>
      <c r="C42" s="135"/>
      <c r="D42" s="136"/>
      <c r="E42" s="134"/>
      <c r="F42" s="135"/>
      <c r="G42" s="135"/>
      <c r="H42" s="135"/>
      <c r="I42" s="136"/>
      <c r="J42" s="59"/>
    </row>
    <row r="43" spans="1:10" ht="14.25" x14ac:dyDescent="0.2">
      <c r="A43" s="39"/>
      <c r="B43" s="94"/>
      <c r="C43" s="126"/>
      <c r="D43" s="126"/>
      <c r="E43" s="127"/>
      <c r="F43" s="127"/>
      <c r="G43" s="126"/>
      <c r="H43" s="126"/>
      <c r="I43" s="126"/>
      <c r="J43" s="35"/>
    </row>
    <row r="44" spans="1:10" x14ac:dyDescent="0.2">
      <c r="A44" s="134"/>
      <c r="B44" s="135"/>
      <c r="C44" s="135"/>
      <c r="D44" s="136"/>
      <c r="E44" s="134"/>
      <c r="F44" s="135"/>
      <c r="G44" s="135"/>
      <c r="H44" s="135"/>
      <c r="I44" s="136"/>
      <c r="J44" s="59"/>
    </row>
    <row r="45" spans="1:10" ht="14.25" x14ac:dyDescent="0.2">
      <c r="A45" s="39"/>
      <c r="B45" s="94"/>
      <c r="C45" s="94"/>
      <c r="D45" s="79"/>
      <c r="E45" s="146"/>
      <c r="F45" s="146"/>
      <c r="G45" s="126"/>
      <c r="H45" s="126"/>
      <c r="I45" s="79"/>
      <c r="J45" s="35"/>
    </row>
    <row r="46" spans="1:10" x14ac:dyDescent="0.2">
      <c r="A46" s="134"/>
      <c r="B46" s="135"/>
      <c r="C46" s="135"/>
      <c r="D46" s="136"/>
      <c r="E46" s="134"/>
      <c r="F46" s="135"/>
      <c r="G46" s="135"/>
      <c r="H46" s="135"/>
      <c r="I46" s="136"/>
      <c r="J46" s="59"/>
    </row>
    <row r="47" spans="1:10" ht="14.25" x14ac:dyDescent="0.2">
      <c r="A47" s="39"/>
      <c r="B47" s="94"/>
      <c r="C47" s="94"/>
      <c r="D47" s="79"/>
      <c r="E47" s="127"/>
      <c r="F47" s="127"/>
      <c r="G47" s="126"/>
      <c r="H47" s="126"/>
      <c r="I47" s="79"/>
      <c r="J47" s="107" t="s">
        <v>28</v>
      </c>
    </row>
    <row r="48" spans="1:10" ht="14.25" x14ac:dyDescent="0.2">
      <c r="A48" s="39"/>
      <c r="B48" s="94"/>
      <c r="C48" s="94"/>
      <c r="D48" s="79"/>
      <c r="E48" s="127"/>
      <c r="F48" s="127"/>
      <c r="G48" s="126"/>
      <c r="H48" s="126"/>
      <c r="I48" s="79"/>
      <c r="J48" s="107" t="s">
        <v>29</v>
      </c>
    </row>
    <row r="49" spans="1:10" ht="14.45" customHeight="1" x14ac:dyDescent="0.2">
      <c r="A49" s="129" t="s">
        <v>30</v>
      </c>
      <c r="B49" s="130"/>
      <c r="C49" s="139"/>
      <c r="D49" s="140"/>
      <c r="E49" s="137" t="s">
        <v>31</v>
      </c>
      <c r="F49" s="138"/>
      <c r="G49" s="141"/>
      <c r="H49" s="142"/>
      <c r="I49" s="142"/>
      <c r="J49" s="143"/>
    </row>
    <row r="50" spans="1:10" ht="14.25" x14ac:dyDescent="0.2">
      <c r="A50" s="39"/>
      <c r="B50" s="94"/>
      <c r="C50" s="126"/>
      <c r="D50" s="126"/>
      <c r="E50" s="127"/>
      <c r="F50" s="127"/>
      <c r="G50" s="128" t="s">
        <v>32</v>
      </c>
      <c r="H50" s="128"/>
      <c r="I50" s="128"/>
      <c r="J50" s="40"/>
    </row>
    <row r="51" spans="1:10" ht="13.9" customHeight="1" x14ac:dyDescent="0.2">
      <c r="A51" s="129" t="s">
        <v>33</v>
      </c>
      <c r="B51" s="130"/>
      <c r="C51" s="131" t="s">
        <v>511</v>
      </c>
      <c r="D51" s="132"/>
      <c r="E51" s="132"/>
      <c r="F51" s="132"/>
      <c r="G51" s="132"/>
      <c r="H51" s="132"/>
      <c r="I51" s="132"/>
      <c r="J51" s="133"/>
    </row>
    <row r="52" spans="1:10" ht="14.25" x14ac:dyDescent="0.2">
      <c r="A52" s="33"/>
      <c r="B52" s="79"/>
      <c r="C52" s="153" t="s">
        <v>34</v>
      </c>
      <c r="D52" s="153"/>
      <c r="E52" s="153"/>
      <c r="F52" s="153"/>
      <c r="G52" s="153"/>
      <c r="H52" s="153"/>
      <c r="I52" s="153"/>
      <c r="J52" s="35"/>
    </row>
    <row r="53" spans="1:10" ht="14.25" x14ac:dyDescent="0.2">
      <c r="A53" s="129" t="s">
        <v>35</v>
      </c>
      <c r="B53" s="130"/>
      <c r="C53" s="196" t="s">
        <v>512</v>
      </c>
      <c r="D53" s="197"/>
      <c r="E53" s="198"/>
      <c r="F53" s="127"/>
      <c r="G53" s="127"/>
      <c r="H53" s="145"/>
      <c r="I53" s="145"/>
      <c r="J53" s="199"/>
    </row>
    <row r="54" spans="1:10" ht="14.25" x14ac:dyDescent="0.2">
      <c r="A54" s="33"/>
      <c r="B54" s="79"/>
      <c r="C54" s="94"/>
      <c r="D54" s="79"/>
      <c r="E54" s="127"/>
      <c r="F54" s="127"/>
      <c r="G54" s="127"/>
      <c r="H54" s="127"/>
      <c r="I54" s="79"/>
      <c r="J54" s="35"/>
    </row>
    <row r="55" spans="1:10" ht="14.45" customHeight="1" x14ac:dyDescent="0.2">
      <c r="A55" s="129" t="s">
        <v>36</v>
      </c>
      <c r="B55" s="130"/>
      <c r="C55" s="159" t="s">
        <v>507</v>
      </c>
      <c r="D55" s="160"/>
      <c r="E55" s="160"/>
      <c r="F55" s="160"/>
      <c r="G55" s="160"/>
      <c r="H55" s="160"/>
      <c r="I55" s="160"/>
      <c r="J55" s="161"/>
    </row>
    <row r="56" spans="1:10" ht="14.25" x14ac:dyDescent="0.2">
      <c r="A56" s="33"/>
      <c r="B56" s="79"/>
      <c r="C56" s="79"/>
      <c r="D56" s="79"/>
      <c r="E56" s="127"/>
      <c r="F56" s="127"/>
      <c r="G56" s="127"/>
      <c r="H56" s="127"/>
      <c r="I56" s="79"/>
      <c r="J56" s="35"/>
    </row>
    <row r="57" spans="1:10" ht="14.25" x14ac:dyDescent="0.2">
      <c r="A57" s="129" t="s">
        <v>37</v>
      </c>
      <c r="B57" s="130"/>
      <c r="C57" s="192" t="s">
        <v>515</v>
      </c>
      <c r="D57" s="193"/>
      <c r="E57" s="193"/>
      <c r="F57" s="193"/>
      <c r="G57" s="193"/>
      <c r="H57" s="193"/>
      <c r="I57" s="193"/>
      <c r="J57" s="194"/>
    </row>
    <row r="58" spans="1:10" ht="14.45" customHeight="1" x14ac:dyDescent="0.2">
      <c r="A58" s="33"/>
      <c r="B58" s="79"/>
      <c r="C58" s="128" t="s">
        <v>38</v>
      </c>
      <c r="D58" s="128"/>
      <c r="E58" s="128"/>
      <c r="F58" s="128"/>
      <c r="G58" s="79"/>
      <c r="H58" s="79"/>
      <c r="I58" s="79"/>
      <c r="J58" s="35"/>
    </row>
    <row r="59" spans="1:10" ht="14.25" x14ac:dyDescent="0.2">
      <c r="A59" s="129" t="s">
        <v>39</v>
      </c>
      <c r="B59" s="130"/>
      <c r="C59" s="192" t="s">
        <v>516</v>
      </c>
      <c r="D59" s="193"/>
      <c r="E59" s="193"/>
      <c r="F59" s="193"/>
      <c r="G59" s="193"/>
      <c r="H59" s="193"/>
      <c r="I59" s="193"/>
      <c r="J59" s="194"/>
    </row>
    <row r="60" spans="1:10" ht="14.45" customHeight="1" x14ac:dyDescent="0.2">
      <c r="A60" s="41"/>
      <c r="B60" s="42"/>
      <c r="C60" s="195" t="s">
        <v>40</v>
      </c>
      <c r="D60" s="195"/>
      <c r="E60" s="195"/>
      <c r="F60" s="195"/>
      <c r="G60" s="195"/>
      <c r="H60" s="42"/>
      <c r="I60" s="42"/>
      <c r="J60" s="43"/>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4"/>
  <sheetViews>
    <sheetView view="pageBreakPreview" zoomScaleNormal="100" zoomScaleSheetLayoutView="100" workbookViewId="0">
      <selection activeCell="H17" sqref="H17"/>
    </sheetView>
  </sheetViews>
  <sheetFormatPr defaultColWidth="8.85546875" defaultRowHeight="12.75" x14ac:dyDescent="0.2"/>
  <cols>
    <col min="1" max="7" width="8.85546875" style="25"/>
    <col min="8" max="9" width="16.7109375" style="58" customWidth="1"/>
    <col min="10" max="10" width="10.28515625" style="25" bestFit="1" customWidth="1"/>
    <col min="11" max="16384" width="8.85546875" style="25"/>
  </cols>
  <sheetData>
    <row r="1" spans="1:9" x14ac:dyDescent="0.2">
      <c r="A1" s="213" t="s">
        <v>41</v>
      </c>
      <c r="B1" s="214"/>
      <c r="C1" s="214"/>
      <c r="D1" s="214"/>
      <c r="E1" s="214"/>
      <c r="F1" s="214"/>
      <c r="G1" s="214"/>
      <c r="H1" s="214"/>
      <c r="I1" s="214"/>
    </row>
    <row r="2" spans="1:9" x14ac:dyDescent="0.2">
      <c r="A2" s="215" t="s">
        <v>526</v>
      </c>
      <c r="B2" s="216"/>
      <c r="C2" s="216"/>
      <c r="D2" s="216"/>
      <c r="E2" s="216"/>
      <c r="F2" s="216"/>
      <c r="G2" s="216"/>
      <c r="H2" s="216"/>
      <c r="I2" s="216"/>
    </row>
    <row r="3" spans="1:9" x14ac:dyDescent="0.2">
      <c r="A3" s="217" t="s">
        <v>42</v>
      </c>
      <c r="B3" s="218"/>
      <c r="C3" s="218"/>
      <c r="D3" s="218"/>
      <c r="E3" s="218"/>
      <c r="F3" s="218"/>
      <c r="G3" s="218"/>
      <c r="H3" s="218"/>
      <c r="I3" s="218"/>
    </row>
    <row r="4" spans="1:9" x14ac:dyDescent="0.2">
      <c r="A4" s="219" t="s">
        <v>513</v>
      </c>
      <c r="B4" s="220"/>
      <c r="C4" s="220"/>
      <c r="D4" s="220"/>
      <c r="E4" s="220"/>
      <c r="F4" s="220"/>
      <c r="G4" s="220"/>
      <c r="H4" s="220"/>
      <c r="I4" s="221"/>
    </row>
    <row r="5" spans="1:9" ht="34.5" thickBot="1" x14ac:dyDescent="0.25">
      <c r="A5" s="225" t="s">
        <v>43</v>
      </c>
      <c r="B5" s="226"/>
      <c r="C5" s="226"/>
      <c r="D5" s="226"/>
      <c r="E5" s="226"/>
      <c r="F5" s="227"/>
      <c r="G5" s="26" t="s">
        <v>44</v>
      </c>
      <c r="H5" s="53" t="s">
        <v>45</v>
      </c>
      <c r="I5" s="54" t="s">
        <v>46</v>
      </c>
    </row>
    <row r="6" spans="1:9" x14ac:dyDescent="0.2">
      <c r="A6" s="222">
        <v>1</v>
      </c>
      <c r="B6" s="223"/>
      <c r="C6" s="223"/>
      <c r="D6" s="223"/>
      <c r="E6" s="223"/>
      <c r="F6" s="224"/>
      <c r="G6" s="27">
        <v>2</v>
      </c>
      <c r="H6" s="28">
        <v>3</v>
      </c>
      <c r="I6" s="28">
        <v>4</v>
      </c>
    </row>
    <row r="7" spans="1:9" x14ac:dyDescent="0.2">
      <c r="A7" s="228"/>
      <c r="B7" s="228"/>
      <c r="C7" s="228"/>
      <c r="D7" s="228"/>
      <c r="E7" s="228"/>
      <c r="F7" s="228"/>
      <c r="G7" s="228"/>
      <c r="H7" s="228"/>
      <c r="I7" s="229"/>
    </row>
    <row r="8" spans="1:9" ht="12.75" customHeight="1" x14ac:dyDescent="0.2">
      <c r="A8" s="230" t="s">
        <v>47</v>
      </c>
      <c r="B8" s="231"/>
      <c r="C8" s="231"/>
      <c r="D8" s="231"/>
      <c r="E8" s="231"/>
      <c r="F8" s="232"/>
      <c r="G8" s="16">
        <v>1</v>
      </c>
      <c r="H8" s="55"/>
      <c r="I8" s="55"/>
    </row>
    <row r="9" spans="1:9" ht="12.75" customHeight="1" x14ac:dyDescent="0.2">
      <c r="A9" s="210" t="s">
        <v>48</v>
      </c>
      <c r="B9" s="211"/>
      <c r="C9" s="211"/>
      <c r="D9" s="211"/>
      <c r="E9" s="211"/>
      <c r="F9" s="212"/>
      <c r="G9" s="17">
        <v>2</v>
      </c>
      <c r="H9" s="56">
        <f>H10+H17+H27+H38+H43</f>
        <v>408333749</v>
      </c>
      <c r="I9" s="56">
        <f>I10+I17+I27+I38+I43</f>
        <v>402916990</v>
      </c>
    </row>
    <row r="10" spans="1:9" ht="12.75" customHeight="1" x14ac:dyDescent="0.2">
      <c r="A10" s="201" t="s">
        <v>49</v>
      </c>
      <c r="B10" s="202"/>
      <c r="C10" s="202"/>
      <c r="D10" s="202"/>
      <c r="E10" s="202"/>
      <c r="F10" s="203"/>
      <c r="G10" s="17">
        <v>3</v>
      </c>
      <c r="H10" s="56">
        <f>H11+H12+H13+H14+H15+H16</f>
        <v>27900</v>
      </c>
      <c r="I10" s="56">
        <f>I11+I12+I13+I14+I15+I16</f>
        <v>212678</v>
      </c>
    </row>
    <row r="11" spans="1:9" ht="12.75" customHeight="1" x14ac:dyDescent="0.2">
      <c r="A11" s="207" t="s">
        <v>50</v>
      </c>
      <c r="B11" s="208"/>
      <c r="C11" s="208"/>
      <c r="D11" s="208"/>
      <c r="E11" s="208"/>
      <c r="F11" s="209"/>
      <c r="G11" s="16">
        <v>4</v>
      </c>
      <c r="H11" s="114"/>
      <c r="I11" s="114"/>
    </row>
    <row r="12" spans="1:9" ht="23.45" customHeight="1" x14ac:dyDescent="0.2">
      <c r="A12" s="207" t="s">
        <v>51</v>
      </c>
      <c r="B12" s="208"/>
      <c r="C12" s="208"/>
      <c r="D12" s="208"/>
      <c r="E12" s="208"/>
      <c r="F12" s="209"/>
      <c r="G12" s="16">
        <v>5</v>
      </c>
      <c r="H12" s="113">
        <v>27900</v>
      </c>
      <c r="I12" s="113">
        <v>133649</v>
      </c>
    </row>
    <row r="13" spans="1:9" ht="12.75" customHeight="1" x14ac:dyDescent="0.2">
      <c r="A13" s="207" t="s">
        <v>52</v>
      </c>
      <c r="B13" s="208"/>
      <c r="C13" s="208"/>
      <c r="D13" s="208"/>
      <c r="E13" s="208"/>
      <c r="F13" s="209"/>
      <c r="G13" s="16">
        <v>6</v>
      </c>
      <c r="H13" s="114"/>
      <c r="I13" s="114"/>
    </row>
    <row r="14" spans="1:9" ht="12.75" customHeight="1" x14ac:dyDescent="0.2">
      <c r="A14" s="207" t="s">
        <v>53</v>
      </c>
      <c r="B14" s="208"/>
      <c r="C14" s="208"/>
      <c r="D14" s="208"/>
      <c r="E14" s="208"/>
      <c r="F14" s="209"/>
      <c r="G14" s="16">
        <v>7</v>
      </c>
      <c r="H14" s="114"/>
      <c r="I14" s="114"/>
    </row>
    <row r="15" spans="1:9" ht="12.75" customHeight="1" x14ac:dyDescent="0.2">
      <c r="A15" s="207" t="s">
        <v>54</v>
      </c>
      <c r="B15" s="208"/>
      <c r="C15" s="208"/>
      <c r="D15" s="208"/>
      <c r="E15" s="208"/>
      <c r="F15" s="209"/>
      <c r="G15" s="16">
        <v>8</v>
      </c>
      <c r="H15" s="114"/>
      <c r="I15" s="114">
        <v>79029</v>
      </c>
    </row>
    <row r="16" spans="1:9" ht="12.75" customHeight="1" x14ac:dyDescent="0.2">
      <c r="A16" s="207" t="s">
        <v>55</v>
      </c>
      <c r="B16" s="208"/>
      <c r="C16" s="208"/>
      <c r="D16" s="208"/>
      <c r="E16" s="208"/>
      <c r="F16" s="209"/>
      <c r="G16" s="16">
        <v>9</v>
      </c>
      <c r="H16" s="114"/>
      <c r="I16" s="114"/>
    </row>
    <row r="17" spans="1:9" ht="12.75" customHeight="1" x14ac:dyDescent="0.2">
      <c r="A17" s="201" t="s">
        <v>56</v>
      </c>
      <c r="B17" s="202"/>
      <c r="C17" s="202"/>
      <c r="D17" s="202"/>
      <c r="E17" s="202"/>
      <c r="F17" s="203"/>
      <c r="G17" s="17">
        <v>10</v>
      </c>
      <c r="H17" s="56">
        <f>H18+H19+H20+H21+H22+H23+H24+H25+H26</f>
        <v>10299398</v>
      </c>
      <c r="I17" s="56">
        <f>I18+I19+I20+I21+I22+I23+I24+I25+I26</f>
        <v>14676889</v>
      </c>
    </row>
    <row r="18" spans="1:9" ht="12.75" customHeight="1" x14ac:dyDescent="0.2">
      <c r="A18" s="207" t="s">
        <v>57</v>
      </c>
      <c r="B18" s="208"/>
      <c r="C18" s="208"/>
      <c r="D18" s="208"/>
      <c r="E18" s="208"/>
      <c r="F18" s="209"/>
      <c r="G18" s="16">
        <v>11</v>
      </c>
      <c r="H18" s="114"/>
      <c r="I18" s="114">
        <v>11044642</v>
      </c>
    </row>
    <row r="19" spans="1:9" ht="12.75" customHeight="1" x14ac:dyDescent="0.2">
      <c r="A19" s="207" t="s">
        <v>58</v>
      </c>
      <c r="B19" s="208"/>
      <c r="C19" s="208"/>
      <c r="D19" s="208"/>
      <c r="E19" s="208"/>
      <c r="F19" s="209"/>
      <c r="G19" s="16">
        <v>12</v>
      </c>
      <c r="H19" s="114"/>
      <c r="I19" s="114"/>
    </row>
    <row r="20" spans="1:9" ht="12.75" customHeight="1" x14ac:dyDescent="0.2">
      <c r="A20" s="207" t="s">
        <v>59</v>
      </c>
      <c r="B20" s="208"/>
      <c r="C20" s="208"/>
      <c r="D20" s="208"/>
      <c r="E20" s="208"/>
      <c r="F20" s="209"/>
      <c r="G20" s="16">
        <v>13</v>
      </c>
      <c r="H20" s="113">
        <v>311312</v>
      </c>
      <c r="I20" s="113">
        <v>262954</v>
      </c>
    </row>
    <row r="21" spans="1:9" ht="12.75" customHeight="1" x14ac:dyDescent="0.2">
      <c r="A21" s="207" t="s">
        <v>60</v>
      </c>
      <c r="B21" s="208"/>
      <c r="C21" s="208"/>
      <c r="D21" s="208"/>
      <c r="E21" s="208"/>
      <c r="F21" s="209"/>
      <c r="G21" s="16">
        <v>14</v>
      </c>
      <c r="H21" s="116">
        <v>21667</v>
      </c>
      <c r="I21" s="116">
        <v>45773</v>
      </c>
    </row>
    <row r="22" spans="1:9" ht="12.75" customHeight="1" x14ac:dyDescent="0.2">
      <c r="A22" s="207" t="s">
        <v>61</v>
      </c>
      <c r="B22" s="208"/>
      <c r="C22" s="208"/>
      <c r="D22" s="208"/>
      <c r="E22" s="208"/>
      <c r="F22" s="209"/>
      <c r="G22" s="16">
        <v>15</v>
      </c>
      <c r="H22" s="116"/>
      <c r="I22" s="116"/>
    </row>
    <row r="23" spans="1:9" ht="12.75" customHeight="1" x14ac:dyDescent="0.2">
      <c r="A23" s="207" t="s">
        <v>62</v>
      </c>
      <c r="B23" s="208"/>
      <c r="C23" s="208"/>
      <c r="D23" s="208"/>
      <c r="E23" s="208"/>
      <c r="F23" s="209"/>
      <c r="G23" s="16">
        <v>16</v>
      </c>
      <c r="H23" s="116"/>
      <c r="I23" s="116"/>
    </row>
    <row r="24" spans="1:9" ht="12.75" customHeight="1" x14ac:dyDescent="0.2">
      <c r="A24" s="207" t="s">
        <v>63</v>
      </c>
      <c r="B24" s="208"/>
      <c r="C24" s="208"/>
      <c r="D24" s="208"/>
      <c r="E24" s="208"/>
      <c r="F24" s="209"/>
      <c r="G24" s="16">
        <v>17</v>
      </c>
      <c r="H24" s="116">
        <v>9966419</v>
      </c>
      <c r="I24" s="116"/>
    </row>
    <row r="25" spans="1:9" ht="12.75" customHeight="1" x14ac:dyDescent="0.2">
      <c r="A25" s="207" t="s">
        <v>64</v>
      </c>
      <c r="B25" s="208"/>
      <c r="C25" s="208"/>
      <c r="D25" s="208"/>
      <c r="E25" s="208"/>
      <c r="F25" s="209"/>
      <c r="G25" s="16">
        <v>18</v>
      </c>
      <c r="H25" s="114"/>
      <c r="I25" s="114">
        <v>161754</v>
      </c>
    </row>
    <row r="26" spans="1:9" ht="12.75" customHeight="1" x14ac:dyDescent="0.2">
      <c r="A26" s="207" t="s">
        <v>65</v>
      </c>
      <c r="B26" s="208"/>
      <c r="C26" s="208"/>
      <c r="D26" s="208"/>
      <c r="E26" s="208"/>
      <c r="F26" s="209"/>
      <c r="G26" s="16">
        <v>19</v>
      </c>
      <c r="H26" s="114"/>
      <c r="I26" s="114">
        <v>3161766</v>
      </c>
    </row>
    <row r="27" spans="1:9" ht="12.75" customHeight="1" x14ac:dyDescent="0.2">
      <c r="A27" s="201" t="s">
        <v>66</v>
      </c>
      <c r="B27" s="202"/>
      <c r="C27" s="202"/>
      <c r="D27" s="202"/>
      <c r="E27" s="202"/>
      <c r="F27" s="203"/>
      <c r="G27" s="17">
        <v>20</v>
      </c>
      <c r="H27" s="56">
        <f>SUM(H28:H37)</f>
        <v>398006451</v>
      </c>
      <c r="I27" s="56">
        <f>SUM(I28:I37)</f>
        <v>387447089</v>
      </c>
    </row>
    <row r="28" spans="1:9" ht="12.75" customHeight="1" x14ac:dyDescent="0.2">
      <c r="A28" s="207" t="s">
        <v>67</v>
      </c>
      <c r="B28" s="208"/>
      <c r="C28" s="208"/>
      <c r="D28" s="208"/>
      <c r="E28" s="208"/>
      <c r="F28" s="209"/>
      <c r="G28" s="16">
        <v>21</v>
      </c>
      <c r="H28" s="113">
        <v>199305009</v>
      </c>
      <c r="I28" s="113">
        <v>224982441</v>
      </c>
    </row>
    <row r="29" spans="1:9" ht="12.75" customHeight="1" x14ac:dyDescent="0.2">
      <c r="A29" s="207" t="s">
        <v>68</v>
      </c>
      <c r="B29" s="208"/>
      <c r="C29" s="208"/>
      <c r="D29" s="208"/>
      <c r="E29" s="208"/>
      <c r="F29" s="209"/>
      <c r="G29" s="16">
        <v>22</v>
      </c>
      <c r="H29" s="116"/>
      <c r="I29" s="116"/>
    </row>
    <row r="30" spans="1:9" ht="12.75" customHeight="1" x14ac:dyDescent="0.2">
      <c r="A30" s="207" t="s">
        <v>69</v>
      </c>
      <c r="B30" s="208"/>
      <c r="C30" s="208"/>
      <c r="D30" s="208"/>
      <c r="E30" s="208"/>
      <c r="F30" s="209"/>
      <c r="G30" s="16">
        <v>23</v>
      </c>
      <c r="H30" s="116">
        <v>198701442</v>
      </c>
      <c r="I30" s="116">
        <v>162446648</v>
      </c>
    </row>
    <row r="31" spans="1:9" ht="24.6" customHeight="1" x14ac:dyDescent="0.2">
      <c r="A31" s="207" t="s">
        <v>70</v>
      </c>
      <c r="B31" s="208"/>
      <c r="C31" s="208"/>
      <c r="D31" s="208"/>
      <c r="E31" s="208"/>
      <c r="F31" s="209"/>
      <c r="G31" s="16">
        <v>24</v>
      </c>
      <c r="H31" s="114"/>
      <c r="I31" s="114"/>
    </row>
    <row r="32" spans="1:9" ht="24" customHeight="1" x14ac:dyDescent="0.2">
      <c r="A32" s="207" t="s">
        <v>71</v>
      </c>
      <c r="B32" s="208"/>
      <c r="C32" s="208"/>
      <c r="D32" s="208"/>
      <c r="E32" s="208"/>
      <c r="F32" s="209"/>
      <c r="G32" s="16">
        <v>25</v>
      </c>
      <c r="H32" s="114"/>
      <c r="I32" s="114"/>
    </row>
    <row r="33" spans="1:9" ht="26.45" customHeight="1" x14ac:dyDescent="0.2">
      <c r="A33" s="207" t="s">
        <v>72</v>
      </c>
      <c r="B33" s="208"/>
      <c r="C33" s="208"/>
      <c r="D33" s="208"/>
      <c r="E33" s="208"/>
      <c r="F33" s="209"/>
      <c r="G33" s="16">
        <v>26</v>
      </c>
      <c r="H33" s="114"/>
      <c r="I33" s="114"/>
    </row>
    <row r="34" spans="1:9" ht="12.75" customHeight="1" x14ac:dyDescent="0.2">
      <c r="A34" s="207" t="s">
        <v>73</v>
      </c>
      <c r="B34" s="208"/>
      <c r="C34" s="208"/>
      <c r="D34" s="208"/>
      <c r="E34" s="208"/>
      <c r="F34" s="209"/>
      <c r="G34" s="16">
        <v>27</v>
      </c>
      <c r="H34" s="114"/>
      <c r="I34" s="114"/>
    </row>
    <row r="35" spans="1:9" ht="12.75" customHeight="1" x14ac:dyDescent="0.2">
      <c r="A35" s="207" t="s">
        <v>74</v>
      </c>
      <c r="B35" s="208"/>
      <c r="C35" s="208"/>
      <c r="D35" s="208"/>
      <c r="E35" s="208"/>
      <c r="F35" s="209"/>
      <c r="G35" s="16">
        <v>28</v>
      </c>
      <c r="H35" s="114"/>
      <c r="I35" s="114">
        <v>18000</v>
      </c>
    </row>
    <row r="36" spans="1:9" ht="12.75" customHeight="1" x14ac:dyDescent="0.2">
      <c r="A36" s="207" t="s">
        <v>75</v>
      </c>
      <c r="B36" s="208"/>
      <c r="C36" s="208"/>
      <c r="D36" s="208"/>
      <c r="E36" s="208"/>
      <c r="F36" s="209"/>
      <c r="G36" s="16">
        <v>29</v>
      </c>
      <c r="H36" s="114"/>
      <c r="I36" s="114"/>
    </row>
    <row r="37" spans="1:9" ht="12.75" customHeight="1" x14ac:dyDescent="0.2">
      <c r="A37" s="207" t="s">
        <v>76</v>
      </c>
      <c r="B37" s="208"/>
      <c r="C37" s="208"/>
      <c r="D37" s="208"/>
      <c r="E37" s="208"/>
      <c r="F37" s="209"/>
      <c r="G37" s="16">
        <v>30</v>
      </c>
      <c r="H37" s="114"/>
      <c r="I37" s="114"/>
    </row>
    <row r="38" spans="1:9" ht="12.75" customHeight="1" x14ac:dyDescent="0.2">
      <c r="A38" s="201" t="s">
        <v>77</v>
      </c>
      <c r="B38" s="202"/>
      <c r="C38" s="202"/>
      <c r="D38" s="202"/>
      <c r="E38" s="202"/>
      <c r="F38" s="203"/>
      <c r="G38" s="17">
        <v>31</v>
      </c>
      <c r="H38" s="56">
        <f>H39+H40+H41+H42</f>
        <v>0</v>
      </c>
      <c r="I38" s="56">
        <f>I39+I40+I41+I42</f>
        <v>0</v>
      </c>
    </row>
    <row r="39" spans="1:9" ht="12.75" customHeight="1" x14ac:dyDescent="0.2">
      <c r="A39" s="207" t="s">
        <v>78</v>
      </c>
      <c r="B39" s="208"/>
      <c r="C39" s="208"/>
      <c r="D39" s="208"/>
      <c r="E39" s="208"/>
      <c r="F39" s="209"/>
      <c r="G39" s="16">
        <v>32</v>
      </c>
      <c r="H39" s="114"/>
      <c r="I39" s="114"/>
    </row>
    <row r="40" spans="1:9" ht="21.6" customHeight="1" x14ac:dyDescent="0.2">
      <c r="A40" s="207" t="s">
        <v>79</v>
      </c>
      <c r="B40" s="208"/>
      <c r="C40" s="208"/>
      <c r="D40" s="208"/>
      <c r="E40" s="208"/>
      <c r="F40" s="209"/>
      <c r="G40" s="16">
        <v>33</v>
      </c>
      <c r="H40" s="114"/>
      <c r="I40" s="114"/>
    </row>
    <row r="41" spans="1:9" ht="12.75" customHeight="1" x14ac:dyDescent="0.2">
      <c r="A41" s="207" t="s">
        <v>80</v>
      </c>
      <c r="B41" s="208"/>
      <c r="C41" s="208"/>
      <c r="D41" s="208"/>
      <c r="E41" s="208"/>
      <c r="F41" s="209"/>
      <c r="G41" s="16">
        <v>34</v>
      </c>
      <c r="H41" s="114"/>
      <c r="I41" s="114"/>
    </row>
    <row r="42" spans="1:9" ht="12.75" customHeight="1" x14ac:dyDescent="0.2">
      <c r="A42" s="207" t="s">
        <v>81</v>
      </c>
      <c r="B42" s="208"/>
      <c r="C42" s="208"/>
      <c r="D42" s="208"/>
      <c r="E42" s="208"/>
      <c r="F42" s="209"/>
      <c r="G42" s="16">
        <v>35</v>
      </c>
      <c r="H42" s="114"/>
      <c r="I42" s="114"/>
    </row>
    <row r="43" spans="1:9" ht="12.75" customHeight="1" x14ac:dyDescent="0.2">
      <c r="A43" s="233" t="s">
        <v>82</v>
      </c>
      <c r="B43" s="234"/>
      <c r="C43" s="234"/>
      <c r="D43" s="234"/>
      <c r="E43" s="234"/>
      <c r="F43" s="235"/>
      <c r="G43" s="16">
        <v>36</v>
      </c>
      <c r="H43" s="114"/>
      <c r="I43" s="114">
        <v>580334</v>
      </c>
    </row>
    <row r="44" spans="1:9" ht="12.75" customHeight="1" x14ac:dyDescent="0.2">
      <c r="A44" s="210" t="s">
        <v>83</v>
      </c>
      <c r="B44" s="211"/>
      <c r="C44" s="211"/>
      <c r="D44" s="211"/>
      <c r="E44" s="211"/>
      <c r="F44" s="212"/>
      <c r="G44" s="17">
        <v>37</v>
      </c>
      <c r="H44" s="56">
        <f>H45+H53+H60+H70</f>
        <v>42856898</v>
      </c>
      <c r="I44" s="56">
        <f>I45+I53+I60+I70</f>
        <v>48749921</v>
      </c>
    </row>
    <row r="45" spans="1:9" ht="12.75" customHeight="1" x14ac:dyDescent="0.2">
      <c r="A45" s="201" t="s">
        <v>84</v>
      </c>
      <c r="B45" s="202"/>
      <c r="C45" s="202"/>
      <c r="D45" s="202"/>
      <c r="E45" s="202"/>
      <c r="F45" s="203"/>
      <c r="G45" s="17">
        <v>38</v>
      </c>
      <c r="H45" s="56">
        <f>SUM(H46:H52)</f>
        <v>2</v>
      </c>
      <c r="I45" s="56">
        <f>SUM(I46:I52)</f>
        <v>0</v>
      </c>
    </row>
    <row r="46" spans="1:9" ht="12.75" customHeight="1" x14ac:dyDescent="0.2">
      <c r="A46" s="207" t="s">
        <v>85</v>
      </c>
      <c r="B46" s="208"/>
      <c r="C46" s="208"/>
      <c r="D46" s="208"/>
      <c r="E46" s="208"/>
      <c r="F46" s="209"/>
      <c r="G46" s="16">
        <v>39</v>
      </c>
      <c r="H46" s="114">
        <v>2</v>
      </c>
      <c r="I46" s="114"/>
    </row>
    <row r="47" spans="1:9" ht="12.75" customHeight="1" x14ac:dyDescent="0.2">
      <c r="A47" s="207" t="s">
        <v>86</v>
      </c>
      <c r="B47" s="208"/>
      <c r="C47" s="208"/>
      <c r="D47" s="208"/>
      <c r="E47" s="208"/>
      <c r="F47" s="209"/>
      <c r="G47" s="16">
        <v>40</v>
      </c>
      <c r="H47" s="114"/>
      <c r="I47" s="114"/>
    </row>
    <row r="48" spans="1:9" ht="12.75" customHeight="1" x14ac:dyDescent="0.2">
      <c r="A48" s="207" t="s">
        <v>87</v>
      </c>
      <c r="B48" s="208"/>
      <c r="C48" s="208"/>
      <c r="D48" s="208"/>
      <c r="E48" s="208"/>
      <c r="F48" s="209"/>
      <c r="G48" s="16">
        <v>41</v>
      </c>
      <c r="H48" s="114"/>
      <c r="I48" s="114"/>
    </row>
    <row r="49" spans="1:9" ht="12.75" customHeight="1" x14ac:dyDescent="0.2">
      <c r="A49" s="207" t="s">
        <v>88</v>
      </c>
      <c r="B49" s="208"/>
      <c r="C49" s="208"/>
      <c r="D49" s="208"/>
      <c r="E49" s="208"/>
      <c r="F49" s="209"/>
      <c r="G49" s="16">
        <v>42</v>
      </c>
      <c r="H49" s="114"/>
      <c r="I49" s="114"/>
    </row>
    <row r="50" spans="1:9" ht="12.75" customHeight="1" x14ac:dyDescent="0.2">
      <c r="A50" s="207" t="s">
        <v>89</v>
      </c>
      <c r="B50" s="208"/>
      <c r="C50" s="208"/>
      <c r="D50" s="208"/>
      <c r="E50" s="208"/>
      <c r="F50" s="209"/>
      <c r="G50" s="16">
        <v>43</v>
      </c>
      <c r="H50" s="114"/>
      <c r="I50" s="114"/>
    </row>
    <row r="51" spans="1:9" ht="12.75" customHeight="1" x14ac:dyDescent="0.2">
      <c r="A51" s="207" t="s">
        <v>90</v>
      </c>
      <c r="B51" s="208"/>
      <c r="C51" s="208"/>
      <c r="D51" s="208"/>
      <c r="E51" s="208"/>
      <c r="F51" s="209"/>
      <c r="G51" s="16">
        <v>44</v>
      </c>
      <c r="H51" s="114"/>
      <c r="I51" s="114"/>
    </row>
    <row r="52" spans="1:9" ht="12.75" customHeight="1" x14ac:dyDescent="0.2">
      <c r="A52" s="207" t="s">
        <v>91</v>
      </c>
      <c r="B52" s="208"/>
      <c r="C52" s="208"/>
      <c r="D52" s="208"/>
      <c r="E52" s="208"/>
      <c r="F52" s="209"/>
      <c r="G52" s="16">
        <v>45</v>
      </c>
      <c r="H52" s="114"/>
      <c r="I52" s="114"/>
    </row>
    <row r="53" spans="1:9" ht="12.75" customHeight="1" x14ac:dyDescent="0.2">
      <c r="A53" s="201" t="s">
        <v>92</v>
      </c>
      <c r="B53" s="202"/>
      <c r="C53" s="202"/>
      <c r="D53" s="202"/>
      <c r="E53" s="202"/>
      <c r="F53" s="203"/>
      <c r="G53" s="17">
        <v>46</v>
      </c>
      <c r="H53" s="56">
        <f>SUM(H54:H59)</f>
        <v>6443538</v>
      </c>
      <c r="I53" s="56">
        <f>SUM(I54:I59)</f>
        <v>18079863</v>
      </c>
    </row>
    <row r="54" spans="1:9" ht="12.75" customHeight="1" x14ac:dyDescent="0.2">
      <c r="A54" s="207" t="s">
        <v>93</v>
      </c>
      <c r="B54" s="208"/>
      <c r="C54" s="208"/>
      <c r="D54" s="208"/>
      <c r="E54" s="208"/>
      <c r="F54" s="209"/>
      <c r="G54" s="16">
        <v>47</v>
      </c>
      <c r="H54" s="113">
        <v>6185251</v>
      </c>
      <c r="I54" s="113">
        <v>17303970</v>
      </c>
    </row>
    <row r="55" spans="1:9" ht="24.6" customHeight="1" x14ac:dyDescent="0.2">
      <c r="A55" s="207" t="s">
        <v>94</v>
      </c>
      <c r="B55" s="208"/>
      <c r="C55" s="208"/>
      <c r="D55" s="208"/>
      <c r="E55" s="208"/>
      <c r="F55" s="209"/>
      <c r="G55" s="16">
        <v>48</v>
      </c>
      <c r="H55" s="116"/>
      <c r="I55" s="116"/>
    </row>
    <row r="56" spans="1:9" ht="12.75" customHeight="1" x14ac:dyDescent="0.2">
      <c r="A56" s="207" t="s">
        <v>95</v>
      </c>
      <c r="B56" s="208"/>
      <c r="C56" s="208"/>
      <c r="D56" s="208"/>
      <c r="E56" s="208"/>
      <c r="F56" s="209"/>
      <c r="G56" s="16">
        <v>49</v>
      </c>
      <c r="H56" s="116">
        <v>53875</v>
      </c>
      <c r="I56" s="116">
        <v>71394</v>
      </c>
    </row>
    <row r="57" spans="1:9" ht="12.75" customHeight="1" x14ac:dyDescent="0.2">
      <c r="A57" s="207" t="s">
        <v>96</v>
      </c>
      <c r="B57" s="208"/>
      <c r="C57" s="208"/>
      <c r="D57" s="208"/>
      <c r="E57" s="208"/>
      <c r="F57" s="209"/>
      <c r="G57" s="16">
        <v>50</v>
      </c>
      <c r="H57" s="116">
        <v>17109</v>
      </c>
      <c r="I57" s="116">
        <v>101762</v>
      </c>
    </row>
    <row r="58" spans="1:9" ht="12.75" customHeight="1" x14ac:dyDescent="0.2">
      <c r="A58" s="207" t="s">
        <v>97</v>
      </c>
      <c r="B58" s="208"/>
      <c r="C58" s="208"/>
      <c r="D58" s="208"/>
      <c r="E58" s="208"/>
      <c r="F58" s="209"/>
      <c r="G58" s="16">
        <v>51</v>
      </c>
      <c r="H58" s="116">
        <v>121522</v>
      </c>
      <c r="I58" s="116">
        <v>577822</v>
      </c>
    </row>
    <row r="59" spans="1:9" ht="12.75" customHeight="1" x14ac:dyDescent="0.2">
      <c r="A59" s="207" t="s">
        <v>98</v>
      </c>
      <c r="B59" s="208"/>
      <c r="C59" s="208"/>
      <c r="D59" s="208"/>
      <c r="E59" s="208"/>
      <c r="F59" s="209"/>
      <c r="G59" s="16">
        <v>52</v>
      </c>
      <c r="H59" s="116">
        <v>65781</v>
      </c>
      <c r="I59" s="116">
        <v>24915</v>
      </c>
    </row>
    <row r="60" spans="1:9" ht="12.75" customHeight="1" x14ac:dyDescent="0.2">
      <c r="A60" s="201" t="s">
        <v>99</v>
      </c>
      <c r="B60" s="202"/>
      <c r="C60" s="202"/>
      <c r="D60" s="202"/>
      <c r="E60" s="202"/>
      <c r="F60" s="203"/>
      <c r="G60" s="17">
        <v>53</v>
      </c>
      <c r="H60" s="56">
        <f>SUM(H61:H69)</f>
        <v>5042191</v>
      </c>
      <c r="I60" s="56">
        <f>SUM(I61:I69)</f>
        <v>11678475</v>
      </c>
    </row>
    <row r="61" spans="1:9" ht="12.75" customHeight="1" x14ac:dyDescent="0.2">
      <c r="A61" s="207" t="s">
        <v>100</v>
      </c>
      <c r="B61" s="208"/>
      <c r="C61" s="208"/>
      <c r="D61" s="208"/>
      <c r="E61" s="208"/>
      <c r="F61" s="209"/>
      <c r="G61" s="16">
        <v>54</v>
      </c>
      <c r="H61" s="114"/>
      <c r="I61" s="114"/>
    </row>
    <row r="62" spans="1:9" ht="12.75" customHeight="1" x14ac:dyDescent="0.2">
      <c r="A62" s="207" t="s">
        <v>101</v>
      </c>
      <c r="B62" s="208"/>
      <c r="C62" s="208"/>
      <c r="D62" s="208"/>
      <c r="E62" s="208"/>
      <c r="F62" s="209"/>
      <c r="G62" s="16">
        <v>55</v>
      </c>
      <c r="H62" s="114"/>
      <c r="I62" s="114"/>
    </row>
    <row r="63" spans="1:9" ht="12.75" customHeight="1" x14ac:dyDescent="0.2">
      <c r="A63" s="207" t="s">
        <v>102</v>
      </c>
      <c r="B63" s="208"/>
      <c r="C63" s="208"/>
      <c r="D63" s="208"/>
      <c r="E63" s="208"/>
      <c r="F63" s="209"/>
      <c r="G63" s="16">
        <v>56</v>
      </c>
      <c r="H63" s="115">
        <v>5042191</v>
      </c>
      <c r="I63" s="115">
        <v>11678475</v>
      </c>
    </row>
    <row r="64" spans="1:9" ht="23.45" customHeight="1" x14ac:dyDescent="0.2">
      <c r="A64" s="207" t="s">
        <v>103</v>
      </c>
      <c r="B64" s="208"/>
      <c r="C64" s="208"/>
      <c r="D64" s="208"/>
      <c r="E64" s="208"/>
      <c r="F64" s="209"/>
      <c r="G64" s="16">
        <v>57</v>
      </c>
      <c r="H64" s="114"/>
      <c r="I64" s="114"/>
    </row>
    <row r="65" spans="1:9" ht="21" customHeight="1" x14ac:dyDescent="0.2">
      <c r="A65" s="207" t="s">
        <v>104</v>
      </c>
      <c r="B65" s="208"/>
      <c r="C65" s="208"/>
      <c r="D65" s="208"/>
      <c r="E65" s="208"/>
      <c r="F65" s="209"/>
      <c r="G65" s="16">
        <v>58</v>
      </c>
      <c r="H65" s="114"/>
      <c r="I65" s="114"/>
    </row>
    <row r="66" spans="1:9" ht="22.9" customHeight="1" x14ac:dyDescent="0.2">
      <c r="A66" s="207" t="s">
        <v>105</v>
      </c>
      <c r="B66" s="208"/>
      <c r="C66" s="208"/>
      <c r="D66" s="208"/>
      <c r="E66" s="208"/>
      <c r="F66" s="209"/>
      <c r="G66" s="16">
        <v>59</v>
      </c>
      <c r="H66" s="114"/>
      <c r="I66" s="114"/>
    </row>
    <row r="67" spans="1:9" ht="12.75" customHeight="1" x14ac:dyDescent="0.2">
      <c r="A67" s="207" t="s">
        <v>106</v>
      </c>
      <c r="B67" s="208"/>
      <c r="C67" s="208"/>
      <c r="D67" s="208"/>
      <c r="E67" s="208"/>
      <c r="F67" s="209"/>
      <c r="G67" s="16">
        <v>60</v>
      </c>
      <c r="H67" s="114"/>
      <c r="I67" s="114"/>
    </row>
    <row r="68" spans="1:9" ht="12.75" customHeight="1" x14ac:dyDescent="0.2">
      <c r="A68" s="207" t="s">
        <v>107</v>
      </c>
      <c r="B68" s="208"/>
      <c r="C68" s="208"/>
      <c r="D68" s="208"/>
      <c r="E68" s="208"/>
      <c r="F68" s="209"/>
      <c r="G68" s="16">
        <v>61</v>
      </c>
      <c r="H68" s="114"/>
      <c r="I68" s="114"/>
    </row>
    <row r="69" spans="1:9" ht="12.75" customHeight="1" x14ac:dyDescent="0.2">
      <c r="A69" s="207" t="s">
        <v>108</v>
      </c>
      <c r="B69" s="208"/>
      <c r="C69" s="208"/>
      <c r="D69" s="208"/>
      <c r="E69" s="208"/>
      <c r="F69" s="209"/>
      <c r="G69" s="16">
        <v>62</v>
      </c>
      <c r="H69" s="114"/>
      <c r="I69" s="114"/>
    </row>
    <row r="70" spans="1:9" ht="12.75" customHeight="1" x14ac:dyDescent="0.2">
      <c r="A70" s="233" t="s">
        <v>109</v>
      </c>
      <c r="B70" s="234"/>
      <c r="C70" s="234"/>
      <c r="D70" s="234"/>
      <c r="E70" s="234"/>
      <c r="F70" s="235"/>
      <c r="G70" s="16">
        <v>63</v>
      </c>
      <c r="H70" s="113">
        <v>31371167</v>
      </c>
      <c r="I70" s="113">
        <v>18991583</v>
      </c>
    </row>
    <row r="71" spans="1:9" ht="12.75" customHeight="1" x14ac:dyDescent="0.2">
      <c r="A71" s="240" t="s">
        <v>110</v>
      </c>
      <c r="B71" s="241"/>
      <c r="C71" s="241"/>
      <c r="D71" s="241"/>
      <c r="E71" s="241"/>
      <c r="F71" s="242"/>
      <c r="G71" s="16">
        <v>64</v>
      </c>
      <c r="H71" s="116">
        <v>342650</v>
      </c>
      <c r="I71" s="116">
        <v>70635</v>
      </c>
    </row>
    <row r="72" spans="1:9" ht="12.75" customHeight="1" x14ac:dyDescent="0.2">
      <c r="A72" s="210" t="s">
        <v>111</v>
      </c>
      <c r="B72" s="211"/>
      <c r="C72" s="211"/>
      <c r="D72" s="211"/>
      <c r="E72" s="211"/>
      <c r="F72" s="212"/>
      <c r="G72" s="17">
        <v>65</v>
      </c>
      <c r="H72" s="56">
        <f>H8+H9+H44+H71</f>
        <v>451533297</v>
      </c>
      <c r="I72" s="56">
        <f>I8+I9+I44+I71</f>
        <v>451737546</v>
      </c>
    </row>
    <row r="73" spans="1:9" ht="12.75" customHeight="1" x14ac:dyDescent="0.2">
      <c r="A73" s="243" t="s">
        <v>112</v>
      </c>
      <c r="B73" s="244"/>
      <c r="C73" s="244"/>
      <c r="D73" s="244"/>
      <c r="E73" s="244"/>
      <c r="F73" s="245"/>
      <c r="G73" s="19">
        <v>66</v>
      </c>
      <c r="H73" s="57"/>
      <c r="I73" s="57"/>
    </row>
    <row r="74" spans="1:9" x14ac:dyDescent="0.2">
      <c r="A74" s="246" t="s">
        <v>113</v>
      </c>
      <c r="B74" s="247"/>
      <c r="C74" s="247"/>
      <c r="D74" s="247"/>
      <c r="E74" s="247"/>
      <c r="F74" s="247"/>
      <c r="G74" s="247"/>
      <c r="H74" s="247"/>
      <c r="I74" s="247"/>
    </row>
    <row r="75" spans="1:9" ht="24.75" customHeight="1" x14ac:dyDescent="0.2">
      <c r="A75" s="204" t="s">
        <v>396</v>
      </c>
      <c r="B75" s="205"/>
      <c r="C75" s="205"/>
      <c r="D75" s="205"/>
      <c r="E75" s="205"/>
      <c r="F75" s="205"/>
      <c r="G75" s="17">
        <v>67</v>
      </c>
      <c r="H75" s="56">
        <f>H76+H77+H78+H84+H85+H91+H94+H97</f>
        <v>434770179</v>
      </c>
      <c r="I75" s="56">
        <f>I76+I77+I78+I84+I85+I91+I94+I97</f>
        <v>432250087</v>
      </c>
    </row>
    <row r="76" spans="1:9" ht="12.75" customHeight="1" x14ac:dyDescent="0.2">
      <c r="A76" s="206" t="s">
        <v>114</v>
      </c>
      <c r="B76" s="206"/>
      <c r="C76" s="206"/>
      <c r="D76" s="206"/>
      <c r="E76" s="206"/>
      <c r="F76" s="206"/>
      <c r="G76" s="16">
        <v>68</v>
      </c>
      <c r="H76" s="113">
        <v>197519890</v>
      </c>
      <c r="I76" s="113">
        <v>197519890</v>
      </c>
    </row>
    <row r="77" spans="1:9" ht="12.75" customHeight="1" x14ac:dyDescent="0.2">
      <c r="A77" s="206" t="s">
        <v>115</v>
      </c>
      <c r="B77" s="206"/>
      <c r="C77" s="206"/>
      <c r="D77" s="206"/>
      <c r="E77" s="206"/>
      <c r="F77" s="206"/>
      <c r="G77" s="16">
        <v>69</v>
      </c>
      <c r="H77" s="116">
        <v>202778150</v>
      </c>
      <c r="I77" s="116">
        <v>202778150</v>
      </c>
    </row>
    <row r="78" spans="1:9" ht="12.75" customHeight="1" x14ac:dyDescent="0.2">
      <c r="A78" s="237" t="s">
        <v>116</v>
      </c>
      <c r="B78" s="237"/>
      <c r="C78" s="237"/>
      <c r="D78" s="237"/>
      <c r="E78" s="237"/>
      <c r="F78" s="237"/>
      <c r="G78" s="17">
        <v>70</v>
      </c>
      <c r="H78" s="56">
        <f>SUM(H79:H83)</f>
        <v>-2779949</v>
      </c>
      <c r="I78" s="56">
        <f>SUM(I79:I83)</f>
        <v>258214</v>
      </c>
    </row>
    <row r="79" spans="1:9" ht="12.75" customHeight="1" x14ac:dyDescent="0.2">
      <c r="A79" s="200" t="s">
        <v>117</v>
      </c>
      <c r="B79" s="200"/>
      <c r="C79" s="200"/>
      <c r="D79" s="200"/>
      <c r="E79" s="200"/>
      <c r="F79" s="200"/>
      <c r="G79" s="16">
        <v>71</v>
      </c>
      <c r="H79" s="113">
        <v>20051</v>
      </c>
      <c r="I79" s="113">
        <v>1864164</v>
      </c>
    </row>
    <row r="80" spans="1:9" ht="12.75" customHeight="1" x14ac:dyDescent="0.2">
      <c r="A80" s="200" t="s">
        <v>118</v>
      </c>
      <c r="B80" s="200"/>
      <c r="C80" s="200"/>
      <c r="D80" s="200"/>
      <c r="E80" s="200"/>
      <c r="F80" s="200"/>
      <c r="G80" s="16">
        <v>72</v>
      </c>
      <c r="H80" s="116"/>
      <c r="I80" s="116">
        <v>80000</v>
      </c>
    </row>
    <row r="81" spans="1:9" ht="12.75" customHeight="1" x14ac:dyDescent="0.2">
      <c r="A81" s="200" t="s">
        <v>119</v>
      </c>
      <c r="B81" s="200"/>
      <c r="C81" s="200"/>
      <c r="D81" s="200"/>
      <c r="E81" s="200"/>
      <c r="F81" s="200"/>
      <c r="G81" s="16">
        <v>73</v>
      </c>
      <c r="H81" s="116">
        <v>-2800000</v>
      </c>
      <c r="I81" s="116">
        <v>-1685950</v>
      </c>
    </row>
    <row r="82" spans="1:9" ht="12.75" customHeight="1" x14ac:dyDescent="0.2">
      <c r="A82" s="200" t="s">
        <v>120</v>
      </c>
      <c r="B82" s="200"/>
      <c r="C82" s="200"/>
      <c r="D82" s="200"/>
      <c r="E82" s="200"/>
      <c r="F82" s="200"/>
      <c r="G82" s="16">
        <v>74</v>
      </c>
      <c r="H82" s="117"/>
      <c r="I82" s="117"/>
    </row>
    <row r="83" spans="1:9" ht="12.75" customHeight="1" x14ac:dyDescent="0.2">
      <c r="A83" s="200" t="s">
        <v>121</v>
      </c>
      <c r="B83" s="200"/>
      <c r="C83" s="200"/>
      <c r="D83" s="200"/>
      <c r="E83" s="200"/>
      <c r="F83" s="200"/>
      <c r="G83" s="16">
        <v>75</v>
      </c>
      <c r="H83" s="117"/>
      <c r="I83" s="117"/>
    </row>
    <row r="84" spans="1:9" ht="12.75" customHeight="1" x14ac:dyDescent="0.2">
      <c r="A84" s="206" t="s">
        <v>122</v>
      </c>
      <c r="B84" s="206"/>
      <c r="C84" s="206"/>
      <c r="D84" s="206"/>
      <c r="E84" s="206"/>
      <c r="F84" s="206"/>
      <c r="G84" s="16">
        <v>76</v>
      </c>
      <c r="H84" s="117"/>
      <c r="I84" s="117"/>
    </row>
    <row r="85" spans="1:9" ht="12.75" customHeight="1" x14ac:dyDescent="0.2">
      <c r="A85" s="236" t="s">
        <v>386</v>
      </c>
      <c r="B85" s="237"/>
      <c r="C85" s="237"/>
      <c r="D85" s="237"/>
      <c r="E85" s="237"/>
      <c r="F85" s="237"/>
      <c r="G85" s="17">
        <v>77</v>
      </c>
      <c r="H85" s="56">
        <f>H86+H87+H88+H89+H90</f>
        <v>0</v>
      </c>
      <c r="I85" s="56">
        <f>I86+I87+I88+I89+I90</f>
        <v>0</v>
      </c>
    </row>
    <row r="86" spans="1:9" ht="24.75" customHeight="1" x14ac:dyDescent="0.2">
      <c r="A86" s="200" t="s">
        <v>387</v>
      </c>
      <c r="B86" s="200"/>
      <c r="C86" s="200"/>
      <c r="D86" s="200"/>
      <c r="E86" s="200"/>
      <c r="F86" s="200"/>
      <c r="G86" s="16">
        <v>78</v>
      </c>
      <c r="H86" s="55"/>
      <c r="I86" s="55"/>
    </row>
    <row r="87" spans="1:9" ht="12.75" customHeight="1" x14ac:dyDescent="0.2">
      <c r="A87" s="200" t="s">
        <v>123</v>
      </c>
      <c r="B87" s="200"/>
      <c r="C87" s="200"/>
      <c r="D87" s="200"/>
      <c r="E87" s="200"/>
      <c r="F87" s="200"/>
      <c r="G87" s="16">
        <v>79</v>
      </c>
      <c r="H87" s="55"/>
      <c r="I87" s="55"/>
    </row>
    <row r="88" spans="1:9" ht="12.75" customHeight="1" x14ac:dyDescent="0.2">
      <c r="A88" s="200" t="s">
        <v>124</v>
      </c>
      <c r="B88" s="200"/>
      <c r="C88" s="200"/>
      <c r="D88" s="200"/>
      <c r="E88" s="200"/>
      <c r="F88" s="200"/>
      <c r="G88" s="16">
        <v>80</v>
      </c>
      <c r="H88" s="55"/>
      <c r="I88" s="55"/>
    </row>
    <row r="89" spans="1:9" ht="12.75" customHeight="1" x14ac:dyDescent="0.2">
      <c r="A89" s="200" t="s">
        <v>388</v>
      </c>
      <c r="B89" s="200"/>
      <c r="C89" s="200"/>
      <c r="D89" s="200"/>
      <c r="E89" s="200"/>
      <c r="F89" s="200"/>
      <c r="G89" s="16">
        <v>81</v>
      </c>
      <c r="H89" s="55"/>
      <c r="I89" s="55"/>
    </row>
    <row r="90" spans="1:9" ht="25.5" customHeight="1" x14ac:dyDescent="0.2">
      <c r="A90" s="200" t="s">
        <v>389</v>
      </c>
      <c r="B90" s="200"/>
      <c r="C90" s="200"/>
      <c r="D90" s="200"/>
      <c r="E90" s="200"/>
      <c r="F90" s="200"/>
      <c r="G90" s="16">
        <v>82</v>
      </c>
      <c r="H90" s="55"/>
      <c r="I90" s="55"/>
    </row>
    <row r="91" spans="1:9" ht="22.9" customHeight="1" x14ac:dyDescent="0.2">
      <c r="A91" s="236" t="s">
        <v>390</v>
      </c>
      <c r="B91" s="237"/>
      <c r="C91" s="237"/>
      <c r="D91" s="237"/>
      <c r="E91" s="237"/>
      <c r="F91" s="237"/>
      <c r="G91" s="17">
        <v>83</v>
      </c>
      <c r="H91" s="56">
        <f>H92-H93</f>
        <v>369830</v>
      </c>
      <c r="I91" s="56">
        <f>I92-I93</f>
        <v>578955</v>
      </c>
    </row>
    <row r="92" spans="1:9" ht="12.75" customHeight="1" x14ac:dyDescent="0.2">
      <c r="A92" s="200" t="s">
        <v>125</v>
      </c>
      <c r="B92" s="200"/>
      <c r="C92" s="200"/>
      <c r="D92" s="200"/>
      <c r="E92" s="200"/>
      <c r="F92" s="200"/>
      <c r="G92" s="16">
        <v>84</v>
      </c>
      <c r="H92" s="113">
        <v>369830</v>
      </c>
      <c r="I92" s="113">
        <v>578955</v>
      </c>
    </row>
    <row r="93" spans="1:9" ht="12.75" customHeight="1" x14ac:dyDescent="0.2">
      <c r="A93" s="200" t="s">
        <v>126</v>
      </c>
      <c r="B93" s="200"/>
      <c r="C93" s="200"/>
      <c r="D93" s="200"/>
      <c r="E93" s="200"/>
      <c r="F93" s="200"/>
      <c r="G93" s="16">
        <v>85</v>
      </c>
      <c r="H93" s="117"/>
      <c r="I93" s="117"/>
    </row>
    <row r="94" spans="1:9" ht="12.75" customHeight="1" x14ac:dyDescent="0.2">
      <c r="A94" s="236" t="s">
        <v>391</v>
      </c>
      <c r="B94" s="237"/>
      <c r="C94" s="237"/>
      <c r="D94" s="237"/>
      <c r="E94" s="237"/>
      <c r="F94" s="237"/>
      <c r="G94" s="17">
        <v>86</v>
      </c>
      <c r="H94" s="56">
        <f>H95-H96</f>
        <v>36882258</v>
      </c>
      <c r="I94" s="56">
        <f>I95-I96</f>
        <v>31114878</v>
      </c>
    </row>
    <row r="95" spans="1:9" ht="12.75" customHeight="1" x14ac:dyDescent="0.2">
      <c r="A95" s="200" t="s">
        <v>127</v>
      </c>
      <c r="B95" s="200"/>
      <c r="C95" s="200"/>
      <c r="D95" s="200"/>
      <c r="E95" s="200"/>
      <c r="F95" s="200"/>
      <c r="G95" s="16">
        <v>87</v>
      </c>
      <c r="H95" s="113">
        <v>36882258</v>
      </c>
      <c r="I95" s="118">
        <v>31114878</v>
      </c>
    </row>
    <row r="96" spans="1:9" ht="12.75" customHeight="1" x14ac:dyDescent="0.2">
      <c r="A96" s="200" t="s">
        <v>128</v>
      </c>
      <c r="B96" s="200"/>
      <c r="C96" s="200"/>
      <c r="D96" s="200"/>
      <c r="E96" s="200"/>
      <c r="F96" s="200"/>
      <c r="G96" s="16">
        <v>88</v>
      </c>
      <c r="H96" s="117"/>
      <c r="I96" s="117"/>
    </row>
    <row r="97" spans="1:9" ht="12.75" customHeight="1" x14ac:dyDescent="0.2">
      <c r="A97" s="206" t="s">
        <v>129</v>
      </c>
      <c r="B97" s="206"/>
      <c r="C97" s="206"/>
      <c r="D97" s="206"/>
      <c r="E97" s="206"/>
      <c r="F97" s="206"/>
      <c r="G97" s="16">
        <v>89</v>
      </c>
      <c r="H97" s="117"/>
      <c r="I97" s="117"/>
    </row>
    <row r="98" spans="1:9" ht="12.75" customHeight="1" x14ac:dyDescent="0.2">
      <c r="A98" s="204" t="s">
        <v>392</v>
      </c>
      <c r="B98" s="205"/>
      <c r="C98" s="205"/>
      <c r="D98" s="205"/>
      <c r="E98" s="205"/>
      <c r="F98" s="205"/>
      <c r="G98" s="17">
        <v>90</v>
      </c>
      <c r="H98" s="56">
        <f>SUM(H99:H104)</f>
        <v>0</v>
      </c>
      <c r="I98" s="56">
        <f>SUM(I99:I104)</f>
        <v>0</v>
      </c>
    </row>
    <row r="99" spans="1:9" ht="25.9" customHeight="1" x14ac:dyDescent="0.2">
      <c r="A99" s="200" t="s">
        <v>130</v>
      </c>
      <c r="B99" s="200"/>
      <c r="C99" s="200"/>
      <c r="D99" s="200"/>
      <c r="E99" s="200"/>
      <c r="F99" s="200"/>
      <c r="G99" s="16">
        <v>91</v>
      </c>
      <c r="H99" s="44"/>
      <c r="I99" s="44"/>
    </row>
    <row r="100" spans="1:9" ht="12.75" customHeight="1" x14ac:dyDescent="0.2">
      <c r="A100" s="200" t="s">
        <v>131</v>
      </c>
      <c r="B100" s="200"/>
      <c r="C100" s="200"/>
      <c r="D100" s="200"/>
      <c r="E100" s="200"/>
      <c r="F100" s="200"/>
      <c r="G100" s="16">
        <v>92</v>
      </c>
      <c r="H100" s="44"/>
      <c r="I100" s="44"/>
    </row>
    <row r="101" spans="1:9" ht="12.75" customHeight="1" x14ac:dyDescent="0.2">
      <c r="A101" s="200" t="s">
        <v>132</v>
      </c>
      <c r="B101" s="200"/>
      <c r="C101" s="200"/>
      <c r="D101" s="200"/>
      <c r="E101" s="200"/>
      <c r="F101" s="200"/>
      <c r="G101" s="16">
        <v>93</v>
      </c>
      <c r="H101" s="44"/>
      <c r="I101" s="44"/>
    </row>
    <row r="102" spans="1:9" ht="12.75" customHeight="1" x14ac:dyDescent="0.2">
      <c r="A102" s="200" t="s">
        <v>133</v>
      </c>
      <c r="B102" s="200"/>
      <c r="C102" s="200"/>
      <c r="D102" s="200"/>
      <c r="E102" s="200"/>
      <c r="F102" s="200"/>
      <c r="G102" s="16">
        <v>94</v>
      </c>
      <c r="H102" s="55"/>
      <c r="I102" s="55"/>
    </row>
    <row r="103" spans="1:9" ht="12.75" customHeight="1" x14ac:dyDescent="0.2">
      <c r="A103" s="200" t="s">
        <v>134</v>
      </c>
      <c r="B103" s="200"/>
      <c r="C103" s="200"/>
      <c r="D103" s="200"/>
      <c r="E103" s="200"/>
      <c r="F103" s="200"/>
      <c r="G103" s="16">
        <v>95</v>
      </c>
      <c r="H103" s="55"/>
      <c r="I103" s="55"/>
    </row>
    <row r="104" spans="1:9" ht="12.75" customHeight="1" x14ac:dyDescent="0.2">
      <c r="A104" s="200" t="s">
        <v>135</v>
      </c>
      <c r="B104" s="200"/>
      <c r="C104" s="200"/>
      <c r="D104" s="200"/>
      <c r="E104" s="200"/>
      <c r="F104" s="200"/>
      <c r="G104" s="16">
        <v>96</v>
      </c>
      <c r="H104" s="55"/>
      <c r="I104" s="55"/>
    </row>
    <row r="105" spans="1:9" ht="12.75" customHeight="1" x14ac:dyDescent="0.2">
      <c r="A105" s="204" t="s">
        <v>393</v>
      </c>
      <c r="B105" s="205"/>
      <c r="C105" s="205"/>
      <c r="D105" s="205"/>
      <c r="E105" s="205"/>
      <c r="F105" s="205"/>
      <c r="G105" s="17">
        <v>97</v>
      </c>
      <c r="H105" s="56">
        <f>SUM(H106:H116)</f>
        <v>0</v>
      </c>
      <c r="I105" s="56">
        <f>SUM(I106:I116)</f>
        <v>7054051</v>
      </c>
    </row>
    <row r="106" spans="1:9" ht="12.75" customHeight="1" x14ac:dyDescent="0.2">
      <c r="A106" s="200" t="s">
        <v>136</v>
      </c>
      <c r="B106" s="200"/>
      <c r="C106" s="200"/>
      <c r="D106" s="200"/>
      <c r="E106" s="200"/>
      <c r="F106" s="200"/>
      <c r="G106" s="16">
        <v>98</v>
      </c>
      <c r="H106" s="123"/>
      <c r="I106" s="123"/>
    </row>
    <row r="107" spans="1:9" ht="12.75" customHeight="1" x14ac:dyDescent="0.2">
      <c r="A107" s="200" t="s">
        <v>137</v>
      </c>
      <c r="B107" s="200"/>
      <c r="C107" s="200"/>
      <c r="D107" s="200"/>
      <c r="E107" s="200"/>
      <c r="F107" s="200"/>
      <c r="G107" s="16">
        <v>99</v>
      </c>
      <c r="H107" s="117"/>
      <c r="I107" s="117">
        <v>5800000</v>
      </c>
    </row>
    <row r="108" spans="1:9" ht="24.6" customHeight="1" x14ac:dyDescent="0.2">
      <c r="A108" s="200" t="s">
        <v>138</v>
      </c>
      <c r="B108" s="200"/>
      <c r="C108" s="200"/>
      <c r="D108" s="200"/>
      <c r="E108" s="200"/>
      <c r="F108" s="200"/>
      <c r="G108" s="16">
        <v>100</v>
      </c>
      <c r="H108" s="117"/>
      <c r="I108" s="117"/>
    </row>
    <row r="109" spans="1:9" ht="22.15" customHeight="1" x14ac:dyDescent="0.2">
      <c r="A109" s="200" t="s">
        <v>139</v>
      </c>
      <c r="B109" s="200"/>
      <c r="C109" s="200"/>
      <c r="D109" s="200"/>
      <c r="E109" s="200"/>
      <c r="F109" s="200"/>
      <c r="G109" s="16">
        <v>101</v>
      </c>
      <c r="H109" s="117"/>
      <c r="I109" s="117"/>
    </row>
    <row r="110" spans="1:9" ht="12.75" customHeight="1" x14ac:dyDescent="0.2">
      <c r="A110" s="200" t="s">
        <v>140</v>
      </c>
      <c r="B110" s="200"/>
      <c r="C110" s="200"/>
      <c r="D110" s="200"/>
      <c r="E110" s="200"/>
      <c r="F110" s="200"/>
      <c r="G110" s="16">
        <v>102</v>
      </c>
      <c r="H110" s="117"/>
      <c r="I110" s="117">
        <v>1254051</v>
      </c>
    </row>
    <row r="111" spans="1:9" ht="12.75" customHeight="1" x14ac:dyDescent="0.2">
      <c r="A111" s="200" t="s">
        <v>141</v>
      </c>
      <c r="B111" s="200"/>
      <c r="C111" s="200"/>
      <c r="D111" s="200"/>
      <c r="E111" s="200"/>
      <c r="F111" s="200"/>
      <c r="G111" s="16">
        <v>103</v>
      </c>
      <c r="H111" s="117"/>
      <c r="I111" s="117"/>
    </row>
    <row r="112" spans="1:9" ht="12.75" customHeight="1" x14ac:dyDescent="0.2">
      <c r="A112" s="200" t="s">
        <v>142</v>
      </c>
      <c r="B112" s="200"/>
      <c r="C112" s="200"/>
      <c r="D112" s="200"/>
      <c r="E112" s="200"/>
      <c r="F112" s="200"/>
      <c r="G112" s="16">
        <v>104</v>
      </c>
      <c r="H112" s="117"/>
      <c r="I112" s="117"/>
    </row>
    <row r="113" spans="1:9" ht="12.75" customHeight="1" x14ac:dyDescent="0.2">
      <c r="A113" s="200" t="s">
        <v>143</v>
      </c>
      <c r="B113" s="200"/>
      <c r="C113" s="200"/>
      <c r="D113" s="200"/>
      <c r="E113" s="200"/>
      <c r="F113" s="200"/>
      <c r="G113" s="16">
        <v>105</v>
      </c>
      <c r="H113" s="123"/>
      <c r="I113" s="123"/>
    </row>
    <row r="114" spans="1:9" ht="12.75" customHeight="1" x14ac:dyDescent="0.2">
      <c r="A114" s="200" t="s">
        <v>144</v>
      </c>
      <c r="B114" s="200"/>
      <c r="C114" s="200"/>
      <c r="D114" s="200"/>
      <c r="E114" s="200"/>
      <c r="F114" s="200"/>
      <c r="G114" s="16">
        <v>106</v>
      </c>
      <c r="H114" s="117"/>
      <c r="I114" s="117"/>
    </row>
    <row r="115" spans="1:9" ht="12.75" customHeight="1" x14ac:dyDescent="0.2">
      <c r="A115" s="200" t="s">
        <v>145</v>
      </c>
      <c r="B115" s="200"/>
      <c r="C115" s="200"/>
      <c r="D115" s="200"/>
      <c r="E115" s="200"/>
      <c r="F115" s="200"/>
      <c r="G115" s="16">
        <v>107</v>
      </c>
      <c r="H115" s="114"/>
      <c r="I115" s="114"/>
    </row>
    <row r="116" spans="1:9" ht="12.75" customHeight="1" x14ac:dyDescent="0.2">
      <c r="A116" s="200" t="s">
        <v>146</v>
      </c>
      <c r="B116" s="200"/>
      <c r="C116" s="200"/>
      <c r="D116" s="200"/>
      <c r="E116" s="200"/>
      <c r="F116" s="200"/>
      <c r="G116" s="16">
        <v>108</v>
      </c>
      <c r="H116" s="114"/>
      <c r="I116" s="114"/>
    </row>
    <row r="117" spans="1:9" ht="12.75" customHeight="1" x14ac:dyDescent="0.2">
      <c r="A117" s="204" t="s">
        <v>394</v>
      </c>
      <c r="B117" s="205"/>
      <c r="C117" s="205"/>
      <c r="D117" s="205"/>
      <c r="E117" s="205"/>
      <c r="F117" s="205"/>
      <c r="G117" s="17">
        <v>109</v>
      </c>
      <c r="H117" s="56">
        <f>SUM(H118:H131)</f>
        <v>16629612</v>
      </c>
      <c r="I117" s="56">
        <f>SUM(I118:I131)</f>
        <v>9340502</v>
      </c>
    </row>
    <row r="118" spans="1:9" ht="12.75" customHeight="1" x14ac:dyDescent="0.2">
      <c r="A118" s="200" t="s">
        <v>147</v>
      </c>
      <c r="B118" s="200"/>
      <c r="C118" s="200"/>
      <c r="D118" s="200"/>
      <c r="E118" s="200"/>
      <c r="F118" s="200"/>
      <c r="G118" s="16">
        <v>110</v>
      </c>
      <c r="H118" s="113">
        <v>8699829</v>
      </c>
      <c r="I118" s="113">
        <v>1002938</v>
      </c>
    </row>
    <row r="119" spans="1:9" ht="12.75" customHeight="1" x14ac:dyDescent="0.2">
      <c r="A119" s="200" t="s">
        <v>148</v>
      </c>
      <c r="B119" s="200"/>
      <c r="C119" s="200"/>
      <c r="D119" s="200"/>
      <c r="E119" s="200"/>
      <c r="F119" s="200"/>
      <c r="G119" s="16">
        <v>111</v>
      </c>
      <c r="H119" s="116"/>
      <c r="I119" s="116"/>
    </row>
    <row r="120" spans="1:9" ht="21.6" customHeight="1" x14ac:dyDescent="0.2">
      <c r="A120" s="200" t="s">
        <v>149</v>
      </c>
      <c r="B120" s="200"/>
      <c r="C120" s="200"/>
      <c r="D120" s="200"/>
      <c r="E120" s="200"/>
      <c r="F120" s="200"/>
      <c r="G120" s="16">
        <v>112</v>
      </c>
      <c r="H120" s="116"/>
      <c r="I120" s="116"/>
    </row>
    <row r="121" spans="1:9" ht="25.9" customHeight="1" x14ac:dyDescent="0.2">
      <c r="A121" s="200" t="s">
        <v>150</v>
      </c>
      <c r="B121" s="200"/>
      <c r="C121" s="200"/>
      <c r="D121" s="200"/>
      <c r="E121" s="200"/>
      <c r="F121" s="200"/>
      <c r="G121" s="16">
        <v>113</v>
      </c>
      <c r="H121" s="116"/>
      <c r="I121" s="116"/>
    </row>
    <row r="122" spans="1:9" ht="12.75" customHeight="1" x14ac:dyDescent="0.2">
      <c r="A122" s="200" t="s">
        <v>151</v>
      </c>
      <c r="B122" s="200"/>
      <c r="C122" s="200"/>
      <c r="D122" s="200"/>
      <c r="E122" s="200"/>
      <c r="F122" s="200"/>
      <c r="G122" s="16">
        <v>114</v>
      </c>
      <c r="H122" s="116"/>
      <c r="I122" s="116">
        <v>2281275</v>
      </c>
    </row>
    <row r="123" spans="1:9" ht="12.75" customHeight="1" x14ac:dyDescent="0.2">
      <c r="A123" s="200" t="s">
        <v>152</v>
      </c>
      <c r="B123" s="200"/>
      <c r="C123" s="200"/>
      <c r="D123" s="200"/>
      <c r="E123" s="200"/>
      <c r="F123" s="200"/>
      <c r="G123" s="16">
        <v>115</v>
      </c>
      <c r="H123" s="116"/>
      <c r="I123" s="116"/>
    </row>
    <row r="124" spans="1:9" ht="12.75" customHeight="1" x14ac:dyDescent="0.2">
      <c r="A124" s="200" t="s">
        <v>153</v>
      </c>
      <c r="B124" s="200"/>
      <c r="C124" s="200"/>
      <c r="D124" s="200"/>
      <c r="E124" s="200"/>
      <c r="F124" s="200"/>
      <c r="G124" s="16">
        <v>116</v>
      </c>
      <c r="H124" s="116"/>
      <c r="I124" s="116"/>
    </row>
    <row r="125" spans="1:9" ht="12.75" customHeight="1" x14ac:dyDescent="0.2">
      <c r="A125" s="200" t="s">
        <v>154</v>
      </c>
      <c r="B125" s="200"/>
      <c r="C125" s="200"/>
      <c r="D125" s="200"/>
      <c r="E125" s="200"/>
      <c r="F125" s="200"/>
      <c r="G125" s="16">
        <v>117</v>
      </c>
      <c r="H125" s="116">
        <v>306477</v>
      </c>
      <c r="I125" s="116">
        <v>617059</v>
      </c>
    </row>
    <row r="126" spans="1:9" x14ac:dyDescent="0.2">
      <c r="A126" s="200" t="s">
        <v>155</v>
      </c>
      <c r="B126" s="200"/>
      <c r="C126" s="200"/>
      <c r="D126" s="200"/>
      <c r="E126" s="200"/>
      <c r="F126" s="200"/>
      <c r="G126" s="16">
        <v>118</v>
      </c>
      <c r="H126" s="116"/>
      <c r="I126" s="116"/>
    </row>
    <row r="127" spans="1:9" x14ac:dyDescent="0.2">
      <c r="A127" s="200" t="s">
        <v>156</v>
      </c>
      <c r="B127" s="200"/>
      <c r="C127" s="200"/>
      <c r="D127" s="200"/>
      <c r="E127" s="200"/>
      <c r="F127" s="200"/>
      <c r="G127" s="16">
        <v>119</v>
      </c>
      <c r="H127" s="116">
        <v>663678</v>
      </c>
      <c r="I127" s="116">
        <v>800636</v>
      </c>
    </row>
    <row r="128" spans="1:9" x14ac:dyDescent="0.2">
      <c r="A128" s="200" t="s">
        <v>157</v>
      </c>
      <c r="B128" s="200"/>
      <c r="C128" s="200"/>
      <c r="D128" s="200"/>
      <c r="E128" s="200"/>
      <c r="F128" s="200"/>
      <c r="G128" s="16">
        <v>120</v>
      </c>
      <c r="H128" s="116">
        <v>4564892</v>
      </c>
      <c r="I128" s="116">
        <v>3384969</v>
      </c>
    </row>
    <row r="129" spans="1:9" x14ac:dyDescent="0.2">
      <c r="A129" s="200" t="s">
        <v>158</v>
      </c>
      <c r="B129" s="200"/>
      <c r="C129" s="200"/>
      <c r="D129" s="200"/>
      <c r="E129" s="200"/>
      <c r="F129" s="200"/>
      <c r="G129" s="16">
        <v>121</v>
      </c>
      <c r="H129" s="116"/>
      <c r="I129" s="116"/>
    </row>
    <row r="130" spans="1:9" x14ac:dyDescent="0.2">
      <c r="A130" s="200" t="s">
        <v>159</v>
      </c>
      <c r="B130" s="200"/>
      <c r="C130" s="200"/>
      <c r="D130" s="200"/>
      <c r="E130" s="200"/>
      <c r="F130" s="200"/>
      <c r="G130" s="16">
        <v>122</v>
      </c>
      <c r="H130" s="116"/>
      <c r="I130" s="116"/>
    </row>
    <row r="131" spans="1:9" x14ac:dyDescent="0.2">
      <c r="A131" s="200" t="s">
        <v>160</v>
      </c>
      <c r="B131" s="200"/>
      <c r="C131" s="200"/>
      <c r="D131" s="200"/>
      <c r="E131" s="200"/>
      <c r="F131" s="200"/>
      <c r="G131" s="16">
        <v>123</v>
      </c>
      <c r="H131" s="116">
        <v>2394736</v>
      </c>
      <c r="I131" s="116">
        <v>1253625</v>
      </c>
    </row>
    <row r="132" spans="1:9" ht="22.15" customHeight="1" x14ac:dyDescent="0.2">
      <c r="A132" s="238" t="s">
        <v>161</v>
      </c>
      <c r="B132" s="238"/>
      <c r="C132" s="238"/>
      <c r="D132" s="238"/>
      <c r="E132" s="238"/>
      <c r="F132" s="238"/>
      <c r="G132" s="16">
        <v>124</v>
      </c>
      <c r="H132" s="116">
        <v>133506</v>
      </c>
      <c r="I132" s="116">
        <v>3092906</v>
      </c>
    </row>
    <row r="133" spans="1:9" x14ac:dyDescent="0.2">
      <c r="A133" s="204" t="s">
        <v>395</v>
      </c>
      <c r="B133" s="205"/>
      <c r="C133" s="205"/>
      <c r="D133" s="205"/>
      <c r="E133" s="205"/>
      <c r="F133" s="205"/>
      <c r="G133" s="17">
        <v>125</v>
      </c>
      <c r="H133" s="56">
        <f>H75+H98+H105+H117+H132</f>
        <v>451533297</v>
      </c>
      <c r="I133" s="56">
        <f>I75+I98+I105+I117+I132</f>
        <v>451737546</v>
      </c>
    </row>
    <row r="134" spans="1:9" x14ac:dyDescent="0.2">
      <c r="A134" s="239" t="s">
        <v>162</v>
      </c>
      <c r="B134" s="239"/>
      <c r="C134" s="239"/>
      <c r="D134" s="239"/>
      <c r="E134" s="239"/>
      <c r="F134" s="239"/>
      <c r="G134" s="19">
        <v>126</v>
      </c>
      <c r="H134" s="57"/>
      <c r="I134" s="57"/>
    </row>
  </sheetData>
  <sheetProtection algorithmName="SHA-512" hashValue="kvRH8TdSBU3/oGpjVIeGrocPvKdv/rZIuDuzYkWZnVaayMdj4rSR/9pTyg5nVO2T4CgNZH/Eklidr3imFKNWlA==" saltValue="Sy4Uxji7QAisC+vfEyWKE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97:I97 H75:I75 H94:I94 H77:I91">
      <formula1>999999999999</formula1>
    </dataValidation>
    <dataValidation type="whole" operator="greaterThanOrEqual" allowBlank="1" showInputMessage="1" showErrorMessage="1" errorTitle="Incorrect entry" error="You can enter only positive whole numbers or a zero" sqref="H76:I76 H8:I73 H95:I96 H92:I93 H98:I134">
      <formula1>0</formula1>
    </dataValidation>
  </dataValidations>
  <pageMargins left="0.75" right="0.75" top="1" bottom="1" header="0.5" footer="0.5"/>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2"/>
  <sheetViews>
    <sheetView topLeftCell="A91" zoomScaleNormal="100" zoomScaleSheetLayoutView="110" workbookViewId="0">
      <selection activeCell="K81" sqref="K81"/>
    </sheetView>
  </sheetViews>
  <sheetFormatPr defaultRowHeight="12.75" x14ac:dyDescent="0.2"/>
  <cols>
    <col min="1" max="7" width="9.140625" style="11"/>
    <col min="8" max="9" width="19.42578125" style="5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52" t="s">
        <v>163</v>
      </c>
      <c r="B1" s="214"/>
      <c r="C1" s="214"/>
      <c r="D1" s="214"/>
      <c r="E1" s="214"/>
      <c r="F1" s="214"/>
      <c r="G1" s="214"/>
      <c r="H1" s="214"/>
      <c r="I1" s="214"/>
    </row>
    <row r="2" spans="1:9" x14ac:dyDescent="0.2">
      <c r="A2" s="251" t="s">
        <v>527</v>
      </c>
      <c r="B2" s="216"/>
      <c r="C2" s="216"/>
      <c r="D2" s="216"/>
      <c r="E2" s="216"/>
      <c r="F2" s="216"/>
      <c r="G2" s="216"/>
      <c r="H2" s="216"/>
      <c r="I2" s="216"/>
    </row>
    <row r="3" spans="1:9" x14ac:dyDescent="0.2">
      <c r="A3" s="265" t="s">
        <v>164</v>
      </c>
      <c r="B3" s="266"/>
      <c r="C3" s="266"/>
      <c r="D3" s="266"/>
      <c r="E3" s="266"/>
      <c r="F3" s="266"/>
      <c r="G3" s="266"/>
      <c r="H3" s="266"/>
      <c r="I3" s="266"/>
    </row>
    <row r="4" spans="1:9" x14ac:dyDescent="0.2">
      <c r="A4" s="250" t="s">
        <v>513</v>
      </c>
      <c r="B4" s="220"/>
      <c r="C4" s="220"/>
      <c r="D4" s="220"/>
      <c r="E4" s="220"/>
      <c r="F4" s="220"/>
      <c r="G4" s="220"/>
      <c r="H4" s="220"/>
      <c r="I4" s="221"/>
    </row>
    <row r="5" spans="1:9" ht="24" thickBot="1" x14ac:dyDescent="0.25">
      <c r="A5" s="248" t="s">
        <v>165</v>
      </c>
      <c r="B5" s="226"/>
      <c r="C5" s="226"/>
      <c r="D5" s="226"/>
      <c r="E5" s="226"/>
      <c r="F5" s="227"/>
      <c r="G5" s="12" t="s">
        <v>166</v>
      </c>
      <c r="H5" s="45" t="s">
        <v>167</v>
      </c>
      <c r="I5" s="45" t="s">
        <v>168</v>
      </c>
    </row>
    <row r="6" spans="1:9" x14ac:dyDescent="0.2">
      <c r="A6" s="249">
        <v>1</v>
      </c>
      <c r="B6" s="223"/>
      <c r="C6" s="223"/>
      <c r="D6" s="223"/>
      <c r="E6" s="223"/>
      <c r="F6" s="224"/>
      <c r="G6" s="14">
        <v>2</v>
      </c>
      <c r="H6" s="20">
        <v>3</v>
      </c>
      <c r="I6" s="20">
        <v>4</v>
      </c>
    </row>
    <row r="7" spans="1:9" x14ac:dyDescent="0.2">
      <c r="A7" s="257" t="s">
        <v>465</v>
      </c>
      <c r="B7" s="258"/>
      <c r="C7" s="258"/>
      <c r="D7" s="258"/>
      <c r="E7" s="258"/>
      <c r="F7" s="258"/>
      <c r="G7" s="24">
        <v>1</v>
      </c>
      <c r="H7" s="60">
        <f>SUM(H8:H12)</f>
        <v>17582996</v>
      </c>
      <c r="I7" s="60">
        <f>SUM(I8:I12)</f>
        <v>27574309</v>
      </c>
    </row>
    <row r="8" spans="1:9" x14ac:dyDescent="0.2">
      <c r="A8" s="200" t="s">
        <v>169</v>
      </c>
      <c r="B8" s="200"/>
      <c r="C8" s="200"/>
      <c r="D8" s="200"/>
      <c r="E8" s="200"/>
      <c r="F8" s="200"/>
      <c r="G8" s="16">
        <v>2</v>
      </c>
      <c r="H8" s="114">
        <v>17519888</v>
      </c>
      <c r="I8" s="114">
        <v>27154506</v>
      </c>
    </row>
    <row r="9" spans="1:9" x14ac:dyDescent="0.2">
      <c r="A9" s="200" t="s">
        <v>170</v>
      </c>
      <c r="B9" s="200"/>
      <c r="C9" s="200"/>
      <c r="D9" s="200"/>
      <c r="E9" s="200"/>
      <c r="F9" s="200"/>
      <c r="G9" s="16">
        <v>3</v>
      </c>
      <c r="H9" s="114">
        <v>26571</v>
      </c>
      <c r="I9" s="114">
        <v>22005</v>
      </c>
    </row>
    <row r="10" spans="1:9" x14ac:dyDescent="0.2">
      <c r="A10" s="200" t="s">
        <v>171</v>
      </c>
      <c r="B10" s="200"/>
      <c r="C10" s="200"/>
      <c r="D10" s="200"/>
      <c r="E10" s="200"/>
      <c r="F10" s="200"/>
      <c r="G10" s="16">
        <v>4</v>
      </c>
      <c r="H10" s="114"/>
      <c r="I10" s="114"/>
    </row>
    <row r="11" spans="1:9" x14ac:dyDescent="0.2">
      <c r="A11" s="200" t="s">
        <v>172</v>
      </c>
      <c r="B11" s="200"/>
      <c r="C11" s="200"/>
      <c r="D11" s="200"/>
      <c r="E11" s="200"/>
      <c r="F11" s="200"/>
      <c r="G11" s="16">
        <v>5</v>
      </c>
      <c r="H11" s="114">
        <v>1575</v>
      </c>
      <c r="I11" s="114">
        <v>42</v>
      </c>
    </row>
    <row r="12" spans="1:9" x14ac:dyDescent="0.2">
      <c r="A12" s="200" t="s">
        <v>173</v>
      </c>
      <c r="B12" s="200"/>
      <c r="C12" s="200"/>
      <c r="D12" s="200"/>
      <c r="E12" s="200"/>
      <c r="F12" s="200"/>
      <c r="G12" s="16">
        <v>6</v>
      </c>
      <c r="H12" s="114">
        <v>34962</v>
      </c>
      <c r="I12" s="114">
        <v>397756</v>
      </c>
    </row>
    <row r="13" spans="1:9" ht="22.15" customHeight="1" x14ac:dyDescent="0.2">
      <c r="A13" s="204" t="s">
        <v>466</v>
      </c>
      <c r="B13" s="205"/>
      <c r="C13" s="205"/>
      <c r="D13" s="205"/>
      <c r="E13" s="205"/>
      <c r="F13" s="205"/>
      <c r="G13" s="17">
        <v>7</v>
      </c>
      <c r="H13" s="56">
        <f>H14+H15+H19+H23+H24+H25+H28+H35</f>
        <v>17061668</v>
      </c>
      <c r="I13" s="56">
        <f>I14+I15+I19+I23+I24+I25+I28+I35</f>
        <v>32191450</v>
      </c>
    </row>
    <row r="14" spans="1:9" x14ac:dyDescent="0.2">
      <c r="A14" s="200" t="s">
        <v>174</v>
      </c>
      <c r="B14" s="200"/>
      <c r="C14" s="200"/>
      <c r="D14" s="200"/>
      <c r="E14" s="200"/>
      <c r="F14" s="200"/>
      <c r="G14" s="16">
        <v>8</v>
      </c>
      <c r="H14" s="114"/>
      <c r="I14" s="114"/>
    </row>
    <row r="15" spans="1:9" x14ac:dyDescent="0.2">
      <c r="A15" s="254" t="s">
        <v>467</v>
      </c>
      <c r="B15" s="254"/>
      <c r="C15" s="254"/>
      <c r="D15" s="254"/>
      <c r="E15" s="254"/>
      <c r="F15" s="254"/>
      <c r="G15" s="17">
        <v>9</v>
      </c>
      <c r="H15" s="56">
        <f>SUM(H16:H18)</f>
        <v>310802</v>
      </c>
      <c r="I15" s="56">
        <f>SUM(I16:I18)</f>
        <v>503523</v>
      </c>
    </row>
    <row r="16" spans="1:9" x14ac:dyDescent="0.2">
      <c r="A16" s="253" t="s">
        <v>175</v>
      </c>
      <c r="B16" s="253"/>
      <c r="C16" s="253"/>
      <c r="D16" s="253"/>
      <c r="E16" s="253"/>
      <c r="F16" s="253"/>
      <c r="G16" s="16">
        <v>10</v>
      </c>
      <c r="H16" s="114">
        <v>310802</v>
      </c>
      <c r="I16" s="114">
        <v>503523</v>
      </c>
    </row>
    <row r="17" spans="1:9" x14ac:dyDescent="0.2">
      <c r="A17" s="253" t="s">
        <v>176</v>
      </c>
      <c r="B17" s="253"/>
      <c r="C17" s="253"/>
      <c r="D17" s="253"/>
      <c r="E17" s="253"/>
      <c r="F17" s="253"/>
      <c r="G17" s="16">
        <v>11</v>
      </c>
      <c r="H17" s="114"/>
      <c r="I17" s="114"/>
    </row>
    <row r="18" spans="1:9" x14ac:dyDescent="0.2">
      <c r="A18" s="253" t="s">
        <v>177</v>
      </c>
      <c r="B18" s="253"/>
      <c r="C18" s="253"/>
      <c r="D18" s="253"/>
      <c r="E18" s="253"/>
      <c r="F18" s="253"/>
      <c r="G18" s="16">
        <v>12</v>
      </c>
      <c r="H18" s="114"/>
      <c r="I18" s="114"/>
    </row>
    <row r="19" spans="1:9" x14ac:dyDescent="0.2">
      <c r="A19" s="254" t="s">
        <v>468</v>
      </c>
      <c r="B19" s="254"/>
      <c r="C19" s="254"/>
      <c r="D19" s="254"/>
      <c r="E19" s="254"/>
      <c r="F19" s="254"/>
      <c r="G19" s="17">
        <v>13</v>
      </c>
      <c r="H19" s="56">
        <f>SUM(H20:H22)</f>
        <v>11847655</v>
      </c>
      <c r="I19" s="56">
        <f>SUM(I20:I22)</f>
        <v>22047207</v>
      </c>
    </row>
    <row r="20" spans="1:9" x14ac:dyDescent="0.2">
      <c r="A20" s="253" t="s">
        <v>178</v>
      </c>
      <c r="B20" s="253"/>
      <c r="C20" s="253"/>
      <c r="D20" s="253"/>
      <c r="E20" s="253"/>
      <c r="F20" s="253"/>
      <c r="G20" s="16">
        <v>14</v>
      </c>
      <c r="H20" s="114">
        <v>6554839</v>
      </c>
      <c r="I20" s="114">
        <v>11053976</v>
      </c>
    </row>
    <row r="21" spans="1:9" x14ac:dyDescent="0.2">
      <c r="A21" s="253" t="s">
        <v>179</v>
      </c>
      <c r="B21" s="253"/>
      <c r="C21" s="253"/>
      <c r="D21" s="253"/>
      <c r="E21" s="253"/>
      <c r="F21" s="253"/>
      <c r="G21" s="16">
        <v>15</v>
      </c>
      <c r="H21" s="114">
        <v>4053159</v>
      </c>
      <c r="I21" s="114">
        <v>6477476</v>
      </c>
    </row>
    <row r="22" spans="1:9" x14ac:dyDescent="0.2">
      <c r="A22" s="253" t="s">
        <v>180</v>
      </c>
      <c r="B22" s="253"/>
      <c r="C22" s="253"/>
      <c r="D22" s="253"/>
      <c r="E22" s="253"/>
      <c r="F22" s="253"/>
      <c r="G22" s="16">
        <v>16</v>
      </c>
      <c r="H22" s="114">
        <v>1239657</v>
      </c>
      <c r="I22" s="114">
        <v>4515755</v>
      </c>
    </row>
    <row r="23" spans="1:9" x14ac:dyDescent="0.2">
      <c r="A23" s="200" t="s">
        <v>181</v>
      </c>
      <c r="B23" s="200"/>
      <c r="C23" s="200"/>
      <c r="D23" s="200"/>
      <c r="E23" s="200"/>
      <c r="F23" s="200"/>
      <c r="G23" s="16">
        <v>17</v>
      </c>
      <c r="H23" s="114">
        <v>75341</v>
      </c>
      <c r="I23" s="114">
        <v>1806997</v>
      </c>
    </row>
    <row r="24" spans="1:9" x14ac:dyDescent="0.2">
      <c r="A24" s="200" t="s">
        <v>182</v>
      </c>
      <c r="B24" s="200"/>
      <c r="C24" s="200"/>
      <c r="D24" s="200"/>
      <c r="E24" s="200"/>
      <c r="F24" s="200"/>
      <c r="G24" s="16">
        <v>18</v>
      </c>
      <c r="H24" s="114">
        <v>4821814</v>
      </c>
      <c r="I24" s="114">
        <v>7734967</v>
      </c>
    </row>
    <row r="25" spans="1:9" x14ac:dyDescent="0.2">
      <c r="A25" s="254" t="s">
        <v>469</v>
      </c>
      <c r="B25" s="254"/>
      <c r="C25" s="254"/>
      <c r="D25" s="254"/>
      <c r="E25" s="254"/>
      <c r="F25" s="254"/>
      <c r="G25" s="17">
        <v>19</v>
      </c>
      <c r="H25" s="56">
        <f>H26+H27</f>
        <v>0</v>
      </c>
      <c r="I25" s="56">
        <f>I26+I27</f>
        <v>0</v>
      </c>
    </row>
    <row r="26" spans="1:9" x14ac:dyDescent="0.2">
      <c r="A26" s="253" t="s">
        <v>183</v>
      </c>
      <c r="B26" s="253"/>
      <c r="C26" s="253"/>
      <c r="D26" s="253"/>
      <c r="E26" s="253"/>
      <c r="F26" s="253"/>
      <c r="G26" s="16">
        <v>20</v>
      </c>
      <c r="H26" s="55"/>
      <c r="I26" s="55"/>
    </row>
    <row r="27" spans="1:9" x14ac:dyDescent="0.2">
      <c r="A27" s="253" t="s">
        <v>184</v>
      </c>
      <c r="B27" s="253"/>
      <c r="C27" s="253"/>
      <c r="D27" s="253"/>
      <c r="E27" s="253"/>
      <c r="F27" s="253"/>
      <c r="G27" s="16">
        <v>21</v>
      </c>
      <c r="H27" s="55"/>
      <c r="I27" s="55"/>
    </row>
    <row r="28" spans="1:9" x14ac:dyDescent="0.2">
      <c r="A28" s="254" t="s">
        <v>470</v>
      </c>
      <c r="B28" s="254"/>
      <c r="C28" s="254"/>
      <c r="D28" s="254"/>
      <c r="E28" s="254"/>
      <c r="F28" s="254"/>
      <c r="G28" s="17">
        <v>22</v>
      </c>
      <c r="H28" s="56">
        <f>SUM(H29:H34)</f>
        <v>6056</v>
      </c>
      <c r="I28" s="56">
        <f>SUM(I29:I34)</f>
        <v>98756</v>
      </c>
    </row>
    <row r="29" spans="1:9" x14ac:dyDescent="0.2">
      <c r="A29" s="253" t="s">
        <v>185</v>
      </c>
      <c r="B29" s="253"/>
      <c r="C29" s="253"/>
      <c r="D29" s="253"/>
      <c r="E29" s="253"/>
      <c r="F29" s="253"/>
      <c r="G29" s="16">
        <v>23</v>
      </c>
      <c r="H29" s="114"/>
      <c r="I29" s="114"/>
    </row>
    <row r="30" spans="1:9" x14ac:dyDescent="0.2">
      <c r="A30" s="253" t="s">
        <v>186</v>
      </c>
      <c r="B30" s="253"/>
      <c r="C30" s="253"/>
      <c r="D30" s="253"/>
      <c r="E30" s="253"/>
      <c r="F30" s="253"/>
      <c r="G30" s="16">
        <v>24</v>
      </c>
      <c r="H30" s="114"/>
      <c r="I30" s="114"/>
    </row>
    <row r="31" spans="1:9" x14ac:dyDescent="0.2">
      <c r="A31" s="253" t="s">
        <v>187</v>
      </c>
      <c r="B31" s="253"/>
      <c r="C31" s="253"/>
      <c r="D31" s="253"/>
      <c r="E31" s="253"/>
      <c r="F31" s="253"/>
      <c r="G31" s="16">
        <v>25</v>
      </c>
      <c r="H31" s="114"/>
      <c r="I31" s="114"/>
    </row>
    <row r="32" spans="1:9" x14ac:dyDescent="0.2">
      <c r="A32" s="253" t="s">
        <v>188</v>
      </c>
      <c r="B32" s="253"/>
      <c r="C32" s="253"/>
      <c r="D32" s="253"/>
      <c r="E32" s="253"/>
      <c r="F32" s="253"/>
      <c r="G32" s="16">
        <v>26</v>
      </c>
      <c r="H32" s="114"/>
      <c r="I32" s="114"/>
    </row>
    <row r="33" spans="1:9" x14ac:dyDescent="0.2">
      <c r="A33" s="253" t="s">
        <v>189</v>
      </c>
      <c r="B33" s="253"/>
      <c r="C33" s="253"/>
      <c r="D33" s="253"/>
      <c r="E33" s="253"/>
      <c r="F33" s="253"/>
      <c r="G33" s="16">
        <v>27</v>
      </c>
      <c r="H33" s="114"/>
      <c r="I33" s="114"/>
    </row>
    <row r="34" spans="1:9" x14ac:dyDescent="0.2">
      <c r="A34" s="253" t="s">
        <v>190</v>
      </c>
      <c r="B34" s="253"/>
      <c r="C34" s="253"/>
      <c r="D34" s="253"/>
      <c r="E34" s="253"/>
      <c r="F34" s="253"/>
      <c r="G34" s="16">
        <v>28</v>
      </c>
      <c r="H34" s="114">
        <v>6056</v>
      </c>
      <c r="I34" s="114">
        <v>98756</v>
      </c>
    </row>
    <row r="35" spans="1:9" x14ac:dyDescent="0.2">
      <c r="A35" s="200" t="s">
        <v>191</v>
      </c>
      <c r="B35" s="200"/>
      <c r="C35" s="200"/>
      <c r="D35" s="200"/>
      <c r="E35" s="200"/>
      <c r="F35" s="200"/>
      <c r="G35" s="16">
        <v>29</v>
      </c>
      <c r="H35" s="114"/>
      <c r="I35" s="114"/>
    </row>
    <row r="36" spans="1:9" x14ac:dyDescent="0.2">
      <c r="A36" s="204" t="s">
        <v>471</v>
      </c>
      <c r="B36" s="205"/>
      <c r="C36" s="205"/>
      <c r="D36" s="205"/>
      <c r="E36" s="205"/>
      <c r="F36" s="205"/>
      <c r="G36" s="17">
        <v>30</v>
      </c>
      <c r="H36" s="56">
        <f>SUM(H37:H46)</f>
        <v>38517931</v>
      </c>
      <c r="I36" s="56">
        <f>SUM(I37:I46)</f>
        <v>36082312</v>
      </c>
    </row>
    <row r="37" spans="1:9" ht="27.6" customHeight="1" x14ac:dyDescent="0.2">
      <c r="A37" s="200" t="s">
        <v>192</v>
      </c>
      <c r="B37" s="200"/>
      <c r="C37" s="200"/>
      <c r="D37" s="200"/>
      <c r="E37" s="200"/>
      <c r="F37" s="200"/>
      <c r="G37" s="16">
        <v>31</v>
      </c>
      <c r="H37" s="114">
        <v>26981718</v>
      </c>
      <c r="I37" s="114">
        <v>30679161</v>
      </c>
    </row>
    <row r="38" spans="1:9" ht="25.15" customHeight="1" x14ac:dyDescent="0.2">
      <c r="A38" s="200" t="s">
        <v>193</v>
      </c>
      <c r="B38" s="200"/>
      <c r="C38" s="200"/>
      <c r="D38" s="200"/>
      <c r="E38" s="200"/>
      <c r="F38" s="200"/>
      <c r="G38" s="16">
        <v>32</v>
      </c>
      <c r="H38" s="114"/>
      <c r="I38" s="114"/>
    </row>
    <row r="39" spans="1:9" ht="28.15" customHeight="1" x14ac:dyDescent="0.2">
      <c r="A39" s="200" t="s">
        <v>194</v>
      </c>
      <c r="B39" s="200"/>
      <c r="C39" s="200"/>
      <c r="D39" s="200"/>
      <c r="E39" s="200"/>
      <c r="F39" s="200"/>
      <c r="G39" s="16">
        <v>33</v>
      </c>
      <c r="H39" s="114">
        <v>4604891</v>
      </c>
      <c r="I39" s="114">
        <v>5385003</v>
      </c>
    </row>
    <row r="40" spans="1:9" ht="28.15" customHeight="1" x14ac:dyDescent="0.2">
      <c r="A40" s="200" t="s">
        <v>195</v>
      </c>
      <c r="B40" s="200"/>
      <c r="C40" s="200"/>
      <c r="D40" s="200"/>
      <c r="E40" s="200"/>
      <c r="F40" s="200"/>
      <c r="G40" s="16">
        <v>34</v>
      </c>
      <c r="H40" s="114"/>
      <c r="I40" s="114"/>
    </row>
    <row r="41" spans="1:9" ht="22.9" customHeight="1" x14ac:dyDescent="0.2">
      <c r="A41" s="200" t="s">
        <v>196</v>
      </c>
      <c r="B41" s="200"/>
      <c r="C41" s="200"/>
      <c r="D41" s="200"/>
      <c r="E41" s="200"/>
      <c r="F41" s="200"/>
      <c r="G41" s="16">
        <v>35</v>
      </c>
      <c r="H41" s="114">
        <v>186</v>
      </c>
      <c r="I41" s="114">
        <v>13662</v>
      </c>
    </row>
    <row r="42" spans="1:9" x14ac:dyDescent="0.2">
      <c r="A42" s="200" t="s">
        <v>197</v>
      </c>
      <c r="B42" s="200"/>
      <c r="C42" s="200"/>
      <c r="D42" s="200"/>
      <c r="E42" s="200"/>
      <c r="F42" s="200"/>
      <c r="G42" s="16">
        <v>36</v>
      </c>
      <c r="H42" s="114"/>
      <c r="I42" s="114"/>
    </row>
    <row r="43" spans="1:9" x14ac:dyDescent="0.2">
      <c r="A43" s="200" t="s">
        <v>198</v>
      </c>
      <c r="B43" s="200"/>
      <c r="C43" s="200"/>
      <c r="D43" s="200"/>
      <c r="E43" s="200"/>
      <c r="F43" s="200"/>
      <c r="G43" s="16">
        <v>37</v>
      </c>
      <c r="H43" s="114">
        <v>598</v>
      </c>
      <c r="I43" s="114">
        <v>2271</v>
      </c>
    </row>
    <row r="44" spans="1:9" x14ac:dyDescent="0.2">
      <c r="A44" s="200" t="s">
        <v>199</v>
      </c>
      <c r="B44" s="200"/>
      <c r="C44" s="200"/>
      <c r="D44" s="200"/>
      <c r="E44" s="200"/>
      <c r="F44" s="200"/>
      <c r="G44" s="16">
        <v>38</v>
      </c>
      <c r="H44" s="114">
        <v>14119</v>
      </c>
      <c r="I44" s="114">
        <v>2215</v>
      </c>
    </row>
    <row r="45" spans="1:9" x14ac:dyDescent="0.2">
      <c r="A45" s="200" t="s">
        <v>200</v>
      </c>
      <c r="B45" s="200"/>
      <c r="C45" s="200"/>
      <c r="D45" s="200"/>
      <c r="E45" s="200"/>
      <c r="F45" s="200"/>
      <c r="G45" s="16">
        <v>39</v>
      </c>
      <c r="H45" s="114"/>
      <c r="I45" s="114"/>
    </row>
    <row r="46" spans="1:9" x14ac:dyDescent="0.2">
      <c r="A46" s="200" t="s">
        <v>201</v>
      </c>
      <c r="B46" s="200"/>
      <c r="C46" s="200"/>
      <c r="D46" s="200"/>
      <c r="E46" s="200"/>
      <c r="F46" s="200"/>
      <c r="G46" s="16">
        <v>40</v>
      </c>
      <c r="H46" s="114">
        <v>6916419</v>
      </c>
      <c r="I46" s="114"/>
    </row>
    <row r="47" spans="1:9" x14ac:dyDescent="0.2">
      <c r="A47" s="204" t="s">
        <v>472</v>
      </c>
      <c r="B47" s="205"/>
      <c r="C47" s="205"/>
      <c r="D47" s="205"/>
      <c r="E47" s="205"/>
      <c r="F47" s="205"/>
      <c r="G47" s="17">
        <v>41</v>
      </c>
      <c r="H47" s="56">
        <f>SUM(H48:H54)</f>
        <v>33824</v>
      </c>
      <c r="I47" s="56">
        <f>SUM(I48:I54)</f>
        <v>144048</v>
      </c>
    </row>
    <row r="48" spans="1:9" ht="23.45" customHeight="1" x14ac:dyDescent="0.2">
      <c r="A48" s="200" t="s">
        <v>202</v>
      </c>
      <c r="B48" s="200"/>
      <c r="C48" s="200"/>
      <c r="D48" s="200"/>
      <c r="E48" s="200"/>
      <c r="F48" s="200"/>
      <c r="G48" s="16">
        <v>42</v>
      </c>
      <c r="H48" s="114">
        <v>4200</v>
      </c>
      <c r="I48" s="114">
        <v>44885</v>
      </c>
    </row>
    <row r="49" spans="1:9" ht="22.15" customHeight="1" x14ac:dyDescent="0.2">
      <c r="A49" s="256" t="s">
        <v>203</v>
      </c>
      <c r="B49" s="256"/>
      <c r="C49" s="256"/>
      <c r="D49" s="256"/>
      <c r="E49" s="256"/>
      <c r="F49" s="256"/>
      <c r="G49" s="16">
        <v>43</v>
      </c>
      <c r="H49" s="114">
        <v>1884</v>
      </c>
      <c r="I49" s="114">
        <v>16091</v>
      </c>
    </row>
    <row r="50" spans="1:9" x14ac:dyDescent="0.2">
      <c r="A50" s="256" t="s">
        <v>204</v>
      </c>
      <c r="B50" s="256"/>
      <c r="C50" s="256"/>
      <c r="D50" s="256"/>
      <c r="E50" s="256"/>
      <c r="F50" s="256"/>
      <c r="G50" s="16">
        <v>44</v>
      </c>
      <c r="H50" s="114">
        <v>692</v>
      </c>
      <c r="I50" s="114">
        <v>73784</v>
      </c>
    </row>
    <row r="51" spans="1:9" x14ac:dyDescent="0.2">
      <c r="A51" s="256" t="s">
        <v>205</v>
      </c>
      <c r="B51" s="256"/>
      <c r="C51" s="256"/>
      <c r="D51" s="256"/>
      <c r="E51" s="256"/>
      <c r="F51" s="256"/>
      <c r="G51" s="16">
        <v>45</v>
      </c>
      <c r="H51" s="114">
        <v>27048</v>
      </c>
      <c r="I51" s="114">
        <v>9288</v>
      </c>
    </row>
    <row r="52" spans="1:9" x14ac:dyDescent="0.2">
      <c r="A52" s="256" t="s">
        <v>206</v>
      </c>
      <c r="B52" s="256"/>
      <c r="C52" s="256"/>
      <c r="D52" s="256"/>
      <c r="E52" s="256"/>
      <c r="F52" s="256"/>
      <c r="G52" s="16">
        <v>46</v>
      </c>
      <c r="H52" s="114"/>
      <c r="I52" s="114"/>
    </row>
    <row r="53" spans="1:9" x14ac:dyDescent="0.2">
      <c r="A53" s="256" t="s">
        <v>207</v>
      </c>
      <c r="B53" s="256"/>
      <c r="C53" s="256"/>
      <c r="D53" s="256"/>
      <c r="E53" s="256"/>
      <c r="F53" s="256"/>
      <c r="G53" s="16">
        <v>47</v>
      </c>
      <c r="H53" s="114"/>
      <c r="I53" s="114"/>
    </row>
    <row r="54" spans="1:9" x14ac:dyDescent="0.2">
      <c r="A54" s="256" t="s">
        <v>208</v>
      </c>
      <c r="B54" s="256"/>
      <c r="C54" s="256"/>
      <c r="D54" s="256"/>
      <c r="E54" s="256"/>
      <c r="F54" s="256"/>
      <c r="G54" s="16">
        <v>48</v>
      </c>
      <c r="H54" s="114"/>
      <c r="I54" s="114"/>
    </row>
    <row r="55" spans="1:9" ht="30.6" customHeight="1" x14ac:dyDescent="0.2">
      <c r="A55" s="238" t="s">
        <v>209</v>
      </c>
      <c r="B55" s="238"/>
      <c r="C55" s="238"/>
      <c r="D55" s="238"/>
      <c r="E55" s="238"/>
      <c r="F55" s="238"/>
      <c r="G55" s="16">
        <v>49</v>
      </c>
      <c r="H55" s="114"/>
      <c r="I55" s="114"/>
    </row>
    <row r="56" spans="1:9" x14ac:dyDescent="0.2">
      <c r="A56" s="238" t="s">
        <v>210</v>
      </c>
      <c r="B56" s="238"/>
      <c r="C56" s="238"/>
      <c r="D56" s="238"/>
      <c r="E56" s="238"/>
      <c r="F56" s="238"/>
      <c r="G56" s="16">
        <v>50</v>
      </c>
      <c r="H56" s="114"/>
      <c r="I56" s="114"/>
    </row>
    <row r="57" spans="1:9" ht="28.9" customHeight="1" x14ac:dyDescent="0.2">
      <c r="A57" s="238" t="s">
        <v>211</v>
      </c>
      <c r="B57" s="238"/>
      <c r="C57" s="238"/>
      <c r="D57" s="238"/>
      <c r="E57" s="238"/>
      <c r="F57" s="238"/>
      <c r="G57" s="16">
        <v>51</v>
      </c>
      <c r="H57" s="114"/>
      <c r="I57" s="114"/>
    </row>
    <row r="58" spans="1:9" x14ac:dyDescent="0.2">
      <c r="A58" s="238" t="s">
        <v>212</v>
      </c>
      <c r="B58" s="238"/>
      <c r="C58" s="238"/>
      <c r="D58" s="238"/>
      <c r="E58" s="238"/>
      <c r="F58" s="238"/>
      <c r="G58" s="16">
        <v>52</v>
      </c>
      <c r="H58" s="114"/>
      <c r="I58" s="114"/>
    </row>
    <row r="59" spans="1:9" x14ac:dyDescent="0.2">
      <c r="A59" s="204" t="s">
        <v>473</v>
      </c>
      <c r="B59" s="205"/>
      <c r="C59" s="205"/>
      <c r="D59" s="205"/>
      <c r="E59" s="205"/>
      <c r="F59" s="205"/>
      <c r="G59" s="17">
        <v>53</v>
      </c>
      <c r="H59" s="56">
        <f>H7+H36+H55+H56</f>
        <v>56100927</v>
      </c>
      <c r="I59" s="56">
        <f>I7+I36+I55+I56</f>
        <v>63656621</v>
      </c>
    </row>
    <row r="60" spans="1:9" x14ac:dyDescent="0.2">
      <c r="A60" s="204" t="s">
        <v>474</v>
      </c>
      <c r="B60" s="205"/>
      <c r="C60" s="205"/>
      <c r="D60" s="205"/>
      <c r="E60" s="205"/>
      <c r="F60" s="205"/>
      <c r="G60" s="17">
        <v>54</v>
      </c>
      <c r="H60" s="56">
        <f>H13+H47+H57+H58</f>
        <v>17095492</v>
      </c>
      <c r="I60" s="56">
        <f>I13+I47+I57+I58</f>
        <v>32335498</v>
      </c>
    </row>
    <row r="61" spans="1:9" x14ac:dyDescent="0.2">
      <c r="A61" s="204" t="s">
        <v>475</v>
      </c>
      <c r="B61" s="205"/>
      <c r="C61" s="205"/>
      <c r="D61" s="205"/>
      <c r="E61" s="205"/>
      <c r="F61" s="205"/>
      <c r="G61" s="17">
        <v>55</v>
      </c>
      <c r="H61" s="56">
        <f>H59-H60</f>
        <v>39005435</v>
      </c>
      <c r="I61" s="56">
        <f>I59-I60</f>
        <v>31321123</v>
      </c>
    </row>
    <row r="62" spans="1:9" x14ac:dyDescent="0.2">
      <c r="A62" s="255" t="s">
        <v>476</v>
      </c>
      <c r="B62" s="255"/>
      <c r="C62" s="255"/>
      <c r="D62" s="255"/>
      <c r="E62" s="255"/>
      <c r="F62" s="255"/>
      <c r="G62" s="17">
        <v>56</v>
      </c>
      <c r="H62" s="56">
        <f>+IF((H59-H60)&gt;0,(H59-H60),0)</f>
        <v>39005435</v>
      </c>
      <c r="I62" s="56">
        <f>+IF((I59-I60)&gt;0,(I59-I60),0)</f>
        <v>31321123</v>
      </c>
    </row>
    <row r="63" spans="1:9" x14ac:dyDescent="0.2">
      <c r="A63" s="255" t="s">
        <v>477</v>
      </c>
      <c r="B63" s="255"/>
      <c r="C63" s="255"/>
      <c r="D63" s="255"/>
      <c r="E63" s="255"/>
      <c r="F63" s="255"/>
      <c r="G63" s="17">
        <v>57</v>
      </c>
      <c r="H63" s="56">
        <f>+IF((H59-H60)&lt;0,(H59-H60),0)</f>
        <v>0</v>
      </c>
      <c r="I63" s="56">
        <f>+IF((I59-I60)&lt;0,(I59-I60),0)</f>
        <v>0</v>
      </c>
    </row>
    <row r="64" spans="1:9" x14ac:dyDescent="0.2">
      <c r="A64" s="238" t="s">
        <v>213</v>
      </c>
      <c r="B64" s="238"/>
      <c r="C64" s="238"/>
      <c r="D64" s="238"/>
      <c r="E64" s="238"/>
      <c r="F64" s="238"/>
      <c r="G64" s="16">
        <v>58</v>
      </c>
      <c r="H64" s="114">
        <v>2123177</v>
      </c>
      <c r="I64" s="114">
        <v>206245</v>
      </c>
    </row>
    <row r="65" spans="1:9" x14ac:dyDescent="0.2">
      <c r="A65" s="204" t="s">
        <v>478</v>
      </c>
      <c r="B65" s="205"/>
      <c r="C65" s="205"/>
      <c r="D65" s="205"/>
      <c r="E65" s="205"/>
      <c r="F65" s="205"/>
      <c r="G65" s="17">
        <v>59</v>
      </c>
      <c r="H65" s="56">
        <f>H61-H64</f>
        <v>36882258</v>
      </c>
      <c r="I65" s="56">
        <f>I61-I64</f>
        <v>31114878</v>
      </c>
    </row>
    <row r="66" spans="1:9" x14ac:dyDescent="0.2">
      <c r="A66" s="255" t="s">
        <v>479</v>
      </c>
      <c r="B66" s="255"/>
      <c r="C66" s="255"/>
      <c r="D66" s="255"/>
      <c r="E66" s="255"/>
      <c r="F66" s="255"/>
      <c r="G66" s="17">
        <v>60</v>
      </c>
      <c r="H66" s="56">
        <f>+IF((H61-H64)&gt;0,(H61-H64),0)</f>
        <v>36882258</v>
      </c>
      <c r="I66" s="56">
        <f>+IF((I61-I64)&gt;0,(I61-I64),0)</f>
        <v>31114878</v>
      </c>
    </row>
    <row r="67" spans="1:9" x14ac:dyDescent="0.2">
      <c r="A67" s="259" t="s">
        <v>480</v>
      </c>
      <c r="B67" s="259"/>
      <c r="C67" s="259"/>
      <c r="D67" s="259"/>
      <c r="E67" s="259"/>
      <c r="F67" s="259"/>
      <c r="G67" s="18">
        <v>61</v>
      </c>
      <c r="H67" s="61">
        <f>+IF((H61-H64)&lt;0,(H61-H64),0)</f>
        <v>0</v>
      </c>
      <c r="I67" s="61">
        <f>+IF((I61-I64)&lt;0,(I61-I64),0)</f>
        <v>0</v>
      </c>
    </row>
    <row r="68" spans="1:9" x14ac:dyDescent="0.2">
      <c r="A68" s="246" t="s">
        <v>214</v>
      </c>
      <c r="B68" s="246"/>
      <c r="C68" s="246"/>
      <c r="D68" s="246"/>
      <c r="E68" s="246"/>
      <c r="F68" s="246"/>
      <c r="G68" s="260"/>
      <c r="H68" s="260"/>
      <c r="I68" s="260"/>
    </row>
    <row r="69" spans="1:9" ht="25.9" customHeight="1" x14ac:dyDescent="0.2">
      <c r="A69" s="204" t="s">
        <v>481</v>
      </c>
      <c r="B69" s="205"/>
      <c r="C69" s="205"/>
      <c r="D69" s="205"/>
      <c r="E69" s="205"/>
      <c r="F69" s="205"/>
      <c r="G69" s="17">
        <v>62</v>
      </c>
      <c r="H69" s="56">
        <f>H70-H71</f>
        <v>0</v>
      </c>
      <c r="I69" s="56">
        <f>I70-I71</f>
        <v>0</v>
      </c>
    </row>
    <row r="70" spans="1:9" x14ac:dyDescent="0.2">
      <c r="A70" s="256" t="s">
        <v>215</v>
      </c>
      <c r="B70" s="256"/>
      <c r="C70" s="256"/>
      <c r="D70" s="256"/>
      <c r="E70" s="256"/>
      <c r="F70" s="256"/>
      <c r="G70" s="16">
        <v>63</v>
      </c>
      <c r="H70" s="55"/>
      <c r="I70" s="55"/>
    </row>
    <row r="71" spans="1:9" x14ac:dyDescent="0.2">
      <c r="A71" s="256" t="s">
        <v>216</v>
      </c>
      <c r="B71" s="256"/>
      <c r="C71" s="256"/>
      <c r="D71" s="256"/>
      <c r="E71" s="256"/>
      <c r="F71" s="256"/>
      <c r="G71" s="16">
        <v>64</v>
      </c>
      <c r="H71" s="55"/>
      <c r="I71" s="55"/>
    </row>
    <row r="72" spans="1:9" x14ac:dyDescent="0.2">
      <c r="A72" s="238" t="s">
        <v>217</v>
      </c>
      <c r="B72" s="238"/>
      <c r="C72" s="238"/>
      <c r="D72" s="238"/>
      <c r="E72" s="238"/>
      <c r="F72" s="238"/>
      <c r="G72" s="16">
        <v>65</v>
      </c>
      <c r="H72" s="55"/>
      <c r="I72" s="55"/>
    </row>
    <row r="73" spans="1:9" x14ac:dyDescent="0.2">
      <c r="A73" s="255" t="s">
        <v>482</v>
      </c>
      <c r="B73" s="255"/>
      <c r="C73" s="255"/>
      <c r="D73" s="255"/>
      <c r="E73" s="255"/>
      <c r="F73" s="255"/>
      <c r="G73" s="17">
        <v>66</v>
      </c>
      <c r="H73" s="110"/>
      <c r="I73" s="110"/>
    </row>
    <row r="74" spans="1:9" x14ac:dyDescent="0.2">
      <c r="A74" s="259" t="s">
        <v>483</v>
      </c>
      <c r="B74" s="259"/>
      <c r="C74" s="259"/>
      <c r="D74" s="259"/>
      <c r="E74" s="259"/>
      <c r="F74" s="259"/>
      <c r="G74" s="18">
        <v>67</v>
      </c>
      <c r="H74" s="111"/>
      <c r="I74" s="111"/>
    </row>
    <row r="75" spans="1:9" x14ac:dyDescent="0.2">
      <c r="A75" s="246" t="s">
        <v>218</v>
      </c>
      <c r="B75" s="246"/>
      <c r="C75" s="246"/>
      <c r="D75" s="246"/>
      <c r="E75" s="246"/>
      <c r="F75" s="246"/>
      <c r="G75" s="260"/>
      <c r="H75" s="260"/>
      <c r="I75" s="260"/>
    </row>
    <row r="76" spans="1:9" x14ac:dyDescent="0.2">
      <c r="A76" s="204" t="s">
        <v>484</v>
      </c>
      <c r="B76" s="205"/>
      <c r="C76" s="205"/>
      <c r="D76" s="205"/>
      <c r="E76" s="205"/>
      <c r="F76" s="205"/>
      <c r="G76" s="17">
        <v>68</v>
      </c>
      <c r="H76" s="110"/>
      <c r="I76" s="110"/>
    </row>
    <row r="77" spans="1:9" x14ac:dyDescent="0.2">
      <c r="A77" s="269" t="s">
        <v>485</v>
      </c>
      <c r="B77" s="269"/>
      <c r="C77" s="269"/>
      <c r="D77" s="269"/>
      <c r="E77" s="269"/>
      <c r="F77" s="269"/>
      <c r="G77" s="22">
        <v>69</v>
      </c>
      <c r="H77" s="62"/>
      <c r="I77" s="62"/>
    </row>
    <row r="78" spans="1:9" x14ac:dyDescent="0.2">
      <c r="A78" s="269" t="s">
        <v>486</v>
      </c>
      <c r="B78" s="269"/>
      <c r="C78" s="269"/>
      <c r="D78" s="269"/>
      <c r="E78" s="269"/>
      <c r="F78" s="269"/>
      <c r="G78" s="22">
        <v>70</v>
      </c>
      <c r="H78" s="62"/>
      <c r="I78" s="62"/>
    </row>
    <row r="79" spans="1:9" x14ac:dyDescent="0.2">
      <c r="A79" s="204" t="s">
        <v>487</v>
      </c>
      <c r="B79" s="205"/>
      <c r="C79" s="205"/>
      <c r="D79" s="205"/>
      <c r="E79" s="205"/>
      <c r="F79" s="205"/>
      <c r="G79" s="17">
        <v>71</v>
      </c>
      <c r="H79" s="110"/>
      <c r="I79" s="110"/>
    </row>
    <row r="80" spans="1:9" x14ac:dyDescent="0.2">
      <c r="A80" s="204" t="s">
        <v>488</v>
      </c>
      <c r="B80" s="205"/>
      <c r="C80" s="205"/>
      <c r="D80" s="205"/>
      <c r="E80" s="205"/>
      <c r="F80" s="205"/>
      <c r="G80" s="17">
        <v>72</v>
      </c>
      <c r="H80" s="110"/>
      <c r="I80" s="110"/>
    </row>
    <row r="81" spans="1:9" x14ac:dyDescent="0.2">
      <c r="A81" s="255" t="s">
        <v>489</v>
      </c>
      <c r="B81" s="255"/>
      <c r="C81" s="255"/>
      <c r="D81" s="255"/>
      <c r="E81" s="255"/>
      <c r="F81" s="255"/>
      <c r="G81" s="17">
        <v>73</v>
      </c>
      <c r="H81" s="110"/>
      <c r="I81" s="110"/>
    </row>
    <row r="82" spans="1:9" x14ac:dyDescent="0.2">
      <c r="A82" s="259" t="s">
        <v>490</v>
      </c>
      <c r="B82" s="259"/>
      <c r="C82" s="259"/>
      <c r="D82" s="259"/>
      <c r="E82" s="259"/>
      <c r="F82" s="259"/>
      <c r="G82" s="17">
        <v>74</v>
      </c>
      <c r="H82" s="111"/>
      <c r="I82" s="111"/>
    </row>
    <row r="83" spans="1:9" x14ac:dyDescent="0.2">
      <c r="A83" s="246" t="s">
        <v>219</v>
      </c>
      <c r="B83" s="246"/>
      <c r="C83" s="246"/>
      <c r="D83" s="246"/>
      <c r="E83" s="246"/>
      <c r="F83" s="246"/>
      <c r="G83" s="260"/>
      <c r="H83" s="260"/>
      <c r="I83" s="260"/>
    </row>
    <row r="84" spans="1:9" x14ac:dyDescent="0.2">
      <c r="A84" s="261" t="s">
        <v>491</v>
      </c>
      <c r="B84" s="262"/>
      <c r="C84" s="262"/>
      <c r="D84" s="262"/>
      <c r="E84" s="262"/>
      <c r="F84" s="262"/>
      <c r="G84" s="17">
        <v>75</v>
      </c>
      <c r="H84" s="50">
        <f>H85+H86</f>
        <v>0</v>
      </c>
      <c r="I84" s="50">
        <f>I85+I86</f>
        <v>0</v>
      </c>
    </row>
    <row r="85" spans="1:9" x14ac:dyDescent="0.2">
      <c r="A85" s="263" t="s">
        <v>220</v>
      </c>
      <c r="B85" s="263"/>
      <c r="C85" s="263"/>
      <c r="D85" s="263"/>
      <c r="E85" s="263"/>
      <c r="F85" s="263"/>
      <c r="G85" s="16">
        <v>76</v>
      </c>
      <c r="H85" s="49"/>
      <c r="I85" s="49"/>
    </row>
    <row r="86" spans="1:9" x14ac:dyDescent="0.2">
      <c r="A86" s="264" t="s">
        <v>221</v>
      </c>
      <c r="B86" s="264"/>
      <c r="C86" s="264"/>
      <c r="D86" s="264"/>
      <c r="E86" s="264"/>
      <c r="F86" s="264"/>
      <c r="G86" s="19">
        <v>77</v>
      </c>
      <c r="H86" s="63"/>
      <c r="I86" s="63"/>
    </row>
    <row r="87" spans="1:9" x14ac:dyDescent="0.2">
      <c r="A87" s="272" t="s">
        <v>222</v>
      </c>
      <c r="B87" s="272"/>
      <c r="C87" s="272"/>
      <c r="D87" s="272"/>
      <c r="E87" s="272"/>
      <c r="F87" s="272"/>
      <c r="G87" s="273"/>
      <c r="H87" s="273"/>
      <c r="I87" s="273"/>
    </row>
    <row r="88" spans="1:9" x14ac:dyDescent="0.2">
      <c r="A88" s="274" t="s">
        <v>223</v>
      </c>
      <c r="B88" s="274"/>
      <c r="C88" s="274"/>
      <c r="D88" s="274"/>
      <c r="E88" s="274"/>
      <c r="F88" s="274"/>
      <c r="G88" s="16">
        <v>78</v>
      </c>
      <c r="H88" s="118">
        <v>36882258</v>
      </c>
      <c r="I88" s="118">
        <v>31114878</v>
      </c>
    </row>
    <row r="89" spans="1:9" ht="24.6" customHeight="1" x14ac:dyDescent="0.2">
      <c r="A89" s="267" t="s">
        <v>492</v>
      </c>
      <c r="B89" s="267"/>
      <c r="C89" s="267"/>
      <c r="D89" s="267"/>
      <c r="E89" s="267"/>
      <c r="F89" s="267"/>
      <c r="G89" s="17">
        <v>79</v>
      </c>
      <c r="H89" s="50">
        <f>H90+H97</f>
        <v>0</v>
      </c>
      <c r="I89" s="50">
        <f>I90+I97</f>
        <v>0</v>
      </c>
    </row>
    <row r="90" spans="1:9" ht="27" customHeight="1" x14ac:dyDescent="0.2">
      <c r="A90" s="267" t="s">
        <v>493</v>
      </c>
      <c r="B90" s="267"/>
      <c r="C90" s="267"/>
      <c r="D90" s="267"/>
      <c r="E90" s="267"/>
      <c r="F90" s="267"/>
      <c r="G90" s="17">
        <v>80</v>
      </c>
      <c r="H90" s="50">
        <f>H91+H92+H93+H94+H95</f>
        <v>0</v>
      </c>
      <c r="I90" s="50">
        <f>I91+I92+I93+I94+I95</f>
        <v>0</v>
      </c>
    </row>
    <row r="91" spans="1:9" ht="21.6" customHeight="1" x14ac:dyDescent="0.2">
      <c r="A91" s="256" t="s">
        <v>398</v>
      </c>
      <c r="B91" s="256"/>
      <c r="C91" s="256"/>
      <c r="D91" s="256"/>
      <c r="E91" s="256"/>
      <c r="F91" s="256"/>
      <c r="G91" s="16">
        <v>81</v>
      </c>
      <c r="H91" s="49"/>
      <c r="I91" s="49"/>
    </row>
    <row r="92" spans="1:9" ht="21.6" customHeight="1" x14ac:dyDescent="0.2">
      <c r="A92" s="256" t="s">
        <v>399</v>
      </c>
      <c r="B92" s="256"/>
      <c r="C92" s="256"/>
      <c r="D92" s="256"/>
      <c r="E92" s="256"/>
      <c r="F92" s="256"/>
      <c r="G92" s="16">
        <v>82</v>
      </c>
      <c r="H92" s="49"/>
      <c r="I92" s="49"/>
    </row>
    <row r="93" spans="1:9" ht="26.25" customHeight="1" x14ac:dyDescent="0.2">
      <c r="A93" s="256" t="s">
        <v>400</v>
      </c>
      <c r="B93" s="256"/>
      <c r="C93" s="256"/>
      <c r="D93" s="256"/>
      <c r="E93" s="256"/>
      <c r="F93" s="256"/>
      <c r="G93" s="16">
        <v>83</v>
      </c>
      <c r="H93" s="49"/>
      <c r="I93" s="49"/>
    </row>
    <row r="94" spans="1:9" ht="24.6" customHeight="1" x14ac:dyDescent="0.2">
      <c r="A94" s="256" t="s">
        <v>401</v>
      </c>
      <c r="B94" s="256"/>
      <c r="C94" s="256"/>
      <c r="D94" s="256"/>
      <c r="E94" s="256"/>
      <c r="F94" s="256"/>
      <c r="G94" s="16">
        <v>84</v>
      </c>
      <c r="H94" s="49"/>
      <c r="I94" s="49"/>
    </row>
    <row r="95" spans="1:9" ht="14.25" customHeight="1" x14ac:dyDescent="0.2">
      <c r="A95" s="256" t="s">
        <v>402</v>
      </c>
      <c r="B95" s="256"/>
      <c r="C95" s="256"/>
      <c r="D95" s="256"/>
      <c r="E95" s="256"/>
      <c r="F95" s="256"/>
      <c r="G95" s="16">
        <v>85</v>
      </c>
      <c r="H95" s="49"/>
      <c r="I95" s="49"/>
    </row>
    <row r="96" spans="1:9" x14ac:dyDescent="0.2">
      <c r="A96" s="256" t="s">
        <v>403</v>
      </c>
      <c r="B96" s="256"/>
      <c r="C96" s="256"/>
      <c r="D96" s="256"/>
      <c r="E96" s="256"/>
      <c r="F96" s="256"/>
      <c r="G96" s="16">
        <v>86</v>
      </c>
      <c r="H96" s="49"/>
      <c r="I96" s="49"/>
    </row>
    <row r="97" spans="1:9" ht="27.6" customHeight="1" x14ac:dyDescent="0.2">
      <c r="A97" s="267" t="s">
        <v>494</v>
      </c>
      <c r="B97" s="267"/>
      <c r="C97" s="267"/>
      <c r="D97" s="267"/>
      <c r="E97" s="267"/>
      <c r="F97" s="267"/>
      <c r="G97" s="17">
        <v>87</v>
      </c>
      <c r="H97" s="50">
        <f>H98+H99+H100+H101+H102+H103+H104+H105</f>
        <v>0</v>
      </c>
      <c r="I97" s="50">
        <f>I98+I99+I100+I101+I102+I103+I104+I105</f>
        <v>0</v>
      </c>
    </row>
    <row r="98" spans="1:9" ht="17.25" customHeight="1" x14ac:dyDescent="0.2">
      <c r="A98" s="256" t="s">
        <v>397</v>
      </c>
      <c r="B98" s="256"/>
      <c r="C98" s="256"/>
      <c r="D98" s="256"/>
      <c r="E98" s="256"/>
      <c r="F98" s="256"/>
      <c r="G98" s="16">
        <v>88</v>
      </c>
      <c r="H98" s="49"/>
      <c r="I98" s="49"/>
    </row>
    <row r="99" spans="1:9" ht="27.6" customHeight="1" x14ac:dyDescent="0.2">
      <c r="A99" s="256" t="s">
        <v>404</v>
      </c>
      <c r="B99" s="256"/>
      <c r="C99" s="256"/>
      <c r="D99" s="256"/>
      <c r="E99" s="256"/>
      <c r="F99" s="256"/>
      <c r="G99" s="16">
        <v>89</v>
      </c>
      <c r="H99" s="49"/>
      <c r="I99" s="49"/>
    </row>
    <row r="100" spans="1:9" ht="14.25" customHeight="1" x14ac:dyDescent="0.2">
      <c r="A100" s="256" t="s">
        <v>405</v>
      </c>
      <c r="B100" s="256"/>
      <c r="C100" s="256"/>
      <c r="D100" s="256"/>
      <c r="E100" s="256"/>
      <c r="F100" s="256"/>
      <c r="G100" s="16">
        <v>90</v>
      </c>
      <c r="H100" s="49"/>
      <c r="I100" s="49"/>
    </row>
    <row r="101" spans="1:9" ht="27.6" customHeight="1" x14ac:dyDescent="0.2">
      <c r="A101" s="256" t="s">
        <v>406</v>
      </c>
      <c r="B101" s="256"/>
      <c r="C101" s="256"/>
      <c r="D101" s="256"/>
      <c r="E101" s="256"/>
      <c r="F101" s="256"/>
      <c r="G101" s="16">
        <v>91</v>
      </c>
      <c r="H101" s="49"/>
      <c r="I101" s="49"/>
    </row>
    <row r="102" spans="1:9" ht="27.6" customHeight="1" x14ac:dyDescent="0.2">
      <c r="A102" s="256" t="s">
        <v>407</v>
      </c>
      <c r="B102" s="256"/>
      <c r="C102" s="256"/>
      <c r="D102" s="256"/>
      <c r="E102" s="256"/>
      <c r="F102" s="256"/>
      <c r="G102" s="16">
        <v>92</v>
      </c>
      <c r="H102" s="49"/>
      <c r="I102" s="49"/>
    </row>
    <row r="103" spans="1:9" ht="18" customHeight="1" x14ac:dyDescent="0.2">
      <c r="A103" s="256" t="s">
        <v>408</v>
      </c>
      <c r="B103" s="256"/>
      <c r="C103" s="256"/>
      <c r="D103" s="256"/>
      <c r="E103" s="256"/>
      <c r="F103" s="256"/>
      <c r="G103" s="16">
        <v>93</v>
      </c>
      <c r="H103" s="49"/>
      <c r="I103" s="49"/>
    </row>
    <row r="104" spans="1:9" ht="16.5" customHeight="1" x14ac:dyDescent="0.2">
      <c r="A104" s="256" t="s">
        <v>409</v>
      </c>
      <c r="B104" s="256"/>
      <c r="C104" s="256"/>
      <c r="D104" s="256"/>
      <c r="E104" s="256"/>
      <c r="F104" s="256"/>
      <c r="G104" s="16">
        <v>94</v>
      </c>
      <c r="H104" s="49"/>
      <c r="I104" s="49"/>
    </row>
    <row r="105" spans="1:9" ht="16.5" customHeight="1" x14ac:dyDescent="0.2">
      <c r="A105" s="256" t="s">
        <v>410</v>
      </c>
      <c r="B105" s="256"/>
      <c r="C105" s="256"/>
      <c r="D105" s="256"/>
      <c r="E105" s="256"/>
      <c r="F105" s="256"/>
      <c r="G105" s="16">
        <v>95</v>
      </c>
      <c r="H105" s="49"/>
      <c r="I105" s="49"/>
    </row>
    <row r="106" spans="1:9" ht="31.5" customHeight="1" x14ac:dyDescent="0.2">
      <c r="A106" s="256" t="s">
        <v>411</v>
      </c>
      <c r="B106" s="256"/>
      <c r="C106" s="256"/>
      <c r="D106" s="256"/>
      <c r="E106" s="256"/>
      <c r="F106" s="256"/>
      <c r="G106" s="16">
        <v>96</v>
      </c>
      <c r="H106" s="49"/>
      <c r="I106" s="49"/>
    </row>
    <row r="107" spans="1:9" ht="31.15" customHeight="1" x14ac:dyDescent="0.2">
      <c r="A107" s="268" t="s">
        <v>495</v>
      </c>
      <c r="B107" s="268"/>
      <c r="C107" s="268"/>
      <c r="D107" s="268"/>
      <c r="E107" s="268"/>
      <c r="F107" s="268"/>
      <c r="G107" s="18">
        <v>97</v>
      </c>
      <c r="H107" s="51">
        <f>H90+H97-H96-H106</f>
        <v>0</v>
      </c>
      <c r="I107" s="51">
        <f>I90+I97-I96-I106</f>
        <v>0</v>
      </c>
    </row>
    <row r="108" spans="1:9" ht="31.15" customHeight="1" x14ac:dyDescent="0.2">
      <c r="A108" s="268" t="s">
        <v>496</v>
      </c>
      <c r="B108" s="268"/>
      <c r="C108" s="268"/>
      <c r="D108" s="268"/>
      <c r="E108" s="268"/>
      <c r="F108" s="268"/>
      <c r="G108" s="18">
        <v>98</v>
      </c>
      <c r="H108" s="51">
        <f>H88+H107</f>
        <v>36882258</v>
      </c>
      <c r="I108" s="51">
        <f>I88+I107</f>
        <v>31114878</v>
      </c>
    </row>
    <row r="109" spans="1:9" ht="28.9" customHeight="1" x14ac:dyDescent="0.2">
      <c r="A109" s="246" t="s">
        <v>224</v>
      </c>
      <c r="B109" s="246"/>
      <c r="C109" s="246"/>
      <c r="D109" s="246"/>
      <c r="E109" s="246"/>
      <c r="F109" s="246"/>
      <c r="G109" s="260"/>
      <c r="H109" s="260"/>
      <c r="I109" s="260"/>
    </row>
    <row r="110" spans="1:9" ht="23.45" customHeight="1" x14ac:dyDescent="0.2">
      <c r="A110" s="261" t="s">
        <v>497</v>
      </c>
      <c r="B110" s="262"/>
      <c r="C110" s="262"/>
      <c r="D110" s="262"/>
      <c r="E110" s="262"/>
      <c r="F110" s="262"/>
      <c r="G110" s="17">
        <v>99</v>
      </c>
      <c r="H110" s="50">
        <f>H111+H112</f>
        <v>0</v>
      </c>
      <c r="I110" s="50">
        <f>I111+I112</f>
        <v>0</v>
      </c>
    </row>
    <row r="111" spans="1:9" x14ac:dyDescent="0.2">
      <c r="A111" s="270" t="s">
        <v>412</v>
      </c>
      <c r="B111" s="263"/>
      <c r="C111" s="263"/>
      <c r="D111" s="263"/>
      <c r="E111" s="263"/>
      <c r="F111" s="263"/>
      <c r="G111" s="16">
        <v>100</v>
      </c>
      <c r="H111" s="49"/>
      <c r="I111" s="49"/>
    </row>
    <row r="112" spans="1:9" x14ac:dyDescent="0.2">
      <c r="A112" s="271" t="s">
        <v>413</v>
      </c>
      <c r="B112" s="264"/>
      <c r="C112" s="264"/>
      <c r="D112" s="264"/>
      <c r="E112" s="264"/>
      <c r="F112" s="264"/>
      <c r="G112" s="19">
        <v>101</v>
      </c>
      <c r="H112" s="63"/>
      <c r="I112" s="63"/>
    </row>
  </sheetData>
  <sheetProtection algorithmName="SHA-512" hashValue="yynxbidnLuIdb/BaCWIjkqCulMMbKDYZ71Bm/f06LXoCWprTbmDKq9Os7Vb7kUqQ7IBCb49nsehKyj/F5dAsEA==" saltValue="2GEVQ125iM3Y2IKJrWgT2Q=="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formula1>0</formula1>
    </dataValidation>
  </dataValidations>
  <pageMargins left="0.75" right="0.17" top="1" bottom="1" header="0.5" footer="0.5"/>
  <pageSetup paperSize="9" scale="9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Normal="100" zoomScaleSheetLayoutView="100" workbookViewId="0">
      <selection activeCell="H16" sqref="H16"/>
    </sheetView>
  </sheetViews>
  <sheetFormatPr defaultColWidth="9.140625" defaultRowHeight="12.75" x14ac:dyDescent="0.2"/>
  <cols>
    <col min="1" max="6" width="9.140625" style="11"/>
    <col min="7" max="7" width="9.140625" style="23"/>
    <col min="8" max="9" width="18.140625" style="52" customWidth="1"/>
    <col min="10" max="16384" width="9.140625" style="11"/>
  </cols>
  <sheetData>
    <row r="1" spans="1:9" x14ac:dyDescent="0.2">
      <c r="A1" s="252" t="s">
        <v>225</v>
      </c>
      <c r="B1" s="275"/>
      <c r="C1" s="275"/>
      <c r="D1" s="275"/>
      <c r="E1" s="275"/>
      <c r="F1" s="275"/>
      <c r="G1" s="275"/>
      <c r="H1" s="275"/>
      <c r="I1" s="275"/>
    </row>
    <row r="2" spans="1:9" x14ac:dyDescent="0.2">
      <c r="A2" s="251" t="s">
        <v>527</v>
      </c>
      <c r="B2" s="216"/>
      <c r="C2" s="216"/>
      <c r="D2" s="216"/>
      <c r="E2" s="216"/>
      <c r="F2" s="216"/>
      <c r="G2" s="216"/>
      <c r="H2" s="216"/>
      <c r="I2" s="216"/>
    </row>
    <row r="3" spans="1:9" x14ac:dyDescent="0.2">
      <c r="A3" s="283" t="s">
        <v>226</v>
      </c>
      <c r="B3" s="284"/>
      <c r="C3" s="284"/>
      <c r="D3" s="284"/>
      <c r="E3" s="284"/>
      <c r="F3" s="284"/>
      <c r="G3" s="284"/>
      <c r="H3" s="284"/>
      <c r="I3" s="284"/>
    </row>
    <row r="4" spans="1:9" x14ac:dyDescent="0.2">
      <c r="A4" s="279" t="s">
        <v>514</v>
      </c>
      <c r="B4" s="220"/>
      <c r="C4" s="220"/>
      <c r="D4" s="220"/>
      <c r="E4" s="220"/>
      <c r="F4" s="220"/>
      <c r="G4" s="220"/>
      <c r="H4" s="220"/>
      <c r="I4" s="221"/>
    </row>
    <row r="5" spans="1:9" ht="23.25" thickBot="1" x14ac:dyDescent="0.25">
      <c r="A5" s="291" t="s">
        <v>227</v>
      </c>
      <c r="B5" s="292"/>
      <c r="C5" s="292"/>
      <c r="D5" s="292"/>
      <c r="E5" s="292"/>
      <c r="F5" s="293"/>
      <c r="G5" s="13" t="s">
        <v>228</v>
      </c>
      <c r="H5" s="45" t="s">
        <v>229</v>
      </c>
      <c r="I5" s="45" t="s">
        <v>230</v>
      </c>
    </row>
    <row r="6" spans="1:9" x14ac:dyDescent="0.2">
      <c r="A6" s="294">
        <v>1</v>
      </c>
      <c r="B6" s="295"/>
      <c r="C6" s="295"/>
      <c r="D6" s="295"/>
      <c r="E6" s="295"/>
      <c r="F6" s="296"/>
      <c r="G6" s="20">
        <v>2</v>
      </c>
      <c r="H6" s="20" t="s">
        <v>231</v>
      </c>
      <c r="I6" s="20" t="s">
        <v>232</v>
      </c>
    </row>
    <row r="7" spans="1:9" x14ac:dyDescent="0.2">
      <c r="A7" s="297" t="s">
        <v>233</v>
      </c>
      <c r="B7" s="298"/>
      <c r="C7" s="298"/>
      <c r="D7" s="298"/>
      <c r="E7" s="298"/>
      <c r="F7" s="298"/>
      <c r="G7" s="298"/>
      <c r="H7" s="298"/>
      <c r="I7" s="299"/>
    </row>
    <row r="8" spans="1:9" ht="12.75" customHeight="1" x14ac:dyDescent="0.2">
      <c r="A8" s="300" t="s">
        <v>234</v>
      </c>
      <c r="B8" s="301"/>
      <c r="C8" s="301"/>
      <c r="D8" s="301"/>
      <c r="E8" s="301"/>
      <c r="F8" s="302"/>
      <c r="G8" s="21">
        <v>1</v>
      </c>
      <c r="H8" s="119">
        <v>39005435</v>
      </c>
      <c r="I8" s="119">
        <v>31321123</v>
      </c>
    </row>
    <row r="9" spans="1:9" ht="12.75" customHeight="1" x14ac:dyDescent="0.2">
      <c r="A9" s="288" t="s">
        <v>235</v>
      </c>
      <c r="B9" s="289"/>
      <c r="C9" s="289"/>
      <c r="D9" s="289"/>
      <c r="E9" s="289"/>
      <c r="F9" s="290"/>
      <c r="G9" s="17">
        <v>2</v>
      </c>
      <c r="H9" s="46">
        <f>H10+H11+H12+H13+H14+H15+H16+H17</f>
        <v>-38449751</v>
      </c>
      <c r="I9" s="46">
        <f>I10+I11+I12+I13+I14+I15+I16+I17</f>
        <v>-34112381</v>
      </c>
    </row>
    <row r="10" spans="1:9" ht="12.75" customHeight="1" x14ac:dyDescent="0.2">
      <c r="A10" s="280" t="s">
        <v>236</v>
      </c>
      <c r="B10" s="281"/>
      <c r="C10" s="281"/>
      <c r="D10" s="281"/>
      <c r="E10" s="281"/>
      <c r="F10" s="282"/>
      <c r="G10" s="22">
        <v>3</v>
      </c>
      <c r="H10" s="119">
        <v>75341</v>
      </c>
      <c r="I10" s="119">
        <v>1806997</v>
      </c>
    </row>
    <row r="11" spans="1:9" ht="31.15" customHeight="1" x14ac:dyDescent="0.2">
      <c r="A11" s="280" t="s">
        <v>237</v>
      </c>
      <c r="B11" s="281"/>
      <c r="C11" s="281"/>
      <c r="D11" s="281"/>
      <c r="E11" s="281"/>
      <c r="F11" s="282"/>
      <c r="G11" s="22">
        <v>4</v>
      </c>
      <c r="H11" s="119"/>
      <c r="I11" s="119">
        <v>17034</v>
      </c>
    </row>
    <row r="12" spans="1:9" ht="28.15" customHeight="1" x14ac:dyDescent="0.2">
      <c r="A12" s="280" t="s">
        <v>238</v>
      </c>
      <c r="B12" s="281"/>
      <c r="C12" s="281"/>
      <c r="D12" s="281"/>
      <c r="E12" s="281"/>
      <c r="F12" s="282"/>
      <c r="G12" s="22">
        <v>5</v>
      </c>
      <c r="H12" s="119">
        <v>-6916419</v>
      </c>
      <c r="I12" s="119">
        <v>1853</v>
      </c>
    </row>
    <row r="13" spans="1:9" ht="12.75" customHeight="1" x14ac:dyDescent="0.2">
      <c r="A13" s="280" t="s">
        <v>239</v>
      </c>
      <c r="B13" s="281"/>
      <c r="C13" s="281"/>
      <c r="D13" s="281"/>
      <c r="E13" s="281"/>
      <c r="F13" s="282"/>
      <c r="G13" s="22">
        <v>6</v>
      </c>
      <c r="H13" s="119">
        <v>-31586609</v>
      </c>
      <c r="I13" s="119">
        <v>-36066435</v>
      </c>
    </row>
    <row r="14" spans="1:9" ht="12.75" customHeight="1" x14ac:dyDescent="0.2">
      <c r="A14" s="280" t="s">
        <v>240</v>
      </c>
      <c r="B14" s="281"/>
      <c r="C14" s="281"/>
      <c r="D14" s="281"/>
      <c r="E14" s="281"/>
      <c r="F14" s="282"/>
      <c r="G14" s="22">
        <v>7</v>
      </c>
      <c r="H14" s="119">
        <v>4200</v>
      </c>
      <c r="I14" s="119">
        <v>118669</v>
      </c>
    </row>
    <row r="15" spans="1:9" ht="12.75" customHeight="1" x14ac:dyDescent="0.2">
      <c r="A15" s="280" t="s">
        <v>241</v>
      </c>
      <c r="B15" s="281"/>
      <c r="C15" s="281"/>
      <c r="D15" s="281"/>
      <c r="E15" s="281"/>
      <c r="F15" s="282"/>
      <c r="G15" s="22">
        <v>8</v>
      </c>
      <c r="H15" s="119"/>
      <c r="I15" s="119"/>
    </row>
    <row r="16" spans="1:9" ht="12.75" customHeight="1" x14ac:dyDescent="0.2">
      <c r="A16" s="280" t="s">
        <v>242</v>
      </c>
      <c r="B16" s="281"/>
      <c r="C16" s="281"/>
      <c r="D16" s="281"/>
      <c r="E16" s="281"/>
      <c r="F16" s="282"/>
      <c r="G16" s="22">
        <v>9</v>
      </c>
      <c r="H16" s="119">
        <v>-26264</v>
      </c>
      <c r="I16" s="119">
        <v>9501</v>
      </c>
    </row>
    <row r="17" spans="1:9" ht="27.6" customHeight="1" x14ac:dyDescent="0.2">
      <c r="A17" s="280" t="s">
        <v>243</v>
      </c>
      <c r="B17" s="281"/>
      <c r="C17" s="281"/>
      <c r="D17" s="281"/>
      <c r="E17" s="281"/>
      <c r="F17" s="282"/>
      <c r="G17" s="22">
        <v>10</v>
      </c>
      <c r="H17" s="119"/>
      <c r="I17" s="119"/>
    </row>
    <row r="18" spans="1:9" ht="29.45" customHeight="1" x14ac:dyDescent="0.2">
      <c r="A18" s="285" t="s">
        <v>244</v>
      </c>
      <c r="B18" s="286"/>
      <c r="C18" s="286"/>
      <c r="D18" s="286"/>
      <c r="E18" s="286"/>
      <c r="F18" s="287"/>
      <c r="G18" s="17">
        <v>11</v>
      </c>
      <c r="H18" s="46">
        <f>H8+H9</f>
        <v>555684</v>
      </c>
      <c r="I18" s="46">
        <f>I8+I9</f>
        <v>-2791258</v>
      </c>
    </row>
    <row r="19" spans="1:9" ht="12.75" customHeight="1" x14ac:dyDescent="0.2">
      <c r="A19" s="288" t="s">
        <v>245</v>
      </c>
      <c r="B19" s="289"/>
      <c r="C19" s="289"/>
      <c r="D19" s="289"/>
      <c r="E19" s="289"/>
      <c r="F19" s="290"/>
      <c r="G19" s="17">
        <v>12</v>
      </c>
      <c r="H19" s="46">
        <f>H20+H21+H22+H23</f>
        <v>-5918906</v>
      </c>
      <c r="I19" s="46">
        <f>I20+I21+I22+I23</f>
        <v>-7085235</v>
      </c>
    </row>
    <row r="20" spans="1:9" ht="12.75" customHeight="1" x14ac:dyDescent="0.2">
      <c r="A20" s="280" t="s">
        <v>246</v>
      </c>
      <c r="B20" s="281"/>
      <c r="C20" s="281"/>
      <c r="D20" s="281"/>
      <c r="E20" s="281"/>
      <c r="F20" s="282"/>
      <c r="G20" s="22">
        <v>13</v>
      </c>
      <c r="H20" s="119">
        <v>-220757</v>
      </c>
      <c r="I20" s="119">
        <v>12644369</v>
      </c>
    </row>
    <row r="21" spans="1:9" ht="12.75" customHeight="1" x14ac:dyDescent="0.2">
      <c r="A21" s="280" t="s">
        <v>247</v>
      </c>
      <c r="B21" s="281"/>
      <c r="C21" s="281"/>
      <c r="D21" s="281"/>
      <c r="E21" s="281"/>
      <c r="F21" s="282"/>
      <c r="G21" s="22">
        <v>14</v>
      </c>
      <c r="H21" s="119">
        <v>-5698169</v>
      </c>
      <c r="I21" s="119">
        <v>-19729604</v>
      </c>
    </row>
    <row r="22" spans="1:9" ht="12.75" customHeight="1" x14ac:dyDescent="0.2">
      <c r="A22" s="280" t="s">
        <v>248</v>
      </c>
      <c r="B22" s="281"/>
      <c r="C22" s="281"/>
      <c r="D22" s="281"/>
      <c r="E22" s="281"/>
      <c r="F22" s="282"/>
      <c r="G22" s="22">
        <v>15</v>
      </c>
      <c r="H22" s="119">
        <v>20</v>
      </c>
      <c r="I22" s="119"/>
    </row>
    <row r="23" spans="1:9" ht="12.75" customHeight="1" x14ac:dyDescent="0.2">
      <c r="A23" s="280" t="s">
        <v>249</v>
      </c>
      <c r="B23" s="281"/>
      <c r="C23" s="281"/>
      <c r="D23" s="281"/>
      <c r="E23" s="281"/>
      <c r="F23" s="282"/>
      <c r="G23" s="22">
        <v>16</v>
      </c>
      <c r="H23" s="119"/>
      <c r="I23" s="119"/>
    </row>
    <row r="24" spans="1:9" ht="12.75" customHeight="1" x14ac:dyDescent="0.2">
      <c r="A24" s="285" t="s">
        <v>250</v>
      </c>
      <c r="B24" s="286"/>
      <c r="C24" s="286"/>
      <c r="D24" s="286"/>
      <c r="E24" s="286"/>
      <c r="F24" s="287"/>
      <c r="G24" s="17">
        <v>17</v>
      </c>
      <c r="H24" s="46">
        <f>H18+H19</f>
        <v>-5363222</v>
      </c>
      <c r="I24" s="46">
        <f>I18+I19</f>
        <v>-9876493</v>
      </c>
    </row>
    <row r="25" spans="1:9" ht="12.75" customHeight="1" x14ac:dyDescent="0.2">
      <c r="A25" s="276" t="s">
        <v>251</v>
      </c>
      <c r="B25" s="277"/>
      <c r="C25" s="277"/>
      <c r="D25" s="277"/>
      <c r="E25" s="277"/>
      <c r="F25" s="278"/>
      <c r="G25" s="22">
        <v>18</v>
      </c>
      <c r="H25" s="119">
        <v>-50000</v>
      </c>
      <c r="I25" s="119">
        <v>-11361</v>
      </c>
    </row>
    <row r="26" spans="1:9" ht="12.75" customHeight="1" x14ac:dyDescent="0.2">
      <c r="A26" s="276" t="s">
        <v>252</v>
      </c>
      <c r="B26" s="277"/>
      <c r="C26" s="277"/>
      <c r="D26" s="277"/>
      <c r="E26" s="277"/>
      <c r="F26" s="278"/>
      <c r="G26" s="22">
        <v>19</v>
      </c>
      <c r="H26" s="119"/>
      <c r="I26" s="119">
        <v>-2943216</v>
      </c>
    </row>
    <row r="27" spans="1:9" ht="28.9" customHeight="1" x14ac:dyDescent="0.2">
      <c r="A27" s="303" t="s">
        <v>253</v>
      </c>
      <c r="B27" s="304"/>
      <c r="C27" s="304"/>
      <c r="D27" s="304"/>
      <c r="E27" s="304"/>
      <c r="F27" s="305"/>
      <c r="G27" s="18">
        <v>20</v>
      </c>
      <c r="H27" s="47">
        <f>H24+H25+H26</f>
        <v>-5413222</v>
      </c>
      <c r="I27" s="47">
        <f>I24+I25+I26</f>
        <v>-12831070</v>
      </c>
    </row>
    <row r="28" spans="1:9" x14ac:dyDescent="0.2">
      <c r="A28" s="297" t="s">
        <v>254</v>
      </c>
      <c r="B28" s="298"/>
      <c r="C28" s="298"/>
      <c r="D28" s="298"/>
      <c r="E28" s="298"/>
      <c r="F28" s="298"/>
      <c r="G28" s="298"/>
      <c r="H28" s="298"/>
      <c r="I28" s="299"/>
    </row>
    <row r="29" spans="1:9" ht="23.45" customHeight="1" x14ac:dyDescent="0.2">
      <c r="A29" s="300" t="s">
        <v>255</v>
      </c>
      <c r="B29" s="301"/>
      <c r="C29" s="301"/>
      <c r="D29" s="301"/>
      <c r="E29" s="301"/>
      <c r="F29" s="302"/>
      <c r="G29" s="21">
        <v>21</v>
      </c>
      <c r="H29" s="118"/>
      <c r="I29" s="118"/>
    </row>
    <row r="30" spans="1:9" ht="12.75" customHeight="1" x14ac:dyDescent="0.2">
      <c r="A30" s="276" t="s">
        <v>256</v>
      </c>
      <c r="B30" s="277"/>
      <c r="C30" s="277"/>
      <c r="D30" s="277"/>
      <c r="E30" s="277"/>
      <c r="F30" s="278"/>
      <c r="G30" s="22">
        <v>22</v>
      </c>
      <c r="H30" s="118"/>
      <c r="I30" s="118"/>
    </row>
    <row r="31" spans="1:9" ht="12.75" customHeight="1" x14ac:dyDescent="0.2">
      <c r="A31" s="276" t="s">
        <v>257</v>
      </c>
      <c r="B31" s="277"/>
      <c r="C31" s="277"/>
      <c r="D31" s="277"/>
      <c r="E31" s="277"/>
      <c r="F31" s="278"/>
      <c r="G31" s="22">
        <v>23</v>
      </c>
      <c r="H31" s="118">
        <v>4229952</v>
      </c>
      <c r="I31" s="118">
        <v>3881028</v>
      </c>
    </row>
    <row r="32" spans="1:9" ht="12.75" customHeight="1" x14ac:dyDescent="0.2">
      <c r="A32" s="276" t="s">
        <v>258</v>
      </c>
      <c r="B32" s="277"/>
      <c r="C32" s="277"/>
      <c r="D32" s="277"/>
      <c r="E32" s="277"/>
      <c r="F32" s="278"/>
      <c r="G32" s="22">
        <v>24</v>
      </c>
      <c r="H32" s="118"/>
      <c r="I32" s="118"/>
    </row>
    <row r="33" spans="1:9" ht="12.75" customHeight="1" x14ac:dyDescent="0.2">
      <c r="A33" s="276" t="s">
        <v>259</v>
      </c>
      <c r="B33" s="277"/>
      <c r="C33" s="277"/>
      <c r="D33" s="277"/>
      <c r="E33" s="277"/>
      <c r="F33" s="278"/>
      <c r="G33" s="22">
        <v>25</v>
      </c>
      <c r="H33" s="118">
        <v>114695000</v>
      </c>
      <c r="I33" s="118">
        <v>98877681</v>
      </c>
    </row>
    <row r="34" spans="1:9" ht="12.75" customHeight="1" x14ac:dyDescent="0.2">
      <c r="A34" s="276" t="s">
        <v>260</v>
      </c>
      <c r="B34" s="277"/>
      <c r="C34" s="277"/>
      <c r="D34" s="277"/>
      <c r="E34" s="277"/>
      <c r="F34" s="278"/>
      <c r="G34" s="22">
        <v>26</v>
      </c>
      <c r="H34" s="118"/>
      <c r="I34" s="118"/>
    </row>
    <row r="35" spans="1:9" ht="27.6" customHeight="1" x14ac:dyDescent="0.2">
      <c r="A35" s="285" t="s">
        <v>261</v>
      </c>
      <c r="B35" s="286"/>
      <c r="C35" s="286"/>
      <c r="D35" s="286"/>
      <c r="E35" s="286"/>
      <c r="F35" s="287"/>
      <c r="G35" s="17">
        <v>27</v>
      </c>
      <c r="H35" s="50">
        <f>H29+H30+H31+H32+H33+H34</f>
        <v>118924952</v>
      </c>
      <c r="I35" s="50">
        <f>I29+I30+I31+I32+I33+I34</f>
        <v>102758709</v>
      </c>
    </row>
    <row r="36" spans="1:9" ht="26.45" customHeight="1" x14ac:dyDescent="0.2">
      <c r="A36" s="276" t="s">
        <v>262</v>
      </c>
      <c r="B36" s="277"/>
      <c r="C36" s="277"/>
      <c r="D36" s="277"/>
      <c r="E36" s="277"/>
      <c r="F36" s="278"/>
      <c r="G36" s="22">
        <v>28</v>
      </c>
      <c r="H36" s="118">
        <v>-379040</v>
      </c>
      <c r="I36" s="118">
        <v>-1460114</v>
      </c>
    </row>
    <row r="37" spans="1:9" ht="12.75" customHeight="1" x14ac:dyDescent="0.2">
      <c r="A37" s="276" t="s">
        <v>263</v>
      </c>
      <c r="B37" s="277"/>
      <c r="C37" s="277"/>
      <c r="D37" s="277"/>
      <c r="E37" s="277"/>
      <c r="F37" s="278"/>
      <c r="G37" s="22">
        <v>29</v>
      </c>
      <c r="H37" s="118">
        <v>-3050000</v>
      </c>
      <c r="I37" s="118"/>
    </row>
    <row r="38" spans="1:9" ht="12.75" customHeight="1" x14ac:dyDescent="0.2">
      <c r="A38" s="276" t="s">
        <v>264</v>
      </c>
      <c r="B38" s="277"/>
      <c r="C38" s="277"/>
      <c r="D38" s="277"/>
      <c r="E38" s="277"/>
      <c r="F38" s="278"/>
      <c r="G38" s="22">
        <v>30</v>
      </c>
      <c r="H38" s="118">
        <v>-256017548</v>
      </c>
      <c r="I38" s="118">
        <v>-69542587</v>
      </c>
    </row>
    <row r="39" spans="1:9" ht="12.75" customHeight="1" x14ac:dyDescent="0.2">
      <c r="A39" s="276" t="s">
        <v>265</v>
      </c>
      <c r="B39" s="277"/>
      <c r="C39" s="277"/>
      <c r="D39" s="277"/>
      <c r="E39" s="277"/>
      <c r="F39" s="278"/>
      <c r="G39" s="22">
        <v>31</v>
      </c>
      <c r="H39" s="118"/>
      <c r="I39" s="118">
        <v>-7000</v>
      </c>
    </row>
    <row r="40" spans="1:9" ht="12.75" customHeight="1" x14ac:dyDescent="0.2">
      <c r="A40" s="276" t="s">
        <v>266</v>
      </c>
      <c r="B40" s="277"/>
      <c r="C40" s="277"/>
      <c r="D40" s="277"/>
      <c r="E40" s="277"/>
      <c r="F40" s="278"/>
      <c r="G40" s="22">
        <v>32</v>
      </c>
      <c r="H40" s="118"/>
      <c r="I40" s="118"/>
    </row>
    <row r="41" spans="1:9" ht="22.9" customHeight="1" x14ac:dyDescent="0.2">
      <c r="A41" s="285" t="s">
        <v>267</v>
      </c>
      <c r="B41" s="286"/>
      <c r="C41" s="286"/>
      <c r="D41" s="286"/>
      <c r="E41" s="286"/>
      <c r="F41" s="287"/>
      <c r="G41" s="17">
        <v>33</v>
      </c>
      <c r="H41" s="50">
        <f>H36+H37+H38+H39+H40</f>
        <v>-259446588</v>
      </c>
      <c r="I41" s="50">
        <f>I36+I37+I38+I39+I40</f>
        <v>-71009701</v>
      </c>
    </row>
    <row r="42" spans="1:9" ht="30.6" customHeight="1" x14ac:dyDescent="0.2">
      <c r="A42" s="303" t="s">
        <v>268</v>
      </c>
      <c r="B42" s="304"/>
      <c r="C42" s="304"/>
      <c r="D42" s="304"/>
      <c r="E42" s="304"/>
      <c r="F42" s="305"/>
      <c r="G42" s="18">
        <v>34</v>
      </c>
      <c r="H42" s="51">
        <f>H35+H41</f>
        <v>-140521636</v>
      </c>
      <c r="I42" s="51">
        <f>I35+I41</f>
        <v>31749008</v>
      </c>
    </row>
    <row r="43" spans="1:9" x14ac:dyDescent="0.2">
      <c r="A43" s="297" t="s">
        <v>269</v>
      </c>
      <c r="B43" s="298"/>
      <c r="C43" s="298"/>
      <c r="D43" s="298"/>
      <c r="E43" s="298"/>
      <c r="F43" s="298"/>
      <c r="G43" s="298"/>
      <c r="H43" s="298"/>
      <c r="I43" s="299"/>
    </row>
    <row r="44" spans="1:9" ht="12.75" customHeight="1" x14ac:dyDescent="0.2">
      <c r="A44" s="300" t="s">
        <v>270</v>
      </c>
      <c r="B44" s="301"/>
      <c r="C44" s="301"/>
      <c r="D44" s="301"/>
      <c r="E44" s="301"/>
      <c r="F44" s="302"/>
      <c r="G44" s="21">
        <v>35</v>
      </c>
      <c r="H44" s="118"/>
      <c r="I44" s="118"/>
    </row>
    <row r="45" spans="1:9" ht="27.6" customHeight="1" x14ac:dyDescent="0.2">
      <c r="A45" s="276" t="s">
        <v>271</v>
      </c>
      <c r="B45" s="277"/>
      <c r="C45" s="277"/>
      <c r="D45" s="277"/>
      <c r="E45" s="277"/>
      <c r="F45" s="278"/>
      <c r="G45" s="22">
        <v>36</v>
      </c>
      <c r="H45" s="118"/>
      <c r="I45" s="118"/>
    </row>
    <row r="46" spans="1:9" ht="12.75" customHeight="1" x14ac:dyDescent="0.2">
      <c r="A46" s="276" t="s">
        <v>272</v>
      </c>
      <c r="B46" s="277"/>
      <c r="C46" s="277"/>
      <c r="D46" s="277"/>
      <c r="E46" s="277"/>
      <c r="F46" s="278"/>
      <c r="G46" s="22">
        <v>37</v>
      </c>
      <c r="H46" s="118"/>
      <c r="I46" s="118">
        <v>6300000</v>
      </c>
    </row>
    <row r="47" spans="1:9" ht="12.75" customHeight="1" x14ac:dyDescent="0.2">
      <c r="A47" s="276" t="s">
        <v>273</v>
      </c>
      <c r="B47" s="277"/>
      <c r="C47" s="277"/>
      <c r="D47" s="277"/>
      <c r="E47" s="277"/>
      <c r="F47" s="278"/>
      <c r="G47" s="22">
        <v>38</v>
      </c>
      <c r="H47" s="118"/>
      <c r="I47" s="118"/>
    </row>
    <row r="48" spans="1:9" ht="25.9" customHeight="1" x14ac:dyDescent="0.2">
      <c r="A48" s="285" t="s">
        <v>274</v>
      </c>
      <c r="B48" s="286"/>
      <c r="C48" s="286"/>
      <c r="D48" s="286"/>
      <c r="E48" s="286"/>
      <c r="F48" s="287"/>
      <c r="G48" s="17">
        <v>39</v>
      </c>
      <c r="H48" s="50">
        <f>H44+H45+H46+H47</f>
        <v>0</v>
      </c>
      <c r="I48" s="50">
        <f>I44+I45+I46+I47</f>
        <v>6300000</v>
      </c>
    </row>
    <row r="49" spans="1:9" ht="24.6" customHeight="1" x14ac:dyDescent="0.2">
      <c r="A49" s="276" t="s">
        <v>275</v>
      </c>
      <c r="B49" s="277"/>
      <c r="C49" s="277"/>
      <c r="D49" s="277"/>
      <c r="E49" s="277"/>
      <c r="F49" s="278"/>
      <c r="G49" s="22">
        <v>40</v>
      </c>
      <c r="H49" s="118"/>
      <c r="I49" s="118">
        <v>-500000</v>
      </c>
    </row>
    <row r="50" spans="1:9" ht="12.75" customHeight="1" x14ac:dyDescent="0.2">
      <c r="A50" s="276" t="s">
        <v>276</v>
      </c>
      <c r="B50" s="277"/>
      <c r="C50" s="277"/>
      <c r="D50" s="277"/>
      <c r="E50" s="277"/>
      <c r="F50" s="278"/>
      <c r="G50" s="22">
        <v>41</v>
      </c>
      <c r="H50" s="118"/>
      <c r="I50" s="124">
        <v>-34843238</v>
      </c>
    </row>
    <row r="51" spans="1:9" ht="12.75" customHeight="1" x14ac:dyDescent="0.2">
      <c r="A51" s="276" t="s">
        <v>277</v>
      </c>
      <c r="B51" s="277"/>
      <c r="C51" s="277"/>
      <c r="D51" s="277"/>
      <c r="E51" s="277"/>
      <c r="F51" s="278"/>
      <c r="G51" s="22">
        <v>42</v>
      </c>
      <c r="H51" s="118"/>
      <c r="I51" s="118">
        <v>-1248334</v>
      </c>
    </row>
    <row r="52" spans="1:9" ht="26.45" customHeight="1" x14ac:dyDescent="0.2">
      <c r="A52" s="276" t="s">
        <v>278</v>
      </c>
      <c r="B52" s="277"/>
      <c r="C52" s="277"/>
      <c r="D52" s="277"/>
      <c r="E52" s="277"/>
      <c r="F52" s="278"/>
      <c r="G52" s="22">
        <v>43</v>
      </c>
      <c r="H52" s="118">
        <v>-599000</v>
      </c>
      <c r="I52" s="118">
        <v>-1005950</v>
      </c>
    </row>
    <row r="53" spans="1:9" ht="12.75" customHeight="1" x14ac:dyDescent="0.2">
      <c r="A53" s="276" t="s">
        <v>279</v>
      </c>
      <c r="B53" s="277"/>
      <c r="C53" s="277"/>
      <c r="D53" s="277"/>
      <c r="E53" s="277"/>
      <c r="F53" s="278"/>
      <c r="G53" s="22">
        <v>44</v>
      </c>
      <c r="H53" s="118"/>
      <c r="I53" s="118"/>
    </row>
    <row r="54" spans="1:9" ht="27.6" customHeight="1" x14ac:dyDescent="0.2">
      <c r="A54" s="285" t="s">
        <v>280</v>
      </c>
      <c r="B54" s="286"/>
      <c r="C54" s="286"/>
      <c r="D54" s="286"/>
      <c r="E54" s="286"/>
      <c r="F54" s="287"/>
      <c r="G54" s="17">
        <v>45</v>
      </c>
      <c r="H54" s="50">
        <f>H49+H50+H51+H52+H53</f>
        <v>-599000</v>
      </c>
      <c r="I54" s="50">
        <f>I49+I50+I51+I52+I53</f>
        <v>-37597522</v>
      </c>
    </row>
    <row r="55" spans="1:9" ht="27.6" customHeight="1" x14ac:dyDescent="0.2">
      <c r="A55" s="306" t="s">
        <v>281</v>
      </c>
      <c r="B55" s="307"/>
      <c r="C55" s="307"/>
      <c r="D55" s="307"/>
      <c r="E55" s="307"/>
      <c r="F55" s="308"/>
      <c r="G55" s="17">
        <v>46</v>
      </c>
      <c r="H55" s="50">
        <f>H48+H54</f>
        <v>-599000</v>
      </c>
      <c r="I55" s="50">
        <f>I48+I54</f>
        <v>-31297522</v>
      </c>
    </row>
    <row r="56" spans="1:9" x14ac:dyDescent="0.2">
      <c r="A56" s="207" t="s">
        <v>282</v>
      </c>
      <c r="B56" s="208"/>
      <c r="C56" s="208"/>
      <c r="D56" s="208"/>
      <c r="E56" s="208"/>
      <c r="F56" s="209"/>
      <c r="G56" s="22">
        <v>47</v>
      </c>
      <c r="H56" s="49"/>
      <c r="I56" s="49"/>
    </row>
    <row r="57" spans="1:9" ht="27" customHeight="1" x14ac:dyDescent="0.2">
      <c r="A57" s="306" t="s">
        <v>283</v>
      </c>
      <c r="B57" s="307"/>
      <c r="C57" s="307"/>
      <c r="D57" s="307"/>
      <c r="E57" s="307"/>
      <c r="F57" s="308"/>
      <c r="G57" s="17">
        <v>48</v>
      </c>
      <c r="H57" s="50">
        <f>H27+H42+H55+H56</f>
        <v>-146533858</v>
      </c>
      <c r="I57" s="50">
        <f>I27+I42+I55+I56</f>
        <v>-12379584</v>
      </c>
    </row>
    <row r="58" spans="1:9" ht="27" customHeight="1" x14ac:dyDescent="0.2">
      <c r="A58" s="309" t="s">
        <v>284</v>
      </c>
      <c r="B58" s="310"/>
      <c r="C58" s="310"/>
      <c r="D58" s="310"/>
      <c r="E58" s="310"/>
      <c r="F58" s="311"/>
      <c r="G58" s="22">
        <v>49</v>
      </c>
      <c r="H58" s="118">
        <v>177905025</v>
      </c>
      <c r="I58" s="118">
        <v>31371167</v>
      </c>
    </row>
    <row r="59" spans="1:9" ht="28.9" customHeight="1" x14ac:dyDescent="0.2">
      <c r="A59" s="303" t="s">
        <v>285</v>
      </c>
      <c r="B59" s="304"/>
      <c r="C59" s="304"/>
      <c r="D59" s="304"/>
      <c r="E59" s="304"/>
      <c r="F59" s="305"/>
      <c r="G59" s="18">
        <v>50</v>
      </c>
      <c r="H59" s="51">
        <f>H57+H58</f>
        <v>31371167</v>
      </c>
      <c r="I59" s="51">
        <f>I57+I58</f>
        <v>18991583</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55:I57 H42:I42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10:I10 H14:I14 H29:I35 H44:I48 H58:I59">
      <formula1>0</formula1>
    </dataValidation>
  </dataValidations>
  <pageMargins left="0.75" right="0.75" top="1" bottom="1" header="0.5" footer="0.5"/>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view="pageBreakPreview" zoomScale="110" zoomScaleNormal="100" workbookViewId="0">
      <selection activeCell="G21" sqref="G21"/>
    </sheetView>
  </sheetViews>
  <sheetFormatPr defaultRowHeight="12.75" x14ac:dyDescent="0.2"/>
  <cols>
    <col min="1" max="7" width="9.140625" style="11"/>
    <col min="8" max="9" width="20.7109375" style="5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52" t="s">
        <v>286</v>
      </c>
      <c r="B1" s="275"/>
      <c r="C1" s="275"/>
      <c r="D1" s="275"/>
      <c r="E1" s="275"/>
      <c r="F1" s="275"/>
      <c r="G1" s="275"/>
      <c r="H1" s="275"/>
      <c r="I1" s="275"/>
    </row>
    <row r="2" spans="1:9" ht="12.75" customHeight="1" x14ac:dyDescent="0.2">
      <c r="A2" s="251" t="s">
        <v>287</v>
      </c>
      <c r="B2" s="216"/>
      <c r="C2" s="216"/>
      <c r="D2" s="216"/>
      <c r="E2" s="216"/>
      <c r="F2" s="216"/>
      <c r="G2" s="216"/>
      <c r="H2" s="216"/>
      <c r="I2" s="216"/>
    </row>
    <row r="3" spans="1:9" x14ac:dyDescent="0.2">
      <c r="A3" s="283" t="s">
        <v>288</v>
      </c>
      <c r="B3" s="318"/>
      <c r="C3" s="318"/>
      <c r="D3" s="318"/>
      <c r="E3" s="318"/>
      <c r="F3" s="318"/>
      <c r="G3" s="318"/>
      <c r="H3" s="318"/>
      <c r="I3" s="318"/>
    </row>
    <row r="4" spans="1:9" x14ac:dyDescent="0.2">
      <c r="A4" s="279" t="s">
        <v>289</v>
      </c>
      <c r="B4" s="220"/>
      <c r="C4" s="220"/>
      <c r="D4" s="220"/>
      <c r="E4" s="220"/>
      <c r="F4" s="220"/>
      <c r="G4" s="220"/>
      <c r="H4" s="220"/>
      <c r="I4" s="221"/>
    </row>
    <row r="5" spans="1:9" ht="24" thickBot="1" x14ac:dyDescent="0.25">
      <c r="A5" s="291" t="s">
        <v>290</v>
      </c>
      <c r="B5" s="292"/>
      <c r="C5" s="292"/>
      <c r="D5" s="292"/>
      <c r="E5" s="292"/>
      <c r="F5" s="293"/>
      <c r="G5" s="12" t="s">
        <v>291</v>
      </c>
      <c r="H5" s="45" t="s">
        <v>292</v>
      </c>
      <c r="I5" s="45" t="s">
        <v>293</v>
      </c>
    </row>
    <row r="6" spans="1:9" x14ac:dyDescent="0.2">
      <c r="A6" s="294">
        <v>1</v>
      </c>
      <c r="B6" s="295"/>
      <c r="C6" s="295"/>
      <c r="D6" s="295"/>
      <c r="E6" s="295"/>
      <c r="F6" s="296"/>
      <c r="G6" s="14">
        <v>2</v>
      </c>
      <c r="H6" s="20" t="s">
        <v>294</v>
      </c>
      <c r="I6" s="20" t="s">
        <v>295</v>
      </c>
    </row>
    <row r="7" spans="1:9" x14ac:dyDescent="0.2">
      <c r="A7" s="297" t="s">
        <v>296</v>
      </c>
      <c r="B7" s="313"/>
      <c r="C7" s="313"/>
      <c r="D7" s="313"/>
      <c r="E7" s="313"/>
      <c r="F7" s="313"/>
      <c r="G7" s="313"/>
      <c r="H7" s="313"/>
      <c r="I7" s="314"/>
    </row>
    <row r="8" spans="1:9" x14ac:dyDescent="0.2">
      <c r="A8" s="317" t="s">
        <v>297</v>
      </c>
      <c r="B8" s="317"/>
      <c r="C8" s="317"/>
      <c r="D8" s="317"/>
      <c r="E8" s="317"/>
      <c r="F8" s="317"/>
      <c r="G8" s="15">
        <v>1</v>
      </c>
      <c r="H8" s="48"/>
      <c r="I8" s="48"/>
    </row>
    <row r="9" spans="1:9" x14ac:dyDescent="0.2">
      <c r="A9" s="256" t="s">
        <v>298</v>
      </c>
      <c r="B9" s="256"/>
      <c r="C9" s="256"/>
      <c r="D9" s="256"/>
      <c r="E9" s="256"/>
      <c r="F9" s="256"/>
      <c r="G9" s="16">
        <v>2</v>
      </c>
      <c r="H9" s="49"/>
      <c r="I9" s="49"/>
    </row>
    <row r="10" spans="1:9" x14ac:dyDescent="0.2">
      <c r="A10" s="256" t="s">
        <v>299</v>
      </c>
      <c r="B10" s="256"/>
      <c r="C10" s="256"/>
      <c r="D10" s="256"/>
      <c r="E10" s="256"/>
      <c r="F10" s="256"/>
      <c r="G10" s="16">
        <v>3</v>
      </c>
      <c r="H10" s="49"/>
      <c r="I10" s="49"/>
    </row>
    <row r="11" spans="1:9" x14ac:dyDescent="0.2">
      <c r="A11" s="256" t="s">
        <v>300</v>
      </c>
      <c r="B11" s="256"/>
      <c r="C11" s="256"/>
      <c r="D11" s="256"/>
      <c r="E11" s="256"/>
      <c r="F11" s="256"/>
      <c r="G11" s="16">
        <v>4</v>
      </c>
      <c r="H11" s="49"/>
      <c r="I11" s="49"/>
    </row>
    <row r="12" spans="1:9" x14ac:dyDescent="0.2">
      <c r="A12" s="256" t="s">
        <v>414</v>
      </c>
      <c r="B12" s="256"/>
      <c r="C12" s="256"/>
      <c r="D12" s="256"/>
      <c r="E12" s="256"/>
      <c r="F12" s="256"/>
      <c r="G12" s="16">
        <v>5</v>
      </c>
      <c r="H12" s="49"/>
      <c r="I12" s="49"/>
    </row>
    <row r="13" spans="1:9" x14ac:dyDescent="0.2">
      <c r="A13" s="267" t="s">
        <v>415</v>
      </c>
      <c r="B13" s="267"/>
      <c r="C13" s="267"/>
      <c r="D13" s="267"/>
      <c r="E13" s="267"/>
      <c r="F13" s="267"/>
      <c r="G13" s="17">
        <v>6</v>
      </c>
      <c r="H13" s="50">
        <f>SUM(H8:H12)</f>
        <v>0</v>
      </c>
      <c r="I13" s="50">
        <f>SUM(I8:I12)</f>
        <v>0</v>
      </c>
    </row>
    <row r="14" spans="1:9" x14ac:dyDescent="0.2">
      <c r="A14" s="256" t="s">
        <v>416</v>
      </c>
      <c r="B14" s="256"/>
      <c r="C14" s="256"/>
      <c r="D14" s="256"/>
      <c r="E14" s="256"/>
      <c r="F14" s="256"/>
      <c r="G14" s="16">
        <v>7</v>
      </c>
      <c r="H14" s="49"/>
      <c r="I14" s="49"/>
    </row>
    <row r="15" spans="1:9" x14ac:dyDescent="0.2">
      <c r="A15" s="256" t="s">
        <v>417</v>
      </c>
      <c r="B15" s="256"/>
      <c r="C15" s="256"/>
      <c r="D15" s="256"/>
      <c r="E15" s="256"/>
      <c r="F15" s="256"/>
      <c r="G15" s="16">
        <v>8</v>
      </c>
      <c r="H15" s="49"/>
      <c r="I15" s="49"/>
    </row>
    <row r="16" spans="1:9" x14ac:dyDescent="0.2">
      <c r="A16" s="256" t="s">
        <v>419</v>
      </c>
      <c r="B16" s="256"/>
      <c r="C16" s="256"/>
      <c r="D16" s="256"/>
      <c r="E16" s="256"/>
      <c r="F16" s="256"/>
      <c r="G16" s="16">
        <v>9</v>
      </c>
      <c r="H16" s="49"/>
      <c r="I16" s="49"/>
    </row>
    <row r="17" spans="1:9" x14ac:dyDescent="0.2">
      <c r="A17" s="256" t="s">
        <v>420</v>
      </c>
      <c r="B17" s="256"/>
      <c r="C17" s="256"/>
      <c r="D17" s="256"/>
      <c r="E17" s="256"/>
      <c r="F17" s="256"/>
      <c r="G17" s="16">
        <v>10</v>
      </c>
      <c r="H17" s="49"/>
      <c r="I17" s="49"/>
    </row>
    <row r="18" spans="1:9" x14ac:dyDescent="0.2">
      <c r="A18" s="256" t="s">
        <v>421</v>
      </c>
      <c r="B18" s="256"/>
      <c r="C18" s="256"/>
      <c r="D18" s="256"/>
      <c r="E18" s="256"/>
      <c r="F18" s="256"/>
      <c r="G18" s="16">
        <v>11</v>
      </c>
      <c r="H18" s="49"/>
      <c r="I18" s="49"/>
    </row>
    <row r="19" spans="1:9" x14ac:dyDescent="0.2">
      <c r="A19" s="256" t="s">
        <v>422</v>
      </c>
      <c r="B19" s="256"/>
      <c r="C19" s="256"/>
      <c r="D19" s="256"/>
      <c r="E19" s="256"/>
      <c r="F19" s="256"/>
      <c r="G19" s="16">
        <v>12</v>
      </c>
      <c r="H19" s="49"/>
      <c r="I19" s="49"/>
    </row>
    <row r="20" spans="1:9" ht="25.9" customHeight="1" x14ac:dyDescent="0.2">
      <c r="A20" s="315" t="s">
        <v>423</v>
      </c>
      <c r="B20" s="316"/>
      <c r="C20" s="316"/>
      <c r="D20" s="316"/>
      <c r="E20" s="316"/>
      <c r="F20" s="316"/>
      <c r="G20" s="18">
        <v>13</v>
      </c>
      <c r="H20" s="51">
        <f>H14+H15+H16+H17+H18+H19</f>
        <v>0</v>
      </c>
      <c r="I20" s="51">
        <f>I14+I15+I16+I17+I18+I19</f>
        <v>0</v>
      </c>
    </row>
    <row r="21" spans="1:9" ht="25.9" customHeight="1" x14ac:dyDescent="0.2">
      <c r="A21" s="315" t="s">
        <v>424</v>
      </c>
      <c r="B21" s="316"/>
      <c r="C21" s="316"/>
      <c r="D21" s="316"/>
      <c r="E21" s="316"/>
      <c r="F21" s="316"/>
      <c r="G21" s="18">
        <v>14</v>
      </c>
      <c r="H21" s="51">
        <f>H13+H20</f>
        <v>0</v>
      </c>
      <c r="I21" s="51">
        <f>I13+I20</f>
        <v>0</v>
      </c>
    </row>
    <row r="22" spans="1:9" x14ac:dyDescent="0.2">
      <c r="A22" s="297" t="s">
        <v>301</v>
      </c>
      <c r="B22" s="313"/>
      <c r="C22" s="313"/>
      <c r="D22" s="313"/>
      <c r="E22" s="313"/>
      <c r="F22" s="313"/>
      <c r="G22" s="313"/>
      <c r="H22" s="313"/>
      <c r="I22" s="314"/>
    </row>
    <row r="23" spans="1:9" ht="26.45" customHeight="1" x14ac:dyDescent="0.2">
      <c r="A23" s="317" t="s">
        <v>418</v>
      </c>
      <c r="B23" s="317"/>
      <c r="C23" s="317"/>
      <c r="D23" s="317"/>
      <c r="E23" s="317"/>
      <c r="F23" s="317"/>
      <c r="G23" s="15">
        <v>15</v>
      </c>
      <c r="H23" s="48"/>
      <c r="I23" s="48"/>
    </row>
    <row r="24" spans="1:9" x14ac:dyDescent="0.2">
      <c r="A24" s="256" t="s">
        <v>302</v>
      </c>
      <c r="B24" s="256"/>
      <c r="C24" s="256"/>
      <c r="D24" s="256"/>
      <c r="E24" s="256"/>
      <c r="F24" s="256"/>
      <c r="G24" s="15">
        <v>16</v>
      </c>
      <c r="H24" s="49"/>
      <c r="I24" s="49"/>
    </row>
    <row r="25" spans="1:9" x14ac:dyDescent="0.2">
      <c r="A25" s="256" t="s">
        <v>303</v>
      </c>
      <c r="B25" s="256"/>
      <c r="C25" s="256"/>
      <c r="D25" s="256"/>
      <c r="E25" s="256"/>
      <c r="F25" s="256"/>
      <c r="G25" s="15">
        <v>17</v>
      </c>
      <c r="H25" s="49"/>
      <c r="I25" s="49"/>
    </row>
    <row r="26" spans="1:9" x14ac:dyDescent="0.2">
      <c r="A26" s="256" t="s">
        <v>304</v>
      </c>
      <c r="B26" s="256"/>
      <c r="C26" s="256"/>
      <c r="D26" s="256"/>
      <c r="E26" s="256"/>
      <c r="F26" s="256"/>
      <c r="G26" s="15">
        <v>18</v>
      </c>
      <c r="H26" s="49"/>
      <c r="I26" s="49"/>
    </row>
    <row r="27" spans="1:9" x14ac:dyDescent="0.2">
      <c r="A27" s="256" t="s">
        <v>305</v>
      </c>
      <c r="B27" s="256"/>
      <c r="C27" s="256"/>
      <c r="D27" s="256"/>
      <c r="E27" s="256"/>
      <c r="F27" s="256"/>
      <c r="G27" s="15">
        <v>19</v>
      </c>
      <c r="H27" s="49"/>
      <c r="I27" s="49"/>
    </row>
    <row r="28" spans="1:9" x14ac:dyDescent="0.2">
      <c r="A28" s="256" t="s">
        <v>306</v>
      </c>
      <c r="B28" s="256"/>
      <c r="C28" s="256"/>
      <c r="D28" s="256"/>
      <c r="E28" s="256"/>
      <c r="F28" s="256"/>
      <c r="G28" s="15">
        <v>20</v>
      </c>
      <c r="H28" s="49"/>
      <c r="I28" s="49"/>
    </row>
    <row r="29" spans="1:9" ht="25.15" customHeight="1" x14ac:dyDescent="0.2">
      <c r="A29" s="267" t="s">
        <v>425</v>
      </c>
      <c r="B29" s="267"/>
      <c r="C29" s="267"/>
      <c r="D29" s="267"/>
      <c r="E29" s="267"/>
      <c r="F29" s="267"/>
      <c r="G29" s="17">
        <v>21</v>
      </c>
      <c r="H29" s="50">
        <f>SUM(H23:H28)</f>
        <v>0</v>
      </c>
      <c r="I29" s="50">
        <f>SUM(I23:I28)</f>
        <v>0</v>
      </c>
    </row>
    <row r="30" spans="1:9" ht="21" customHeight="1" x14ac:dyDescent="0.2">
      <c r="A30" s="256" t="s">
        <v>307</v>
      </c>
      <c r="B30" s="256"/>
      <c r="C30" s="256"/>
      <c r="D30" s="256"/>
      <c r="E30" s="256"/>
      <c r="F30" s="256"/>
      <c r="G30" s="16">
        <v>22</v>
      </c>
      <c r="H30" s="49"/>
      <c r="I30" s="49"/>
    </row>
    <row r="31" spans="1:9" x14ac:dyDescent="0.2">
      <c r="A31" s="256" t="s">
        <v>308</v>
      </c>
      <c r="B31" s="256"/>
      <c r="C31" s="256"/>
      <c r="D31" s="256"/>
      <c r="E31" s="256"/>
      <c r="F31" s="256"/>
      <c r="G31" s="16">
        <v>23</v>
      </c>
      <c r="H31" s="49"/>
      <c r="I31" s="49"/>
    </row>
    <row r="32" spans="1:9" x14ac:dyDescent="0.2">
      <c r="A32" s="256" t="s">
        <v>309</v>
      </c>
      <c r="B32" s="256"/>
      <c r="C32" s="256"/>
      <c r="D32" s="256"/>
      <c r="E32" s="256"/>
      <c r="F32" s="256"/>
      <c r="G32" s="16">
        <v>24</v>
      </c>
      <c r="H32" s="49"/>
      <c r="I32" s="49"/>
    </row>
    <row r="33" spans="1:9" x14ac:dyDescent="0.2">
      <c r="A33" s="256" t="s">
        <v>310</v>
      </c>
      <c r="B33" s="256"/>
      <c r="C33" s="256"/>
      <c r="D33" s="256"/>
      <c r="E33" s="256"/>
      <c r="F33" s="256"/>
      <c r="G33" s="16">
        <v>25</v>
      </c>
      <c r="H33" s="49"/>
      <c r="I33" s="49"/>
    </row>
    <row r="34" spans="1:9" x14ac:dyDescent="0.2">
      <c r="A34" s="256" t="s">
        <v>311</v>
      </c>
      <c r="B34" s="256"/>
      <c r="C34" s="256"/>
      <c r="D34" s="256"/>
      <c r="E34" s="256"/>
      <c r="F34" s="256"/>
      <c r="G34" s="16">
        <v>26</v>
      </c>
      <c r="H34" s="49"/>
      <c r="I34" s="49"/>
    </row>
    <row r="35" spans="1:9" ht="28.9" customHeight="1" x14ac:dyDescent="0.2">
      <c r="A35" s="267" t="s">
        <v>426</v>
      </c>
      <c r="B35" s="267"/>
      <c r="C35" s="267"/>
      <c r="D35" s="267"/>
      <c r="E35" s="267"/>
      <c r="F35" s="267"/>
      <c r="G35" s="17">
        <v>27</v>
      </c>
      <c r="H35" s="50">
        <f>SUM(H30:H34)</f>
        <v>0</v>
      </c>
      <c r="I35" s="50">
        <f>SUM(I30:I34)</f>
        <v>0</v>
      </c>
    </row>
    <row r="36" spans="1:9" ht="26.45" customHeight="1" x14ac:dyDescent="0.2">
      <c r="A36" s="315" t="s">
        <v>427</v>
      </c>
      <c r="B36" s="316"/>
      <c r="C36" s="316"/>
      <c r="D36" s="316"/>
      <c r="E36" s="316"/>
      <c r="F36" s="316"/>
      <c r="G36" s="18">
        <v>28</v>
      </c>
      <c r="H36" s="51">
        <f>H29+H35</f>
        <v>0</v>
      </c>
      <c r="I36" s="51">
        <f>I29+I35</f>
        <v>0</v>
      </c>
    </row>
    <row r="37" spans="1:9" x14ac:dyDescent="0.2">
      <c r="A37" s="297" t="s">
        <v>312</v>
      </c>
      <c r="B37" s="313"/>
      <c r="C37" s="313"/>
      <c r="D37" s="313"/>
      <c r="E37" s="313"/>
      <c r="F37" s="313"/>
      <c r="G37" s="313">
        <v>0</v>
      </c>
      <c r="H37" s="313"/>
      <c r="I37" s="314"/>
    </row>
    <row r="38" spans="1:9" x14ac:dyDescent="0.2">
      <c r="A38" s="312" t="s">
        <v>313</v>
      </c>
      <c r="B38" s="312"/>
      <c r="C38" s="312"/>
      <c r="D38" s="312"/>
      <c r="E38" s="312"/>
      <c r="F38" s="312"/>
      <c r="G38" s="15">
        <v>29</v>
      </c>
      <c r="H38" s="48"/>
      <c r="I38" s="48"/>
    </row>
    <row r="39" spans="1:9" ht="21.6" customHeight="1" x14ac:dyDescent="0.2">
      <c r="A39" s="200" t="s">
        <v>314</v>
      </c>
      <c r="B39" s="200"/>
      <c r="C39" s="200"/>
      <c r="D39" s="200"/>
      <c r="E39" s="200"/>
      <c r="F39" s="200"/>
      <c r="G39" s="15">
        <v>30</v>
      </c>
      <c r="H39" s="48"/>
      <c r="I39" s="48"/>
    </row>
    <row r="40" spans="1:9" x14ac:dyDescent="0.2">
      <c r="A40" s="200" t="s">
        <v>315</v>
      </c>
      <c r="B40" s="200"/>
      <c r="C40" s="200"/>
      <c r="D40" s="200"/>
      <c r="E40" s="200"/>
      <c r="F40" s="200"/>
      <c r="G40" s="15">
        <v>31</v>
      </c>
      <c r="H40" s="48"/>
      <c r="I40" s="48"/>
    </row>
    <row r="41" spans="1:9" x14ac:dyDescent="0.2">
      <c r="A41" s="200" t="s">
        <v>316</v>
      </c>
      <c r="B41" s="200"/>
      <c r="C41" s="200"/>
      <c r="D41" s="200"/>
      <c r="E41" s="200"/>
      <c r="F41" s="200"/>
      <c r="G41" s="15">
        <v>32</v>
      </c>
      <c r="H41" s="48"/>
      <c r="I41" s="48"/>
    </row>
    <row r="42" spans="1:9" ht="26.45" customHeight="1" x14ac:dyDescent="0.2">
      <c r="A42" s="267" t="s">
        <v>428</v>
      </c>
      <c r="B42" s="267"/>
      <c r="C42" s="267"/>
      <c r="D42" s="267"/>
      <c r="E42" s="267"/>
      <c r="F42" s="267"/>
      <c r="G42" s="17">
        <v>33</v>
      </c>
      <c r="H42" s="50">
        <f>H41+H40+H39+H38</f>
        <v>0</v>
      </c>
      <c r="I42" s="50">
        <f>I41+I40+I39+I38</f>
        <v>0</v>
      </c>
    </row>
    <row r="43" spans="1:9" ht="22.9" customHeight="1" x14ac:dyDescent="0.2">
      <c r="A43" s="200" t="s">
        <v>317</v>
      </c>
      <c r="B43" s="200"/>
      <c r="C43" s="200"/>
      <c r="D43" s="200"/>
      <c r="E43" s="200"/>
      <c r="F43" s="200"/>
      <c r="G43" s="16">
        <v>34</v>
      </c>
      <c r="H43" s="49"/>
      <c r="I43" s="49"/>
    </row>
    <row r="44" spans="1:9" x14ac:dyDescent="0.2">
      <c r="A44" s="200" t="s">
        <v>318</v>
      </c>
      <c r="B44" s="200"/>
      <c r="C44" s="200"/>
      <c r="D44" s="200"/>
      <c r="E44" s="200"/>
      <c r="F44" s="200"/>
      <c r="G44" s="16">
        <v>35</v>
      </c>
      <c r="H44" s="49"/>
      <c r="I44" s="49"/>
    </row>
    <row r="45" spans="1:9" x14ac:dyDescent="0.2">
      <c r="A45" s="200" t="s">
        <v>319</v>
      </c>
      <c r="B45" s="200"/>
      <c r="C45" s="200"/>
      <c r="D45" s="200"/>
      <c r="E45" s="200"/>
      <c r="F45" s="200"/>
      <c r="G45" s="16">
        <v>36</v>
      </c>
      <c r="H45" s="49"/>
      <c r="I45" s="49"/>
    </row>
    <row r="46" spans="1:9" ht="25.15" customHeight="1" x14ac:dyDescent="0.2">
      <c r="A46" s="200" t="s">
        <v>320</v>
      </c>
      <c r="B46" s="200"/>
      <c r="C46" s="200"/>
      <c r="D46" s="200"/>
      <c r="E46" s="200"/>
      <c r="F46" s="200"/>
      <c r="G46" s="16">
        <v>37</v>
      </c>
      <c r="H46" s="49"/>
      <c r="I46" s="49"/>
    </row>
    <row r="47" spans="1:9" x14ac:dyDescent="0.2">
      <c r="A47" s="200" t="s">
        <v>321</v>
      </c>
      <c r="B47" s="200"/>
      <c r="C47" s="200"/>
      <c r="D47" s="200"/>
      <c r="E47" s="200"/>
      <c r="F47" s="200"/>
      <c r="G47" s="16">
        <v>38</v>
      </c>
      <c r="H47" s="49"/>
      <c r="I47" s="49"/>
    </row>
    <row r="48" spans="1:9" ht="25.15" customHeight="1" x14ac:dyDescent="0.2">
      <c r="A48" s="267" t="s">
        <v>429</v>
      </c>
      <c r="B48" s="267"/>
      <c r="C48" s="267"/>
      <c r="D48" s="267"/>
      <c r="E48" s="267"/>
      <c r="F48" s="267"/>
      <c r="G48" s="17">
        <v>39</v>
      </c>
      <c r="H48" s="50">
        <f>H47+H46+H45+H44+H43</f>
        <v>0</v>
      </c>
      <c r="I48" s="50">
        <f>I47+I46+I45+I44+I43</f>
        <v>0</v>
      </c>
    </row>
    <row r="49" spans="1:9" ht="28.15" customHeight="1" x14ac:dyDescent="0.2">
      <c r="A49" s="261" t="s">
        <v>430</v>
      </c>
      <c r="B49" s="262"/>
      <c r="C49" s="262"/>
      <c r="D49" s="262"/>
      <c r="E49" s="262"/>
      <c r="F49" s="262"/>
      <c r="G49" s="17">
        <v>40</v>
      </c>
      <c r="H49" s="50">
        <f>H48+H42</f>
        <v>0</v>
      </c>
      <c r="I49" s="50">
        <f>I48+I42</f>
        <v>0</v>
      </c>
    </row>
    <row r="50" spans="1:9" x14ac:dyDescent="0.2">
      <c r="A50" s="256" t="s">
        <v>322</v>
      </c>
      <c r="B50" s="256"/>
      <c r="C50" s="256"/>
      <c r="D50" s="256"/>
      <c r="E50" s="256"/>
      <c r="F50" s="256"/>
      <c r="G50" s="16">
        <v>41</v>
      </c>
      <c r="H50" s="49"/>
      <c r="I50" s="49"/>
    </row>
    <row r="51" spans="1:9" ht="24.6" customHeight="1" x14ac:dyDescent="0.2">
      <c r="A51" s="261" t="s">
        <v>431</v>
      </c>
      <c r="B51" s="262"/>
      <c r="C51" s="262"/>
      <c r="D51" s="262"/>
      <c r="E51" s="262"/>
      <c r="F51" s="262"/>
      <c r="G51" s="17">
        <v>42</v>
      </c>
      <c r="H51" s="50">
        <f>H21+H36+H49+H50</f>
        <v>0</v>
      </c>
      <c r="I51" s="50">
        <f>I21+I36+I49+I50</f>
        <v>0</v>
      </c>
    </row>
    <row r="52" spans="1:9" ht="23.45" customHeight="1" x14ac:dyDescent="0.2">
      <c r="A52" s="321" t="s">
        <v>432</v>
      </c>
      <c r="B52" s="322"/>
      <c r="C52" s="322"/>
      <c r="D52" s="322"/>
      <c r="E52" s="322"/>
      <c r="F52" s="322"/>
      <c r="G52" s="16">
        <v>43</v>
      </c>
      <c r="H52" s="49"/>
      <c r="I52" s="49"/>
    </row>
    <row r="53" spans="1:9" ht="28.9" customHeight="1" x14ac:dyDescent="0.2">
      <c r="A53" s="319" t="s">
        <v>433</v>
      </c>
      <c r="B53" s="320"/>
      <c r="C53" s="320"/>
      <c r="D53" s="320"/>
      <c r="E53" s="320"/>
      <c r="F53" s="320"/>
      <c r="G53" s="19">
        <v>44</v>
      </c>
      <c r="H53" s="64">
        <f>H52+H51</f>
        <v>0</v>
      </c>
      <c r="I53" s="64">
        <f>I52+I51</f>
        <v>0</v>
      </c>
    </row>
  </sheetData>
  <sheetProtection algorithmName="SHA-512" hashValue="zs79uqijfzws3cehZvpm1dJ6N3JeKVCZIXxty16N1js+i33uzZAIeZyRUiHIVD947w22UvEKNWHj2R2gSDgUdA==" saltValue="9MYX37/Q8kJm/gSIexAEU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36:I36 H33:I33 H13:I13 H49:I51 H15:I21">
      <formula1>999999999999</formula1>
    </dataValidation>
    <dataValidation type="whole" operator="lessThanOrEqual" allowBlank="1" showInputMessage="1" showErrorMessage="1" errorTitle="Incorrect entry" error="You can enter only negative whole numbers or a zero" sqref="H35:I35 H48:I48">
      <formula1>0</formula1>
    </dataValidation>
    <dataValidation type="whole" operator="greaterThanOrEqual" allowBlank="1" showInputMessage="1" showErrorMessage="1" errorTitle="Incorrect entry" error="You can enter only positive whole numbers" sqref="H8:I11 H52:I53 H23:I29 H38:I42">
      <formula1>0</formula1>
    </dataValidation>
    <dataValidation operator="lessThanOrEqual" allowBlank="1" showInputMessage="1" showErrorMessage="1" errorTitle="Incorrect entry" error="You can enter only negative whole numbers or a zero" sqref="H12:I12 H14:I14 H30:I32 H34:I34 H43:I47"/>
  </dataValidations>
  <pageMargins left="0.71" right="0.22" top="1" bottom="1" header="0.5" footer="0.5"/>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3"/>
  <sheetViews>
    <sheetView view="pageBreakPreview" topLeftCell="C31" zoomScale="85" zoomScaleNormal="100" zoomScaleSheetLayoutView="85" workbookViewId="0">
      <selection activeCell="K45" sqref="K45"/>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66"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23" t="s">
        <v>323</v>
      </c>
      <c r="B1" s="324"/>
      <c r="C1" s="324"/>
      <c r="D1" s="324"/>
      <c r="E1" s="324"/>
      <c r="F1" s="324"/>
      <c r="G1" s="324"/>
      <c r="H1" s="324"/>
      <c r="I1" s="324"/>
      <c r="J1" s="324"/>
      <c r="K1" s="65"/>
    </row>
    <row r="2" spans="1:25" ht="15.75" x14ac:dyDescent="0.2">
      <c r="A2" s="3"/>
      <c r="B2" s="4"/>
      <c r="C2" s="325" t="s">
        <v>324</v>
      </c>
      <c r="D2" s="325"/>
      <c r="E2" s="5">
        <v>44562</v>
      </c>
      <c r="F2" s="6" t="s">
        <v>325</v>
      </c>
      <c r="G2" s="5">
        <v>44926</v>
      </c>
      <c r="H2" s="67"/>
      <c r="I2" s="67"/>
      <c r="J2" s="67"/>
      <c r="K2" s="68"/>
      <c r="X2" s="69" t="s">
        <v>326</v>
      </c>
    </row>
    <row r="3" spans="1:25" ht="13.5" customHeight="1" thickBot="1" x14ac:dyDescent="0.25">
      <c r="A3" s="328" t="s">
        <v>327</v>
      </c>
      <c r="B3" s="329"/>
      <c r="C3" s="329"/>
      <c r="D3" s="329"/>
      <c r="E3" s="329"/>
      <c r="F3" s="329"/>
      <c r="G3" s="332" t="s">
        <v>328</v>
      </c>
      <c r="H3" s="334" t="s">
        <v>329</v>
      </c>
      <c r="I3" s="334"/>
      <c r="J3" s="334"/>
      <c r="K3" s="334"/>
      <c r="L3" s="334"/>
      <c r="M3" s="334"/>
      <c r="N3" s="334"/>
      <c r="O3" s="334"/>
      <c r="P3" s="334"/>
      <c r="Q3" s="334"/>
      <c r="R3" s="334"/>
      <c r="S3" s="334"/>
      <c r="T3" s="334"/>
      <c r="U3" s="334"/>
      <c r="V3" s="334"/>
      <c r="W3" s="334"/>
      <c r="X3" s="334" t="s">
        <v>330</v>
      </c>
      <c r="Y3" s="336" t="s">
        <v>331</v>
      </c>
    </row>
    <row r="4" spans="1:25" ht="90.75" thickBot="1" x14ac:dyDescent="0.25">
      <c r="A4" s="330"/>
      <c r="B4" s="331"/>
      <c r="C4" s="331"/>
      <c r="D4" s="331"/>
      <c r="E4" s="331"/>
      <c r="F4" s="331"/>
      <c r="G4" s="333"/>
      <c r="H4" s="70" t="s">
        <v>332</v>
      </c>
      <c r="I4" s="70" t="s">
        <v>333</v>
      </c>
      <c r="J4" s="70" t="s">
        <v>334</v>
      </c>
      <c r="K4" s="70" t="s">
        <v>335</v>
      </c>
      <c r="L4" s="70" t="s">
        <v>336</v>
      </c>
      <c r="M4" s="70" t="s">
        <v>337</v>
      </c>
      <c r="N4" s="70" t="s">
        <v>338</v>
      </c>
      <c r="O4" s="70" t="s">
        <v>339</v>
      </c>
      <c r="P4" s="112" t="s">
        <v>434</v>
      </c>
      <c r="Q4" s="70" t="s">
        <v>340</v>
      </c>
      <c r="R4" s="70" t="s">
        <v>341</v>
      </c>
      <c r="S4" s="112" t="s">
        <v>436</v>
      </c>
      <c r="T4" s="112" t="s">
        <v>438</v>
      </c>
      <c r="U4" s="70" t="s">
        <v>342</v>
      </c>
      <c r="V4" s="70" t="s">
        <v>343</v>
      </c>
      <c r="W4" s="70" t="s">
        <v>344</v>
      </c>
      <c r="X4" s="335"/>
      <c r="Y4" s="337"/>
    </row>
    <row r="5" spans="1:25" ht="22.5" x14ac:dyDescent="0.2">
      <c r="A5" s="338">
        <v>1</v>
      </c>
      <c r="B5" s="339"/>
      <c r="C5" s="339"/>
      <c r="D5" s="339"/>
      <c r="E5" s="339"/>
      <c r="F5" s="339"/>
      <c r="G5" s="7">
        <v>2</v>
      </c>
      <c r="H5" s="71" t="s">
        <v>345</v>
      </c>
      <c r="I5" s="72" t="s">
        <v>346</v>
      </c>
      <c r="J5" s="71" t="s">
        <v>347</v>
      </c>
      <c r="K5" s="72" t="s">
        <v>348</v>
      </c>
      <c r="L5" s="71" t="s">
        <v>349</v>
      </c>
      <c r="M5" s="72" t="s">
        <v>350</v>
      </c>
      <c r="N5" s="71" t="s">
        <v>351</v>
      </c>
      <c r="O5" s="72" t="s">
        <v>352</v>
      </c>
      <c r="P5" s="71" t="s">
        <v>353</v>
      </c>
      <c r="Q5" s="72" t="s">
        <v>354</v>
      </c>
      <c r="R5" s="71" t="s">
        <v>355</v>
      </c>
      <c r="S5" s="71" t="s">
        <v>435</v>
      </c>
      <c r="T5" s="71" t="s">
        <v>437</v>
      </c>
      <c r="U5" s="71" t="s">
        <v>439</v>
      </c>
      <c r="V5" s="71" t="s">
        <v>440</v>
      </c>
      <c r="W5" s="71" t="s">
        <v>442</v>
      </c>
      <c r="X5" s="71">
        <v>19</v>
      </c>
      <c r="Y5" s="73" t="s">
        <v>441</v>
      </c>
    </row>
    <row r="6" spans="1:25" x14ac:dyDescent="0.2">
      <c r="A6" s="340" t="s">
        <v>356</v>
      </c>
      <c r="B6" s="340"/>
      <c r="C6" s="340"/>
      <c r="D6" s="340"/>
      <c r="E6" s="340"/>
      <c r="F6" s="340"/>
      <c r="G6" s="340"/>
      <c r="H6" s="340"/>
      <c r="I6" s="340"/>
      <c r="J6" s="340"/>
      <c r="K6" s="340"/>
      <c r="L6" s="340"/>
      <c r="M6" s="340"/>
      <c r="N6" s="341"/>
      <c r="O6" s="341"/>
      <c r="P6" s="341"/>
      <c r="Q6" s="341"/>
      <c r="R6" s="341"/>
      <c r="S6" s="341"/>
      <c r="T6" s="341"/>
      <c r="U6" s="341"/>
      <c r="V6" s="341"/>
      <c r="W6" s="341"/>
      <c r="X6" s="341"/>
      <c r="Y6" s="342"/>
    </row>
    <row r="7" spans="1:25" x14ac:dyDescent="0.2">
      <c r="A7" s="343" t="s">
        <v>357</v>
      </c>
      <c r="B7" s="343"/>
      <c r="C7" s="343"/>
      <c r="D7" s="343"/>
      <c r="E7" s="343"/>
      <c r="F7" s="343"/>
      <c r="G7" s="8">
        <v>1</v>
      </c>
      <c r="H7" s="74">
        <v>197519890</v>
      </c>
      <c r="I7" s="74">
        <v>202906538</v>
      </c>
      <c r="J7" s="74">
        <v>13395</v>
      </c>
      <c r="K7" s="74"/>
      <c r="L7" s="74"/>
      <c r="M7" s="74"/>
      <c r="N7" s="74"/>
      <c r="O7" s="74"/>
      <c r="P7" s="74"/>
      <c r="Q7" s="74"/>
      <c r="R7" s="74"/>
      <c r="S7" s="74"/>
      <c r="T7" s="74"/>
      <c r="U7" s="74">
        <v>3938</v>
      </c>
      <c r="V7" s="74">
        <v>372547</v>
      </c>
      <c r="W7" s="75">
        <f>H7+I7+J7+K7-L7+M7+N7+O7+P7+Q7+R7+U7+V7+S7+T7</f>
        <v>400816308</v>
      </c>
      <c r="X7" s="74"/>
      <c r="Y7" s="75">
        <f>W7+X7</f>
        <v>400816308</v>
      </c>
    </row>
    <row r="8" spans="1:25" x14ac:dyDescent="0.2">
      <c r="A8" s="326" t="s">
        <v>358</v>
      </c>
      <c r="B8" s="326"/>
      <c r="C8" s="326"/>
      <c r="D8" s="326"/>
      <c r="E8" s="326"/>
      <c r="F8" s="326"/>
      <c r="G8" s="8">
        <v>2</v>
      </c>
      <c r="H8" s="74"/>
      <c r="I8" s="74"/>
      <c r="J8" s="74"/>
      <c r="K8" s="74"/>
      <c r="L8" s="74"/>
      <c r="M8" s="74"/>
      <c r="N8" s="74"/>
      <c r="O8" s="74"/>
      <c r="P8" s="74"/>
      <c r="Q8" s="74"/>
      <c r="R8" s="74"/>
      <c r="S8" s="74"/>
      <c r="T8" s="74"/>
      <c r="U8" s="74"/>
      <c r="V8" s="74"/>
      <c r="W8" s="75">
        <f t="shared" ref="W8:W9" si="0">H8+I8+J8+K8-L8+M8+N8+O8+P8+Q8+R8+U8+V8+S8+T8</f>
        <v>0</v>
      </c>
      <c r="X8" s="74"/>
      <c r="Y8" s="75">
        <f t="shared" ref="Y8:Y9" si="1">W8+X8</f>
        <v>0</v>
      </c>
    </row>
    <row r="9" spans="1:25" x14ac:dyDescent="0.2">
      <c r="A9" s="326" t="s">
        <v>359</v>
      </c>
      <c r="B9" s="326"/>
      <c r="C9" s="326"/>
      <c r="D9" s="326"/>
      <c r="E9" s="326"/>
      <c r="F9" s="326"/>
      <c r="G9" s="8">
        <v>3</v>
      </c>
      <c r="H9" s="74"/>
      <c r="I9" s="74"/>
      <c r="J9" s="74"/>
      <c r="K9" s="74"/>
      <c r="L9" s="74"/>
      <c r="M9" s="74"/>
      <c r="N9" s="74"/>
      <c r="O9" s="74"/>
      <c r="P9" s="74"/>
      <c r="Q9" s="74"/>
      <c r="R9" s="74"/>
      <c r="S9" s="74"/>
      <c r="T9" s="74"/>
      <c r="U9" s="74"/>
      <c r="V9" s="74"/>
      <c r="W9" s="75">
        <f t="shared" si="0"/>
        <v>0</v>
      </c>
      <c r="X9" s="74"/>
      <c r="Y9" s="75">
        <f t="shared" si="1"/>
        <v>0</v>
      </c>
    </row>
    <row r="10" spans="1:25" ht="22.5" customHeight="1" x14ac:dyDescent="0.2">
      <c r="A10" s="327" t="s">
        <v>360</v>
      </c>
      <c r="B10" s="327"/>
      <c r="C10" s="327"/>
      <c r="D10" s="327"/>
      <c r="E10" s="327"/>
      <c r="F10" s="327"/>
      <c r="G10" s="9">
        <v>4</v>
      </c>
      <c r="H10" s="76">
        <f>H7+H8+H9</f>
        <v>197519890</v>
      </c>
      <c r="I10" s="76">
        <f t="shared" ref="I10:Y10" si="2">I7+I8+I9</f>
        <v>202906538</v>
      </c>
      <c r="J10" s="76">
        <f t="shared" si="2"/>
        <v>13395</v>
      </c>
      <c r="K10" s="76">
        <f t="shared" si="2"/>
        <v>0</v>
      </c>
      <c r="L10" s="76">
        <f t="shared" si="2"/>
        <v>0</v>
      </c>
      <c r="M10" s="76">
        <f t="shared" si="2"/>
        <v>0</v>
      </c>
      <c r="N10" s="76">
        <f t="shared" si="2"/>
        <v>0</v>
      </c>
      <c r="O10" s="76">
        <f t="shared" si="2"/>
        <v>0</v>
      </c>
      <c r="P10" s="76">
        <f t="shared" si="2"/>
        <v>0</v>
      </c>
      <c r="Q10" s="76">
        <f t="shared" si="2"/>
        <v>0</v>
      </c>
      <c r="R10" s="76">
        <f t="shared" si="2"/>
        <v>0</v>
      </c>
      <c r="S10" s="76">
        <f t="shared" si="2"/>
        <v>0</v>
      </c>
      <c r="T10" s="76">
        <f t="shared" si="2"/>
        <v>0</v>
      </c>
      <c r="U10" s="76">
        <f t="shared" si="2"/>
        <v>3938</v>
      </c>
      <c r="V10" s="76">
        <f t="shared" si="2"/>
        <v>372547</v>
      </c>
      <c r="W10" s="76">
        <f t="shared" si="2"/>
        <v>400816308</v>
      </c>
      <c r="X10" s="76">
        <f t="shared" si="2"/>
        <v>0</v>
      </c>
      <c r="Y10" s="76">
        <f t="shared" si="2"/>
        <v>400816308</v>
      </c>
    </row>
    <row r="11" spans="1:25" x14ac:dyDescent="0.2">
      <c r="A11" s="326" t="s">
        <v>361</v>
      </c>
      <c r="B11" s="326"/>
      <c r="C11" s="326"/>
      <c r="D11" s="326"/>
      <c r="E11" s="326"/>
      <c r="F11" s="326"/>
      <c r="G11" s="8">
        <v>5</v>
      </c>
      <c r="H11" s="78">
        <v>0</v>
      </c>
      <c r="I11" s="78">
        <v>0</v>
      </c>
      <c r="J11" s="78">
        <v>0</v>
      </c>
      <c r="K11" s="78">
        <v>0</v>
      </c>
      <c r="L11" s="78">
        <v>0</v>
      </c>
      <c r="M11" s="78">
        <v>0</v>
      </c>
      <c r="N11" s="78">
        <v>0</v>
      </c>
      <c r="O11" s="78">
        <v>0</v>
      </c>
      <c r="P11" s="78">
        <v>0</v>
      </c>
      <c r="Q11" s="78">
        <v>0</v>
      </c>
      <c r="R11" s="78">
        <v>0</v>
      </c>
      <c r="S11" s="78"/>
      <c r="T11" s="78"/>
      <c r="U11" s="78">
        <v>0</v>
      </c>
      <c r="V11" s="74">
        <v>36882258</v>
      </c>
      <c r="W11" s="75">
        <f t="shared" ref="W11:W29" si="3">H11+I11+J11+K11-L11+M11+N11+O11+P11+Q11+R11+U11+V11+S11+T11</f>
        <v>36882258</v>
      </c>
      <c r="X11" s="74"/>
      <c r="Y11" s="75">
        <f t="shared" ref="Y11:Y29" si="4">W11+X11</f>
        <v>36882258</v>
      </c>
    </row>
    <row r="12" spans="1:25" x14ac:dyDescent="0.2">
      <c r="A12" s="326" t="s">
        <v>362</v>
      </c>
      <c r="B12" s="326"/>
      <c r="C12" s="326"/>
      <c r="D12" s="326"/>
      <c r="E12" s="326"/>
      <c r="F12" s="326"/>
      <c r="G12" s="8">
        <v>6</v>
      </c>
      <c r="H12" s="78">
        <v>0</v>
      </c>
      <c r="I12" s="78">
        <v>0</v>
      </c>
      <c r="J12" s="78">
        <v>0</v>
      </c>
      <c r="K12" s="78">
        <v>0</v>
      </c>
      <c r="L12" s="78">
        <v>0</v>
      </c>
      <c r="M12" s="78">
        <v>0</v>
      </c>
      <c r="N12" s="74"/>
      <c r="O12" s="78">
        <v>0</v>
      </c>
      <c r="P12" s="78">
        <v>0</v>
      </c>
      <c r="Q12" s="78">
        <v>0</v>
      </c>
      <c r="R12" s="78">
        <v>0</v>
      </c>
      <c r="S12" s="78"/>
      <c r="T12" s="78"/>
      <c r="U12" s="78">
        <v>0</v>
      </c>
      <c r="V12" s="78">
        <v>0</v>
      </c>
      <c r="W12" s="75">
        <f t="shared" si="3"/>
        <v>0</v>
      </c>
      <c r="X12" s="74"/>
      <c r="Y12" s="75">
        <f t="shared" si="4"/>
        <v>0</v>
      </c>
    </row>
    <row r="13" spans="1:25" ht="26.25" customHeight="1" x14ac:dyDescent="0.2">
      <c r="A13" s="326" t="s">
        <v>363</v>
      </c>
      <c r="B13" s="326"/>
      <c r="C13" s="326"/>
      <c r="D13" s="326"/>
      <c r="E13" s="326"/>
      <c r="F13" s="326"/>
      <c r="G13" s="8">
        <v>7</v>
      </c>
      <c r="H13" s="78">
        <v>0</v>
      </c>
      <c r="I13" s="78">
        <v>0</v>
      </c>
      <c r="J13" s="78">
        <v>0</v>
      </c>
      <c r="K13" s="78">
        <v>0</v>
      </c>
      <c r="L13" s="78">
        <v>0</v>
      </c>
      <c r="M13" s="78">
        <v>0</v>
      </c>
      <c r="N13" s="78">
        <v>0</v>
      </c>
      <c r="O13" s="74"/>
      <c r="P13" s="78">
        <v>0</v>
      </c>
      <c r="Q13" s="78">
        <v>0</v>
      </c>
      <c r="R13" s="78">
        <v>0</v>
      </c>
      <c r="S13" s="78"/>
      <c r="T13" s="78"/>
      <c r="U13" s="74"/>
      <c r="V13" s="74"/>
      <c r="W13" s="75">
        <f t="shared" si="3"/>
        <v>0</v>
      </c>
      <c r="X13" s="74"/>
      <c r="Y13" s="75">
        <f t="shared" si="4"/>
        <v>0</v>
      </c>
    </row>
    <row r="14" spans="1:25" ht="29.25" customHeight="1" x14ac:dyDescent="0.2">
      <c r="A14" s="326" t="s">
        <v>443</v>
      </c>
      <c r="B14" s="326"/>
      <c r="C14" s="326"/>
      <c r="D14" s="326"/>
      <c r="E14" s="326"/>
      <c r="F14" s="326"/>
      <c r="G14" s="8">
        <v>8</v>
      </c>
      <c r="H14" s="78">
        <v>0</v>
      </c>
      <c r="I14" s="78">
        <v>0</v>
      </c>
      <c r="J14" s="78">
        <v>0</v>
      </c>
      <c r="K14" s="78">
        <v>0</v>
      </c>
      <c r="L14" s="78">
        <v>0</v>
      </c>
      <c r="M14" s="78">
        <v>0</v>
      </c>
      <c r="N14" s="78">
        <v>0</v>
      </c>
      <c r="O14" s="78">
        <v>0</v>
      </c>
      <c r="P14" s="74"/>
      <c r="Q14" s="78">
        <v>0</v>
      </c>
      <c r="R14" s="78">
        <v>0</v>
      </c>
      <c r="S14" s="78"/>
      <c r="T14" s="78"/>
      <c r="U14" s="74"/>
      <c r="V14" s="74"/>
      <c r="W14" s="75">
        <f t="shared" si="3"/>
        <v>0</v>
      </c>
      <c r="X14" s="74"/>
      <c r="Y14" s="75">
        <f t="shared" si="4"/>
        <v>0</v>
      </c>
    </row>
    <row r="15" spans="1:25" x14ac:dyDescent="0.2">
      <c r="A15" s="326" t="s">
        <v>364</v>
      </c>
      <c r="B15" s="326"/>
      <c r="C15" s="326"/>
      <c r="D15" s="326"/>
      <c r="E15" s="326"/>
      <c r="F15" s="326"/>
      <c r="G15" s="8">
        <v>9</v>
      </c>
      <c r="H15" s="78">
        <v>0</v>
      </c>
      <c r="I15" s="78">
        <v>0</v>
      </c>
      <c r="J15" s="78">
        <v>0</v>
      </c>
      <c r="K15" s="78">
        <v>0</v>
      </c>
      <c r="L15" s="78">
        <v>0</v>
      </c>
      <c r="M15" s="78">
        <v>0</v>
      </c>
      <c r="N15" s="78">
        <v>0</v>
      </c>
      <c r="O15" s="78">
        <v>0</v>
      </c>
      <c r="P15" s="78">
        <v>0</v>
      </c>
      <c r="Q15" s="74"/>
      <c r="R15" s="78">
        <v>0</v>
      </c>
      <c r="S15" s="78"/>
      <c r="T15" s="78"/>
      <c r="U15" s="74"/>
      <c r="V15" s="74"/>
      <c r="W15" s="75">
        <f t="shared" si="3"/>
        <v>0</v>
      </c>
      <c r="X15" s="74"/>
      <c r="Y15" s="75">
        <f t="shared" si="4"/>
        <v>0</v>
      </c>
    </row>
    <row r="16" spans="1:25" ht="28.5" customHeight="1" x14ac:dyDescent="0.2">
      <c r="A16" s="326" t="s">
        <v>365</v>
      </c>
      <c r="B16" s="326"/>
      <c r="C16" s="326"/>
      <c r="D16" s="326"/>
      <c r="E16" s="326"/>
      <c r="F16" s="326"/>
      <c r="G16" s="8">
        <v>10</v>
      </c>
      <c r="H16" s="78">
        <v>0</v>
      </c>
      <c r="I16" s="78">
        <v>0</v>
      </c>
      <c r="J16" s="78">
        <v>0</v>
      </c>
      <c r="K16" s="78">
        <v>0</v>
      </c>
      <c r="L16" s="78">
        <v>0</v>
      </c>
      <c r="M16" s="78">
        <v>0</v>
      </c>
      <c r="N16" s="78">
        <v>0</v>
      </c>
      <c r="O16" s="78">
        <v>0</v>
      </c>
      <c r="P16" s="78">
        <v>0</v>
      </c>
      <c r="Q16" s="78">
        <v>0</v>
      </c>
      <c r="R16" s="74"/>
      <c r="S16" s="74"/>
      <c r="T16" s="74"/>
      <c r="U16" s="74"/>
      <c r="V16" s="74"/>
      <c r="W16" s="75">
        <f t="shared" si="3"/>
        <v>0</v>
      </c>
      <c r="X16" s="74"/>
      <c r="Y16" s="75">
        <f t="shared" si="4"/>
        <v>0</v>
      </c>
    </row>
    <row r="17" spans="1:25" ht="23.25" customHeight="1" x14ac:dyDescent="0.2">
      <c r="A17" s="326" t="s">
        <v>366</v>
      </c>
      <c r="B17" s="326"/>
      <c r="C17" s="326"/>
      <c r="D17" s="326"/>
      <c r="E17" s="326"/>
      <c r="F17" s="326"/>
      <c r="G17" s="8">
        <v>11</v>
      </c>
      <c r="H17" s="78">
        <v>0</v>
      </c>
      <c r="I17" s="78">
        <v>0</v>
      </c>
      <c r="J17" s="78">
        <v>0</v>
      </c>
      <c r="K17" s="78">
        <v>0</v>
      </c>
      <c r="L17" s="78">
        <v>0</v>
      </c>
      <c r="M17" s="78">
        <v>0</v>
      </c>
      <c r="N17" s="74"/>
      <c r="O17" s="74"/>
      <c r="P17" s="74"/>
      <c r="Q17" s="74"/>
      <c r="R17" s="74"/>
      <c r="S17" s="74"/>
      <c r="T17" s="74"/>
      <c r="U17" s="74"/>
      <c r="V17" s="74"/>
      <c r="W17" s="75">
        <f t="shared" si="3"/>
        <v>0</v>
      </c>
      <c r="X17" s="74"/>
      <c r="Y17" s="75">
        <f t="shared" si="4"/>
        <v>0</v>
      </c>
    </row>
    <row r="18" spans="1:25" x14ac:dyDescent="0.2">
      <c r="A18" s="326" t="s">
        <v>367</v>
      </c>
      <c r="B18" s="326"/>
      <c r="C18" s="326"/>
      <c r="D18" s="326"/>
      <c r="E18" s="326"/>
      <c r="F18" s="326"/>
      <c r="G18" s="8">
        <v>12</v>
      </c>
      <c r="H18" s="78">
        <v>0</v>
      </c>
      <c r="I18" s="78">
        <v>0</v>
      </c>
      <c r="J18" s="78">
        <v>0</v>
      </c>
      <c r="K18" s="78">
        <v>0</v>
      </c>
      <c r="L18" s="78">
        <v>0</v>
      </c>
      <c r="M18" s="78">
        <v>0</v>
      </c>
      <c r="N18" s="74"/>
      <c r="O18" s="74"/>
      <c r="P18" s="74"/>
      <c r="Q18" s="74"/>
      <c r="R18" s="74"/>
      <c r="S18" s="74"/>
      <c r="T18" s="74"/>
      <c r="U18" s="74"/>
      <c r="V18" s="74"/>
      <c r="W18" s="75">
        <f t="shared" si="3"/>
        <v>0</v>
      </c>
      <c r="X18" s="74"/>
      <c r="Y18" s="75">
        <f t="shared" si="4"/>
        <v>0</v>
      </c>
    </row>
    <row r="19" spans="1:25" x14ac:dyDescent="0.2">
      <c r="A19" s="326" t="s">
        <v>368</v>
      </c>
      <c r="B19" s="326"/>
      <c r="C19" s="326"/>
      <c r="D19" s="326"/>
      <c r="E19" s="326"/>
      <c r="F19" s="326"/>
      <c r="G19" s="8">
        <v>13</v>
      </c>
      <c r="H19" s="74"/>
      <c r="I19" s="74"/>
      <c r="J19" s="74"/>
      <c r="K19" s="74"/>
      <c r="L19" s="74"/>
      <c r="M19" s="74"/>
      <c r="N19" s="74"/>
      <c r="O19" s="74"/>
      <c r="P19" s="74"/>
      <c r="Q19" s="74"/>
      <c r="R19" s="74"/>
      <c r="S19" s="74"/>
      <c r="T19" s="74"/>
      <c r="U19" s="74">
        <v>365892</v>
      </c>
      <c r="V19" s="74">
        <v>-372547</v>
      </c>
      <c r="W19" s="75">
        <f t="shared" si="3"/>
        <v>-6655</v>
      </c>
      <c r="X19" s="74"/>
      <c r="Y19" s="75">
        <f t="shared" si="4"/>
        <v>-6655</v>
      </c>
    </row>
    <row r="20" spans="1:25" x14ac:dyDescent="0.2">
      <c r="A20" s="326" t="s">
        <v>369</v>
      </c>
      <c r="B20" s="326"/>
      <c r="C20" s="326"/>
      <c r="D20" s="326"/>
      <c r="E20" s="326"/>
      <c r="F20" s="326"/>
      <c r="G20" s="8">
        <v>14</v>
      </c>
      <c r="H20" s="78">
        <v>0</v>
      </c>
      <c r="I20" s="78">
        <v>0</v>
      </c>
      <c r="J20" s="78">
        <v>0</v>
      </c>
      <c r="K20" s="78">
        <v>0</v>
      </c>
      <c r="L20" s="78">
        <v>0</v>
      </c>
      <c r="M20" s="78">
        <v>0</v>
      </c>
      <c r="N20" s="74"/>
      <c r="O20" s="74"/>
      <c r="P20" s="74"/>
      <c r="Q20" s="74"/>
      <c r="R20" s="74"/>
      <c r="S20" s="74"/>
      <c r="T20" s="74"/>
      <c r="U20" s="74"/>
      <c r="V20" s="74"/>
      <c r="W20" s="75">
        <f t="shared" si="3"/>
        <v>0</v>
      </c>
      <c r="X20" s="74"/>
      <c r="Y20" s="75">
        <f t="shared" si="4"/>
        <v>0</v>
      </c>
    </row>
    <row r="21" spans="1:25" ht="30.75" customHeight="1" x14ac:dyDescent="0.2">
      <c r="A21" s="326" t="s">
        <v>370</v>
      </c>
      <c r="B21" s="326"/>
      <c r="C21" s="326"/>
      <c r="D21" s="326"/>
      <c r="E21" s="326"/>
      <c r="F21" s="326"/>
      <c r="G21" s="8">
        <v>15</v>
      </c>
      <c r="H21" s="74"/>
      <c r="I21" s="74">
        <v>-128388</v>
      </c>
      <c r="J21" s="74"/>
      <c r="K21" s="74"/>
      <c r="L21" s="74"/>
      <c r="M21" s="74"/>
      <c r="N21" s="74"/>
      <c r="O21" s="74"/>
      <c r="P21" s="74"/>
      <c r="Q21" s="74"/>
      <c r="R21" s="74"/>
      <c r="S21" s="74"/>
      <c r="T21" s="74"/>
      <c r="U21" s="74"/>
      <c r="V21" s="74"/>
      <c r="W21" s="75">
        <f t="shared" si="3"/>
        <v>-128388</v>
      </c>
      <c r="X21" s="74"/>
      <c r="Y21" s="75">
        <f t="shared" si="4"/>
        <v>-128388</v>
      </c>
    </row>
    <row r="22" spans="1:25" ht="28.5" customHeight="1" x14ac:dyDescent="0.2">
      <c r="A22" s="326" t="s">
        <v>444</v>
      </c>
      <c r="B22" s="326"/>
      <c r="C22" s="326"/>
      <c r="D22" s="326"/>
      <c r="E22" s="326"/>
      <c r="F22" s="326"/>
      <c r="G22" s="8">
        <v>16</v>
      </c>
      <c r="H22" s="74"/>
      <c r="I22" s="74"/>
      <c r="J22" s="74"/>
      <c r="K22" s="74"/>
      <c r="L22" s="74"/>
      <c r="M22" s="74"/>
      <c r="N22" s="74"/>
      <c r="O22" s="74"/>
      <c r="P22" s="74"/>
      <c r="Q22" s="74"/>
      <c r="R22" s="74"/>
      <c r="S22" s="74"/>
      <c r="T22" s="74"/>
      <c r="U22" s="74"/>
      <c r="V22" s="74"/>
      <c r="W22" s="75">
        <f t="shared" si="3"/>
        <v>0</v>
      </c>
      <c r="X22" s="74"/>
      <c r="Y22" s="75">
        <f t="shared" si="4"/>
        <v>0</v>
      </c>
    </row>
    <row r="23" spans="1:25" ht="26.25" customHeight="1" x14ac:dyDescent="0.2">
      <c r="A23" s="326" t="s">
        <v>445</v>
      </c>
      <c r="B23" s="326"/>
      <c r="C23" s="326"/>
      <c r="D23" s="326"/>
      <c r="E23" s="326"/>
      <c r="F23" s="326"/>
      <c r="G23" s="8">
        <v>17</v>
      </c>
      <c r="H23" s="74"/>
      <c r="I23" s="74"/>
      <c r="J23" s="74"/>
      <c r="K23" s="74"/>
      <c r="L23" s="74"/>
      <c r="M23" s="74"/>
      <c r="N23" s="74"/>
      <c r="O23" s="74"/>
      <c r="P23" s="74"/>
      <c r="Q23" s="74"/>
      <c r="R23" s="74"/>
      <c r="S23" s="74"/>
      <c r="T23" s="74"/>
      <c r="U23" s="74"/>
      <c r="V23" s="74"/>
      <c r="W23" s="75">
        <f t="shared" si="3"/>
        <v>0</v>
      </c>
      <c r="X23" s="74"/>
      <c r="Y23" s="75">
        <f t="shared" si="4"/>
        <v>0</v>
      </c>
    </row>
    <row r="24" spans="1:25" x14ac:dyDescent="0.2">
      <c r="A24" s="326" t="s">
        <v>371</v>
      </c>
      <c r="B24" s="326"/>
      <c r="C24" s="326"/>
      <c r="D24" s="326"/>
      <c r="E24" s="326"/>
      <c r="F24" s="326"/>
      <c r="G24" s="8">
        <v>18</v>
      </c>
      <c r="H24" s="74"/>
      <c r="I24" s="74"/>
      <c r="J24" s="74"/>
      <c r="K24" s="74"/>
      <c r="L24" s="74">
        <v>2800000</v>
      </c>
      <c r="M24" s="74"/>
      <c r="N24" s="74"/>
      <c r="O24" s="74"/>
      <c r="P24" s="74"/>
      <c r="Q24" s="74"/>
      <c r="R24" s="74"/>
      <c r="S24" s="74"/>
      <c r="T24" s="74"/>
      <c r="U24" s="74"/>
      <c r="V24" s="74"/>
      <c r="W24" s="75">
        <f t="shared" si="3"/>
        <v>-2800000</v>
      </c>
      <c r="X24" s="74"/>
      <c r="Y24" s="75">
        <f t="shared" si="4"/>
        <v>-2800000</v>
      </c>
    </row>
    <row r="25" spans="1:25" x14ac:dyDescent="0.2">
      <c r="A25" s="326" t="s">
        <v>446</v>
      </c>
      <c r="B25" s="326"/>
      <c r="C25" s="326"/>
      <c r="D25" s="326"/>
      <c r="E25" s="326"/>
      <c r="F25" s="326"/>
      <c r="G25" s="8">
        <v>19</v>
      </c>
      <c r="H25" s="74"/>
      <c r="I25" s="74"/>
      <c r="J25" s="74"/>
      <c r="K25" s="74"/>
      <c r="L25" s="74"/>
      <c r="M25" s="74"/>
      <c r="N25" s="74"/>
      <c r="O25" s="74"/>
      <c r="P25" s="74"/>
      <c r="Q25" s="74"/>
      <c r="R25" s="74"/>
      <c r="S25" s="74"/>
      <c r="T25" s="74"/>
      <c r="U25" s="74"/>
      <c r="V25" s="74"/>
      <c r="W25" s="75">
        <f t="shared" si="3"/>
        <v>0</v>
      </c>
      <c r="X25" s="74"/>
      <c r="Y25" s="75">
        <f t="shared" si="4"/>
        <v>0</v>
      </c>
    </row>
    <row r="26" spans="1:25" x14ac:dyDescent="0.2">
      <c r="A26" s="326" t="s">
        <v>447</v>
      </c>
      <c r="B26" s="326"/>
      <c r="C26" s="326"/>
      <c r="D26" s="326"/>
      <c r="E26" s="326"/>
      <c r="F26" s="326"/>
      <c r="G26" s="8">
        <v>20</v>
      </c>
      <c r="H26" s="74"/>
      <c r="I26" s="74"/>
      <c r="J26" s="74"/>
      <c r="K26" s="74"/>
      <c r="L26" s="74"/>
      <c r="M26" s="74"/>
      <c r="N26" s="74"/>
      <c r="O26" s="74"/>
      <c r="P26" s="74"/>
      <c r="Q26" s="74"/>
      <c r="R26" s="74"/>
      <c r="S26" s="74"/>
      <c r="T26" s="74"/>
      <c r="U26" s="74"/>
      <c r="V26" s="74"/>
      <c r="W26" s="75">
        <f t="shared" si="3"/>
        <v>0</v>
      </c>
      <c r="X26" s="74"/>
      <c r="Y26" s="75">
        <f t="shared" si="4"/>
        <v>0</v>
      </c>
    </row>
    <row r="27" spans="1:25" x14ac:dyDescent="0.2">
      <c r="A27" s="326" t="s">
        <v>448</v>
      </c>
      <c r="B27" s="326"/>
      <c r="C27" s="326"/>
      <c r="D27" s="326"/>
      <c r="E27" s="326"/>
      <c r="F27" s="326"/>
      <c r="G27" s="8">
        <v>21</v>
      </c>
      <c r="H27" s="74"/>
      <c r="I27" s="74"/>
      <c r="J27" s="74"/>
      <c r="K27" s="74"/>
      <c r="L27" s="74"/>
      <c r="M27" s="74"/>
      <c r="N27" s="74"/>
      <c r="O27" s="74"/>
      <c r="P27" s="74"/>
      <c r="Q27" s="74"/>
      <c r="R27" s="74"/>
      <c r="S27" s="74"/>
      <c r="T27" s="74"/>
      <c r="U27" s="74"/>
      <c r="V27" s="74"/>
      <c r="W27" s="75">
        <f t="shared" si="3"/>
        <v>0</v>
      </c>
      <c r="X27" s="74"/>
      <c r="Y27" s="75">
        <f t="shared" si="4"/>
        <v>0</v>
      </c>
    </row>
    <row r="28" spans="1:25" ht="30" customHeight="1" x14ac:dyDescent="0.2">
      <c r="A28" s="326" t="s">
        <v>449</v>
      </c>
      <c r="B28" s="326"/>
      <c r="C28" s="326"/>
      <c r="D28" s="326"/>
      <c r="E28" s="326"/>
      <c r="F28" s="326"/>
      <c r="G28" s="8">
        <v>22</v>
      </c>
      <c r="H28" s="74"/>
      <c r="I28" s="74"/>
      <c r="J28" s="74">
        <v>6656</v>
      </c>
      <c r="K28" s="74"/>
      <c r="L28" s="74"/>
      <c r="M28" s="74"/>
      <c r="N28" s="74"/>
      <c r="O28" s="74"/>
      <c r="P28" s="74"/>
      <c r="Q28" s="74"/>
      <c r="R28" s="74"/>
      <c r="S28" s="74"/>
      <c r="T28" s="74"/>
      <c r="U28" s="74"/>
      <c r="V28" s="74"/>
      <c r="W28" s="75">
        <f t="shared" si="3"/>
        <v>6656</v>
      </c>
      <c r="X28" s="74"/>
      <c r="Y28" s="75">
        <f t="shared" si="4"/>
        <v>6656</v>
      </c>
    </row>
    <row r="29" spans="1:25" ht="30" customHeight="1" x14ac:dyDescent="0.2">
      <c r="A29" s="326" t="s">
        <v>450</v>
      </c>
      <c r="B29" s="326"/>
      <c r="C29" s="326"/>
      <c r="D29" s="326"/>
      <c r="E29" s="326"/>
      <c r="F29" s="326"/>
      <c r="G29" s="8">
        <v>23</v>
      </c>
      <c r="H29" s="74"/>
      <c r="I29" s="74"/>
      <c r="J29" s="74"/>
      <c r="K29" s="74"/>
      <c r="L29" s="74"/>
      <c r="M29" s="74"/>
      <c r="N29" s="74"/>
      <c r="O29" s="74"/>
      <c r="P29" s="74"/>
      <c r="Q29" s="74"/>
      <c r="R29" s="74"/>
      <c r="S29" s="74"/>
      <c r="T29" s="74"/>
      <c r="U29" s="74"/>
      <c r="V29" s="74"/>
      <c r="W29" s="75">
        <f t="shared" si="3"/>
        <v>0</v>
      </c>
      <c r="X29" s="74"/>
      <c r="Y29" s="75">
        <f t="shared" si="4"/>
        <v>0</v>
      </c>
    </row>
    <row r="30" spans="1:25" ht="27.75" customHeight="1" x14ac:dyDescent="0.2">
      <c r="A30" s="344" t="s">
        <v>451</v>
      </c>
      <c r="B30" s="344"/>
      <c r="C30" s="344"/>
      <c r="D30" s="344"/>
      <c r="E30" s="344"/>
      <c r="F30" s="344"/>
      <c r="G30" s="10">
        <v>24</v>
      </c>
      <c r="H30" s="77">
        <f>SUM(H10:H29)</f>
        <v>197519890</v>
      </c>
      <c r="I30" s="77">
        <f t="shared" ref="I30:Y30" si="5">SUM(I10:I29)</f>
        <v>202778150</v>
      </c>
      <c r="J30" s="77">
        <f t="shared" si="5"/>
        <v>20051</v>
      </c>
      <c r="K30" s="77">
        <f t="shared" si="5"/>
        <v>0</v>
      </c>
      <c r="L30" s="77">
        <f t="shared" si="5"/>
        <v>2800000</v>
      </c>
      <c r="M30" s="77">
        <f t="shared" si="5"/>
        <v>0</v>
      </c>
      <c r="N30" s="77">
        <f t="shared" si="5"/>
        <v>0</v>
      </c>
      <c r="O30" s="77">
        <f t="shared" si="5"/>
        <v>0</v>
      </c>
      <c r="P30" s="77">
        <f t="shared" si="5"/>
        <v>0</v>
      </c>
      <c r="Q30" s="77">
        <f t="shared" si="5"/>
        <v>0</v>
      </c>
      <c r="R30" s="77">
        <f t="shared" si="5"/>
        <v>0</v>
      </c>
      <c r="S30" s="77">
        <f t="shared" si="5"/>
        <v>0</v>
      </c>
      <c r="T30" s="77">
        <f t="shared" si="5"/>
        <v>0</v>
      </c>
      <c r="U30" s="77">
        <f t="shared" si="5"/>
        <v>369830</v>
      </c>
      <c r="V30" s="77">
        <f t="shared" si="5"/>
        <v>36882258</v>
      </c>
      <c r="W30" s="77">
        <f t="shared" si="5"/>
        <v>434770179</v>
      </c>
      <c r="X30" s="77">
        <f t="shared" si="5"/>
        <v>0</v>
      </c>
      <c r="Y30" s="77">
        <f t="shared" si="5"/>
        <v>434770179</v>
      </c>
    </row>
    <row r="31" spans="1:25" x14ac:dyDescent="0.2">
      <c r="A31" s="345" t="s">
        <v>372</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row>
    <row r="32" spans="1:25" ht="36.75" customHeight="1" x14ac:dyDescent="0.2">
      <c r="A32" s="347" t="s">
        <v>452</v>
      </c>
      <c r="B32" s="348"/>
      <c r="C32" s="348"/>
      <c r="D32" s="348"/>
      <c r="E32" s="348"/>
      <c r="F32" s="348"/>
      <c r="G32" s="9">
        <v>25</v>
      </c>
      <c r="H32" s="76">
        <f>SUM(H12:H20)</f>
        <v>0</v>
      </c>
      <c r="I32" s="76">
        <f t="shared" ref="I32:Y32" si="6">SUM(I12:I20)</f>
        <v>0</v>
      </c>
      <c r="J32" s="76">
        <f t="shared" si="6"/>
        <v>0</v>
      </c>
      <c r="K32" s="76">
        <f t="shared" si="6"/>
        <v>0</v>
      </c>
      <c r="L32" s="76">
        <f t="shared" si="6"/>
        <v>0</v>
      </c>
      <c r="M32" s="76">
        <f t="shared" si="6"/>
        <v>0</v>
      </c>
      <c r="N32" s="76">
        <f t="shared" si="6"/>
        <v>0</v>
      </c>
      <c r="O32" s="76">
        <f t="shared" si="6"/>
        <v>0</v>
      </c>
      <c r="P32" s="76">
        <f t="shared" si="6"/>
        <v>0</v>
      </c>
      <c r="Q32" s="76">
        <f t="shared" si="6"/>
        <v>0</v>
      </c>
      <c r="R32" s="76">
        <f t="shared" si="6"/>
        <v>0</v>
      </c>
      <c r="S32" s="76">
        <f t="shared" si="6"/>
        <v>0</v>
      </c>
      <c r="T32" s="76">
        <f t="shared" si="6"/>
        <v>0</v>
      </c>
      <c r="U32" s="76">
        <f t="shared" si="6"/>
        <v>365892</v>
      </c>
      <c r="V32" s="76">
        <f t="shared" si="6"/>
        <v>-372547</v>
      </c>
      <c r="W32" s="76">
        <f t="shared" si="6"/>
        <v>-6655</v>
      </c>
      <c r="X32" s="76">
        <f t="shared" si="6"/>
        <v>0</v>
      </c>
      <c r="Y32" s="76">
        <f t="shared" si="6"/>
        <v>-6655</v>
      </c>
    </row>
    <row r="33" spans="1:25" ht="31.5" customHeight="1" x14ac:dyDescent="0.2">
      <c r="A33" s="347" t="s">
        <v>453</v>
      </c>
      <c r="B33" s="348"/>
      <c r="C33" s="348"/>
      <c r="D33" s="348"/>
      <c r="E33" s="348"/>
      <c r="F33" s="348"/>
      <c r="G33" s="9">
        <v>26</v>
      </c>
      <c r="H33" s="76">
        <f>H11+H32</f>
        <v>0</v>
      </c>
      <c r="I33" s="76">
        <f t="shared" ref="I33:Y33" si="7">I11+I32</f>
        <v>0</v>
      </c>
      <c r="J33" s="76">
        <f t="shared" si="7"/>
        <v>0</v>
      </c>
      <c r="K33" s="76">
        <f t="shared" si="7"/>
        <v>0</v>
      </c>
      <c r="L33" s="76">
        <f t="shared" si="7"/>
        <v>0</v>
      </c>
      <c r="M33" s="76">
        <f t="shared" si="7"/>
        <v>0</v>
      </c>
      <c r="N33" s="76">
        <f t="shared" si="7"/>
        <v>0</v>
      </c>
      <c r="O33" s="76">
        <f t="shared" si="7"/>
        <v>0</v>
      </c>
      <c r="P33" s="76">
        <f t="shared" si="7"/>
        <v>0</v>
      </c>
      <c r="Q33" s="76">
        <f t="shared" si="7"/>
        <v>0</v>
      </c>
      <c r="R33" s="76">
        <f t="shared" si="7"/>
        <v>0</v>
      </c>
      <c r="S33" s="76">
        <f t="shared" si="7"/>
        <v>0</v>
      </c>
      <c r="T33" s="76">
        <f t="shared" si="7"/>
        <v>0</v>
      </c>
      <c r="U33" s="76">
        <f t="shared" si="7"/>
        <v>365892</v>
      </c>
      <c r="V33" s="76">
        <f t="shared" si="7"/>
        <v>36509711</v>
      </c>
      <c r="W33" s="76">
        <f t="shared" si="7"/>
        <v>36875603</v>
      </c>
      <c r="X33" s="76">
        <f t="shared" si="7"/>
        <v>0</v>
      </c>
      <c r="Y33" s="76">
        <f t="shared" si="7"/>
        <v>36875603</v>
      </c>
    </row>
    <row r="34" spans="1:25" ht="30.75" customHeight="1" x14ac:dyDescent="0.2">
      <c r="A34" s="349" t="s">
        <v>454</v>
      </c>
      <c r="B34" s="350"/>
      <c r="C34" s="350"/>
      <c r="D34" s="350"/>
      <c r="E34" s="350"/>
      <c r="F34" s="350"/>
      <c r="G34" s="9">
        <v>27</v>
      </c>
      <c r="H34" s="77">
        <f>SUM(H21:H29)</f>
        <v>0</v>
      </c>
      <c r="I34" s="77">
        <f t="shared" ref="I34:Y34" si="8">SUM(I21:I29)</f>
        <v>-128388</v>
      </c>
      <c r="J34" s="77">
        <f t="shared" si="8"/>
        <v>6656</v>
      </c>
      <c r="K34" s="77">
        <f t="shared" si="8"/>
        <v>0</v>
      </c>
      <c r="L34" s="77">
        <f t="shared" si="8"/>
        <v>2800000</v>
      </c>
      <c r="M34" s="77">
        <f t="shared" si="8"/>
        <v>0</v>
      </c>
      <c r="N34" s="77">
        <f t="shared" si="8"/>
        <v>0</v>
      </c>
      <c r="O34" s="77">
        <f t="shared" si="8"/>
        <v>0</v>
      </c>
      <c r="P34" s="77">
        <f t="shared" si="8"/>
        <v>0</v>
      </c>
      <c r="Q34" s="77">
        <f t="shared" si="8"/>
        <v>0</v>
      </c>
      <c r="R34" s="77">
        <f t="shared" si="8"/>
        <v>0</v>
      </c>
      <c r="S34" s="77">
        <f t="shared" si="8"/>
        <v>0</v>
      </c>
      <c r="T34" s="77">
        <f t="shared" si="8"/>
        <v>0</v>
      </c>
      <c r="U34" s="77">
        <f t="shared" si="8"/>
        <v>0</v>
      </c>
      <c r="V34" s="77">
        <f t="shared" si="8"/>
        <v>0</v>
      </c>
      <c r="W34" s="77">
        <f t="shared" si="8"/>
        <v>-2921732</v>
      </c>
      <c r="X34" s="77">
        <f t="shared" si="8"/>
        <v>0</v>
      </c>
      <c r="Y34" s="77">
        <f t="shared" si="8"/>
        <v>-2921732</v>
      </c>
    </row>
    <row r="35" spans="1:25" x14ac:dyDescent="0.2">
      <c r="A35" s="345" t="s">
        <v>373</v>
      </c>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row>
    <row r="36" spans="1:25" x14ac:dyDescent="0.2">
      <c r="A36" s="343" t="s">
        <v>374</v>
      </c>
      <c r="B36" s="343"/>
      <c r="C36" s="343"/>
      <c r="D36" s="343"/>
      <c r="E36" s="343"/>
      <c r="F36" s="343"/>
      <c r="G36" s="8">
        <v>28</v>
      </c>
      <c r="H36" s="74">
        <v>197519890</v>
      </c>
      <c r="I36" s="74">
        <v>202778150</v>
      </c>
      <c r="J36" s="74">
        <v>20051</v>
      </c>
      <c r="K36" s="74"/>
      <c r="L36" s="74">
        <v>2800000</v>
      </c>
      <c r="M36" s="74"/>
      <c r="N36" s="74"/>
      <c r="O36" s="74"/>
      <c r="P36" s="74"/>
      <c r="Q36" s="74"/>
      <c r="R36" s="74"/>
      <c r="S36" s="74"/>
      <c r="T36" s="74"/>
      <c r="U36" s="74">
        <v>369830</v>
      </c>
      <c r="V36" s="74">
        <v>36882258</v>
      </c>
      <c r="W36" s="75">
        <f>H36+I36+J36+K36-L36+M36+N36+O36+P36+Q36+R36+U36+V36+S36+T36</f>
        <v>434770179</v>
      </c>
      <c r="X36" s="74"/>
      <c r="Y36" s="75">
        <f t="shared" ref="Y36:Y38" si="9">W36+X36</f>
        <v>434770179</v>
      </c>
    </row>
    <row r="37" spans="1:25" x14ac:dyDescent="0.2">
      <c r="A37" s="326" t="s">
        <v>375</v>
      </c>
      <c r="B37" s="326"/>
      <c r="C37" s="326"/>
      <c r="D37" s="326"/>
      <c r="E37" s="326"/>
      <c r="F37" s="326"/>
      <c r="G37" s="8">
        <v>29</v>
      </c>
      <c r="H37" s="74"/>
      <c r="I37" s="74"/>
      <c r="J37" s="74"/>
      <c r="K37" s="74"/>
      <c r="L37" s="74"/>
      <c r="M37" s="74"/>
      <c r="N37" s="74"/>
      <c r="O37" s="74"/>
      <c r="P37" s="74"/>
      <c r="Q37" s="74"/>
      <c r="R37" s="74"/>
      <c r="S37" s="74"/>
      <c r="T37" s="74"/>
      <c r="U37" s="74"/>
      <c r="V37" s="74"/>
      <c r="W37" s="75">
        <f>H37+I37+J37+K37-L37+M37+N37+O37+P37+Q37+R37+U37+V37</f>
        <v>0</v>
      </c>
      <c r="X37" s="74"/>
      <c r="Y37" s="75">
        <f t="shared" si="9"/>
        <v>0</v>
      </c>
    </row>
    <row r="38" spans="1:25" x14ac:dyDescent="0.2">
      <c r="A38" s="326" t="s">
        <v>376</v>
      </c>
      <c r="B38" s="326"/>
      <c r="C38" s="326"/>
      <c r="D38" s="326"/>
      <c r="E38" s="326"/>
      <c r="F38" s="326"/>
      <c r="G38" s="8">
        <v>30</v>
      </c>
      <c r="H38" s="74"/>
      <c r="I38" s="74"/>
      <c r="J38" s="74"/>
      <c r="K38" s="74"/>
      <c r="L38" s="74"/>
      <c r="M38" s="74"/>
      <c r="N38" s="74"/>
      <c r="O38" s="74"/>
      <c r="P38" s="74"/>
      <c r="Q38" s="74"/>
      <c r="R38" s="74"/>
      <c r="S38" s="74"/>
      <c r="T38" s="74"/>
      <c r="U38" s="74"/>
      <c r="V38" s="74"/>
      <c r="W38" s="75">
        <f>H38+I38+J38+K38-L38+M38+N38+O38+P38+Q38+R38+U38+V38</f>
        <v>0</v>
      </c>
      <c r="X38" s="74"/>
      <c r="Y38" s="75">
        <f t="shared" si="9"/>
        <v>0</v>
      </c>
    </row>
    <row r="39" spans="1:25" ht="25.5" customHeight="1" x14ac:dyDescent="0.2">
      <c r="A39" s="327" t="s">
        <v>455</v>
      </c>
      <c r="B39" s="327"/>
      <c r="C39" s="327"/>
      <c r="D39" s="327"/>
      <c r="E39" s="327"/>
      <c r="F39" s="327"/>
      <c r="G39" s="9">
        <v>31</v>
      </c>
      <c r="H39" s="76">
        <f>H36+H37+H38</f>
        <v>197519890</v>
      </c>
      <c r="I39" s="76">
        <f t="shared" ref="I39:Y39" si="10">I36+I37+I38</f>
        <v>202778150</v>
      </c>
      <c r="J39" s="76">
        <f t="shared" si="10"/>
        <v>20051</v>
      </c>
      <c r="K39" s="76">
        <f t="shared" si="10"/>
        <v>0</v>
      </c>
      <c r="L39" s="76">
        <f t="shared" si="10"/>
        <v>2800000</v>
      </c>
      <c r="M39" s="76">
        <f t="shared" si="10"/>
        <v>0</v>
      </c>
      <c r="N39" s="76">
        <f t="shared" si="10"/>
        <v>0</v>
      </c>
      <c r="O39" s="76">
        <f t="shared" si="10"/>
        <v>0</v>
      </c>
      <c r="P39" s="76">
        <f t="shared" si="10"/>
        <v>0</v>
      </c>
      <c r="Q39" s="76">
        <f t="shared" si="10"/>
        <v>0</v>
      </c>
      <c r="R39" s="76">
        <f t="shared" si="10"/>
        <v>0</v>
      </c>
      <c r="S39" s="76">
        <f t="shared" si="10"/>
        <v>0</v>
      </c>
      <c r="T39" s="76">
        <f t="shared" si="10"/>
        <v>0</v>
      </c>
      <c r="U39" s="76">
        <f t="shared" si="10"/>
        <v>369830</v>
      </c>
      <c r="V39" s="76">
        <f t="shared" si="10"/>
        <v>36882258</v>
      </c>
      <c r="W39" s="76">
        <f t="shared" si="10"/>
        <v>434770179</v>
      </c>
      <c r="X39" s="76">
        <f t="shared" si="10"/>
        <v>0</v>
      </c>
      <c r="Y39" s="76">
        <f t="shared" si="10"/>
        <v>434770179</v>
      </c>
    </row>
    <row r="40" spans="1:25" x14ac:dyDescent="0.2">
      <c r="A40" s="326" t="s">
        <v>377</v>
      </c>
      <c r="B40" s="326"/>
      <c r="C40" s="326"/>
      <c r="D40" s="326"/>
      <c r="E40" s="326"/>
      <c r="F40" s="326"/>
      <c r="G40" s="8">
        <v>32</v>
      </c>
      <c r="H40" s="78">
        <v>0</v>
      </c>
      <c r="I40" s="78">
        <v>0</v>
      </c>
      <c r="J40" s="78">
        <v>0</v>
      </c>
      <c r="K40" s="78">
        <v>0</v>
      </c>
      <c r="L40" s="78">
        <v>0</v>
      </c>
      <c r="M40" s="78">
        <v>0</v>
      </c>
      <c r="N40" s="78">
        <v>0</v>
      </c>
      <c r="O40" s="78">
        <v>0</v>
      </c>
      <c r="P40" s="78">
        <v>0</v>
      </c>
      <c r="Q40" s="78">
        <v>0</v>
      </c>
      <c r="R40" s="78">
        <v>0</v>
      </c>
      <c r="S40" s="78"/>
      <c r="T40" s="78"/>
      <c r="U40" s="78">
        <v>0</v>
      </c>
      <c r="V40" s="74">
        <v>31114878</v>
      </c>
      <c r="W40" s="75">
        <f t="shared" ref="W40:W58" si="11">H40+I40+J40+K40-L40+M40+N40+O40+P40+Q40+R40+U40+V40+S40+T40</f>
        <v>31114878</v>
      </c>
      <c r="X40" s="74"/>
      <c r="Y40" s="75">
        <f t="shared" ref="Y40:Y58" si="12">W40+X40</f>
        <v>31114878</v>
      </c>
    </row>
    <row r="41" spans="1:25" x14ac:dyDescent="0.2">
      <c r="A41" s="326" t="s">
        <v>378</v>
      </c>
      <c r="B41" s="326"/>
      <c r="C41" s="326"/>
      <c r="D41" s="326"/>
      <c r="E41" s="326"/>
      <c r="F41" s="326"/>
      <c r="G41" s="8">
        <v>33</v>
      </c>
      <c r="H41" s="78">
        <v>0</v>
      </c>
      <c r="I41" s="78">
        <v>0</v>
      </c>
      <c r="J41" s="78">
        <v>0</v>
      </c>
      <c r="K41" s="78">
        <v>0</v>
      </c>
      <c r="L41" s="78">
        <v>0</v>
      </c>
      <c r="M41" s="78">
        <v>0</v>
      </c>
      <c r="N41" s="74"/>
      <c r="O41" s="78">
        <v>0</v>
      </c>
      <c r="P41" s="78">
        <v>0</v>
      </c>
      <c r="Q41" s="78">
        <v>0</v>
      </c>
      <c r="R41" s="78">
        <v>0</v>
      </c>
      <c r="S41" s="78"/>
      <c r="T41" s="78"/>
      <c r="U41" s="78">
        <v>0</v>
      </c>
      <c r="V41" s="78">
        <v>0</v>
      </c>
      <c r="W41" s="75">
        <f t="shared" si="11"/>
        <v>0</v>
      </c>
      <c r="X41" s="74"/>
      <c r="Y41" s="75">
        <f t="shared" si="12"/>
        <v>0</v>
      </c>
    </row>
    <row r="42" spans="1:25" ht="27" customHeight="1" x14ac:dyDescent="0.2">
      <c r="A42" s="326" t="s">
        <v>379</v>
      </c>
      <c r="B42" s="326"/>
      <c r="C42" s="326"/>
      <c r="D42" s="326"/>
      <c r="E42" s="326"/>
      <c r="F42" s="326"/>
      <c r="G42" s="8">
        <v>34</v>
      </c>
      <c r="H42" s="78">
        <v>0</v>
      </c>
      <c r="I42" s="78">
        <v>0</v>
      </c>
      <c r="J42" s="78">
        <v>0</v>
      </c>
      <c r="K42" s="78">
        <v>0</v>
      </c>
      <c r="L42" s="78">
        <v>0</v>
      </c>
      <c r="M42" s="78">
        <v>0</v>
      </c>
      <c r="N42" s="78">
        <v>0</v>
      </c>
      <c r="O42" s="74"/>
      <c r="P42" s="78">
        <v>0</v>
      </c>
      <c r="Q42" s="78">
        <v>0</v>
      </c>
      <c r="R42" s="78">
        <v>0</v>
      </c>
      <c r="S42" s="78"/>
      <c r="T42" s="78"/>
      <c r="U42" s="74"/>
      <c r="V42" s="74"/>
      <c r="W42" s="75">
        <f t="shared" si="11"/>
        <v>0</v>
      </c>
      <c r="X42" s="74"/>
      <c r="Y42" s="75">
        <f t="shared" si="12"/>
        <v>0</v>
      </c>
    </row>
    <row r="43" spans="1:25" ht="20.25" customHeight="1" x14ac:dyDescent="0.2">
      <c r="A43" s="326" t="s">
        <v>443</v>
      </c>
      <c r="B43" s="326"/>
      <c r="C43" s="326"/>
      <c r="D43" s="326"/>
      <c r="E43" s="326"/>
      <c r="F43" s="326"/>
      <c r="G43" s="8">
        <v>35</v>
      </c>
      <c r="H43" s="78">
        <v>0</v>
      </c>
      <c r="I43" s="78">
        <v>0</v>
      </c>
      <c r="J43" s="78">
        <v>0</v>
      </c>
      <c r="K43" s="78">
        <v>0</v>
      </c>
      <c r="L43" s="78">
        <v>0</v>
      </c>
      <c r="M43" s="78">
        <v>0</v>
      </c>
      <c r="N43" s="78">
        <v>0</v>
      </c>
      <c r="O43" s="78">
        <v>0</v>
      </c>
      <c r="P43" s="74"/>
      <c r="Q43" s="78">
        <v>0</v>
      </c>
      <c r="R43" s="78">
        <v>0</v>
      </c>
      <c r="S43" s="78"/>
      <c r="T43" s="78"/>
      <c r="U43" s="74"/>
      <c r="V43" s="74"/>
      <c r="W43" s="75">
        <f t="shared" si="11"/>
        <v>0</v>
      </c>
      <c r="X43" s="74"/>
      <c r="Y43" s="75">
        <f t="shared" si="12"/>
        <v>0</v>
      </c>
    </row>
    <row r="44" spans="1:25" ht="21" customHeight="1" x14ac:dyDescent="0.2">
      <c r="A44" s="326" t="s">
        <v>380</v>
      </c>
      <c r="B44" s="326"/>
      <c r="C44" s="326"/>
      <c r="D44" s="326"/>
      <c r="E44" s="326"/>
      <c r="F44" s="326"/>
      <c r="G44" s="8">
        <v>36</v>
      </c>
      <c r="H44" s="78">
        <v>0</v>
      </c>
      <c r="I44" s="78">
        <v>0</v>
      </c>
      <c r="J44" s="78">
        <v>0</v>
      </c>
      <c r="K44" s="78">
        <v>0</v>
      </c>
      <c r="L44" s="78">
        <v>0</v>
      </c>
      <c r="M44" s="78">
        <v>0</v>
      </c>
      <c r="N44" s="78">
        <v>0</v>
      </c>
      <c r="O44" s="78">
        <v>0</v>
      </c>
      <c r="P44" s="78">
        <v>0</v>
      </c>
      <c r="Q44" s="74"/>
      <c r="R44" s="78">
        <v>0</v>
      </c>
      <c r="S44" s="78"/>
      <c r="T44" s="78"/>
      <c r="U44" s="74"/>
      <c r="V44" s="74"/>
      <c r="W44" s="75">
        <f t="shared" si="11"/>
        <v>0</v>
      </c>
      <c r="X44" s="74"/>
      <c r="Y44" s="75">
        <f t="shared" si="12"/>
        <v>0</v>
      </c>
    </row>
    <row r="45" spans="1:25" ht="29.25" customHeight="1" x14ac:dyDescent="0.2">
      <c r="A45" s="326" t="s">
        <v>381</v>
      </c>
      <c r="B45" s="326"/>
      <c r="C45" s="326"/>
      <c r="D45" s="326"/>
      <c r="E45" s="326"/>
      <c r="F45" s="326"/>
      <c r="G45" s="8">
        <v>37</v>
      </c>
      <c r="H45" s="78">
        <v>0</v>
      </c>
      <c r="I45" s="78">
        <v>0</v>
      </c>
      <c r="J45" s="78">
        <v>0</v>
      </c>
      <c r="K45" s="78">
        <v>0</v>
      </c>
      <c r="L45" s="78">
        <v>0</v>
      </c>
      <c r="M45" s="78">
        <v>0</v>
      </c>
      <c r="N45" s="78">
        <v>0</v>
      </c>
      <c r="O45" s="78">
        <v>0</v>
      </c>
      <c r="P45" s="78">
        <v>0</v>
      </c>
      <c r="Q45" s="78">
        <v>0</v>
      </c>
      <c r="R45" s="74"/>
      <c r="S45" s="74"/>
      <c r="T45" s="74"/>
      <c r="U45" s="74"/>
      <c r="V45" s="74"/>
      <c r="W45" s="75">
        <f t="shared" si="11"/>
        <v>0</v>
      </c>
      <c r="X45" s="74"/>
      <c r="Y45" s="75">
        <f t="shared" si="12"/>
        <v>0</v>
      </c>
    </row>
    <row r="46" spans="1:25" ht="21" customHeight="1" x14ac:dyDescent="0.2">
      <c r="A46" s="326" t="s">
        <v>382</v>
      </c>
      <c r="B46" s="326"/>
      <c r="C46" s="326"/>
      <c r="D46" s="326"/>
      <c r="E46" s="326"/>
      <c r="F46" s="326"/>
      <c r="G46" s="8">
        <v>38</v>
      </c>
      <c r="H46" s="78">
        <v>0</v>
      </c>
      <c r="I46" s="78">
        <v>0</v>
      </c>
      <c r="J46" s="78">
        <v>0</v>
      </c>
      <c r="K46" s="78">
        <v>0</v>
      </c>
      <c r="L46" s="78">
        <v>0</v>
      </c>
      <c r="M46" s="78">
        <v>0</v>
      </c>
      <c r="N46" s="74"/>
      <c r="O46" s="74"/>
      <c r="P46" s="74"/>
      <c r="Q46" s="74"/>
      <c r="R46" s="74"/>
      <c r="S46" s="74"/>
      <c r="T46" s="74"/>
      <c r="U46" s="74"/>
      <c r="V46" s="74"/>
      <c r="W46" s="75">
        <f t="shared" si="11"/>
        <v>0</v>
      </c>
      <c r="X46" s="74"/>
      <c r="Y46" s="75">
        <f t="shared" si="12"/>
        <v>0</v>
      </c>
    </row>
    <row r="47" spans="1:25" x14ac:dyDescent="0.2">
      <c r="A47" s="326" t="s">
        <v>383</v>
      </c>
      <c r="B47" s="326"/>
      <c r="C47" s="326"/>
      <c r="D47" s="326"/>
      <c r="E47" s="326"/>
      <c r="F47" s="326"/>
      <c r="G47" s="8">
        <v>39</v>
      </c>
      <c r="H47" s="78">
        <v>0</v>
      </c>
      <c r="I47" s="78">
        <v>0</v>
      </c>
      <c r="J47" s="78">
        <v>0</v>
      </c>
      <c r="K47" s="78">
        <v>0</v>
      </c>
      <c r="L47" s="78">
        <v>0</v>
      </c>
      <c r="M47" s="78">
        <v>0</v>
      </c>
      <c r="N47" s="74"/>
      <c r="O47" s="74"/>
      <c r="P47" s="74"/>
      <c r="Q47" s="74"/>
      <c r="R47" s="74"/>
      <c r="S47" s="74"/>
      <c r="T47" s="74"/>
      <c r="U47" s="74"/>
      <c r="V47" s="74"/>
      <c r="W47" s="75">
        <f t="shared" si="11"/>
        <v>0</v>
      </c>
      <c r="X47" s="74"/>
      <c r="Y47" s="75">
        <f t="shared" si="12"/>
        <v>0</v>
      </c>
    </row>
    <row r="48" spans="1:25" x14ac:dyDescent="0.2">
      <c r="A48" s="326" t="s">
        <v>384</v>
      </c>
      <c r="B48" s="326"/>
      <c r="C48" s="326"/>
      <c r="D48" s="326"/>
      <c r="E48" s="326"/>
      <c r="F48" s="326"/>
      <c r="G48" s="8">
        <v>40</v>
      </c>
      <c r="H48" s="74"/>
      <c r="I48" s="74"/>
      <c r="J48" s="74"/>
      <c r="K48" s="125">
        <v>2200000</v>
      </c>
      <c r="L48" s="125"/>
      <c r="M48" s="74"/>
      <c r="N48" s="74"/>
      <c r="O48" s="74"/>
      <c r="P48" s="74"/>
      <c r="Q48" s="74"/>
      <c r="R48" s="74"/>
      <c r="S48" s="74"/>
      <c r="T48" s="74"/>
      <c r="U48" s="74">
        <v>-2200000</v>
      </c>
      <c r="V48" s="74"/>
      <c r="W48" s="75">
        <f t="shared" si="11"/>
        <v>0</v>
      </c>
      <c r="X48" s="74"/>
      <c r="Y48" s="75">
        <f t="shared" si="12"/>
        <v>0</v>
      </c>
    </row>
    <row r="49" spans="1:25" x14ac:dyDescent="0.2">
      <c r="A49" s="326" t="s">
        <v>456</v>
      </c>
      <c r="B49" s="326"/>
      <c r="C49" s="326"/>
      <c r="D49" s="326"/>
      <c r="E49" s="326"/>
      <c r="F49" s="326"/>
      <c r="G49" s="8">
        <v>41</v>
      </c>
      <c r="H49" s="78">
        <v>0</v>
      </c>
      <c r="I49" s="78">
        <v>0</v>
      </c>
      <c r="J49" s="78">
        <v>0</v>
      </c>
      <c r="K49" s="78">
        <v>0</v>
      </c>
      <c r="L49" s="78">
        <v>0</v>
      </c>
      <c r="M49" s="78">
        <v>0</v>
      </c>
      <c r="N49" s="74"/>
      <c r="O49" s="74"/>
      <c r="P49" s="74"/>
      <c r="Q49" s="74"/>
      <c r="R49" s="74"/>
      <c r="S49" s="74"/>
      <c r="T49" s="74"/>
      <c r="U49" s="74"/>
      <c r="V49" s="74"/>
      <c r="W49" s="75">
        <f t="shared" si="11"/>
        <v>0</v>
      </c>
      <c r="X49" s="74"/>
      <c r="Y49" s="75">
        <f t="shared" si="12"/>
        <v>0</v>
      </c>
    </row>
    <row r="50" spans="1:25" ht="32.25" customHeight="1" x14ac:dyDescent="0.2">
      <c r="A50" s="326" t="s">
        <v>457</v>
      </c>
      <c r="B50" s="326"/>
      <c r="C50" s="326"/>
      <c r="D50" s="326"/>
      <c r="E50" s="326"/>
      <c r="F50" s="326"/>
      <c r="G50" s="8">
        <v>42</v>
      </c>
      <c r="H50" s="74"/>
      <c r="I50" s="74"/>
      <c r="J50" s="74"/>
      <c r="K50" s="125"/>
      <c r="L50" s="125"/>
      <c r="M50" s="74"/>
      <c r="N50" s="74"/>
      <c r="O50" s="74"/>
      <c r="P50" s="74"/>
      <c r="Q50" s="74"/>
      <c r="R50" s="74"/>
      <c r="S50" s="74"/>
      <c r="T50" s="74"/>
      <c r="U50" s="74"/>
      <c r="V50" s="74"/>
      <c r="W50" s="75">
        <f t="shared" si="11"/>
        <v>0</v>
      </c>
      <c r="X50" s="74"/>
      <c r="Y50" s="75">
        <f t="shared" si="12"/>
        <v>0</v>
      </c>
    </row>
    <row r="51" spans="1:25" ht="26.25" customHeight="1" x14ac:dyDescent="0.2">
      <c r="A51" s="326" t="s">
        <v>444</v>
      </c>
      <c r="B51" s="326"/>
      <c r="C51" s="326"/>
      <c r="D51" s="326"/>
      <c r="E51" s="326"/>
      <c r="F51" s="326"/>
      <c r="G51" s="8">
        <v>43</v>
      </c>
      <c r="H51" s="74"/>
      <c r="I51" s="74"/>
      <c r="J51" s="74"/>
      <c r="K51" s="125"/>
      <c r="L51" s="125"/>
      <c r="M51" s="74"/>
      <c r="N51" s="74"/>
      <c r="O51" s="74"/>
      <c r="P51" s="74"/>
      <c r="Q51" s="74"/>
      <c r="R51" s="74"/>
      <c r="S51" s="74"/>
      <c r="T51" s="74"/>
      <c r="U51" s="74"/>
      <c r="V51" s="74"/>
      <c r="W51" s="75">
        <f t="shared" si="11"/>
        <v>0</v>
      </c>
      <c r="X51" s="74"/>
      <c r="Y51" s="75">
        <f t="shared" si="12"/>
        <v>0</v>
      </c>
    </row>
    <row r="52" spans="1:25" ht="22.5" customHeight="1" x14ac:dyDescent="0.2">
      <c r="A52" s="326" t="s">
        <v>458</v>
      </c>
      <c r="B52" s="326"/>
      <c r="C52" s="326"/>
      <c r="D52" s="326"/>
      <c r="E52" s="326"/>
      <c r="F52" s="326"/>
      <c r="G52" s="8">
        <v>44</v>
      </c>
      <c r="H52" s="74"/>
      <c r="I52" s="74"/>
      <c r="J52" s="74"/>
      <c r="K52" s="125"/>
      <c r="L52" s="125"/>
      <c r="M52" s="74"/>
      <c r="N52" s="74"/>
      <c r="O52" s="74"/>
      <c r="P52" s="74"/>
      <c r="Q52" s="74"/>
      <c r="R52" s="74"/>
      <c r="S52" s="74"/>
      <c r="T52" s="74"/>
      <c r="U52" s="74"/>
      <c r="V52" s="74"/>
      <c r="W52" s="75">
        <f t="shared" si="11"/>
        <v>0</v>
      </c>
      <c r="X52" s="74"/>
      <c r="Y52" s="75">
        <f t="shared" si="12"/>
        <v>0</v>
      </c>
    </row>
    <row r="53" spans="1:25" x14ac:dyDescent="0.2">
      <c r="A53" s="326" t="s">
        <v>459</v>
      </c>
      <c r="B53" s="326"/>
      <c r="C53" s="326"/>
      <c r="D53" s="326"/>
      <c r="E53" s="326"/>
      <c r="F53" s="326"/>
      <c r="G53" s="8">
        <v>45</v>
      </c>
      <c r="H53" s="74"/>
      <c r="I53" s="74"/>
      <c r="J53" s="74"/>
      <c r="K53" s="125"/>
      <c r="L53" s="125">
        <v>1005950</v>
      </c>
      <c r="M53" s="74"/>
      <c r="N53" s="74"/>
      <c r="O53" s="74"/>
      <c r="P53" s="74"/>
      <c r="Q53" s="74"/>
      <c r="R53" s="74"/>
      <c r="S53" s="74"/>
      <c r="T53" s="74"/>
      <c r="U53" s="74"/>
      <c r="V53" s="74"/>
      <c r="W53" s="75">
        <f t="shared" si="11"/>
        <v>-1005950</v>
      </c>
      <c r="X53" s="74"/>
      <c r="Y53" s="75">
        <f t="shared" si="12"/>
        <v>-1005950</v>
      </c>
    </row>
    <row r="54" spans="1:25" x14ac:dyDescent="0.2">
      <c r="A54" s="326" t="s">
        <v>446</v>
      </c>
      <c r="B54" s="326"/>
      <c r="C54" s="326"/>
      <c r="D54" s="326"/>
      <c r="E54" s="326"/>
      <c r="F54" s="326"/>
      <c r="G54" s="8">
        <v>46</v>
      </c>
      <c r="H54" s="74"/>
      <c r="I54" s="74"/>
      <c r="J54" s="74"/>
      <c r="K54" s="125"/>
      <c r="L54" s="125"/>
      <c r="M54" s="74"/>
      <c r="N54" s="74"/>
      <c r="O54" s="74"/>
      <c r="P54" s="74"/>
      <c r="Q54" s="74"/>
      <c r="R54" s="74"/>
      <c r="S54" s="74"/>
      <c r="T54" s="74"/>
      <c r="U54" s="74"/>
      <c r="V54" s="74"/>
      <c r="W54" s="75">
        <f t="shared" si="11"/>
        <v>0</v>
      </c>
      <c r="X54" s="74"/>
      <c r="Y54" s="75">
        <f t="shared" si="12"/>
        <v>0</v>
      </c>
    </row>
    <row r="55" spans="1:25" x14ac:dyDescent="0.2">
      <c r="A55" s="326" t="s">
        <v>447</v>
      </c>
      <c r="B55" s="326"/>
      <c r="C55" s="326"/>
      <c r="D55" s="326"/>
      <c r="E55" s="326"/>
      <c r="F55" s="326"/>
      <c r="G55" s="8">
        <v>47</v>
      </c>
      <c r="H55" s="74"/>
      <c r="I55" s="74"/>
      <c r="J55" s="74"/>
      <c r="K55" s="125"/>
      <c r="L55" s="125"/>
      <c r="M55" s="74"/>
      <c r="N55" s="74"/>
      <c r="O55" s="74"/>
      <c r="P55" s="74"/>
      <c r="Q55" s="74"/>
      <c r="R55" s="74"/>
      <c r="S55" s="74"/>
      <c r="T55" s="74"/>
      <c r="U55" s="74"/>
      <c r="V55" s="74">
        <v>-34961020</v>
      </c>
      <c r="W55" s="75">
        <f t="shared" si="11"/>
        <v>-34961020</v>
      </c>
      <c r="X55" s="74"/>
      <c r="Y55" s="75">
        <f t="shared" si="12"/>
        <v>-34961020</v>
      </c>
    </row>
    <row r="56" spans="1:25" x14ac:dyDescent="0.2">
      <c r="A56" s="326" t="s">
        <v>448</v>
      </c>
      <c r="B56" s="326"/>
      <c r="C56" s="326"/>
      <c r="D56" s="326"/>
      <c r="E56" s="326"/>
      <c r="F56" s="326"/>
      <c r="G56" s="8">
        <v>48</v>
      </c>
      <c r="H56" s="74"/>
      <c r="I56" s="74"/>
      <c r="J56" s="74"/>
      <c r="K56" s="125">
        <v>-2120000</v>
      </c>
      <c r="L56" s="125">
        <v>-2120000</v>
      </c>
      <c r="M56" s="74"/>
      <c r="N56" s="74"/>
      <c r="O56" s="74"/>
      <c r="P56" s="74"/>
      <c r="Q56" s="74"/>
      <c r="R56" s="74"/>
      <c r="S56" s="74"/>
      <c r="T56" s="74"/>
      <c r="U56" s="74">
        <v>2332000</v>
      </c>
      <c r="V56" s="125"/>
      <c r="W56" s="75">
        <f t="shared" si="11"/>
        <v>2332000</v>
      </c>
      <c r="X56" s="74"/>
      <c r="Y56" s="75">
        <f t="shared" si="12"/>
        <v>2332000</v>
      </c>
    </row>
    <row r="57" spans="1:25" ht="23.25" customHeight="1" x14ac:dyDescent="0.2">
      <c r="A57" s="326" t="s">
        <v>460</v>
      </c>
      <c r="B57" s="326"/>
      <c r="C57" s="326"/>
      <c r="D57" s="326"/>
      <c r="E57" s="326"/>
      <c r="F57" s="326"/>
      <c r="G57" s="8">
        <v>49</v>
      </c>
      <c r="H57" s="74"/>
      <c r="I57" s="74"/>
      <c r="J57" s="74">
        <v>1844113</v>
      </c>
      <c r="K57" s="125"/>
      <c r="L57" s="125"/>
      <c r="M57" s="74"/>
      <c r="N57" s="74"/>
      <c r="O57" s="74"/>
      <c r="P57" s="74"/>
      <c r="Q57" s="74"/>
      <c r="R57" s="74"/>
      <c r="S57" s="74"/>
      <c r="T57" s="74"/>
      <c r="U57" s="74">
        <v>77125</v>
      </c>
      <c r="V57" s="74">
        <v>-1921238</v>
      </c>
      <c r="W57" s="75">
        <f t="shared" si="11"/>
        <v>0</v>
      </c>
      <c r="X57" s="74"/>
      <c r="Y57" s="75">
        <f t="shared" si="12"/>
        <v>0</v>
      </c>
    </row>
    <row r="58" spans="1:25" ht="23.25" customHeight="1" x14ac:dyDescent="0.2">
      <c r="A58" s="326" t="s">
        <v>450</v>
      </c>
      <c r="B58" s="326"/>
      <c r="C58" s="326"/>
      <c r="D58" s="326"/>
      <c r="E58" s="326"/>
      <c r="F58" s="326"/>
      <c r="G58" s="8">
        <v>50</v>
      </c>
      <c r="H58" s="74"/>
      <c r="I58" s="74"/>
      <c r="J58" s="74"/>
      <c r="K58" s="125"/>
      <c r="L58" s="125"/>
      <c r="M58" s="74"/>
      <c r="N58" s="74"/>
      <c r="O58" s="74"/>
      <c r="P58" s="74"/>
      <c r="Q58" s="74"/>
      <c r="R58" s="74"/>
      <c r="S58" s="74"/>
      <c r="T58" s="74"/>
      <c r="U58" s="74"/>
      <c r="V58" s="74"/>
      <c r="W58" s="75">
        <f t="shared" si="11"/>
        <v>0</v>
      </c>
      <c r="X58" s="74"/>
      <c r="Y58" s="75">
        <f t="shared" si="12"/>
        <v>0</v>
      </c>
    </row>
    <row r="59" spans="1:25" ht="24" customHeight="1" x14ac:dyDescent="0.2">
      <c r="A59" s="344" t="s">
        <v>461</v>
      </c>
      <c r="B59" s="344"/>
      <c r="C59" s="344"/>
      <c r="D59" s="344"/>
      <c r="E59" s="344"/>
      <c r="F59" s="344"/>
      <c r="G59" s="10">
        <v>51</v>
      </c>
      <c r="H59" s="77">
        <f t="shared" ref="H59:T59" si="13">SUM(H39:H58)</f>
        <v>197519890</v>
      </c>
      <c r="I59" s="77">
        <f t="shared" si="13"/>
        <v>202778150</v>
      </c>
      <c r="J59" s="77">
        <f t="shared" si="13"/>
        <v>1864164</v>
      </c>
      <c r="K59" s="77">
        <f t="shared" si="13"/>
        <v>80000</v>
      </c>
      <c r="L59" s="77">
        <f t="shared" si="13"/>
        <v>1685950</v>
      </c>
      <c r="M59" s="77">
        <f t="shared" si="13"/>
        <v>0</v>
      </c>
      <c r="N59" s="77">
        <f t="shared" si="13"/>
        <v>0</v>
      </c>
      <c r="O59" s="77">
        <f t="shared" si="13"/>
        <v>0</v>
      </c>
      <c r="P59" s="77">
        <f t="shared" si="13"/>
        <v>0</v>
      </c>
      <c r="Q59" s="77">
        <f t="shared" si="13"/>
        <v>0</v>
      </c>
      <c r="R59" s="77">
        <f t="shared" si="13"/>
        <v>0</v>
      </c>
      <c r="S59" s="77">
        <f t="shared" si="13"/>
        <v>0</v>
      </c>
      <c r="T59" s="77">
        <f t="shared" si="13"/>
        <v>0</v>
      </c>
      <c r="U59" s="77">
        <f>SUM(U39:U58)</f>
        <v>578955</v>
      </c>
      <c r="V59" s="77">
        <f>SUM(V39:V58)</f>
        <v>31114878</v>
      </c>
      <c r="W59" s="77">
        <f>SUM(W39:W58)</f>
        <v>432250087</v>
      </c>
      <c r="X59" s="77">
        <f>SUM(X39:X58)</f>
        <v>0</v>
      </c>
      <c r="Y59" s="77">
        <f>SUM(Y39:Y58)</f>
        <v>432250087</v>
      </c>
    </row>
    <row r="60" spans="1:25" x14ac:dyDescent="0.2">
      <c r="A60" s="345" t="s">
        <v>385</v>
      </c>
      <c r="B60" s="346"/>
      <c r="C60" s="346"/>
      <c r="D60" s="346"/>
      <c r="E60" s="346"/>
      <c r="F60" s="346"/>
      <c r="G60" s="346"/>
      <c r="H60" s="346"/>
      <c r="I60" s="346"/>
      <c r="J60" s="346"/>
      <c r="K60" s="346"/>
      <c r="L60" s="346"/>
      <c r="M60" s="346"/>
      <c r="N60" s="346"/>
      <c r="O60" s="346"/>
      <c r="P60" s="346"/>
      <c r="Q60" s="346"/>
      <c r="R60" s="346"/>
      <c r="S60" s="346"/>
      <c r="T60" s="346"/>
      <c r="U60" s="346"/>
      <c r="V60" s="346"/>
      <c r="W60" s="346"/>
      <c r="X60" s="346"/>
      <c r="Y60" s="346"/>
    </row>
    <row r="61" spans="1:25" ht="31.5" customHeight="1" x14ac:dyDescent="0.2">
      <c r="A61" s="348" t="s">
        <v>462</v>
      </c>
      <c r="B61" s="348"/>
      <c r="C61" s="348"/>
      <c r="D61" s="348"/>
      <c r="E61" s="348"/>
      <c r="F61" s="348"/>
      <c r="G61" s="9">
        <v>52</v>
      </c>
      <c r="H61" s="76">
        <f t="shared" ref="H61:T61" si="14">SUM(H41:H49)</f>
        <v>0</v>
      </c>
      <c r="I61" s="76">
        <f t="shared" si="14"/>
        <v>0</v>
      </c>
      <c r="J61" s="76">
        <f t="shared" si="14"/>
        <v>0</v>
      </c>
      <c r="K61" s="76">
        <f t="shared" si="14"/>
        <v>2200000</v>
      </c>
      <c r="L61" s="76">
        <f t="shared" si="14"/>
        <v>0</v>
      </c>
      <c r="M61" s="76">
        <f t="shared" si="14"/>
        <v>0</v>
      </c>
      <c r="N61" s="76">
        <f t="shared" si="14"/>
        <v>0</v>
      </c>
      <c r="O61" s="76">
        <f t="shared" si="14"/>
        <v>0</v>
      </c>
      <c r="P61" s="76">
        <f t="shared" si="14"/>
        <v>0</v>
      </c>
      <c r="Q61" s="76">
        <f t="shared" si="14"/>
        <v>0</v>
      </c>
      <c r="R61" s="76">
        <f t="shared" si="14"/>
        <v>0</v>
      </c>
      <c r="S61" s="76">
        <f t="shared" si="14"/>
        <v>0</v>
      </c>
      <c r="T61" s="76">
        <f t="shared" si="14"/>
        <v>0</v>
      </c>
      <c r="U61" s="76">
        <f>SUM(U41:U49)</f>
        <v>-2200000</v>
      </c>
      <c r="V61" s="76">
        <f>SUM(V41:V49)</f>
        <v>0</v>
      </c>
      <c r="W61" s="76">
        <f>SUM(W41:W49)</f>
        <v>0</v>
      </c>
      <c r="X61" s="76">
        <f>SUM(X41:X49)</f>
        <v>0</v>
      </c>
      <c r="Y61" s="76">
        <f>SUM(Y41:Y49)</f>
        <v>0</v>
      </c>
    </row>
    <row r="62" spans="1:25" ht="27.75" customHeight="1" x14ac:dyDescent="0.2">
      <c r="A62" s="348" t="s">
        <v>463</v>
      </c>
      <c r="B62" s="348"/>
      <c r="C62" s="348"/>
      <c r="D62" s="348"/>
      <c r="E62" s="348"/>
      <c r="F62" s="348"/>
      <c r="G62" s="9">
        <v>53</v>
      </c>
      <c r="H62" s="76">
        <f t="shared" ref="H62:T62" si="15">H40+H61</f>
        <v>0</v>
      </c>
      <c r="I62" s="76">
        <f t="shared" si="15"/>
        <v>0</v>
      </c>
      <c r="J62" s="76">
        <f t="shared" si="15"/>
        <v>0</v>
      </c>
      <c r="K62" s="76">
        <f t="shared" si="15"/>
        <v>2200000</v>
      </c>
      <c r="L62" s="76">
        <f t="shared" si="15"/>
        <v>0</v>
      </c>
      <c r="M62" s="76">
        <f t="shared" si="15"/>
        <v>0</v>
      </c>
      <c r="N62" s="76">
        <f t="shared" si="15"/>
        <v>0</v>
      </c>
      <c r="O62" s="76">
        <f t="shared" si="15"/>
        <v>0</v>
      </c>
      <c r="P62" s="76">
        <f t="shared" si="15"/>
        <v>0</v>
      </c>
      <c r="Q62" s="76">
        <f t="shared" si="15"/>
        <v>0</v>
      </c>
      <c r="R62" s="76">
        <f t="shared" si="15"/>
        <v>0</v>
      </c>
      <c r="S62" s="76">
        <f t="shared" si="15"/>
        <v>0</v>
      </c>
      <c r="T62" s="76">
        <f t="shared" si="15"/>
        <v>0</v>
      </c>
      <c r="U62" s="76">
        <f>U40+U61</f>
        <v>-2200000</v>
      </c>
      <c r="V62" s="76">
        <f>V40+V61</f>
        <v>31114878</v>
      </c>
      <c r="W62" s="76">
        <f>W40+W61</f>
        <v>31114878</v>
      </c>
      <c r="X62" s="76">
        <f>X40+X61</f>
        <v>0</v>
      </c>
      <c r="Y62" s="76">
        <f>Y40+Y61</f>
        <v>31114878</v>
      </c>
    </row>
    <row r="63" spans="1:25" ht="29.25" customHeight="1" x14ac:dyDescent="0.2">
      <c r="A63" s="350" t="s">
        <v>464</v>
      </c>
      <c r="B63" s="350"/>
      <c r="C63" s="350"/>
      <c r="D63" s="350"/>
      <c r="E63" s="350"/>
      <c r="F63" s="350"/>
      <c r="G63" s="10">
        <v>54</v>
      </c>
      <c r="H63" s="77">
        <f t="shared" ref="H63:T63" si="16">SUM(H50:H58)</f>
        <v>0</v>
      </c>
      <c r="I63" s="77">
        <f t="shared" si="16"/>
        <v>0</v>
      </c>
      <c r="J63" s="77">
        <f t="shared" si="16"/>
        <v>1844113</v>
      </c>
      <c r="K63" s="77">
        <f t="shared" si="16"/>
        <v>-2120000</v>
      </c>
      <c r="L63" s="77">
        <f t="shared" si="16"/>
        <v>-1114050</v>
      </c>
      <c r="M63" s="77">
        <f t="shared" si="16"/>
        <v>0</v>
      </c>
      <c r="N63" s="77">
        <f t="shared" si="16"/>
        <v>0</v>
      </c>
      <c r="O63" s="77">
        <f t="shared" si="16"/>
        <v>0</v>
      </c>
      <c r="P63" s="77">
        <f t="shared" si="16"/>
        <v>0</v>
      </c>
      <c r="Q63" s="77">
        <f t="shared" si="16"/>
        <v>0</v>
      </c>
      <c r="R63" s="77">
        <f t="shared" si="16"/>
        <v>0</v>
      </c>
      <c r="S63" s="77">
        <f t="shared" si="16"/>
        <v>0</v>
      </c>
      <c r="T63" s="77">
        <f t="shared" si="16"/>
        <v>0</v>
      </c>
      <c r="U63" s="77">
        <f>SUM(U50:U58)</f>
        <v>2409125</v>
      </c>
      <c r="V63" s="77">
        <f>SUM(V50:V58)</f>
        <v>-36882258</v>
      </c>
      <c r="W63" s="77">
        <f>SUM(W50:W58)</f>
        <v>-33634970</v>
      </c>
      <c r="X63" s="77">
        <f>SUM(X50:X58)</f>
        <v>0</v>
      </c>
      <c r="Y63" s="77">
        <f>SUM(Y50:Y58)</f>
        <v>-33634970</v>
      </c>
    </row>
  </sheetData>
  <sheetProtection algorithmName="SHA-512" hashValue="q17Mnj40W64KhdnSUyIydmOU4DIQeAhqhgqRO3vXjFMN3DIeEwUNTa1P39CLaCSe+2YGItpdxLWlH1SJL/qT9A==" saltValue="zO69V2GIS99xZrGViQTYI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5" right="0.75" top="1" bottom="1" header="0.5" footer="0.5"/>
  <pageSetup paperSize="9" scale="44" fitToHeight="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tabSelected="1" zoomScale="68" zoomScaleNormal="68" workbookViewId="0">
      <selection activeCell="A5" sqref="A5"/>
    </sheetView>
  </sheetViews>
  <sheetFormatPr defaultRowHeight="12.75" x14ac:dyDescent="0.2"/>
  <cols>
    <col min="1" max="1" width="158.28515625" style="122" customWidth="1"/>
    <col min="2" max="9" width="9.140625" style="122"/>
    <col min="10" max="10" width="86" style="122" customWidth="1"/>
    <col min="11" max="16384" width="9.140625" style="122"/>
  </cols>
  <sheetData>
    <row r="1" spans="1:10" x14ac:dyDescent="0.2">
      <c r="A1" s="120" t="s">
        <v>517</v>
      </c>
      <c r="B1" s="121"/>
      <c r="C1" s="121"/>
      <c r="D1" s="121"/>
      <c r="E1" s="121"/>
      <c r="F1" s="121"/>
      <c r="G1" s="121"/>
      <c r="H1" s="121"/>
      <c r="I1" s="121"/>
      <c r="J1" s="121"/>
    </row>
    <row r="2" spans="1:10" x14ac:dyDescent="0.2">
      <c r="A2" s="121" t="s">
        <v>518</v>
      </c>
      <c r="B2" s="121"/>
      <c r="C2" s="121"/>
      <c r="D2" s="121"/>
      <c r="E2" s="121"/>
      <c r="F2" s="121"/>
      <c r="G2" s="121"/>
      <c r="H2" s="121"/>
      <c r="I2" s="121"/>
      <c r="J2" s="121"/>
    </row>
    <row r="3" spans="1:10" x14ac:dyDescent="0.2">
      <c r="A3" s="121"/>
      <c r="B3" s="121"/>
      <c r="C3" s="121"/>
      <c r="D3" s="121"/>
      <c r="E3" s="121"/>
      <c r="F3" s="121"/>
      <c r="G3" s="121"/>
      <c r="H3" s="121"/>
      <c r="I3" s="121"/>
      <c r="J3" s="121"/>
    </row>
    <row r="4" spans="1:10" x14ac:dyDescent="0.2">
      <c r="A4" s="121" t="s">
        <v>519</v>
      </c>
      <c r="B4" s="121"/>
      <c r="C4" s="121"/>
      <c r="D4" s="121"/>
      <c r="E4" s="121"/>
      <c r="F4" s="121"/>
      <c r="G4" s="121"/>
      <c r="H4" s="121"/>
      <c r="I4" s="121"/>
      <c r="J4" s="121"/>
    </row>
    <row r="5" spans="1:10" x14ac:dyDescent="0.2">
      <c r="A5" s="121"/>
      <c r="B5" s="121"/>
      <c r="C5" s="121"/>
      <c r="D5" s="121"/>
      <c r="E5" s="121"/>
      <c r="F5" s="121"/>
      <c r="G5" s="121"/>
      <c r="H5" s="121"/>
      <c r="I5" s="121"/>
      <c r="J5" s="121"/>
    </row>
    <row r="6" spans="1:10" x14ac:dyDescent="0.2">
      <c r="A6" s="121" t="s">
        <v>520</v>
      </c>
      <c r="B6" s="121"/>
      <c r="C6" s="121"/>
      <c r="D6" s="121"/>
      <c r="E6" s="121"/>
      <c r="F6" s="121"/>
      <c r="G6" s="121"/>
      <c r="H6" s="121"/>
      <c r="I6" s="121"/>
      <c r="J6" s="121"/>
    </row>
    <row r="7" spans="1:10" x14ac:dyDescent="0.2">
      <c r="A7" s="121"/>
      <c r="B7" s="121"/>
      <c r="C7" s="121"/>
      <c r="D7" s="121"/>
      <c r="E7" s="121"/>
      <c r="F7" s="121"/>
      <c r="G7" s="121"/>
      <c r="H7" s="121"/>
      <c r="I7" s="121"/>
      <c r="J7" s="121"/>
    </row>
    <row r="8" spans="1:10" x14ac:dyDescent="0.2">
      <c r="A8" s="121" t="s">
        <v>528</v>
      </c>
      <c r="B8" s="121"/>
      <c r="C8" s="121"/>
      <c r="D8" s="121"/>
      <c r="E8" s="121"/>
      <c r="F8" s="121"/>
      <c r="G8" s="121"/>
      <c r="H8" s="121"/>
      <c r="I8" s="121"/>
      <c r="J8" s="121"/>
    </row>
    <row r="9" spans="1:10" x14ac:dyDescent="0.2">
      <c r="A9" s="121"/>
      <c r="B9" s="121"/>
      <c r="C9" s="121"/>
      <c r="D9" s="121"/>
      <c r="E9" s="121"/>
      <c r="F9" s="121"/>
      <c r="G9" s="121"/>
      <c r="H9" s="121"/>
      <c r="I9" s="121"/>
      <c r="J9" s="121"/>
    </row>
    <row r="10" spans="1:10" x14ac:dyDescent="0.2">
      <c r="A10" s="121"/>
      <c r="B10" s="121"/>
      <c r="C10" s="121"/>
      <c r="D10" s="121"/>
      <c r="E10" s="121"/>
      <c r="F10" s="121"/>
      <c r="G10" s="121"/>
      <c r="H10" s="121"/>
      <c r="I10" s="121"/>
      <c r="J10" s="121"/>
    </row>
    <row r="11" spans="1:10" x14ac:dyDescent="0.2">
      <c r="A11" s="121" t="s">
        <v>521</v>
      </c>
      <c r="B11" s="121"/>
      <c r="C11" s="121"/>
      <c r="D11" s="121"/>
      <c r="E11" s="121"/>
      <c r="F11" s="121"/>
      <c r="G11" s="121"/>
      <c r="H11" s="121"/>
      <c r="I11" s="121"/>
      <c r="J11" s="121"/>
    </row>
    <row r="12" spans="1:10" x14ac:dyDescent="0.2">
      <c r="A12" s="121"/>
      <c r="B12" s="121"/>
      <c r="C12" s="121"/>
      <c r="D12" s="121"/>
      <c r="E12" s="121"/>
      <c r="F12" s="121"/>
      <c r="G12" s="121"/>
      <c r="H12" s="121"/>
      <c r="I12" s="121"/>
      <c r="J12" s="121"/>
    </row>
    <row r="13" spans="1:10" ht="90.75" customHeight="1" x14ac:dyDescent="0.2">
      <c r="A13" s="120" t="s">
        <v>522</v>
      </c>
      <c r="B13" s="121"/>
      <c r="C13" s="121"/>
      <c r="D13" s="121"/>
      <c r="E13" s="121"/>
      <c r="F13" s="121"/>
      <c r="G13" s="121"/>
      <c r="H13" s="121"/>
      <c r="I13" s="121"/>
      <c r="J13" s="121"/>
    </row>
    <row r="14" spans="1:10" ht="15.75" customHeight="1" x14ac:dyDescent="0.2">
      <c r="A14" s="121"/>
      <c r="B14" s="121"/>
      <c r="C14" s="121"/>
      <c r="D14" s="121"/>
      <c r="E14" s="121"/>
      <c r="F14" s="121"/>
      <c r="G14" s="121"/>
      <c r="H14" s="121"/>
      <c r="I14" s="121"/>
      <c r="J14" s="121"/>
    </row>
    <row r="15" spans="1:10" ht="90.75" customHeight="1" x14ac:dyDescent="0.2">
      <c r="A15" s="120" t="s">
        <v>523</v>
      </c>
      <c r="B15" s="121"/>
      <c r="C15" s="121"/>
      <c r="D15" s="121"/>
      <c r="E15" s="121"/>
      <c r="F15" s="121"/>
      <c r="G15" s="121"/>
      <c r="H15" s="121"/>
      <c r="I15" s="121"/>
      <c r="J15" s="121"/>
    </row>
    <row r="16" spans="1:10" ht="15.75" customHeight="1" x14ac:dyDescent="0.2">
      <c r="A16" s="121"/>
      <c r="B16" s="121"/>
      <c r="C16" s="121"/>
      <c r="D16" s="121"/>
      <c r="E16" s="121"/>
      <c r="F16" s="121"/>
      <c r="G16" s="121"/>
      <c r="H16" s="121"/>
      <c r="I16" s="121"/>
      <c r="J16" s="121"/>
    </row>
    <row r="17" spans="1:10" ht="102.75" customHeight="1" x14ac:dyDescent="0.2">
      <c r="A17" s="120" t="s">
        <v>524</v>
      </c>
      <c r="B17" s="121"/>
      <c r="C17" s="121"/>
      <c r="D17" s="121"/>
      <c r="E17" s="121"/>
      <c r="F17" s="121"/>
      <c r="G17" s="121"/>
      <c r="H17" s="121"/>
      <c r="I17" s="121"/>
      <c r="J17" s="121"/>
    </row>
    <row r="18" spans="1:10" x14ac:dyDescent="0.2">
      <c r="A18" s="121"/>
      <c r="B18" s="121"/>
      <c r="C18" s="121"/>
      <c r="D18" s="121"/>
      <c r="E18" s="121"/>
      <c r="F18" s="121"/>
      <c r="G18" s="121"/>
      <c r="H18" s="121"/>
      <c r="I18" s="121"/>
      <c r="J18" s="121"/>
    </row>
    <row r="19" spans="1:10" x14ac:dyDescent="0.2">
      <c r="A19" s="121"/>
      <c r="B19" s="121"/>
      <c r="C19" s="121"/>
      <c r="D19" s="121"/>
      <c r="E19" s="121"/>
      <c r="F19" s="121"/>
      <c r="G19" s="121"/>
      <c r="H19" s="121"/>
      <c r="I19" s="121"/>
      <c r="J19" s="121"/>
    </row>
    <row r="20" spans="1:10" ht="58.5" customHeight="1" x14ac:dyDescent="0.2">
      <c r="A20" s="121"/>
      <c r="B20" s="121"/>
      <c r="C20" s="121"/>
      <c r="D20" s="121"/>
      <c r="E20" s="121"/>
      <c r="F20" s="121"/>
      <c r="G20" s="121"/>
      <c r="H20" s="121"/>
      <c r="I20" s="121"/>
      <c r="J20" s="121"/>
    </row>
    <row r="21" spans="1:10" ht="60.75" customHeight="1" x14ac:dyDescent="0.2">
      <c r="A21" s="121"/>
      <c r="B21" s="121"/>
      <c r="C21" s="121"/>
      <c r="D21" s="121"/>
      <c r="E21" s="121"/>
      <c r="F21" s="121"/>
      <c r="G21" s="121"/>
      <c r="H21" s="121"/>
      <c r="I21" s="121"/>
      <c r="J21" s="121"/>
    </row>
    <row r="22" spans="1:10" ht="58.5" customHeight="1" x14ac:dyDescent="0.2">
      <c r="A22" s="121"/>
      <c r="B22" s="121"/>
      <c r="C22" s="121"/>
      <c r="D22" s="121"/>
      <c r="E22" s="121"/>
      <c r="F22" s="121"/>
      <c r="G22" s="121"/>
      <c r="H22" s="121"/>
      <c r="I22" s="121"/>
      <c r="J22" s="121"/>
    </row>
    <row r="23" spans="1:10" ht="52.5" customHeight="1" x14ac:dyDescent="0.2">
      <c r="A23" s="121"/>
      <c r="B23" s="121"/>
      <c r="C23" s="121"/>
      <c r="D23" s="121"/>
      <c r="E23" s="121"/>
      <c r="F23" s="121"/>
      <c r="G23" s="121"/>
      <c r="H23" s="121"/>
      <c r="I23" s="121"/>
      <c r="J23" s="121"/>
    </row>
    <row r="24" spans="1:10" x14ac:dyDescent="0.2">
      <c r="A24" s="121"/>
      <c r="B24" s="121"/>
      <c r="C24" s="121"/>
      <c r="D24" s="121"/>
      <c r="E24" s="121"/>
      <c r="F24" s="121"/>
      <c r="G24" s="121"/>
      <c r="H24" s="121"/>
      <c r="I24" s="121"/>
      <c r="J24" s="121"/>
    </row>
    <row r="25" spans="1:10" x14ac:dyDescent="0.2">
      <c r="A25" s="121"/>
      <c r="B25" s="121"/>
      <c r="C25" s="121"/>
      <c r="D25" s="121"/>
      <c r="E25" s="121"/>
      <c r="F25" s="121"/>
      <c r="G25" s="121"/>
      <c r="H25" s="121"/>
      <c r="I25" s="121"/>
      <c r="J25" s="121"/>
    </row>
    <row r="26" spans="1:10" x14ac:dyDescent="0.2">
      <c r="A26" s="121"/>
      <c r="B26" s="121"/>
      <c r="C26" s="121"/>
      <c r="D26" s="121"/>
      <c r="E26" s="121"/>
      <c r="F26" s="121"/>
      <c r="G26" s="121"/>
      <c r="H26" s="121"/>
      <c r="I26" s="121"/>
      <c r="J26" s="121"/>
    </row>
    <row r="27" spans="1:10" ht="71.25" customHeight="1" x14ac:dyDescent="0.2">
      <c r="A27" s="121"/>
      <c r="B27" s="121"/>
      <c r="C27" s="121"/>
      <c r="D27" s="121"/>
      <c r="E27" s="121"/>
      <c r="F27" s="121"/>
      <c r="G27" s="121"/>
      <c r="H27" s="121"/>
      <c r="I27" s="121"/>
      <c r="J27" s="121"/>
    </row>
    <row r="28" spans="1:10" ht="42.75" customHeight="1" x14ac:dyDescent="0.2">
      <c r="A28" s="121"/>
      <c r="B28" s="121"/>
      <c r="C28" s="121"/>
      <c r="D28" s="121"/>
      <c r="E28" s="121"/>
      <c r="F28" s="121"/>
      <c r="G28" s="121"/>
      <c r="H28" s="121"/>
      <c r="I28" s="121"/>
      <c r="J28" s="121"/>
    </row>
    <row r="29" spans="1:10" ht="43.5" customHeight="1" x14ac:dyDescent="0.2">
      <c r="A29" s="121"/>
      <c r="B29" s="121"/>
      <c r="C29" s="121"/>
      <c r="D29" s="121"/>
      <c r="E29" s="121"/>
      <c r="F29" s="121"/>
      <c r="G29" s="121"/>
      <c r="H29" s="121"/>
      <c r="I29" s="121"/>
      <c r="J29" s="121"/>
    </row>
    <row r="30" spans="1:10" ht="133.5" customHeight="1" x14ac:dyDescent="0.2">
      <c r="A30" s="121"/>
      <c r="B30" s="121"/>
      <c r="C30" s="121"/>
      <c r="D30" s="121"/>
      <c r="E30" s="121"/>
      <c r="F30" s="121"/>
      <c r="G30" s="121"/>
      <c r="H30" s="121"/>
      <c r="I30" s="121"/>
      <c r="J30" s="121"/>
    </row>
  </sheetData>
  <pageMargins left="0.7" right="0.7" top="0.75" bottom="0.75" header="0.3" footer="0.3"/>
  <pageSetup paperSize="9"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d8745bc5-821e-4205-946a-621c2da728c8"/>
    <ds:schemaRef ds:uri="http://purl.org/dc/dcmityp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schemas.microsoft.com/office/infopath/2007/PartnerControls"/>
    <ds:schemaRef ds:uri="22baa3bd-a2fa-4ea9-9ebb-3a9c6a55952b"/>
    <ds:schemaRef ds:uri="http://www.w3.org/XML/1998/namespace"/>
  </ds:schemaRefs>
</ds:datastoreItem>
</file>

<file path=customXml/itemProps2.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'P&amp;L'!Print_Area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Ivana Matijević</cp:lastModifiedBy>
  <cp:lastPrinted>2023-04-05T12:28:48Z</cp:lastPrinted>
  <dcterms:created xsi:type="dcterms:W3CDTF">2008-10-17T11:51:54Z</dcterms:created>
  <dcterms:modified xsi:type="dcterms:W3CDTF">2023-04-05T12:28:55Z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