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filterPrivacy="1"/>
  <workbookProtection workbookPassword="CA29" lockStructure="1"/>
  <bookViews>
    <workbookView xWindow="0" yWindow="0" windowWidth="28800" windowHeight="11925" activeTab="1"/>
  </bookViews>
  <sheets>
    <sheet name="General data" sheetId="6" r:id="rId1"/>
    <sheet name="BS" sheetId="1" r:id="rId2"/>
    <sheet name="P&amp;L" sheetId="2" r:id="rId3"/>
    <sheet name="CF_I" sheetId="3" r:id="rId4"/>
    <sheet name="SOCE" sheetId="5" r:id="rId5"/>
    <sheet name="Notes"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9" i="5" l="1"/>
  <c r="M39" i="5" s="1"/>
  <c r="K38" i="5"/>
  <c r="M38" i="5" s="1"/>
  <c r="K37" i="5"/>
  <c r="M37" i="5" s="1"/>
  <c r="K36" i="5"/>
  <c r="M36" i="5" s="1"/>
  <c r="L35" i="5"/>
  <c r="J35" i="5"/>
  <c r="I35" i="5"/>
  <c r="H35" i="5"/>
  <c r="G35" i="5"/>
  <c r="F35" i="5"/>
  <c r="E35" i="5"/>
  <c r="K34" i="5"/>
  <c r="M34" i="5" s="1"/>
  <c r="K33" i="5"/>
  <c r="M33" i="5" s="1"/>
  <c r="K32" i="5"/>
  <c r="M32" i="5" s="1"/>
  <c r="K31" i="5"/>
  <c r="M31" i="5" s="1"/>
  <c r="L30" i="5"/>
  <c r="L28" i="5" s="1"/>
  <c r="J30" i="5"/>
  <c r="J28" i="5" s="1"/>
  <c r="I30" i="5"/>
  <c r="I28" i="5" s="1"/>
  <c r="H30" i="5"/>
  <c r="H28" i="5" s="1"/>
  <c r="G30" i="5"/>
  <c r="G28" i="5" s="1"/>
  <c r="F30" i="5"/>
  <c r="E30" i="5"/>
  <c r="K29" i="5"/>
  <c r="M29" i="5" s="1"/>
  <c r="F28" i="5"/>
  <c r="L27" i="5"/>
  <c r="J27" i="5"/>
  <c r="I27" i="5"/>
  <c r="H27" i="5"/>
  <c r="G27" i="5"/>
  <c r="F27" i="5"/>
  <c r="E27" i="5"/>
  <c r="K26" i="5"/>
  <c r="M26" i="5" s="1"/>
  <c r="K25" i="5"/>
  <c r="M25" i="5" s="1"/>
  <c r="K24" i="5"/>
  <c r="M24" i="5" s="1"/>
  <c r="K22" i="5"/>
  <c r="K21" i="5"/>
  <c r="M21" i="5" s="1"/>
  <c r="K20" i="5"/>
  <c r="M20" i="5" s="1"/>
  <c r="K19" i="5"/>
  <c r="M19" i="5" s="1"/>
  <c r="L18" i="5"/>
  <c r="J18" i="5"/>
  <c r="I18" i="5"/>
  <c r="H18" i="5"/>
  <c r="G18" i="5"/>
  <c r="F18" i="5"/>
  <c r="E18" i="5"/>
  <c r="K17" i="5"/>
  <c r="M17" i="5" s="1"/>
  <c r="K16" i="5"/>
  <c r="M16" i="5" s="1"/>
  <c r="K15" i="5"/>
  <c r="M15" i="5" s="1"/>
  <c r="K14" i="5"/>
  <c r="M14" i="5" s="1"/>
  <c r="L13" i="5"/>
  <c r="J13" i="5"/>
  <c r="J11" i="5" s="1"/>
  <c r="I13" i="5"/>
  <c r="I11" i="5" s="1"/>
  <c r="H13" i="5"/>
  <c r="H11" i="5" s="1"/>
  <c r="G13" i="5"/>
  <c r="G11" i="5" s="1"/>
  <c r="F13" i="5"/>
  <c r="F11" i="5" s="1"/>
  <c r="E13" i="5"/>
  <c r="K12" i="5"/>
  <c r="M12" i="5" s="1"/>
  <c r="L11" i="5"/>
  <c r="L10" i="5"/>
  <c r="J10" i="5"/>
  <c r="I10" i="5"/>
  <c r="H10" i="5"/>
  <c r="G10" i="5"/>
  <c r="F10" i="5"/>
  <c r="E10" i="5"/>
  <c r="K9" i="5"/>
  <c r="M9" i="5" s="1"/>
  <c r="K8" i="5"/>
  <c r="M8" i="5" s="1"/>
  <c r="K7" i="5"/>
  <c r="M7" i="5" s="1"/>
  <c r="I52" i="3"/>
  <c r="H52" i="3"/>
  <c r="I37" i="3"/>
  <c r="H37" i="3"/>
  <c r="I18" i="3"/>
  <c r="H18" i="3"/>
  <c r="I9" i="3"/>
  <c r="I7" i="3" s="1"/>
  <c r="H9" i="3"/>
  <c r="H7" i="3" s="1"/>
  <c r="I86" i="2"/>
  <c r="F86" i="2"/>
  <c r="I85" i="2"/>
  <c r="F85" i="2"/>
  <c r="I84" i="2"/>
  <c r="F84" i="2"/>
  <c r="I82" i="2"/>
  <c r="F82" i="2"/>
  <c r="I81" i="2"/>
  <c r="F81" i="2"/>
  <c r="I80" i="2"/>
  <c r="F80" i="2"/>
  <c r="I79" i="2"/>
  <c r="F79" i="2"/>
  <c r="I78" i="2"/>
  <c r="F78" i="2"/>
  <c r="I77" i="2"/>
  <c r="F77" i="2"/>
  <c r="I76" i="2"/>
  <c r="F76" i="2"/>
  <c r="I75" i="2"/>
  <c r="F75" i="2"/>
  <c r="H74" i="2"/>
  <c r="G74" i="2"/>
  <c r="E74" i="2"/>
  <c r="D74" i="2"/>
  <c r="I71" i="2"/>
  <c r="F71" i="2"/>
  <c r="I70" i="2"/>
  <c r="F70" i="2"/>
  <c r="I68" i="2"/>
  <c r="F68" i="2"/>
  <c r="I67" i="2"/>
  <c r="F67" i="2"/>
  <c r="H66" i="2"/>
  <c r="G66" i="2"/>
  <c r="E66" i="2"/>
  <c r="D66" i="2"/>
  <c r="I64" i="2"/>
  <c r="F64" i="2"/>
  <c r="I63" i="2"/>
  <c r="F63" i="2"/>
  <c r="I62" i="2"/>
  <c r="F62" i="2"/>
  <c r="H61" i="2"/>
  <c r="G61" i="2"/>
  <c r="E61" i="2"/>
  <c r="D61" i="2"/>
  <c r="I60" i="2"/>
  <c r="F60" i="2"/>
  <c r="I59" i="2"/>
  <c r="F59" i="2"/>
  <c r="I58" i="2"/>
  <c r="F58" i="2"/>
  <c r="I57" i="2"/>
  <c r="F57" i="2"/>
  <c r="I56" i="2"/>
  <c r="F56" i="2"/>
  <c r="I55" i="2"/>
  <c r="F55" i="2"/>
  <c r="I54" i="2"/>
  <c r="F54" i="2"/>
  <c r="H53" i="2"/>
  <c r="G53" i="2"/>
  <c r="E53" i="2"/>
  <c r="D53" i="2"/>
  <c r="I52" i="2"/>
  <c r="F52" i="2"/>
  <c r="I51" i="2"/>
  <c r="F51" i="2"/>
  <c r="I50" i="2"/>
  <c r="F50" i="2"/>
  <c r="H49" i="2"/>
  <c r="G49" i="2"/>
  <c r="E49" i="2"/>
  <c r="D49" i="2"/>
  <c r="I48" i="2"/>
  <c r="F48" i="2"/>
  <c r="I47" i="2"/>
  <c r="F47" i="2"/>
  <c r="I46" i="2"/>
  <c r="F46" i="2"/>
  <c r="H45" i="2"/>
  <c r="G45" i="2"/>
  <c r="E45" i="2"/>
  <c r="D45" i="2"/>
  <c r="I43" i="2"/>
  <c r="F43" i="2"/>
  <c r="I42" i="2"/>
  <c r="F42" i="2"/>
  <c r="H41" i="2"/>
  <c r="G41" i="2"/>
  <c r="E41" i="2"/>
  <c r="D41" i="2"/>
  <c r="F41" i="2" s="1"/>
  <c r="I40" i="2"/>
  <c r="F40" i="2"/>
  <c r="I39" i="2"/>
  <c r="F39" i="2"/>
  <c r="H38" i="2"/>
  <c r="G38" i="2"/>
  <c r="E38" i="2"/>
  <c r="D38" i="2"/>
  <c r="I37" i="2"/>
  <c r="F37" i="2"/>
  <c r="I36" i="2"/>
  <c r="F36" i="2"/>
  <c r="H35" i="2"/>
  <c r="G35" i="2"/>
  <c r="E35" i="2"/>
  <c r="D35" i="2"/>
  <c r="F35" i="2" s="1"/>
  <c r="I34" i="2"/>
  <c r="F34" i="2"/>
  <c r="I33" i="2"/>
  <c r="F33" i="2"/>
  <c r="H32" i="2"/>
  <c r="G32" i="2"/>
  <c r="E32" i="2"/>
  <c r="E31" i="2" s="1"/>
  <c r="D32" i="2"/>
  <c r="F32" i="2" s="1"/>
  <c r="I30" i="2"/>
  <c r="F30" i="2"/>
  <c r="I29" i="2"/>
  <c r="F29" i="2"/>
  <c r="H28" i="2"/>
  <c r="G28" i="2"/>
  <c r="E28" i="2"/>
  <c r="D28" i="2"/>
  <c r="I27" i="2"/>
  <c r="F27" i="2"/>
  <c r="I26" i="2"/>
  <c r="F26" i="2"/>
  <c r="H25" i="2"/>
  <c r="G25" i="2"/>
  <c r="G24" i="2" s="1"/>
  <c r="E25" i="2"/>
  <c r="D25" i="2"/>
  <c r="I23" i="2"/>
  <c r="F23" i="2"/>
  <c r="I22" i="2"/>
  <c r="F22" i="2"/>
  <c r="I21" i="2"/>
  <c r="F21" i="2"/>
  <c r="I20" i="2"/>
  <c r="F20" i="2"/>
  <c r="I19" i="2"/>
  <c r="F19" i="2"/>
  <c r="I18" i="2"/>
  <c r="F18" i="2"/>
  <c r="I17" i="2"/>
  <c r="F17" i="2"/>
  <c r="I16" i="2"/>
  <c r="F16" i="2"/>
  <c r="I15" i="2"/>
  <c r="F15" i="2"/>
  <c r="I14" i="2"/>
  <c r="F14" i="2"/>
  <c r="H13" i="2"/>
  <c r="G13" i="2"/>
  <c r="E13" i="2"/>
  <c r="D13" i="2"/>
  <c r="I12" i="2"/>
  <c r="F12" i="2"/>
  <c r="I11" i="2"/>
  <c r="F11" i="2"/>
  <c r="I10" i="2"/>
  <c r="F10" i="2"/>
  <c r="I9" i="2"/>
  <c r="F9" i="2"/>
  <c r="I8" i="2"/>
  <c r="F8" i="2"/>
  <c r="H7" i="2"/>
  <c r="G7" i="2"/>
  <c r="E7" i="2"/>
  <c r="D7" i="2"/>
  <c r="I125" i="1"/>
  <c r="F125" i="1"/>
  <c r="I123" i="1"/>
  <c r="F123" i="1"/>
  <c r="I122" i="1"/>
  <c r="F122" i="1"/>
  <c r="H121" i="1"/>
  <c r="G121" i="1"/>
  <c r="E121" i="1"/>
  <c r="D121" i="1"/>
  <c r="I120" i="1"/>
  <c r="F120" i="1"/>
  <c r="I119" i="1"/>
  <c r="F119" i="1"/>
  <c r="I118" i="1"/>
  <c r="F118" i="1"/>
  <c r="I117" i="1"/>
  <c r="F117" i="1"/>
  <c r="H116" i="1"/>
  <c r="G116" i="1"/>
  <c r="E116" i="1"/>
  <c r="D116" i="1"/>
  <c r="I115" i="1"/>
  <c r="F115" i="1"/>
  <c r="I114" i="1"/>
  <c r="F114" i="1"/>
  <c r="I113" i="1"/>
  <c r="F113" i="1"/>
  <c r="H112" i="1"/>
  <c r="I112" i="1" s="1"/>
  <c r="G112" i="1"/>
  <c r="E112" i="1"/>
  <c r="D112" i="1"/>
  <c r="I111" i="1"/>
  <c r="F111" i="1"/>
  <c r="I110" i="1"/>
  <c r="F110" i="1"/>
  <c r="I109" i="1"/>
  <c r="F109" i="1"/>
  <c r="H108" i="1"/>
  <c r="G108" i="1"/>
  <c r="E108" i="1"/>
  <c r="D108" i="1"/>
  <c r="I107" i="1"/>
  <c r="F107" i="1"/>
  <c r="I106" i="1"/>
  <c r="F106" i="1"/>
  <c r="H105" i="1"/>
  <c r="G105" i="1"/>
  <c r="E105" i="1"/>
  <c r="D105" i="1"/>
  <c r="F105" i="1" s="1"/>
  <c r="I104" i="1"/>
  <c r="F104" i="1"/>
  <c r="I103" i="1"/>
  <c r="F103" i="1"/>
  <c r="I102" i="1"/>
  <c r="F102" i="1"/>
  <c r="I101" i="1"/>
  <c r="F101" i="1"/>
  <c r="I100" i="1"/>
  <c r="F100" i="1"/>
  <c r="I99" i="1"/>
  <c r="F99" i="1"/>
  <c r="I98" i="1"/>
  <c r="F98" i="1"/>
  <c r="H97" i="1"/>
  <c r="G97" i="1"/>
  <c r="E97" i="1"/>
  <c r="D97" i="1"/>
  <c r="I96" i="1"/>
  <c r="F96" i="1"/>
  <c r="I95" i="1"/>
  <c r="F95" i="1"/>
  <c r="I94" i="1"/>
  <c r="F94" i="1"/>
  <c r="I93" i="1"/>
  <c r="F93" i="1"/>
  <c r="H92" i="1"/>
  <c r="G92" i="1"/>
  <c r="E92" i="1"/>
  <c r="D92" i="1"/>
  <c r="I91" i="1"/>
  <c r="F91" i="1"/>
  <c r="I90" i="1"/>
  <c r="F90" i="1"/>
  <c r="H89" i="1"/>
  <c r="G89" i="1"/>
  <c r="E89" i="1"/>
  <c r="D89" i="1"/>
  <c r="I88" i="1"/>
  <c r="F88" i="1"/>
  <c r="I87" i="1"/>
  <c r="F87" i="1"/>
  <c r="I86" i="1"/>
  <c r="F86" i="1"/>
  <c r="H85" i="1"/>
  <c r="G85" i="1"/>
  <c r="E85" i="1"/>
  <c r="D85" i="1"/>
  <c r="F85" i="1" s="1"/>
  <c r="I84" i="1"/>
  <c r="F84" i="1"/>
  <c r="I83" i="1"/>
  <c r="F83" i="1"/>
  <c r="I82" i="1"/>
  <c r="F82" i="1"/>
  <c r="H81" i="1"/>
  <c r="G81" i="1"/>
  <c r="E81" i="1"/>
  <c r="D81" i="1"/>
  <c r="I80" i="1"/>
  <c r="F80" i="1"/>
  <c r="I79" i="1"/>
  <c r="F79" i="1"/>
  <c r="I78" i="1"/>
  <c r="F78" i="1"/>
  <c r="H77" i="1"/>
  <c r="H76" i="1" s="1"/>
  <c r="G77" i="1"/>
  <c r="E77" i="1"/>
  <c r="D77" i="1"/>
  <c r="F77" i="1" s="1"/>
  <c r="I74" i="1"/>
  <c r="F74" i="1"/>
  <c r="I72" i="1"/>
  <c r="F72" i="1"/>
  <c r="I71" i="1"/>
  <c r="F71" i="1"/>
  <c r="I70" i="1"/>
  <c r="F70" i="1"/>
  <c r="H69" i="1"/>
  <c r="G69" i="1"/>
  <c r="E69" i="1"/>
  <c r="D69" i="1"/>
  <c r="I68" i="1"/>
  <c r="F68" i="1"/>
  <c r="I67" i="1"/>
  <c r="F67" i="1"/>
  <c r="I66" i="1"/>
  <c r="F66" i="1"/>
  <c r="I65" i="1"/>
  <c r="F65" i="1"/>
  <c r="I64" i="1"/>
  <c r="F64" i="1"/>
  <c r="H63" i="1"/>
  <c r="G63" i="1"/>
  <c r="G62" i="1" s="1"/>
  <c r="E63" i="1"/>
  <c r="E62" i="1" s="1"/>
  <c r="D63" i="1"/>
  <c r="I61" i="1"/>
  <c r="F61" i="1"/>
  <c r="I60" i="1"/>
  <c r="F60" i="1"/>
  <c r="I59" i="1"/>
  <c r="F59" i="1"/>
  <c r="H58" i="1"/>
  <c r="G58" i="1"/>
  <c r="E58" i="1"/>
  <c r="D58" i="1"/>
  <c r="I57" i="1"/>
  <c r="F57" i="1"/>
  <c r="I56" i="1"/>
  <c r="F56" i="1"/>
  <c r="I55" i="1"/>
  <c r="F55" i="1"/>
  <c r="H54" i="1"/>
  <c r="G54" i="1"/>
  <c r="E54" i="1"/>
  <c r="D54" i="1"/>
  <c r="I52" i="1"/>
  <c r="F52" i="1"/>
  <c r="I51" i="1"/>
  <c r="F51" i="1"/>
  <c r="H50" i="1"/>
  <c r="G50" i="1"/>
  <c r="E50" i="1"/>
  <c r="D50" i="1"/>
  <c r="I49" i="1"/>
  <c r="F49" i="1"/>
  <c r="I48" i="1"/>
  <c r="F48" i="1"/>
  <c r="I47" i="1"/>
  <c r="F47" i="1"/>
  <c r="I46" i="1"/>
  <c r="F46" i="1"/>
  <c r="I45" i="1"/>
  <c r="F45" i="1"/>
  <c r="I44" i="1"/>
  <c r="F44" i="1"/>
  <c r="I43" i="1"/>
  <c r="F43" i="1"/>
  <c r="H42" i="1"/>
  <c r="G42" i="1"/>
  <c r="E42" i="1"/>
  <c r="D42" i="1"/>
  <c r="I41" i="1"/>
  <c r="F41" i="1"/>
  <c r="I40" i="1"/>
  <c r="F40" i="1"/>
  <c r="I39" i="1"/>
  <c r="F39" i="1"/>
  <c r="I38" i="1"/>
  <c r="F38" i="1"/>
  <c r="I37" i="1"/>
  <c r="F37" i="1"/>
  <c r="H36" i="1"/>
  <c r="G36" i="1"/>
  <c r="E36" i="1"/>
  <c r="D36" i="1"/>
  <c r="I35" i="1"/>
  <c r="F35" i="1"/>
  <c r="I34" i="1"/>
  <c r="F34" i="1"/>
  <c r="I33" i="1"/>
  <c r="F33" i="1"/>
  <c r="I32" i="1"/>
  <c r="F32" i="1"/>
  <c r="I31" i="1"/>
  <c r="F31" i="1"/>
  <c r="H30" i="1"/>
  <c r="G30" i="1"/>
  <c r="E30" i="1"/>
  <c r="D30" i="1"/>
  <c r="I29" i="1"/>
  <c r="F29" i="1"/>
  <c r="I28" i="1"/>
  <c r="F28" i="1"/>
  <c r="I27" i="1"/>
  <c r="F27" i="1"/>
  <c r="I26" i="1"/>
  <c r="F26" i="1"/>
  <c r="H25" i="1"/>
  <c r="G25" i="1"/>
  <c r="E25" i="1"/>
  <c r="D25" i="1"/>
  <c r="I24" i="1"/>
  <c r="F24" i="1"/>
  <c r="I23" i="1"/>
  <c r="F23" i="1"/>
  <c r="H22" i="1"/>
  <c r="G22" i="1"/>
  <c r="E22" i="1"/>
  <c r="D22" i="1"/>
  <c r="I20" i="1"/>
  <c r="F20" i="1"/>
  <c r="I19" i="1"/>
  <c r="F19" i="1"/>
  <c r="I18" i="1"/>
  <c r="F18" i="1"/>
  <c r="H17" i="1"/>
  <c r="G17" i="1"/>
  <c r="E17" i="1"/>
  <c r="D17" i="1"/>
  <c r="I16" i="1"/>
  <c r="F16" i="1"/>
  <c r="I14" i="1"/>
  <c r="F14" i="1"/>
  <c r="I13" i="1"/>
  <c r="F13" i="1"/>
  <c r="I12" i="1"/>
  <c r="F12" i="1"/>
  <c r="H11" i="1"/>
  <c r="G11" i="1"/>
  <c r="E11" i="1"/>
  <c r="D11" i="1"/>
  <c r="I10" i="1"/>
  <c r="F10" i="1"/>
  <c r="I9" i="1"/>
  <c r="F9" i="1"/>
  <c r="H8" i="1"/>
  <c r="G8" i="1"/>
  <c r="E8" i="1"/>
  <c r="D8" i="1"/>
  <c r="M22" i="5" l="1"/>
  <c r="F38" i="2"/>
  <c r="I25" i="1"/>
  <c r="F97" i="1"/>
  <c r="F61" i="2"/>
  <c r="F49" i="2"/>
  <c r="F112" i="1"/>
  <c r="F58" i="1"/>
  <c r="H53" i="1"/>
  <c r="I54" i="1"/>
  <c r="F54" i="1"/>
  <c r="F42" i="1"/>
  <c r="F30" i="1"/>
  <c r="F25" i="1"/>
  <c r="F22" i="1"/>
  <c r="H6" i="3"/>
  <c r="H58" i="3" s="1"/>
  <c r="H60" i="3" s="1"/>
  <c r="H62" i="3" s="1"/>
  <c r="I74" i="2"/>
  <c r="I66" i="2"/>
  <c r="F66" i="2"/>
  <c r="I61" i="2"/>
  <c r="I49" i="2"/>
  <c r="G44" i="2"/>
  <c r="E44" i="2"/>
  <c r="I38" i="2"/>
  <c r="E24" i="2"/>
  <c r="F28" i="2"/>
  <c r="I105" i="1"/>
  <c r="I89" i="1"/>
  <c r="F89" i="1"/>
  <c r="D53" i="1"/>
  <c r="F50" i="1"/>
  <c r="I42" i="1"/>
  <c r="E53" i="1"/>
  <c r="I35" i="2"/>
  <c r="K27" i="5"/>
  <c r="M27" i="5" s="1"/>
  <c r="J40" i="5"/>
  <c r="I17" i="1"/>
  <c r="E21" i="1"/>
  <c r="E15" i="1" s="1"/>
  <c r="E76" i="1"/>
  <c r="E124" i="1" s="1"/>
  <c r="I108" i="1"/>
  <c r="I116" i="1"/>
  <c r="E72" i="2"/>
  <c r="I13" i="2"/>
  <c r="I6" i="3"/>
  <c r="I58" i="3" s="1"/>
  <c r="I60" i="3" s="1"/>
  <c r="I62" i="3" s="1"/>
  <c r="F40" i="5"/>
  <c r="F8" i="1"/>
  <c r="F36" i="1"/>
  <c r="I50" i="1"/>
  <c r="I77" i="1"/>
  <c r="F81" i="1"/>
  <c r="I92" i="1"/>
  <c r="F121" i="1"/>
  <c r="G72" i="2"/>
  <c r="F13" i="2"/>
  <c r="I28" i="2"/>
  <c r="F74" i="2"/>
  <c r="G23" i="5"/>
  <c r="D21" i="1"/>
  <c r="I69" i="1"/>
  <c r="I41" i="2"/>
  <c r="L23" i="5"/>
  <c r="I22" i="1"/>
  <c r="I36" i="1"/>
  <c r="F69" i="1"/>
  <c r="D76" i="1"/>
  <c r="D124" i="1" s="1"/>
  <c r="I85" i="1"/>
  <c r="I121" i="1"/>
  <c r="D31" i="2"/>
  <c r="F31" i="2" s="1"/>
  <c r="I53" i="2"/>
  <c r="F17" i="1"/>
  <c r="I30" i="1"/>
  <c r="I58" i="1"/>
  <c r="I81" i="1"/>
  <c r="F92" i="1"/>
  <c r="F108" i="1"/>
  <c r="F116" i="1"/>
  <c r="I32" i="2"/>
  <c r="F53" i="2"/>
  <c r="K10" i="5"/>
  <c r="M10" i="5" s="1"/>
  <c r="F63" i="1"/>
  <c r="D62" i="1"/>
  <c r="F62" i="1" s="1"/>
  <c r="K18" i="5"/>
  <c r="I23" i="5"/>
  <c r="I40" i="5"/>
  <c r="F11" i="1"/>
  <c r="I11" i="1"/>
  <c r="H21" i="1"/>
  <c r="H15" i="1" s="1"/>
  <c r="H72" i="2"/>
  <c r="I7" i="2"/>
  <c r="I25" i="2"/>
  <c r="H24" i="2"/>
  <c r="H31" i="2"/>
  <c r="I45" i="2"/>
  <c r="H44" i="2"/>
  <c r="I44" i="2" s="1"/>
  <c r="F23" i="5"/>
  <c r="J23" i="5"/>
  <c r="D72" i="2"/>
  <c r="F7" i="2"/>
  <c r="F25" i="2"/>
  <c r="D24" i="2"/>
  <c r="F45" i="2"/>
  <c r="D44" i="2"/>
  <c r="K13" i="5"/>
  <c r="M13" i="5" s="1"/>
  <c r="E11" i="5"/>
  <c r="K11" i="5" s="1"/>
  <c r="M11" i="5" s="1"/>
  <c r="G40" i="5"/>
  <c r="K35" i="5"/>
  <c r="M35" i="5" s="1"/>
  <c r="I8" i="1"/>
  <c r="I63" i="1"/>
  <c r="H62" i="1"/>
  <c r="I62" i="1" s="1"/>
  <c r="H124" i="1"/>
  <c r="H23" i="5"/>
  <c r="K30" i="5"/>
  <c r="M30" i="5" s="1"/>
  <c r="H40" i="5"/>
  <c r="L40" i="5"/>
  <c r="E28" i="5"/>
  <c r="K28" i="5" s="1"/>
  <c r="M28" i="5" s="1"/>
  <c r="G21" i="1"/>
  <c r="G53" i="1"/>
  <c r="I53" i="1" s="1"/>
  <c r="G76" i="1"/>
  <c r="I76" i="1" s="1"/>
  <c r="I97" i="1"/>
  <c r="G31" i="2"/>
  <c r="I31" i="2" s="1"/>
  <c r="M18" i="5" l="1"/>
  <c r="F44" i="2"/>
  <c r="F72" i="2"/>
  <c r="E73" i="2"/>
  <c r="H65" i="2"/>
  <c r="H69" i="2" s="1"/>
  <c r="H83" i="2" s="1"/>
  <c r="E65" i="2"/>
  <c r="E69" i="2" s="1"/>
  <c r="E83" i="2" s="1"/>
  <c r="F53" i="1"/>
  <c r="E23" i="5"/>
  <c r="K23" i="5" s="1"/>
  <c r="I24" i="2"/>
  <c r="H73" i="1"/>
  <c r="E73" i="1"/>
  <c r="F124" i="1"/>
  <c r="I72" i="2"/>
  <c r="F76" i="1"/>
  <c r="F21" i="1"/>
  <c r="D15" i="1"/>
  <c r="F15" i="1" s="1"/>
  <c r="G15" i="1"/>
  <c r="I21" i="1"/>
  <c r="H73" i="2"/>
  <c r="D73" i="2"/>
  <c r="F73" i="2" s="1"/>
  <c r="F24" i="2"/>
  <c r="E40" i="5"/>
  <c r="K40" i="5" s="1"/>
  <c r="M40" i="5" s="1"/>
  <c r="G65" i="2"/>
  <c r="D65" i="2"/>
  <c r="G73" i="2"/>
  <c r="G124" i="1"/>
  <c r="I124" i="1" s="1"/>
  <c r="M23" i="5" l="1"/>
  <c r="I73" i="2"/>
  <c r="D73" i="1"/>
  <c r="F73" i="1" s="1"/>
  <c r="F65" i="2"/>
  <c r="D69" i="2"/>
  <c r="G69" i="2"/>
  <c r="I65" i="2"/>
  <c r="I15" i="1"/>
  <c r="G73" i="1"/>
  <c r="I73" i="1" s="1"/>
  <c r="G83" i="2" l="1"/>
  <c r="I83" i="2" s="1"/>
  <c r="I69" i="2"/>
  <c r="F69" i="2"/>
  <c r="D83" i="2"/>
  <c r="F83" i="2" s="1"/>
</calcChain>
</file>

<file path=xl/sharedStrings.xml><?xml version="1.0" encoding="utf-8"?>
<sst xmlns="http://schemas.openxmlformats.org/spreadsheetml/2006/main" count="452" uniqueCount="438">
  <si>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</si>
  <si>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</si>
  <si>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</si>
  <si>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</si>
  <si>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</si>
  <si>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</si>
  <si>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</si>
  <si>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</si>
  <si>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</si>
  <si>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</si>
  <si>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</si>
  <si>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</si>
  <si>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</si>
  <si>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</si>
  <si>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</si>
  <si>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</si>
  <si>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</si>
  <si>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</si>
  <si>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</si>
  <si>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</si>
  <si>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</si>
  <si>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</si>
  <si>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</si>
  <si>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</si>
  <si>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</si>
  <si>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</si>
  <si>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</si>
  <si>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</si>
  <si>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</si>
  <si>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</si>
  <si>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</si>
  <si>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</si>
  <si>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</si>
  <si>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</si>
  <si>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</si>
  <si>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</si>
  <si>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</si>
  <si>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</si>
  <si>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</si>
  <si>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</si>
  <si>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</si>
  <si>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</si>
  <si>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1"/>
        <color theme="1"/>
        <rFont val="Calibri"/>
        <family val="2"/>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</si>
  <si>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</si>
  <si>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</si>
  <si>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</si>
  <si>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</si>
  <si>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</si>
  <si>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</si>
  <si>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</si>
  <si>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</si>
  <si>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</si>
  <si>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</si>
  <si>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</si>
  <si>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</si>
  <si>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</si>
  <si>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color theme="1"/>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</si>
  <si>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</si>
  <si>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</si>
  <si>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color theme="1"/>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</si>
  <si>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</si>
  <si>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</si>
  <si>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</si>
  <si>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color theme="1"/>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</si>
  <si>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</si>
  <si>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color theme="1"/>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</si>
  <si>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</si>
  <si>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</si>
  <si>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</si>
  <si>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color theme="1"/>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</si>
  <si>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</si>
  <si>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</si>
  <si>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</si>
  <si>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</si>
  <si>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</si>
  <si>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</si>
  <si>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</si>
  <si>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</si>
  <si>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</si>
  <si>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</si>
  <si>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</si>
  <si>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</si>
  <si>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</si>
  <si>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</si>
  <si>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</si>
  <si>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at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</si>
  <si>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</si>
  <si>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</si>
  <si>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</si>
  <si>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</si>
  <si>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color theme="1"/>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</si>
  <si>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</si>
  <si>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</si>
  <si>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</si>
  <si>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</si>
  <si>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</si>
  <si>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</si>
  <si>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</si>
  <si>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color theme="1"/>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</si>
  <si>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</si>
  <si>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</si>
  <si>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color theme="1"/>
        <rFont val="Arial"/>
        <family val="2"/>
        <charset val="238"/>
      </rPr>
      <t>(ADP 047+050+051)</t>
    </r>
  </si>
  <si>
    <r>
      <rPr>
        <b/>
        <sz val="8"/>
        <rFont val="Arial"/>
        <family val="2"/>
        <charset val="238"/>
      </rPr>
      <t xml:space="preserve">    1 Receivables arising from insurance business </t>
    </r>
    <r>
      <rPr>
        <sz val="8"/>
        <color theme="1"/>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</si>
  <si>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</si>
  <si>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i.e.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</si>
  <si>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</si>
  <si>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color theme="1"/>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</si>
  <si>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</si>
  <si>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</si>
  <si>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</si>
  <si>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color theme="1"/>
        <rFont val="Arial"/>
        <family val="2"/>
        <charset val="238"/>
      </rPr>
      <t>(ADP 056+060+061)</t>
    </r>
  </si>
  <si>
    <r>
      <rPr>
        <b/>
        <sz val="8"/>
        <rFont val="Arial"/>
        <family val="2"/>
        <charset val="238"/>
      </rPr>
      <t xml:space="preserve">    1 Cash at bank and in hand </t>
    </r>
    <r>
      <rPr>
        <sz val="8"/>
        <color theme="1"/>
        <rFont val="Arial"/>
        <family val="2"/>
        <charset val="238"/>
      </rPr>
      <t>(ADP 057 to 059)</t>
    </r>
  </si>
  <si>
    <r>
      <rPr>
        <sz val="8"/>
        <rFont val="Arial"/>
        <family val="2"/>
        <charset val="238"/>
      </rPr>
      <t xml:space="preserve">        1.1 Funds on the business account </t>
    </r>
  </si>
  <si>
    <r>
      <rPr>
        <sz val="8"/>
        <rFont val="Arial"/>
        <family val="2"/>
        <charset val="238"/>
      </rPr>
      <t xml:space="preserve">        1.2 Funds on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</si>
  <si>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</si>
  <si>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</si>
  <si>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</si>
  <si>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color theme="1"/>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</si>
  <si>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</si>
  <si>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</si>
  <si>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</si>
  <si>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color theme="1"/>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</si>
  <si>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</si>
  <si>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</si>
  <si>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color theme="1"/>
        <rFont val="Arial"/>
        <family val="2"/>
        <charset val="238"/>
      </rPr>
      <t>(ADP 069+072+073+077+081+084)</t>
    </r>
  </si>
  <si>
    <r>
      <rPr>
        <b/>
        <sz val="8"/>
        <rFont val="Arial"/>
        <family val="2"/>
        <charset val="238"/>
      </rPr>
      <t xml:space="preserve">    1 Subscribed capital </t>
    </r>
    <r>
      <rPr>
        <sz val="8"/>
        <color theme="1"/>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</si>
  <si>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</si>
  <si>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</si>
  <si>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</si>
  <si>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color theme="1"/>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</si>
  <si>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</si>
  <si>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</si>
  <si>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</si>
  <si>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color theme="1"/>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</si>
  <si>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</si>
  <si>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</si>
  <si>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</si>
  <si>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color theme="1"/>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</si>
  <si>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</si>
  <si>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</si>
  <si>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color theme="1"/>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</si>
  <si>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</si>
  <si>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</si>
  <si>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</si>
  <si>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</si>
  <si>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color theme="1"/>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</si>
  <si>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</si>
  <si>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</si>
  <si>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</si>
  <si>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</si>
  <si>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</si>
  <si>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</si>
  <si>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</si>
  <si>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color theme="1"/>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</si>
  <si>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</si>
  <si>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</si>
  <si>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color theme="1"/>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</si>
  <si>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</si>
  <si>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</si>
  <si>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</si>
  <si>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color theme="1"/>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</si>
  <si>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</si>
  <si>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</si>
  <si>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</si>
  <si>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color theme="1"/>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</si>
  <si>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</si>
  <si>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</si>
  <si>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</si>
  <si>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</si>
  <si>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color theme="1"/>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</si>
  <si>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</si>
  <si>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</si>
  <si>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color theme="1"/>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</si>
  <si>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</si>
  <si>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</si>
  <si>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</si>
  <si>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</si>
  <si>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</si>
  <si>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</si>
  <si>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</si>
  <si>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</si>
  <si>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</si>
  <si>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</si>
  <si>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</si>
  <si>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</si>
  <si>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</si>
  <si>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</si>
  <si>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</si>
  <si>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color theme="1"/>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</si>
  <si>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</si>
  <si>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</si>
  <si>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</si>
  <si>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</si>
  <si>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</si>
  <si>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color theme="1"/>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</si>
  <si>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</si>
  <si>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</si>
  <si>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</si>
  <si>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</si>
  <si>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</si>
  <si>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</si>
  <si>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</si>
  <si>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</si>
  <si>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</si>
  <si>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</si>
  <si>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color theme="1"/>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</si>
  <si>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</si>
  <si>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</si>
  <si>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</si>
  <si>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</si>
  <si>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</si>
  <si>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</si>
  <si>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color theme="1"/>
        <rFont val="Arial"/>
        <family val="2"/>
        <charset val="238"/>
      </rPr>
      <t>n</t>
    </r>
    <r>
      <rPr>
        <b/>
        <sz val="8"/>
        <color theme="1"/>
        <rFont val="Arial"/>
        <family val="2"/>
        <charset val="238"/>
      </rPr>
      <t xml:space="preserve">ical provisions, net of reinsurance </t>
    </r>
    <r>
      <rPr>
        <sz val="8"/>
        <color theme="1"/>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</si>
  <si>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</si>
  <si>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</si>
  <si>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</si>
  <si>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</si>
  <si>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</si>
  <si>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</si>
  <si>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color theme="1"/>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</si>
  <si>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</si>
  <si>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</si>
  <si>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color theme="1"/>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</si>
  <si>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</si>
  <si>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</si>
  <si>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color theme="1"/>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</si>
  <si>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</si>
  <si>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</si>
  <si>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</si>
  <si>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</si>
  <si>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</si>
  <si>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</si>
  <si>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</si>
  <si>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</si>
  <si>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color theme="1"/>
        <rFont val="Arial"/>
        <family val="2"/>
        <charset val="238"/>
      </rPr>
      <t>(ADP 165 to 171)</t>
    </r>
  </si>
  <si>
    <r>
      <rPr>
        <sz val="8"/>
        <rFont val="Arial"/>
        <family val="2"/>
        <charset val="238"/>
      </rPr>
      <t xml:space="preserve">      1 Depreciation of land and buildings not occupied by an undertaking for its own activities </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</si>
  <si>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</si>
  <si>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</si>
  <si>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</si>
  <si>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</si>
  <si>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</si>
  <si>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</si>
  <si>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color theme="1"/>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</si>
  <si>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</si>
  <si>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</si>
  <si>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color theme="1"/>
        <rFont val="Arial"/>
        <family val="2"/>
        <charset val="238"/>
      </rPr>
      <t xml:space="preserve">ments </t>
    </r>
  </si>
  <si>
    <r>
      <rPr>
        <b/>
        <sz val="8"/>
        <rFont val="Arial"/>
        <family val="2"/>
        <charset val="238"/>
      </rPr>
      <t>XIV Profit or loss for the accounting period before tax (+/-)</t>
    </r>
    <r>
      <rPr>
        <sz val="8"/>
        <color theme="1"/>
        <rFont val="Arial"/>
        <family val="2"/>
        <charset val="238"/>
      </rPr>
      <t xml:space="preserve">        (ADP 118+124+132 to 135+142+149+152+155+164+172+175)</t>
    </r>
  </si>
  <si>
    <r>
      <rPr>
        <b/>
        <sz val="8"/>
        <rFont val="Arial"/>
        <family val="2"/>
        <charset val="238"/>
      </rPr>
      <t xml:space="preserve">XV Profit or loss tax </t>
    </r>
    <r>
      <rPr>
        <sz val="8"/>
        <color theme="1"/>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</si>
  <si>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</si>
  <si>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</si>
  <si>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color theme="1"/>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</si>
  <si>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</si>
  <si>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</si>
  <si>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color theme="1"/>
        <rFont val="Arial"/>
        <family val="2"/>
        <charset val="238"/>
      </rPr>
      <t>(ADP 118+124+132+133+134+179)</t>
    </r>
  </si>
  <si>
    <r>
      <rPr>
        <b/>
        <sz val="8"/>
        <rFont val="Arial"/>
        <family val="2"/>
        <charset val="238"/>
      </rPr>
      <t xml:space="preserve">XVIII TOTAL EXPENSES </t>
    </r>
    <r>
      <rPr>
        <sz val="8"/>
        <color theme="1"/>
        <rFont val="Arial"/>
        <family val="2"/>
        <charset val="238"/>
      </rPr>
      <t>(ADP 135+142+149+152+155+164+172+175+178)</t>
    </r>
  </si>
  <si>
    <r>
      <rPr>
        <b/>
        <sz val="8"/>
        <rFont val="Arial"/>
        <family val="2"/>
        <charset val="238"/>
      </rPr>
      <t xml:space="preserve">IX Other comprehensive income </t>
    </r>
    <r>
      <rPr>
        <sz val="8"/>
        <color theme="1"/>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</si>
  <si>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</si>
  <si>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</si>
  <si>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</si>
  <si>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</si>
  <si>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</si>
  <si>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</si>
  <si>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</si>
  <si>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</si>
  <si>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color theme="1"/>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</si>
  <si>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</si>
  <si>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</si>
  <si>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</si>
  <si>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</si>
  <si>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</si>
  <si>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</si>
  <si>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color theme="1"/>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</si>
  <si>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</si>
  <si>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</si>
  <si>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3</t>
    </r>
  </si>
  <si>
    <r>
      <rPr>
        <b/>
        <sz val="8"/>
        <rFont val="Arial"/>
        <family val="2"/>
        <charset val="238"/>
      </rPr>
      <t>4</t>
    </r>
  </si>
  <si>
    <r>
      <rPr>
        <b/>
        <sz val="8"/>
        <rFont val="Arial"/>
        <family val="2"/>
        <charset val="238"/>
      </rPr>
      <t xml:space="preserve">I Cash flow from operating activities </t>
    </r>
    <r>
      <rPr>
        <sz val="8"/>
        <color theme="1"/>
        <rFont val="Arial"/>
        <family val="2"/>
        <charset val="238"/>
      </rPr>
      <t>(ADP 002+013+031)</t>
    </r>
  </si>
  <si>
    <r>
      <rPr>
        <b/>
        <sz val="8"/>
        <rFont val="Arial"/>
        <family val="2"/>
        <charset val="238"/>
      </rPr>
      <t xml:space="preserve">   1 Cash flow before changes in operating assets and liabilities</t>
    </r>
    <r>
      <rPr>
        <sz val="8"/>
        <color theme="1"/>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</si>
  <si>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</si>
  <si>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</si>
  <si>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</si>
  <si>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</si>
  <si>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</si>
  <si>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</si>
  <si>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</si>
  <si>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</si>
  <si>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</si>
  <si>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</si>
  <si>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of operating assets and liabilities (ADP 014 to 030)</t>
    </r>
  </si>
  <si>
    <r>
      <rPr>
        <sz val="8"/>
        <rFont val="Arial"/>
        <family val="2"/>
        <charset val="238"/>
      </rPr>
      <t xml:space="preserve">         2.1 Increase/decrease of financial assets available for sale</t>
    </r>
  </si>
  <si>
    <r>
      <rPr>
        <sz val="8"/>
        <rFont val="Arial"/>
        <family val="2"/>
        <charset val="238"/>
      </rPr>
      <t xml:space="preserve">         2.2 Increase/decrease of financial assets at fair value through statement of profit or loss</t>
    </r>
  </si>
  <si>
    <r>
      <rPr>
        <sz val="8"/>
        <rFont val="Arial"/>
        <family val="2"/>
        <charset val="238"/>
      </rPr>
      <t xml:space="preserve">         2.3 Increase/decrease of loans and receivables </t>
    </r>
  </si>
  <si>
    <r>
      <rPr>
        <sz val="8"/>
        <rFont val="Arial"/>
        <family val="2"/>
        <charset val="238"/>
      </rPr>
      <t xml:space="preserve">         2.4 Increase/decrease of deposits with cedants</t>
    </r>
  </si>
  <si>
    <r>
      <rPr>
        <sz val="8"/>
        <rFont val="Arial"/>
        <family val="2"/>
        <charset val="238"/>
      </rPr>
      <t xml:space="preserve">         2.5 Increase/decrease of investments for the account of life assurance policyholders who bear the investment risk</t>
    </r>
  </si>
  <si>
    <r>
      <rPr>
        <sz val="8"/>
        <rFont val="Arial"/>
        <family val="2"/>
        <charset val="238"/>
      </rPr>
      <t xml:space="preserve">         2.6 Increase/decrease of reinsurance amount in technical provisions </t>
    </r>
  </si>
  <si>
    <r>
      <rPr>
        <sz val="8"/>
        <rFont val="Arial"/>
        <family val="2"/>
        <charset val="238"/>
      </rPr>
      <t xml:space="preserve">         2.7 Increase/decrease of tax assets </t>
    </r>
  </si>
  <si>
    <r>
      <rPr>
        <sz val="8"/>
        <rFont val="Arial"/>
        <family val="2"/>
        <charset val="238"/>
      </rPr>
      <t xml:space="preserve">         2.8 Increase/decrease of receivables </t>
    </r>
  </si>
  <si>
    <r>
      <rPr>
        <sz val="8"/>
        <rFont val="Arial"/>
        <family val="2"/>
        <charset val="238"/>
      </rPr>
      <t xml:space="preserve">         2.9 Increase/decrease of other assets </t>
    </r>
  </si>
  <si>
    <r>
      <rPr>
        <sz val="8"/>
        <rFont val="Arial"/>
        <family val="2"/>
        <charset val="238"/>
      </rPr>
      <t xml:space="preserve">       2.10 Increase/decrease of prepayments and accrued income </t>
    </r>
  </si>
  <si>
    <r>
      <rPr>
        <sz val="8"/>
        <rFont val="Arial"/>
        <family val="2"/>
        <charset val="238"/>
      </rPr>
      <t xml:space="preserve">       2.11 Increase/decrease of technical provisions </t>
    </r>
  </si>
  <si>
    <r>
      <rPr>
        <sz val="8"/>
        <rFont val="Arial"/>
        <family val="2"/>
        <charset val="238"/>
      </rPr>
      <t xml:space="preserve">       2.12 Increase/decrease of special provisions for life assurance where policyholders bear the investment risk</t>
    </r>
  </si>
  <si>
    <r>
      <rPr>
        <sz val="8"/>
        <rFont val="Arial"/>
        <family val="2"/>
        <charset val="238"/>
      </rPr>
      <t xml:space="preserve">       2.13 Increase/decrease of tax liabilities </t>
    </r>
  </si>
  <si>
    <r>
      <rPr>
        <sz val="8"/>
        <rFont val="Arial"/>
        <family val="2"/>
        <charset val="238"/>
      </rPr>
      <t xml:space="preserve">       2.14 Increase/decrease of deposits held under reinsurance business ceded </t>
    </r>
  </si>
  <si>
    <r>
      <rPr>
        <sz val="8"/>
        <rFont val="Arial"/>
        <family val="2"/>
        <charset val="238"/>
      </rPr>
      <t xml:space="preserve">       2.15 Increase/decrease of financial liabilities </t>
    </r>
  </si>
  <si>
    <r>
      <rPr>
        <sz val="8"/>
        <rFont val="Arial"/>
        <family val="2"/>
        <charset val="238"/>
      </rPr>
      <t xml:space="preserve">       2.16 Increase/decrease of other liabilities </t>
    </r>
  </si>
  <si>
    <r>
      <rPr>
        <sz val="8"/>
        <rFont val="Arial"/>
        <family val="2"/>
        <charset val="238"/>
      </rPr>
      <t xml:space="preserve">       2.17 Increase/decrease of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</si>
  <si>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</si>
  <si>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</si>
  <si>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</si>
  <si>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</si>
  <si>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</si>
  <si>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</si>
  <si>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</si>
  <si>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</si>
  <si>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</si>
  <si>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</si>
  <si>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</si>
  <si>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</si>
  <si>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</si>
  <si>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</si>
  <si>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given short-term and long-term loans </t>
    </r>
  </si>
  <si>
    <r>
      <rPr>
        <sz val="8"/>
        <rFont val="Arial"/>
        <family val="2"/>
        <charset val="238"/>
      </rPr>
      <t xml:space="preserve">    14 Cash payments of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</si>
  <si>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</si>
  <si>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</si>
  <si>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</si>
  <si>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repayments of short-term and long-term loans received </t>
    </r>
  </si>
  <si>
    <r>
      <rPr>
        <sz val="8"/>
        <rFont val="Arial"/>
        <family val="2"/>
        <charset val="238"/>
      </rPr>
      <t xml:space="preserve">    4 Cash payments for the redemption of own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</si>
  <si>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</si>
  <si>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</si>
  <si>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DIFFERENCES ON CASH AND CASH EQUIVALENTS</t>
    </r>
  </si>
  <si>
    <r>
      <rPr>
        <b/>
        <sz val="8"/>
        <rFont val="Arial"/>
        <family val="2"/>
        <charset val="238"/>
      </rPr>
      <t>V NET INCREASE/DECREASE OF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</si>
  <si>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</si>
  <si>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</si>
  <si>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</si>
  <si>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</si>
  <si>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</si>
  <si>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color theme="1"/>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</si>
  <si>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</si>
  <si>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</si>
  <si>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</si>
  <si>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</si>
  <si>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</si>
  <si>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</si>
  <si>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</si>
  <si>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</si>
  <si>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</si>
  <si>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</si>
  <si>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</si>
  <si>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</si>
  <si>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</si>
  <si>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</si>
  <si>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</si>
  <si>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</si>
  <si>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</si>
  <si>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</si>
  <si>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</si>
  <si>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</si>
  <si>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</si>
  <si>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prior period errors</t>
    </r>
  </si>
  <si>
    <r>
      <rPr>
        <b/>
        <sz val="8.5"/>
        <rFont val="Arial"/>
        <family val="2"/>
        <charset val="238"/>
      </rPr>
      <t>II Balance on the first day of the previous business year (restated)</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</si>
  <si>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</si>
  <si>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</si>
  <si>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b/>
        <sz val="8.5"/>
        <rFont val="Arial"/>
        <family val="2"/>
        <charset val="238"/>
      </rPr>
      <t>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</si>
  <si>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</si>
  <si>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</si>
  <si>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</si>
  <si>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</si>
  <si>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</si>
  <si>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of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</si>
  <si>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</si>
  <si>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</si>
  <si>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</si>
  <si>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V Balance on the last day of the previous year reporting period</t>
    </r>
  </si>
  <si>
    <r>
      <rPr>
        <b/>
        <sz val="8.5"/>
        <rFont val="Arial"/>
        <family val="2"/>
        <charset val="238"/>
      </rPr>
      <t>VI Balance on the first day of the current business year</t>
    </r>
  </si>
  <si>
    <r>
      <rPr>
        <sz val="8.5"/>
        <rFont val="Arial"/>
        <family val="2"/>
        <charset val="238"/>
      </rPr>
      <t xml:space="preserve">Change in accounting policies </t>
    </r>
  </si>
  <si>
    <r>
      <rPr>
        <sz val="8.5"/>
        <rFont val="Arial"/>
        <family val="2"/>
        <charset val="238"/>
      </rPr>
      <t>Correction of prior period errors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</si>
  <si>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</si>
  <si>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</si>
  <si>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</si>
  <si>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b/>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</si>
  <si>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</si>
  <si>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</si>
  <si>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</si>
  <si>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</si>
  <si>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</si>
  <si>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of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</si>
  <si>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</si>
  <si>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</si>
  <si>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</si>
  <si>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</si>
  <si>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</si>
  <si>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080051022</t>
  </si>
  <si>
    <t>26187994862</t>
  </si>
  <si>
    <t>HR</t>
  </si>
  <si>
    <t>74780000M0GHQ1VXJU20</t>
  </si>
  <si>
    <t>199</t>
  </si>
  <si>
    <t>Croatia osiguranje d.d.</t>
  </si>
  <si>
    <t>ZAGREB</t>
  </si>
  <si>
    <t>Vatroslava Jagića 33</t>
  </si>
  <si>
    <t>info@crosig.hr</t>
  </si>
  <si>
    <t>www.crosig.hr</t>
  </si>
  <si>
    <t>RD</t>
  </si>
  <si>
    <t>No</t>
  </si>
  <si>
    <t>Mario Lučić</t>
  </si>
  <si>
    <t>mario.lucic@crosig.hr</t>
  </si>
  <si>
    <t>PricewaterhouseCoopers d.o.o.</t>
  </si>
  <si>
    <t>Siniša Dušić</t>
  </si>
  <si>
    <t>As at: 31.12.2018</t>
  </si>
  <si>
    <t>For the period: 01.01.2018-31.12.2018</t>
  </si>
  <si>
    <t>For the period:01.01.2018-31.12.2018</t>
  </si>
  <si>
    <t>KD</t>
  </si>
  <si>
    <t>Notes to the consolidated financial statements are prepared based on the International Financial Reporting Standards and disclosed within Annual Report. Annual report is available at https://www.crosig.hr/en/investors/annual-reports/</t>
  </si>
  <si>
    <t xml:space="preserve">                   NOTES TO THE ANNUAL FINANCIAL STATEMENTS (GFI)
Name of issuer:   Croatia osiguranje d.d.
OIB:   26187994862
Reporting period: 01.01.2018.-31.12.2018.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</si>
  <si>
    <t>01/6333-107</t>
  </si>
  <si>
    <t>2018</t>
  </si>
  <si>
    <t>CROATIA PREMIUM d.o.o.</t>
  </si>
  <si>
    <t>HISTRIA CONSTRUCT d.o.o.</t>
  </si>
  <si>
    <t>CORE 1 d.o.o.</t>
  </si>
  <si>
    <t>AUTO MAKSIMIR VOZILA d.o.o.</t>
  </si>
  <si>
    <t>AK POLICA d.o.o.</t>
  </si>
  <si>
    <t>CROATIA OSIGURANJE D.D.</t>
  </si>
  <si>
    <t xml:space="preserve">MILENIJUM  OSIGURANJE A.D. </t>
  </si>
  <si>
    <t>CROATIA OSIGURANJE A.D. - ZA ŽIVOTNA OSIG.</t>
  </si>
  <si>
    <t>CROATIA OSIGURANJE A.D. - ZA NEŽIVOTNA OSIG.</t>
  </si>
  <si>
    <t>CROATIA OSIGURANJE MIROVINSKO DRUŠTVO D.O.O.</t>
  </si>
  <si>
    <t>RAZNE USLUGE D.O.O. - U LIKVIDACIJI</t>
  </si>
  <si>
    <t>CROATIA - TEHNIČKI PREGLEDI D.O.O.</t>
  </si>
  <si>
    <t>PBZ CROATIA OSIGURANJE D.D.</t>
  </si>
  <si>
    <t>CO ZDRAVLJE D.O.O.</t>
  </si>
  <si>
    <t>STRMEC PROJEKT d.o.o.</t>
  </si>
  <si>
    <t>AGROSERVIS STP d.o.o.</t>
  </si>
  <si>
    <t>VIROVITICA</t>
  </si>
  <si>
    <t>BEOGRAD</t>
  </si>
  <si>
    <t>SKOPJE</t>
  </si>
  <si>
    <t>01583999</t>
  </si>
  <si>
    <t>04837550</t>
  </si>
  <si>
    <t>02586649</t>
  </si>
  <si>
    <t>01233033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</si>
</sst>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 &quot;kn&quot;"/>
  </numFmts>
  <fonts count="37" x14ac:knownFonts="1">
    <font>
      <sz val="11"/>
      <color theme="1"/>
      <name val="Calibri"/>
      <family val="2"/>
      <scheme val="minor"/>
    </font>
    <font>
      <b/>
      <sz val="12"/>
      <name val="Arial"/>
      <family val="2"/>
      <charset val="238"/>
    </font>
    <font>
      <b/>
      <sz val="10"/>
      <name val="Arial"/>
      <family val="2"/>
      <charset val="238"/>
    </font>
    <font>
      <b/>
      <sz val="10"/>
      <color indexed="18"/>
      <name val="Arial"/>
      <family val="2"/>
      <charset val="238"/>
    </font>
    <font>
      <sz val="10"/>
      <name val="Arial"/>
      <family val="2"/>
      <charset val="238"/>
    </font>
    <font>
      <b/>
      <sz val="8"/>
      <name val="Arial"/>
      <family val="2"/>
      <charset val="238"/>
    </font>
    <font>
      <b/>
      <sz val="9"/>
      <color indexed="18"/>
      <name val="Arial"/>
      <family val="2"/>
      <charset val="238"/>
    </font>
    <font>
      <sz val="10"/>
      <color indexed="18"/>
      <name val="Arial"/>
      <family val="2"/>
      <charset val="238"/>
    </font>
    <font>
      <sz val="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sz val="9"/>
      <name val="Arial"/>
      <family val="2"/>
      <charset val="238"/>
    </font>
    <font>
      <b/>
      <sz val="8"/>
      <color indexed="12"/>
      <name val="Arial"/>
      <family val="2"/>
      <charset val="238"/>
    </font>
    <font>
      <b/>
      <sz val="9"/>
      <name val="Arial"/>
      <family val="2"/>
      <charset val="238"/>
    </font>
    <font>
      <b/>
      <sz val="8.5"/>
      <name val="Arial"/>
      <family val="2"/>
      <charset val="238"/>
    </font>
    <font>
      <sz val="8.5"/>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1"/>
      <name val="Calibri"/>
      <family val="2"/>
    </font>
    <font>
      <b/>
      <sz val="9"/>
      <color rgb="FF000080"/>
      <name val="Arial"/>
      <family val="2"/>
      <charset val="238"/>
    </font>
    <font>
      <sz val="8"/>
      <color theme="1"/>
      <name val="Arial"/>
      <family val="2"/>
      <charset val="238"/>
    </font>
    <font>
      <b/>
      <sz val="8"/>
      <color rgb="FF000080"/>
      <name val="Arial"/>
      <family val="2"/>
      <charset val="238"/>
    </font>
    <font>
      <b/>
      <sz val="8"/>
      <color theme="1"/>
      <name val="Arial"/>
      <family val="2"/>
      <charset val="238"/>
    </font>
    <font>
      <b/>
      <sz val="8"/>
      <color rgb="FF0000FF"/>
      <name val="Arial"/>
      <family val="2"/>
      <charset val="238"/>
    </font>
    <font>
      <sz val="10"/>
      <color theme="1"/>
      <name val="Arial"/>
      <family val="2"/>
      <charset val="238"/>
    </font>
  </fonts>
  <fills count="11">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lightGray">
        <fgColor indexed="22"/>
        <bgColor theme="4" tint="0.79998168889431442"/>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4">
    <border>
      <left/>
      <right/>
      <top/>
      <bottom/>
      <diagonal/>
    </border>
    <border>
      <left/>
      <right/>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229">
    <xf numFmtId="0" fontId="0" fillId="0" borderId="0" xfId="0"/>
    <xf numFmtId="0" fontId="0" fillId="0" borderId="0" xfId="0" applyProtection="1"/>
    <xf numFmtId="0" fontId="3" fillId="2" borderId="1" xfId="0" applyFont="1" applyFill="1" applyBorder="1" applyAlignment="1" applyProtection="1">
      <alignment horizontal="center" vertical="top" wrapText="1"/>
    </xf>
    <xf numFmtId="0" fontId="0" fillId="2" borderId="1" xfId="0" applyFill="1" applyBorder="1" applyAlignment="1" applyProtection="1">
      <alignment horizontal="center" vertical="top" wrapText="1"/>
    </xf>
    <xf numFmtId="0" fontId="5" fillId="3" borderId="13" xfId="0" applyFont="1" applyFill="1" applyBorder="1" applyAlignment="1" applyProtection="1">
      <alignment horizontal="center" vertical="center"/>
    </xf>
    <xf numFmtId="164" fontId="5" fillId="5" borderId="13"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0" fontId="4" fillId="0" borderId="0" xfId="0" applyFont="1" applyFill="1" applyProtection="1"/>
    <xf numFmtId="0" fontId="4" fillId="0" borderId="0" xfId="0" applyFont="1" applyProtection="1"/>
    <xf numFmtId="0" fontId="14" fillId="3" borderId="5"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xf>
    <xf numFmtId="164" fontId="5" fillId="5" borderId="10" xfId="0" applyNumberFormat="1" applyFont="1" applyFill="1" applyBorder="1" applyAlignment="1" applyProtection="1">
      <alignment horizontal="center" vertical="center"/>
    </xf>
    <xf numFmtId="164" fontId="5" fillId="5" borderId="11" xfId="0" applyNumberFormat="1" applyFont="1" applyFill="1" applyBorder="1" applyAlignment="1" applyProtection="1">
      <alignment horizontal="center" vertical="center"/>
    </xf>
    <xf numFmtId="164" fontId="5" fillId="0" borderId="11" xfId="0" applyNumberFormat="1" applyFont="1" applyFill="1" applyBorder="1" applyAlignment="1" applyProtection="1">
      <alignment horizontal="center" vertical="center"/>
    </xf>
    <xf numFmtId="164" fontId="5" fillId="5" borderId="12" xfId="0" applyNumberFormat="1" applyFont="1" applyFill="1" applyBorder="1" applyAlignment="1" applyProtection="1">
      <alignment horizontal="center" vertical="center"/>
    </xf>
    <xf numFmtId="0" fontId="0" fillId="0" borderId="0" xfId="0" applyFill="1" applyProtection="1"/>
    <xf numFmtId="3" fontId="0" fillId="0" borderId="0" xfId="0" applyNumberFormat="1" applyFill="1" applyProtection="1"/>
    <xf numFmtId="49" fontId="2" fillId="2" borderId="0" xfId="0" applyNumberFormat="1" applyFont="1" applyFill="1" applyBorder="1" applyAlignment="1" applyProtection="1">
      <alignment horizontal="center" vertical="top" wrapText="1"/>
    </xf>
    <xf numFmtId="49" fontId="4" fillId="2" borderId="0" xfId="0" applyNumberFormat="1" applyFont="1" applyFill="1" applyBorder="1" applyAlignment="1" applyProtection="1">
      <alignment horizontal="center" vertical="top" wrapText="1"/>
    </xf>
    <xf numFmtId="0" fontId="4" fillId="2" borderId="0" xfId="0" applyFont="1" applyFill="1" applyBorder="1" applyAlignment="1" applyProtection="1">
      <alignment horizontal="center" vertical="top" wrapText="1"/>
    </xf>
    <xf numFmtId="49" fontId="5" fillId="3" borderId="13"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right"/>
    </xf>
    <xf numFmtId="3" fontId="0" fillId="0" borderId="0" xfId="0" applyNumberFormat="1" applyFill="1" applyBorder="1" applyProtection="1"/>
    <xf numFmtId="0" fontId="2" fillId="0" borderId="0" xfId="0" applyFont="1" applyFill="1" applyProtection="1"/>
    <xf numFmtId="164" fontId="14" fillId="0" borderId="13" xfId="0" applyNumberFormat="1" applyFont="1" applyFill="1" applyBorder="1" applyAlignment="1" applyProtection="1">
      <alignment horizontal="center" vertical="center"/>
    </xf>
    <xf numFmtId="3" fontId="0" fillId="0" borderId="0" xfId="0" applyNumberFormat="1" applyProtection="1"/>
    <xf numFmtId="164" fontId="14" fillId="5" borderId="13" xfId="0" applyNumberFormat="1" applyFont="1" applyFill="1" applyBorder="1" applyAlignment="1" applyProtection="1">
      <alignment horizontal="center" vertical="center"/>
    </xf>
    <xf numFmtId="49" fontId="0" fillId="0" borderId="0" xfId="0" applyNumberFormat="1" applyProtection="1"/>
    <xf numFmtId="3" fontId="0" fillId="2" borderId="1" xfId="0" applyNumberFormat="1" applyFill="1" applyBorder="1" applyAlignment="1" applyProtection="1">
      <alignment horizontal="center" vertical="top" wrapText="1"/>
    </xf>
    <xf numFmtId="3" fontId="4" fillId="0" borderId="1" xfId="0" applyNumberFormat="1" applyFont="1" applyFill="1" applyBorder="1" applyAlignment="1" applyProtection="1">
      <alignment horizontal="center" vertical="top" wrapText="1"/>
    </xf>
    <xf numFmtId="3" fontId="0" fillId="2" borderId="1" xfId="0" applyNumberFormat="1" applyFill="1" applyBorder="1" applyAlignment="1" applyProtection="1">
      <alignment horizontal="right" vertical="top" wrapText="1"/>
    </xf>
    <xf numFmtId="3" fontId="5" fillId="3" borderId="13" xfId="0" applyNumberFormat="1" applyFont="1" applyFill="1" applyBorder="1" applyAlignment="1" applyProtection="1">
      <alignment horizontal="center" vertical="center" wrapText="1"/>
    </xf>
    <xf numFmtId="3" fontId="5" fillId="3" borderId="13" xfId="0" applyNumberFormat="1" applyFont="1" applyFill="1" applyBorder="1" applyAlignment="1" applyProtection="1">
      <alignment horizontal="center" vertical="center"/>
    </xf>
    <xf numFmtId="3" fontId="9" fillId="5" borderId="13" xfId="0" applyNumberFormat="1" applyFont="1" applyFill="1" applyBorder="1" applyAlignment="1" applyProtection="1">
      <alignment horizontal="right" vertical="center" shrinkToFit="1"/>
    </xf>
    <xf numFmtId="3" fontId="8" fillId="0" borderId="13" xfId="0" applyNumberFormat="1" applyFont="1" applyFill="1" applyBorder="1" applyAlignment="1" applyProtection="1">
      <alignment horizontal="right" vertical="center" shrinkToFit="1"/>
      <protection locked="0"/>
    </xf>
    <xf numFmtId="3" fontId="8" fillId="0" borderId="13" xfId="0" applyNumberFormat="1" applyFont="1" applyBorder="1" applyAlignment="1" applyProtection="1">
      <alignment horizontal="right" vertical="center" shrinkToFit="1"/>
      <protection locked="0"/>
    </xf>
    <xf numFmtId="3" fontId="5" fillId="3" borderId="5" xfId="0" applyNumberFormat="1" applyFont="1" applyFill="1" applyBorder="1" applyAlignment="1" applyProtection="1">
      <alignment horizontal="center" vertical="center" wrapText="1"/>
    </xf>
    <xf numFmtId="3" fontId="5" fillId="3" borderId="9" xfId="0" applyNumberFormat="1" applyFont="1" applyFill="1" applyBorder="1" applyAlignment="1" applyProtection="1">
      <alignment horizontal="center" vertical="center" wrapText="1"/>
    </xf>
    <xf numFmtId="3" fontId="9" fillId="5" borderId="10" xfId="0" applyNumberFormat="1" applyFont="1" applyFill="1" applyBorder="1" applyAlignment="1" applyProtection="1">
      <alignment vertical="center" shrinkToFit="1"/>
    </xf>
    <xf numFmtId="3" fontId="9" fillId="5" borderId="11" xfId="0" applyNumberFormat="1" applyFont="1" applyFill="1" applyBorder="1" applyAlignment="1" applyProtection="1">
      <alignment vertical="center" shrinkToFit="1"/>
    </xf>
    <xf numFmtId="3" fontId="8" fillId="0" borderId="11" xfId="0" applyNumberFormat="1" applyFont="1" applyFill="1" applyBorder="1" applyAlignment="1" applyProtection="1">
      <alignment vertical="center" shrinkToFit="1"/>
      <protection locked="0"/>
    </xf>
    <xf numFmtId="3" fontId="9" fillId="5" borderId="12" xfId="0" applyNumberFormat="1" applyFont="1" applyFill="1" applyBorder="1" applyAlignment="1" applyProtection="1">
      <alignment vertical="center" shrinkToFit="1"/>
    </xf>
    <xf numFmtId="3" fontId="4" fillId="0" borderId="0" xfId="0" applyNumberFormat="1" applyFont="1" applyProtection="1"/>
    <xf numFmtId="3" fontId="4" fillId="2" borderId="0" xfId="0" applyNumberFormat="1" applyFont="1" applyFill="1" applyBorder="1" applyAlignment="1" applyProtection="1">
      <alignment horizontal="center" wrapText="1"/>
    </xf>
    <xf numFmtId="3" fontId="8" fillId="2" borderId="0" xfId="0" applyNumberFormat="1" applyFont="1" applyFill="1" applyBorder="1" applyAlignment="1" applyProtection="1">
      <alignment vertical="center"/>
    </xf>
    <xf numFmtId="3" fontId="12" fillId="0" borderId="13" xfId="0" applyNumberFormat="1" applyFont="1" applyFill="1" applyBorder="1" applyAlignment="1" applyProtection="1">
      <alignment horizontal="right" vertical="center" shrinkToFit="1"/>
      <protection locked="0"/>
    </xf>
    <xf numFmtId="3" fontId="12" fillId="6" borderId="13" xfId="0" applyNumberFormat="1" applyFont="1" applyFill="1" applyBorder="1" applyAlignment="1" applyProtection="1">
      <alignment horizontal="right" vertical="center" shrinkToFit="1"/>
    </xf>
    <xf numFmtId="3" fontId="8" fillId="5" borderId="13" xfId="0" applyNumberFormat="1" applyFont="1" applyFill="1" applyBorder="1" applyAlignment="1" applyProtection="1">
      <alignment horizontal="right" vertical="center" shrinkToFit="1"/>
    </xf>
    <xf numFmtId="0" fontId="18" fillId="2" borderId="15" xfId="0" applyFont="1" applyFill="1" applyBorder="1"/>
    <xf numFmtId="0" fontId="0" fillId="2" borderId="16" xfId="0" applyFill="1" applyBorder="1"/>
    <xf numFmtId="0" fontId="20" fillId="2" borderId="17"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18"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1" xfId="0" applyFont="1" applyFill="1" applyBorder="1" applyAlignment="1">
      <alignment vertical="center"/>
    </xf>
    <xf numFmtId="0" fontId="23" fillId="0" borderId="0" xfId="0" applyFont="1" applyFill="1"/>
    <xf numFmtId="0" fontId="14" fillId="2" borderId="17" xfId="0" applyFont="1" applyFill="1" applyBorder="1" applyAlignment="1">
      <alignment vertical="center" wrapText="1"/>
    </xf>
    <xf numFmtId="0" fontId="14" fillId="2" borderId="0" xfId="0" applyFont="1" applyFill="1" applyBorder="1" applyAlignment="1">
      <alignment horizontal="right" vertical="center" wrapText="1"/>
    </xf>
    <xf numFmtId="0" fontId="14" fillId="2" borderId="0" xfId="0" applyFont="1" applyFill="1" applyBorder="1" applyAlignment="1">
      <alignment vertical="center" wrapText="1"/>
    </xf>
    <xf numFmtId="14" fontId="14" fillId="8" borderId="0" xfId="0" applyNumberFormat="1" applyFont="1" applyFill="1" applyBorder="1" applyAlignment="1" applyProtection="1">
      <alignment horizontal="center" vertical="center"/>
      <protection locked="0"/>
    </xf>
    <xf numFmtId="0" fontId="12" fillId="2" borderId="18" xfId="0" applyFont="1" applyFill="1" applyBorder="1" applyAlignment="1">
      <alignment vertical="center"/>
    </xf>
    <xf numFmtId="14" fontId="14" fillId="9" borderId="0" xfId="0" applyNumberFormat="1" applyFont="1" applyFill="1" applyBorder="1" applyAlignment="1" applyProtection="1">
      <alignment horizontal="center" vertical="center"/>
      <protection locked="0"/>
    </xf>
    <xf numFmtId="0" fontId="0" fillId="10" borderId="0" xfId="0" applyFill="1"/>
    <xf numFmtId="0" fontId="0" fillId="2" borderId="18" xfId="0" applyFill="1" applyBorder="1"/>
    <xf numFmtId="0" fontId="21" fillId="2" borderId="17" xfId="0" applyFont="1" applyFill="1" applyBorder="1"/>
    <xf numFmtId="0" fontId="21" fillId="2" borderId="0" xfId="0" applyFont="1" applyFill="1" applyBorder="1"/>
    <xf numFmtId="0" fontId="21" fillId="2" borderId="0" xfId="0" applyFont="1" applyFill="1" applyBorder="1" applyAlignment="1">
      <alignment vertical="center"/>
    </xf>
    <xf numFmtId="0" fontId="21" fillId="2" borderId="18" xfId="0" applyFont="1" applyFill="1" applyBorder="1" applyAlignment="1">
      <alignment vertical="center"/>
    </xf>
    <xf numFmtId="0" fontId="21" fillId="2" borderId="17" xfId="0" applyFont="1" applyFill="1" applyBorder="1" applyAlignment="1">
      <alignment wrapText="1"/>
    </xf>
    <xf numFmtId="0" fontId="21" fillId="2" borderId="18" xfId="0" applyFont="1" applyFill="1" applyBorder="1" applyAlignment="1">
      <alignment wrapText="1"/>
    </xf>
    <xf numFmtId="0" fontId="21" fillId="2" borderId="0" xfId="0" applyFont="1" applyFill="1" applyBorder="1" applyAlignment="1">
      <alignment wrapText="1"/>
    </xf>
    <xf numFmtId="0" fontId="21" fillId="2" borderId="18" xfId="0" applyFont="1" applyFill="1" applyBorder="1"/>
    <xf numFmtId="0" fontId="12" fillId="2" borderId="0" xfId="0" applyFont="1" applyFill="1" applyBorder="1" applyAlignment="1">
      <alignment horizontal="right" vertical="center" wrapText="1"/>
    </xf>
    <xf numFmtId="0" fontId="22" fillId="2" borderId="18" xfId="0" applyFont="1" applyFill="1" applyBorder="1" applyAlignment="1">
      <alignment vertical="center"/>
    </xf>
    <xf numFmtId="0" fontId="22" fillId="2" borderId="0" xfId="0" applyFont="1" applyFill="1" applyBorder="1" applyAlignment="1">
      <alignment vertical="center"/>
    </xf>
    <xf numFmtId="0" fontId="21" fillId="2" borderId="0" xfId="0" applyFont="1" applyFill="1" applyBorder="1" applyAlignment="1">
      <alignment vertical="top"/>
    </xf>
    <xf numFmtId="0" fontId="14" fillId="7" borderId="22" xfId="0" applyFont="1" applyFill="1" applyBorder="1" applyAlignment="1" applyProtection="1">
      <alignment horizontal="center" vertical="center"/>
      <protection locked="0"/>
    </xf>
    <xf numFmtId="0" fontId="14" fillId="2" borderId="0" xfId="0" applyFont="1" applyFill="1" applyBorder="1" applyAlignment="1">
      <alignment vertical="center"/>
    </xf>
    <xf numFmtId="0" fontId="24" fillId="2" borderId="0" xfId="0" applyFont="1" applyFill="1" applyBorder="1" applyAlignment="1"/>
    <xf numFmtId="0" fontId="25" fillId="2" borderId="0" xfId="0" applyFont="1" applyFill="1" applyBorder="1" applyAlignment="1">
      <alignment vertical="center"/>
    </xf>
    <xf numFmtId="0" fontId="26" fillId="2" borderId="18" xfId="0" applyFont="1" applyFill="1" applyBorder="1" applyAlignment="1">
      <alignment vertical="center"/>
    </xf>
    <xf numFmtId="0" fontId="14" fillId="2" borderId="0" xfId="0" applyFont="1" applyFill="1" applyBorder="1" applyAlignment="1">
      <alignment horizontal="center" vertical="center"/>
    </xf>
    <xf numFmtId="0" fontId="28" fillId="2" borderId="0" xfId="0" applyFont="1" applyFill="1" applyBorder="1" applyAlignment="1">
      <alignment vertical="center"/>
    </xf>
    <xf numFmtId="0" fontId="29" fillId="2" borderId="0" xfId="0" applyFont="1" applyFill="1" applyBorder="1" applyAlignment="1">
      <alignment vertical="center"/>
    </xf>
    <xf numFmtId="0" fontId="27" fillId="2" borderId="18" xfId="0" applyFont="1" applyFill="1" applyBorder="1" applyAlignment="1">
      <alignment vertical="center"/>
    </xf>
    <xf numFmtId="0" fontId="12" fillId="2" borderId="18" xfId="0" applyFont="1" applyFill="1" applyBorder="1" applyAlignment="1">
      <alignment horizontal="center" vertical="center"/>
    </xf>
    <xf numFmtId="0" fontId="14" fillId="7" borderId="20" xfId="0" applyFont="1" applyFill="1" applyBorder="1" applyAlignment="1" applyProtection="1">
      <alignment horizontal="center" vertical="center"/>
      <protection locked="0"/>
    </xf>
    <xf numFmtId="0" fontId="21" fillId="2" borderId="0" xfId="0" applyFont="1" applyFill="1" applyBorder="1" applyAlignment="1">
      <alignment vertical="top" wrapText="1"/>
    </xf>
    <xf numFmtId="0" fontId="21" fillId="2" borderId="17" xfId="0" applyFont="1" applyFill="1" applyBorder="1" applyAlignment="1">
      <alignment vertical="top"/>
    </xf>
    <xf numFmtId="0" fontId="24" fillId="2" borderId="18" xfId="0" applyFont="1" applyFill="1" applyBorder="1"/>
    <xf numFmtId="0" fontId="0" fillId="2" borderId="19" xfId="0" applyFill="1" applyBorder="1"/>
    <xf numFmtId="0" fontId="0" fillId="2" borderId="1" xfId="0" applyFill="1" applyBorder="1"/>
    <xf numFmtId="0" fontId="0" fillId="2" borderId="20" xfId="0" applyFill="1" applyBorder="1"/>
    <xf numFmtId="3" fontId="8" fillId="5" borderId="13" xfId="0" applyNumberFormat="1" applyFont="1" applyFill="1" applyBorder="1" applyAlignment="1" applyProtection="1">
      <alignment horizontal="right" vertical="center" shrinkToFit="1"/>
      <protection locked="0"/>
    </xf>
    <xf numFmtId="0" fontId="21" fillId="2" borderId="0" xfId="0" applyFont="1" applyFill="1" applyBorder="1" applyProtection="1">
      <protection locked="0"/>
    </xf>
    <xf numFmtId="14" fontId="14" fillId="7" borderId="22" xfId="0" quotePrefix="1" applyNumberFormat="1" applyFont="1" applyFill="1" applyBorder="1" applyAlignment="1" applyProtection="1">
      <alignment horizontal="center" vertical="center"/>
      <protection locked="0"/>
    </xf>
    <xf numFmtId="0" fontId="21" fillId="2" borderId="0" xfId="0" applyFont="1" applyFill="1" applyBorder="1" applyAlignment="1" applyProtection="1">
      <alignment vertical="top"/>
      <protection locked="0"/>
    </xf>
    <xf numFmtId="0" fontId="21" fillId="2" borderId="18" xfId="0" applyFont="1" applyFill="1" applyBorder="1" applyProtection="1">
      <protection locked="0"/>
    </xf>
    <xf numFmtId="0" fontId="21" fillId="2" borderId="17" xfId="0" applyFont="1" applyFill="1" applyBorder="1" applyProtection="1">
      <protection locked="0"/>
    </xf>
    <xf numFmtId="0" fontId="21" fillId="2" borderId="0" xfId="0" applyFont="1" applyFill="1" applyBorder="1" applyAlignment="1" applyProtection="1">
      <alignment vertical="top" wrapText="1"/>
      <protection locked="0"/>
    </xf>
    <xf numFmtId="0" fontId="21" fillId="2" borderId="0" xfId="0" applyFont="1" applyFill="1" applyBorder="1" applyAlignment="1" applyProtection="1">
      <alignment wrapText="1"/>
      <protection locked="0"/>
    </xf>
    <xf numFmtId="0" fontId="21" fillId="2" borderId="17" xfId="0" applyFont="1" applyFill="1" applyBorder="1" applyProtection="1"/>
    <xf numFmtId="0" fontId="21" fillId="2" borderId="0" xfId="0" applyFont="1" applyFill="1" applyBorder="1" applyProtection="1"/>
    <xf numFmtId="0" fontId="21" fillId="2" borderId="0" xfId="0" applyFont="1" applyFill="1" applyBorder="1" applyAlignment="1" applyProtection="1">
      <alignment vertical="top"/>
    </xf>
    <xf numFmtId="0" fontId="21" fillId="2" borderId="0" xfId="0" applyFont="1" applyFill="1" applyBorder="1" applyAlignment="1" applyProtection="1">
      <alignment vertical="top" wrapText="1"/>
    </xf>
    <xf numFmtId="0" fontId="21" fillId="2" borderId="0" xfId="0" applyFont="1" applyFill="1" applyBorder="1" applyAlignment="1" applyProtection="1">
      <alignment wrapText="1"/>
    </xf>
    <xf numFmtId="0" fontId="21" fillId="2" borderId="18" xfId="0" applyFont="1" applyFill="1" applyBorder="1" applyProtection="1"/>
    <xf numFmtId="0" fontId="12" fillId="2" borderId="17" xfId="0" applyFont="1" applyFill="1" applyBorder="1" applyAlignment="1">
      <alignment horizontal="center" vertical="center"/>
    </xf>
    <xf numFmtId="0" fontId="12" fillId="2" borderId="0" xfId="0" applyFont="1" applyFill="1" applyBorder="1" applyAlignment="1">
      <alignment horizontal="center" vertical="center"/>
    </xf>
    <xf numFmtId="0" fontId="21" fillId="2" borderId="0" xfId="0" applyFont="1" applyFill="1" applyBorder="1"/>
    <xf numFmtId="0" fontId="14" fillId="7" borderId="19" xfId="0" applyFont="1" applyFill="1" applyBorder="1" applyAlignment="1" applyProtection="1">
      <alignment horizontal="right" vertical="center"/>
      <protection locked="0"/>
    </xf>
    <xf numFmtId="0" fontId="14" fillId="7" borderId="1" xfId="0" applyFont="1" applyFill="1" applyBorder="1" applyAlignment="1" applyProtection="1">
      <alignment horizontal="right" vertical="center"/>
      <protection locked="0"/>
    </xf>
    <xf numFmtId="0" fontId="21" fillId="2" borderId="0" xfId="0" applyFont="1" applyFill="1" applyBorder="1" applyProtection="1">
      <protection locked="0"/>
    </xf>
    <xf numFmtId="0" fontId="14" fillId="7" borderId="20" xfId="0" applyFont="1" applyFill="1" applyBorder="1" applyAlignment="1" applyProtection="1">
      <alignment horizontal="right" vertical="center"/>
      <protection locked="0"/>
    </xf>
    <xf numFmtId="0" fontId="14" fillId="7" borderId="19" xfId="0" applyFont="1" applyFill="1" applyBorder="1" applyAlignment="1" applyProtection="1">
      <alignment horizontal="center" vertical="center"/>
      <protection locked="0"/>
    </xf>
    <xf numFmtId="0" fontId="14" fillId="7" borderId="1" xfId="0" applyFont="1" applyFill="1" applyBorder="1" applyAlignment="1" applyProtection="1">
      <alignment horizontal="center" vertical="center"/>
      <protection locked="0"/>
    </xf>
    <xf numFmtId="0" fontId="14" fillId="7" borderId="20" xfId="0" applyFont="1" applyFill="1" applyBorder="1" applyAlignment="1" applyProtection="1">
      <alignment horizontal="center" vertical="center"/>
      <protection locked="0"/>
    </xf>
    <xf numFmtId="0" fontId="21" fillId="2" borderId="0" xfId="0" applyFont="1" applyFill="1" applyBorder="1" applyAlignment="1">
      <alignment vertical="top"/>
    </xf>
    <xf numFmtId="0" fontId="21" fillId="2" borderId="0" xfId="0" applyFont="1" applyFill="1" applyBorder="1" applyAlignment="1">
      <alignment vertical="top" wrapText="1"/>
    </xf>
    <xf numFmtId="0" fontId="12" fillId="2" borderId="17" xfId="0" applyFont="1" applyFill="1" applyBorder="1" applyAlignment="1">
      <alignment horizontal="right" vertical="center"/>
    </xf>
    <xf numFmtId="0" fontId="12" fillId="2" borderId="0" xfId="0" applyFont="1" applyFill="1" applyBorder="1" applyAlignment="1">
      <alignment horizontal="right" vertical="center"/>
    </xf>
    <xf numFmtId="0" fontId="22" fillId="2" borderId="0" xfId="0" applyFont="1" applyFill="1" applyBorder="1" applyAlignment="1">
      <alignment vertical="center"/>
    </xf>
    <xf numFmtId="0" fontId="27" fillId="2" borderId="0" xfId="0" applyFont="1" applyFill="1" applyBorder="1" applyAlignment="1">
      <alignment vertical="center"/>
    </xf>
    <xf numFmtId="0" fontId="27" fillId="2" borderId="18" xfId="0" applyFont="1" applyFill="1" applyBorder="1" applyAlignment="1">
      <alignment vertical="center"/>
    </xf>
    <xf numFmtId="0" fontId="12" fillId="2" borderId="0" xfId="0" applyFont="1" applyFill="1" applyBorder="1" applyAlignment="1">
      <alignment vertical="center"/>
    </xf>
    <xf numFmtId="0" fontId="21" fillId="7" borderId="19" xfId="0" applyFont="1" applyFill="1" applyBorder="1" applyProtection="1">
      <protection locked="0"/>
    </xf>
    <xf numFmtId="0" fontId="21" fillId="7" borderId="1" xfId="0" applyFont="1" applyFill="1" applyBorder="1" applyProtection="1">
      <protection locked="0"/>
    </xf>
    <xf numFmtId="0" fontId="21" fillId="7" borderId="20" xfId="0" applyFont="1" applyFill="1" applyBorder="1" applyProtection="1">
      <protection locked="0"/>
    </xf>
    <xf numFmtId="0" fontId="12" fillId="2" borderId="17" xfId="0" applyFont="1" applyFill="1" applyBorder="1" applyAlignment="1">
      <alignment horizontal="right" vertical="center" wrapText="1"/>
    </xf>
    <xf numFmtId="0" fontId="21" fillId="2" borderId="0" xfId="0" applyFont="1" applyFill="1" applyBorder="1" applyAlignment="1">
      <alignment vertical="center"/>
    </xf>
    <xf numFmtId="0" fontId="21" fillId="2" borderId="18" xfId="0" applyFont="1" applyFill="1" applyBorder="1" applyAlignment="1">
      <alignment vertical="center"/>
    </xf>
    <xf numFmtId="0" fontId="14" fillId="7" borderId="19" xfId="0" applyFont="1" applyFill="1" applyBorder="1" applyAlignment="1" applyProtection="1">
      <alignment vertical="center"/>
      <protection locked="0"/>
    </xf>
    <xf numFmtId="0" fontId="14" fillId="7" borderId="1" xfId="0" applyFont="1" applyFill="1" applyBorder="1" applyAlignment="1" applyProtection="1">
      <alignment vertical="center"/>
      <protection locked="0"/>
    </xf>
    <xf numFmtId="0" fontId="14" fillId="7" borderId="20" xfId="0" applyFont="1" applyFill="1" applyBorder="1" applyAlignment="1" applyProtection="1">
      <alignment vertical="center"/>
      <protection locked="0"/>
    </xf>
    <xf numFmtId="0" fontId="12" fillId="2" borderId="18" xfId="0" applyFont="1" applyFill="1" applyBorder="1" applyAlignment="1">
      <alignment horizontal="right" vertical="center" wrapText="1"/>
    </xf>
    <xf numFmtId="0" fontId="12" fillId="2" borderId="1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22" fillId="2" borderId="17" xfId="0" applyFont="1" applyFill="1" applyBorder="1" applyAlignment="1">
      <alignment vertical="center"/>
    </xf>
    <xf numFmtId="49" fontId="14" fillId="7" borderId="19" xfId="0" applyNumberFormat="1" applyFont="1" applyFill="1" applyBorder="1" applyAlignment="1" applyProtection="1">
      <alignment horizontal="center" vertical="center"/>
      <protection locked="0"/>
    </xf>
    <xf numFmtId="49" fontId="14" fillId="7" borderId="20" xfId="0" applyNumberFormat="1" applyFont="1" applyFill="1" applyBorder="1" applyAlignment="1" applyProtection="1">
      <alignment horizontal="center" vertical="center"/>
      <protection locked="0"/>
    </xf>
    <xf numFmtId="0" fontId="21" fillId="2" borderId="17" xfId="0" applyFont="1" applyFill="1" applyBorder="1" applyAlignment="1">
      <alignment wrapText="1"/>
    </xf>
    <xf numFmtId="0" fontId="21" fillId="2" borderId="0" xfId="0" applyFont="1" applyFill="1" applyBorder="1" applyAlignment="1">
      <alignment wrapText="1"/>
    </xf>
    <xf numFmtId="0" fontId="17" fillId="2" borderId="14" xfId="0" applyFont="1" applyFill="1" applyBorder="1" applyAlignment="1">
      <alignment vertical="center"/>
    </xf>
    <xf numFmtId="0" fontId="17" fillId="2" borderId="15" xfId="0" applyFont="1" applyFill="1" applyBorder="1" applyAlignment="1">
      <alignment vertical="center"/>
    </xf>
    <xf numFmtId="0" fontId="20" fillId="2" borderId="17"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18" xfId="0" applyFont="1" applyFill="1" applyBorder="1" applyAlignment="1">
      <alignment horizontal="center" vertical="center"/>
    </xf>
    <xf numFmtId="0" fontId="14" fillId="2" borderId="17" xfId="0" applyFont="1" applyFill="1" applyBorder="1" applyAlignment="1">
      <alignment vertical="center" wrapText="1"/>
    </xf>
    <xf numFmtId="0" fontId="14" fillId="2" borderId="0" xfId="0" applyFont="1" applyFill="1" applyBorder="1" applyAlignment="1">
      <alignment vertical="center" wrapText="1"/>
    </xf>
    <xf numFmtId="14" fontId="14" fillId="7" borderId="19" xfId="0" applyNumberFormat="1" applyFont="1" applyFill="1" applyBorder="1" applyAlignment="1" applyProtection="1">
      <alignment horizontal="center" vertical="center"/>
      <protection locked="0"/>
    </xf>
    <xf numFmtId="14" fontId="14" fillId="7" borderId="20" xfId="0" applyNumberFormat="1" applyFont="1" applyFill="1" applyBorder="1" applyAlignment="1" applyProtection="1">
      <alignment horizontal="center" vertical="center"/>
      <protection locked="0"/>
    </xf>
    <xf numFmtId="0" fontId="14" fillId="0" borderId="1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21" fillId="2" borderId="0" xfId="0" applyFont="1" applyFill="1" applyBorder="1" applyAlignment="1">
      <alignment vertical="center" wrapText="1"/>
    </xf>
    <xf numFmtId="0" fontId="19" fillId="2" borderId="17"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2" fillId="2" borderId="0" xfId="0" applyFont="1" applyFill="1" applyBorder="1" applyAlignment="1">
      <alignment horizontal="right" vertical="center" wrapText="1"/>
    </xf>
    <xf numFmtId="0" fontId="21" fillId="7" borderId="19" xfId="0" applyFont="1" applyFill="1" applyBorder="1" applyAlignment="1" applyProtection="1">
      <alignment vertical="center"/>
      <protection locked="0"/>
    </xf>
    <xf numFmtId="0" fontId="21" fillId="7" borderId="1" xfId="0" applyFont="1" applyFill="1" applyBorder="1" applyAlignment="1" applyProtection="1">
      <alignment vertical="center"/>
      <protection locked="0"/>
    </xf>
    <xf numFmtId="0" fontId="21" fillId="7" borderId="20" xfId="0" applyFont="1" applyFill="1" applyBorder="1" applyAlignment="1" applyProtection="1">
      <alignment vertical="center"/>
      <protection locked="0"/>
    </xf>
    <xf numFmtId="0" fontId="12" fillId="2" borderId="23" xfId="0" applyFont="1" applyFill="1" applyBorder="1" applyAlignment="1">
      <alignment horizontal="left" vertical="center" wrapText="1"/>
    </xf>
    <xf numFmtId="49" fontId="14" fillId="7" borderId="19" xfId="0" applyNumberFormat="1" applyFont="1" applyFill="1" applyBorder="1" applyAlignment="1" applyProtection="1">
      <alignment vertical="center"/>
      <protection locked="0"/>
    </xf>
    <xf numFmtId="49" fontId="14" fillId="7" borderId="1" xfId="0" applyNumberFormat="1" applyFont="1" applyFill="1" applyBorder="1" applyAlignment="1" applyProtection="1">
      <alignment vertical="center"/>
      <protection locked="0"/>
    </xf>
    <xf numFmtId="49" fontId="14" fillId="7" borderId="20" xfId="0" applyNumberFormat="1" applyFont="1" applyFill="1" applyBorder="1" applyAlignment="1" applyProtection="1">
      <alignment vertical="center"/>
      <protection locked="0"/>
    </xf>
    <xf numFmtId="0" fontId="12" fillId="2" borderId="18" xfId="0" applyFont="1" applyFill="1" applyBorder="1" applyAlignment="1">
      <alignment horizontal="center" vertical="center"/>
    </xf>
    <xf numFmtId="0" fontId="21" fillId="2" borderId="0" xfId="0" applyFont="1" applyFill="1" applyBorder="1" applyAlignment="1" applyProtection="1">
      <alignment vertical="top" wrapText="1"/>
      <protection locked="0"/>
    </xf>
    <xf numFmtId="0" fontId="12" fillId="2" borderId="15" xfId="0" applyFont="1" applyFill="1" applyBorder="1" applyAlignment="1">
      <alignment horizontal="left" vertical="center" wrapText="1"/>
    </xf>
    <xf numFmtId="0" fontId="12" fillId="2" borderId="17" xfId="0" applyFont="1" applyFill="1" applyBorder="1" applyAlignment="1">
      <alignment horizontal="left" vertical="center"/>
    </xf>
    <xf numFmtId="0" fontId="12" fillId="2" borderId="0" xfId="0" applyFont="1" applyFill="1" applyBorder="1" applyAlignment="1">
      <alignment horizontal="left" vertical="center"/>
    </xf>
    <xf numFmtId="0" fontId="1" fillId="0" borderId="0" xfId="0" applyFont="1" applyFill="1" applyBorder="1" applyAlignment="1" applyProtection="1">
      <alignment horizontal="center" vertical="center" wrapText="1"/>
    </xf>
    <xf numFmtId="0" fontId="0" fillId="0" borderId="0" xfId="0" applyAlignment="1" applyProtection="1"/>
    <xf numFmtId="0" fontId="2"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5" fillId="3" borderId="13"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3" fontId="5" fillId="3" borderId="13" xfId="0" applyNumberFormat="1" applyFont="1" applyFill="1" applyBorder="1" applyAlignment="1" applyProtection="1">
      <alignment horizontal="center" vertical="center" wrapText="1"/>
    </xf>
    <xf numFmtId="3" fontId="0" fillId="0" borderId="13" xfId="0" applyNumberFormat="1" applyBorder="1" applyAlignment="1" applyProtection="1">
      <alignment horizontal="center" vertical="center" wrapText="1"/>
    </xf>
    <xf numFmtId="0" fontId="8" fillId="0" borderId="13" xfId="0" applyFont="1" applyBorder="1" applyAlignment="1" applyProtection="1">
      <alignment vertical="center" wrapText="1"/>
    </xf>
    <xf numFmtId="0" fontId="5" fillId="5" borderId="13" xfId="0" applyFont="1" applyFill="1" applyBorder="1" applyAlignment="1" applyProtection="1">
      <alignment vertical="center" wrapText="1"/>
    </xf>
    <xf numFmtId="0" fontId="8" fillId="5" borderId="13" xfId="0" applyFont="1" applyFill="1" applyBorder="1" applyAlignment="1" applyProtection="1">
      <alignment vertical="center" wrapText="1"/>
    </xf>
    <xf numFmtId="0" fontId="5" fillId="0" borderId="13" xfId="0" applyFont="1" applyBorder="1" applyAlignment="1" applyProtection="1">
      <alignment vertical="center" wrapText="1"/>
    </xf>
    <xf numFmtId="0" fontId="6" fillId="4" borderId="13" xfId="0" applyFont="1" applyFill="1" applyBorder="1" applyAlignment="1" applyProtection="1">
      <alignment horizontal="left" vertical="center" wrapText="1"/>
    </xf>
    <xf numFmtId="0" fontId="7" fillId="4" borderId="13" xfId="0" applyFont="1" applyFill="1" applyBorder="1" applyAlignment="1" applyProtection="1">
      <alignment horizontal="left" vertical="center" wrapText="1"/>
    </xf>
    <xf numFmtId="0" fontId="10" fillId="4" borderId="13" xfId="0" applyFont="1" applyFill="1" applyBorder="1" applyAlignment="1" applyProtection="1">
      <alignment horizontal="left" vertical="center" wrapText="1"/>
    </xf>
    <xf numFmtId="0" fontId="11" fillId="4" borderId="13"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12" fillId="2" borderId="1" xfId="0" applyFont="1" applyFill="1" applyBorder="1" applyAlignment="1" applyProtection="1">
      <alignment horizontal="right" vertical="center"/>
      <protection locked="0"/>
    </xf>
    <xf numFmtId="0" fontId="0" fillId="0" borderId="1" xfId="0" applyBorder="1" applyAlignment="1" applyProtection="1">
      <protection locked="0"/>
    </xf>
    <xf numFmtId="0" fontId="8" fillId="0" borderId="13" xfId="0" applyFont="1" applyFill="1" applyBorder="1" applyAlignment="1" applyProtection="1">
      <alignment vertical="center" wrapText="1"/>
    </xf>
    <xf numFmtId="0" fontId="5" fillId="0" borderId="13" xfId="0" applyFont="1" applyFill="1" applyBorder="1" applyAlignment="1" applyProtection="1">
      <alignment vertical="center" wrapText="1"/>
    </xf>
    <xf numFmtId="0" fontId="13" fillId="0" borderId="13" xfId="0" applyFont="1" applyFill="1" applyBorder="1" applyAlignment="1" applyProtection="1">
      <alignment vertical="center" wrapText="1"/>
    </xf>
    <xf numFmtId="0" fontId="5" fillId="5" borderId="10" xfId="0" applyFont="1" applyFill="1" applyBorder="1" applyAlignment="1" applyProtection="1">
      <alignment vertical="center" wrapText="1"/>
    </xf>
    <xf numFmtId="0" fontId="8" fillId="5" borderId="10" xfId="0" applyFont="1" applyFill="1" applyBorder="1" applyAlignment="1" applyProtection="1">
      <alignment vertical="center" wrapText="1"/>
    </xf>
    <xf numFmtId="165" fontId="2" fillId="0" borderId="0" xfId="0" applyNumberFormat="1" applyFont="1" applyFill="1" applyBorder="1" applyAlignment="1" applyProtection="1">
      <alignment horizontal="center" vertical="top" wrapText="1"/>
      <protection locked="0"/>
    </xf>
    <xf numFmtId="165" fontId="0" fillId="0" borderId="0" xfId="0" applyNumberFormat="1" applyAlignment="1" applyProtection="1">
      <protection locked="0"/>
    </xf>
    <xf numFmtId="0" fontId="8" fillId="2" borderId="1" xfId="0" applyFont="1" applyFill="1" applyBorder="1" applyAlignment="1" applyProtection="1">
      <alignment horizontal="right"/>
    </xf>
    <xf numFmtId="0" fontId="0" fillId="0" borderId="1" xfId="0" applyBorder="1" applyAlignment="1" applyProtection="1"/>
    <xf numFmtId="0" fontId="14" fillId="3"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5" fillId="5" borderId="11" xfId="0" applyFont="1" applyFill="1" applyBorder="1" applyAlignment="1" applyProtection="1">
      <alignment vertical="center" wrapText="1"/>
    </xf>
    <xf numFmtId="0" fontId="8" fillId="5" borderId="11"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8" fillId="0" borderId="11" xfId="0" applyFont="1" applyBorder="1" applyAlignment="1" applyProtection="1">
      <alignment vertical="center" wrapText="1"/>
    </xf>
    <xf numFmtId="0" fontId="5" fillId="0" borderId="11" xfId="0" applyFont="1" applyFill="1" applyBorder="1" applyAlignment="1" applyProtection="1">
      <alignment vertical="center" wrapText="1"/>
    </xf>
    <xf numFmtId="0" fontId="8" fillId="0" borderId="11" xfId="0" applyFont="1" applyBorder="1" applyAlignment="1" applyProtection="1">
      <alignment wrapText="1"/>
    </xf>
    <xf numFmtId="0" fontId="8" fillId="5" borderId="11" xfId="0" applyFont="1" applyFill="1" applyBorder="1" applyAlignment="1" applyProtection="1">
      <alignment wrapText="1"/>
    </xf>
    <xf numFmtId="0" fontId="8" fillId="5" borderId="12" xfId="0" applyFont="1" applyFill="1" applyBorder="1" applyAlignment="1" applyProtection="1">
      <alignment vertical="center" wrapText="1"/>
    </xf>
    <xf numFmtId="0" fontId="8" fillId="5" borderId="12" xfId="0" applyFont="1" applyFill="1" applyBorder="1" applyAlignment="1" applyProtection="1">
      <alignment wrapText="1"/>
    </xf>
    <xf numFmtId="49" fontId="15" fillId="5" borderId="13"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center" wrapText="1"/>
    </xf>
    <xf numFmtId="0" fontId="4" fillId="0" borderId="0" xfId="0" applyFont="1" applyBorder="1" applyAlignment="1" applyProtection="1">
      <alignment horizontal="center" wrapText="1"/>
    </xf>
    <xf numFmtId="0" fontId="4" fillId="0" borderId="0" xfId="0" applyFont="1" applyAlignment="1" applyProtection="1">
      <alignment wrapText="1"/>
    </xf>
    <xf numFmtId="0" fontId="4" fillId="0" borderId="0" xfId="0" applyFont="1" applyBorder="1" applyAlignment="1" applyProtection="1">
      <alignment wrapText="1"/>
    </xf>
    <xf numFmtId="3" fontId="8" fillId="2" borderId="0" xfId="0" applyNumberFormat="1" applyFont="1" applyFill="1" applyBorder="1" applyAlignment="1" applyProtection="1">
      <alignment horizontal="right" vertical="center"/>
    </xf>
    <xf numFmtId="49" fontId="14" fillId="3" borderId="13" xfId="0" applyNumberFormat="1" applyFont="1" applyFill="1" applyBorder="1" applyAlignment="1" applyProtection="1">
      <alignment horizontal="center" vertical="center" wrapText="1"/>
    </xf>
    <xf numFmtId="0" fontId="14" fillId="3" borderId="13" xfId="0" applyFont="1" applyFill="1" applyBorder="1" applyAlignment="1" applyProtection="1">
      <alignment horizontal="center" vertical="center" wrapText="1"/>
    </xf>
    <xf numFmtId="49" fontId="5" fillId="3" borderId="13" xfId="0" applyNumberFormat="1" applyFont="1" applyFill="1" applyBorder="1" applyAlignment="1" applyProtection="1">
      <alignment horizontal="center" vertical="center" wrapText="1"/>
    </xf>
    <xf numFmtId="49" fontId="15" fillId="0" borderId="13" xfId="0" applyNumberFormat="1" applyFont="1" applyFill="1" applyBorder="1" applyAlignment="1" applyProtection="1">
      <alignment horizontal="left" vertical="center" wrapText="1"/>
    </xf>
    <xf numFmtId="49" fontId="16" fillId="0" borderId="13" xfId="0" applyNumberFormat="1" applyFont="1" applyFill="1" applyBorder="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xf>
    <xf numFmtId="0" fontId="36"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workbookViewId="0">
      <selection activeCell="E66" sqref="E66:I66"/>
    </sheetView>
  </sheetViews>
  <sheetFormatPr defaultRowHeight="15" x14ac:dyDescent="0.25"/>
  <cols>
    <col min="9" max="9" width="12.7109375" customWidth="1"/>
  </cols>
  <sheetData>
    <row r="1" spans="1:10" ht="15.75" x14ac:dyDescent="0.25">
      <c r="A1" s="143"/>
      <c r="B1" s="144"/>
      <c r="C1" s="144"/>
      <c r="D1" s="48"/>
      <c r="E1" s="48"/>
      <c r="F1" s="48"/>
      <c r="G1" s="48"/>
      <c r="H1" s="48"/>
      <c r="I1" s="48"/>
      <c r="J1" s="49"/>
    </row>
    <row r="2" spans="1:10" ht="14.45" customHeight="1" x14ac:dyDescent="0.25">
      <c r="A2" s="145" t="s">
        <v>0</v>
      </c>
      <c r="B2" s="146"/>
      <c r="C2" s="146"/>
      <c r="D2" s="146"/>
      <c r="E2" s="146"/>
      <c r="F2" s="146"/>
      <c r="G2" s="146"/>
      <c r="H2" s="146"/>
      <c r="I2" s="146"/>
      <c r="J2" s="147"/>
    </row>
    <row r="3" spans="1:10" x14ac:dyDescent="0.25">
      <c r="A3" s="50"/>
      <c r="B3" s="51"/>
      <c r="C3" s="51"/>
      <c r="D3" s="51"/>
      <c r="E3" s="51"/>
      <c r="F3" s="51"/>
      <c r="G3" s="51"/>
      <c r="H3" s="51"/>
      <c r="I3" s="51"/>
      <c r="J3" s="52"/>
    </row>
    <row r="4" spans="1:10" ht="33.6" customHeight="1" x14ac:dyDescent="0.25">
      <c r="A4" s="148" t="s">
        <v>1</v>
      </c>
      <c r="B4" s="149"/>
      <c r="C4" s="149"/>
      <c r="D4" s="149"/>
      <c r="E4" s="150">
        <v>43101</v>
      </c>
      <c r="F4" s="151"/>
      <c r="G4" s="53" t="s">
        <v>2</v>
      </c>
      <c r="H4" s="150">
        <v>43465</v>
      </c>
      <c r="I4" s="151"/>
      <c r="J4" s="54"/>
    </row>
    <row r="5" spans="1:10" s="55" customFormat="1" ht="10.15" customHeight="1" x14ac:dyDescent="0.25">
      <c r="A5" s="152"/>
      <c r="B5" s="153"/>
      <c r="C5" s="153"/>
      <c r="D5" s="153"/>
      <c r="E5" s="153"/>
      <c r="F5" s="153"/>
      <c r="G5" s="153"/>
      <c r="H5" s="153"/>
      <c r="I5" s="153"/>
      <c r="J5" s="154"/>
    </row>
    <row r="6" spans="1:10" ht="20.45" customHeight="1" x14ac:dyDescent="0.25">
      <c r="A6" s="56"/>
      <c r="B6" s="57" t="s">
        <v>3</v>
      </c>
      <c r="C6" s="58"/>
      <c r="D6" s="58"/>
      <c r="E6" s="95" t="s">
        <v>414</v>
      </c>
      <c r="F6" s="59"/>
      <c r="G6" s="53"/>
      <c r="H6" s="59"/>
      <c r="I6" s="59"/>
      <c r="J6" s="60"/>
    </row>
    <row r="7" spans="1:10" s="62" customFormat="1" ht="10.9" customHeight="1" x14ac:dyDescent="0.25">
      <c r="A7" s="56"/>
      <c r="B7" s="58"/>
      <c r="C7" s="58"/>
      <c r="D7" s="58"/>
      <c r="E7" s="61"/>
      <c r="F7" s="61"/>
      <c r="G7" s="53"/>
      <c r="H7" s="61"/>
      <c r="I7" s="61"/>
      <c r="J7" s="60"/>
    </row>
    <row r="8" spans="1:10" ht="37.9" customHeight="1" x14ac:dyDescent="0.25">
      <c r="A8" s="156" t="s">
        <v>4</v>
      </c>
      <c r="B8" s="157"/>
      <c r="C8" s="157"/>
      <c r="D8" s="157"/>
      <c r="E8" s="157"/>
      <c r="F8" s="157"/>
      <c r="G8" s="157"/>
      <c r="H8" s="157"/>
      <c r="I8" s="157"/>
      <c r="J8" s="63"/>
    </row>
    <row r="9" spans="1:10" x14ac:dyDescent="0.25">
      <c r="A9" s="64"/>
      <c r="B9" s="65"/>
      <c r="C9" s="65"/>
      <c r="D9" s="65"/>
      <c r="E9" s="155"/>
      <c r="F9" s="155"/>
      <c r="G9" s="109"/>
      <c r="H9" s="109"/>
      <c r="I9" s="66"/>
      <c r="J9" s="67"/>
    </row>
    <row r="10" spans="1:10" ht="25.9" customHeight="1" x14ac:dyDescent="0.25">
      <c r="A10" s="119" t="s">
        <v>5</v>
      </c>
      <c r="B10" s="120"/>
      <c r="C10" s="114" t="s">
        <v>390</v>
      </c>
      <c r="D10" s="116"/>
      <c r="E10" s="68"/>
      <c r="F10" s="158" t="s">
        <v>6</v>
      </c>
      <c r="G10" s="134"/>
      <c r="H10" s="114" t="s">
        <v>393</v>
      </c>
      <c r="I10" s="116"/>
      <c r="J10" s="69"/>
    </row>
    <row r="11" spans="1:10" ht="15.6" customHeight="1" x14ac:dyDescent="0.25">
      <c r="A11" s="64"/>
      <c r="B11" s="65"/>
      <c r="C11" s="65"/>
      <c r="D11" s="65"/>
      <c r="E11" s="142"/>
      <c r="F11" s="142"/>
      <c r="G11" s="142"/>
      <c r="H11" s="142"/>
      <c r="I11" s="70"/>
      <c r="J11" s="69"/>
    </row>
    <row r="12" spans="1:10" ht="21" customHeight="1" x14ac:dyDescent="0.25">
      <c r="A12" s="128" t="s">
        <v>7</v>
      </c>
      <c r="B12" s="120"/>
      <c r="C12" s="139" t="s">
        <v>391</v>
      </c>
      <c r="D12" s="140"/>
      <c r="E12" s="141"/>
      <c r="F12" s="142"/>
      <c r="G12" s="142"/>
      <c r="H12" s="142"/>
      <c r="I12" s="70"/>
      <c r="J12" s="69"/>
    </row>
    <row r="13" spans="1:10" ht="10.9" customHeight="1" x14ac:dyDescent="0.25">
      <c r="A13" s="68"/>
      <c r="B13" s="70"/>
      <c r="C13" s="65"/>
      <c r="D13" s="65"/>
      <c r="E13" s="109"/>
      <c r="F13" s="109"/>
      <c r="G13" s="109"/>
      <c r="H13" s="109"/>
      <c r="I13" s="65"/>
      <c r="J13" s="71"/>
    </row>
    <row r="14" spans="1:10" ht="22.9" customHeight="1" x14ac:dyDescent="0.25">
      <c r="A14" s="128" t="s">
        <v>8</v>
      </c>
      <c r="B14" s="134"/>
      <c r="C14" s="139" t="s">
        <v>392</v>
      </c>
      <c r="D14" s="140"/>
      <c r="E14" s="138"/>
      <c r="F14" s="121"/>
      <c r="G14" s="72" t="s">
        <v>9</v>
      </c>
      <c r="H14" s="114" t="s">
        <v>394</v>
      </c>
      <c r="I14" s="116"/>
      <c r="J14" s="73"/>
    </row>
    <row r="15" spans="1:10" ht="14.45" customHeight="1" x14ac:dyDescent="0.25">
      <c r="A15" s="68"/>
      <c r="B15" s="70"/>
      <c r="C15" s="65"/>
      <c r="D15" s="65"/>
      <c r="E15" s="109"/>
      <c r="F15" s="109"/>
      <c r="G15" s="109"/>
      <c r="H15" s="109"/>
      <c r="I15" s="65"/>
      <c r="J15" s="71"/>
    </row>
    <row r="16" spans="1:10" ht="13.15" customHeight="1" x14ac:dyDescent="0.25">
      <c r="A16" s="128" t="s">
        <v>10</v>
      </c>
      <c r="B16" s="134"/>
      <c r="C16" s="114" t="s">
        <v>395</v>
      </c>
      <c r="D16" s="116"/>
      <c r="E16" s="74"/>
      <c r="F16" s="74"/>
      <c r="G16" s="74"/>
      <c r="H16" s="74"/>
      <c r="I16" s="74"/>
      <c r="J16" s="73"/>
    </row>
    <row r="17" spans="1:10" ht="14.45" customHeight="1" x14ac:dyDescent="0.25">
      <c r="A17" s="135"/>
      <c r="B17" s="136"/>
      <c r="C17" s="136"/>
      <c r="D17" s="136"/>
      <c r="E17" s="136"/>
      <c r="F17" s="136"/>
      <c r="G17" s="136"/>
      <c r="H17" s="136"/>
      <c r="I17" s="136"/>
      <c r="J17" s="137"/>
    </row>
    <row r="18" spans="1:10" x14ac:dyDescent="0.25">
      <c r="A18" s="119" t="s">
        <v>11</v>
      </c>
      <c r="B18" s="120"/>
      <c r="C18" s="131" t="s">
        <v>396</v>
      </c>
      <c r="D18" s="132"/>
      <c r="E18" s="132"/>
      <c r="F18" s="132"/>
      <c r="G18" s="132"/>
      <c r="H18" s="132"/>
      <c r="I18" s="132"/>
      <c r="J18" s="133"/>
    </row>
    <row r="19" spans="1:10" x14ac:dyDescent="0.25">
      <c r="A19" s="64"/>
      <c r="B19" s="65"/>
      <c r="C19" s="75"/>
      <c r="D19" s="65"/>
      <c r="E19" s="109"/>
      <c r="F19" s="109"/>
      <c r="G19" s="109"/>
      <c r="H19" s="109"/>
      <c r="I19" s="65"/>
      <c r="J19" s="71"/>
    </row>
    <row r="20" spans="1:10" x14ac:dyDescent="0.25">
      <c r="A20" s="119" t="s">
        <v>12</v>
      </c>
      <c r="B20" s="120"/>
      <c r="C20" s="114">
        <v>10000</v>
      </c>
      <c r="D20" s="116"/>
      <c r="E20" s="109"/>
      <c r="F20" s="109"/>
      <c r="G20" s="131" t="s">
        <v>397</v>
      </c>
      <c r="H20" s="132"/>
      <c r="I20" s="132"/>
      <c r="J20" s="133"/>
    </row>
    <row r="21" spans="1:10" x14ac:dyDescent="0.25">
      <c r="A21" s="64"/>
      <c r="B21" s="65"/>
      <c r="C21" s="65"/>
      <c r="D21" s="65"/>
      <c r="E21" s="109"/>
      <c r="F21" s="109"/>
      <c r="G21" s="109"/>
      <c r="H21" s="109"/>
      <c r="I21" s="65"/>
      <c r="J21" s="71"/>
    </row>
    <row r="22" spans="1:10" x14ac:dyDescent="0.25">
      <c r="A22" s="119" t="s">
        <v>13</v>
      </c>
      <c r="B22" s="120"/>
      <c r="C22" s="131" t="s">
        <v>398</v>
      </c>
      <c r="D22" s="132"/>
      <c r="E22" s="132"/>
      <c r="F22" s="132"/>
      <c r="G22" s="132"/>
      <c r="H22" s="132"/>
      <c r="I22" s="132"/>
      <c r="J22" s="133"/>
    </row>
    <row r="23" spans="1:10" x14ac:dyDescent="0.25">
      <c r="A23" s="64"/>
      <c r="B23" s="65"/>
      <c r="C23" s="65"/>
      <c r="D23" s="65"/>
      <c r="E23" s="109"/>
      <c r="F23" s="109"/>
      <c r="G23" s="109"/>
      <c r="H23" s="109"/>
      <c r="I23" s="65"/>
      <c r="J23" s="71"/>
    </row>
    <row r="24" spans="1:10" x14ac:dyDescent="0.25">
      <c r="A24" s="119" t="s">
        <v>14</v>
      </c>
      <c r="B24" s="120"/>
      <c r="C24" s="125" t="s">
        <v>399</v>
      </c>
      <c r="D24" s="126"/>
      <c r="E24" s="126"/>
      <c r="F24" s="126"/>
      <c r="G24" s="126"/>
      <c r="H24" s="126"/>
      <c r="I24" s="126"/>
      <c r="J24" s="127"/>
    </row>
    <row r="25" spans="1:10" x14ac:dyDescent="0.25">
      <c r="A25" s="64"/>
      <c r="B25" s="65"/>
      <c r="C25" s="75"/>
      <c r="D25" s="65"/>
      <c r="E25" s="109"/>
      <c r="F25" s="109"/>
      <c r="G25" s="109"/>
      <c r="H25" s="109"/>
      <c r="I25" s="65"/>
      <c r="J25" s="71"/>
    </row>
    <row r="26" spans="1:10" x14ac:dyDescent="0.25">
      <c r="A26" s="119" t="s">
        <v>15</v>
      </c>
      <c r="B26" s="120"/>
      <c r="C26" s="125" t="s">
        <v>400</v>
      </c>
      <c r="D26" s="126"/>
      <c r="E26" s="126"/>
      <c r="F26" s="126"/>
      <c r="G26" s="126"/>
      <c r="H26" s="126"/>
      <c r="I26" s="126"/>
      <c r="J26" s="127"/>
    </row>
    <row r="27" spans="1:10" ht="13.9" customHeight="1" x14ac:dyDescent="0.25">
      <c r="A27" s="64"/>
      <c r="B27" s="65"/>
      <c r="C27" s="75"/>
      <c r="D27" s="65"/>
      <c r="E27" s="109"/>
      <c r="F27" s="109"/>
      <c r="G27" s="109"/>
      <c r="H27" s="109"/>
      <c r="I27" s="65"/>
      <c r="J27" s="71"/>
    </row>
    <row r="28" spans="1:10" ht="22.9" customHeight="1" x14ac:dyDescent="0.25">
      <c r="A28" s="128" t="s">
        <v>16</v>
      </c>
      <c r="B28" s="120"/>
      <c r="C28" s="76">
        <v>3417</v>
      </c>
      <c r="D28" s="77"/>
      <c r="E28" s="124"/>
      <c r="F28" s="124"/>
      <c r="G28" s="124"/>
      <c r="H28" s="124"/>
      <c r="I28" s="129"/>
      <c r="J28" s="130"/>
    </row>
    <row r="29" spans="1:10" x14ac:dyDescent="0.25">
      <c r="A29" s="64"/>
      <c r="B29" s="65"/>
      <c r="C29" s="65"/>
      <c r="D29" s="65"/>
      <c r="E29" s="109"/>
      <c r="F29" s="109"/>
      <c r="G29" s="109"/>
      <c r="H29" s="109"/>
      <c r="I29" s="65"/>
      <c r="J29" s="71"/>
    </row>
    <row r="30" spans="1:10" x14ac:dyDescent="0.25">
      <c r="A30" s="119" t="s">
        <v>17</v>
      </c>
      <c r="B30" s="120"/>
      <c r="C30" s="76" t="s">
        <v>410</v>
      </c>
      <c r="D30" s="107" t="s">
        <v>18</v>
      </c>
      <c r="E30" s="108"/>
      <c r="F30" s="108"/>
      <c r="G30" s="108"/>
      <c r="H30" s="78" t="s">
        <v>19</v>
      </c>
      <c r="I30" s="79" t="s">
        <v>20</v>
      </c>
      <c r="J30" s="80"/>
    </row>
    <row r="31" spans="1:10" x14ac:dyDescent="0.25">
      <c r="A31" s="119"/>
      <c r="B31" s="120"/>
      <c r="C31" s="81"/>
      <c r="D31" s="53"/>
      <c r="E31" s="121"/>
      <c r="F31" s="121"/>
      <c r="G31" s="121"/>
      <c r="H31" s="121"/>
      <c r="I31" s="122"/>
      <c r="J31" s="123"/>
    </row>
    <row r="32" spans="1:10" x14ac:dyDescent="0.25">
      <c r="A32" s="119" t="s">
        <v>21</v>
      </c>
      <c r="B32" s="120"/>
      <c r="C32" s="76" t="s">
        <v>401</v>
      </c>
      <c r="D32" s="107" t="s">
        <v>22</v>
      </c>
      <c r="E32" s="108"/>
      <c r="F32" s="108"/>
      <c r="G32" s="108"/>
      <c r="H32" s="82" t="s">
        <v>23</v>
      </c>
      <c r="I32" s="83" t="s">
        <v>24</v>
      </c>
      <c r="J32" s="84"/>
    </row>
    <row r="33" spans="1:10" x14ac:dyDescent="0.25">
      <c r="A33" s="64"/>
      <c r="B33" s="65"/>
      <c r="C33" s="65"/>
      <c r="D33" s="65"/>
      <c r="E33" s="109"/>
      <c r="F33" s="109"/>
      <c r="G33" s="109"/>
      <c r="H33" s="109"/>
      <c r="I33" s="65"/>
      <c r="J33" s="71"/>
    </row>
    <row r="34" spans="1:10" x14ac:dyDescent="0.25">
      <c r="A34" s="107" t="s">
        <v>25</v>
      </c>
      <c r="B34" s="108"/>
      <c r="C34" s="108"/>
      <c r="D34" s="108"/>
      <c r="E34" s="108" t="s">
        <v>26</v>
      </c>
      <c r="F34" s="108"/>
      <c r="G34" s="108"/>
      <c r="H34" s="108"/>
      <c r="I34" s="108"/>
      <c r="J34" s="85" t="s">
        <v>27</v>
      </c>
    </row>
    <row r="35" spans="1:10" x14ac:dyDescent="0.25">
      <c r="A35" s="64"/>
      <c r="B35" s="65"/>
      <c r="C35" s="65"/>
      <c r="D35" s="65"/>
      <c r="E35" s="109"/>
      <c r="F35" s="109"/>
      <c r="G35" s="109"/>
      <c r="H35" s="109"/>
      <c r="I35" s="65"/>
      <c r="J35" s="67"/>
    </row>
    <row r="36" spans="1:10" x14ac:dyDescent="0.25">
      <c r="A36" s="110" t="s">
        <v>415</v>
      </c>
      <c r="B36" s="111"/>
      <c r="C36" s="111"/>
      <c r="D36" s="111"/>
      <c r="E36" s="114" t="s">
        <v>397</v>
      </c>
      <c r="F36" s="115"/>
      <c r="G36" s="115"/>
      <c r="H36" s="115"/>
      <c r="I36" s="116"/>
      <c r="J36" s="86">
        <v>1885880</v>
      </c>
    </row>
    <row r="37" spans="1:10" x14ac:dyDescent="0.25">
      <c r="A37" s="64"/>
      <c r="B37" s="65"/>
      <c r="C37" s="75"/>
      <c r="D37" s="118"/>
      <c r="E37" s="118"/>
      <c r="F37" s="118"/>
      <c r="G37" s="118"/>
      <c r="H37" s="118"/>
      <c r="I37" s="118"/>
      <c r="J37" s="71"/>
    </row>
    <row r="38" spans="1:10" x14ac:dyDescent="0.25">
      <c r="A38" s="110" t="s">
        <v>416</v>
      </c>
      <c r="B38" s="111"/>
      <c r="C38" s="111"/>
      <c r="D38" s="113"/>
      <c r="E38" s="114" t="s">
        <v>397</v>
      </c>
      <c r="F38" s="115"/>
      <c r="G38" s="115"/>
      <c r="H38" s="115"/>
      <c r="I38" s="116"/>
      <c r="J38" s="76">
        <v>2066378</v>
      </c>
    </row>
    <row r="39" spans="1:10" x14ac:dyDescent="0.25">
      <c r="A39" s="64"/>
      <c r="B39" s="65"/>
      <c r="C39" s="75"/>
      <c r="D39" s="87"/>
      <c r="E39" s="118"/>
      <c r="F39" s="118"/>
      <c r="G39" s="118"/>
      <c r="H39" s="118"/>
      <c r="I39" s="70"/>
      <c r="J39" s="71"/>
    </row>
    <row r="40" spans="1:10" x14ac:dyDescent="0.25">
      <c r="A40" s="110" t="s">
        <v>417</v>
      </c>
      <c r="B40" s="111"/>
      <c r="C40" s="111"/>
      <c r="D40" s="113"/>
      <c r="E40" s="114" t="s">
        <v>397</v>
      </c>
      <c r="F40" s="115"/>
      <c r="G40" s="115"/>
      <c r="H40" s="115"/>
      <c r="I40" s="116"/>
      <c r="J40" s="76">
        <v>4570243</v>
      </c>
    </row>
    <row r="41" spans="1:10" x14ac:dyDescent="0.25">
      <c r="A41" s="64"/>
      <c r="B41" s="65"/>
      <c r="C41" s="75"/>
      <c r="D41" s="87"/>
      <c r="E41" s="118"/>
      <c r="F41" s="118"/>
      <c r="G41" s="118"/>
      <c r="H41" s="118"/>
      <c r="I41" s="70"/>
      <c r="J41" s="71"/>
    </row>
    <row r="42" spans="1:10" x14ac:dyDescent="0.25">
      <c r="A42" s="110" t="s">
        <v>418</v>
      </c>
      <c r="B42" s="111"/>
      <c r="C42" s="111"/>
      <c r="D42" s="113"/>
      <c r="E42" s="114" t="s">
        <v>397</v>
      </c>
      <c r="F42" s="115"/>
      <c r="G42" s="115"/>
      <c r="H42" s="115"/>
      <c r="I42" s="116"/>
      <c r="J42" s="76">
        <v>1804812</v>
      </c>
    </row>
    <row r="43" spans="1:10" x14ac:dyDescent="0.25">
      <c r="A43" s="98"/>
      <c r="B43" s="94"/>
      <c r="C43" s="96"/>
      <c r="D43" s="99"/>
      <c r="E43" s="167"/>
      <c r="F43" s="167"/>
      <c r="G43" s="167"/>
      <c r="H43" s="167"/>
      <c r="I43" s="100"/>
      <c r="J43" s="97"/>
    </row>
    <row r="44" spans="1:10" x14ac:dyDescent="0.25">
      <c r="A44" s="110" t="s">
        <v>419</v>
      </c>
      <c r="B44" s="111"/>
      <c r="C44" s="111"/>
      <c r="D44" s="113"/>
      <c r="E44" s="114" t="s">
        <v>397</v>
      </c>
      <c r="F44" s="115"/>
      <c r="G44" s="115"/>
      <c r="H44" s="115"/>
      <c r="I44" s="116"/>
      <c r="J44" s="76">
        <v>2258960</v>
      </c>
    </row>
    <row r="45" spans="1:10" x14ac:dyDescent="0.25">
      <c r="A45" s="98"/>
      <c r="B45" s="94"/>
      <c r="C45" s="96"/>
      <c r="D45" s="99"/>
      <c r="E45" s="167"/>
      <c r="F45" s="167"/>
      <c r="G45" s="167"/>
      <c r="H45" s="167"/>
      <c r="I45" s="100"/>
      <c r="J45" s="97"/>
    </row>
    <row r="46" spans="1:10" x14ac:dyDescent="0.25">
      <c r="A46" s="110" t="s">
        <v>420</v>
      </c>
      <c r="B46" s="111"/>
      <c r="C46" s="111"/>
      <c r="D46" s="113"/>
      <c r="E46" s="114" t="s">
        <v>397</v>
      </c>
      <c r="F46" s="115"/>
      <c r="G46" s="115"/>
      <c r="H46" s="115"/>
      <c r="I46" s="116"/>
      <c r="J46" s="76">
        <v>20097647</v>
      </c>
    </row>
    <row r="47" spans="1:10" x14ac:dyDescent="0.25">
      <c r="A47" s="98"/>
      <c r="B47" s="94"/>
      <c r="C47" s="96"/>
      <c r="D47" s="99"/>
      <c r="E47" s="99"/>
      <c r="F47" s="99"/>
      <c r="G47" s="99"/>
      <c r="H47" s="99"/>
      <c r="I47" s="100"/>
      <c r="J47" s="97"/>
    </row>
    <row r="48" spans="1:10" x14ac:dyDescent="0.25">
      <c r="A48" s="110" t="s">
        <v>421</v>
      </c>
      <c r="B48" s="111"/>
      <c r="C48" s="111"/>
      <c r="D48" s="113"/>
      <c r="E48" s="114" t="s">
        <v>432</v>
      </c>
      <c r="F48" s="115"/>
      <c r="G48" s="115"/>
      <c r="H48" s="115"/>
      <c r="I48" s="116"/>
      <c r="J48" s="76">
        <v>7810318</v>
      </c>
    </row>
    <row r="49" spans="1:10" x14ac:dyDescent="0.25">
      <c r="A49" s="98"/>
      <c r="B49" s="94"/>
      <c r="C49" s="96"/>
      <c r="D49" s="99"/>
      <c r="E49" s="99"/>
      <c r="F49" s="99"/>
      <c r="G49" s="99"/>
      <c r="H49" s="99"/>
      <c r="I49" s="100"/>
      <c r="J49" s="97"/>
    </row>
    <row r="50" spans="1:10" x14ac:dyDescent="0.25">
      <c r="A50" s="110" t="s">
        <v>422</v>
      </c>
      <c r="B50" s="111"/>
      <c r="C50" s="111"/>
      <c r="D50" s="113"/>
      <c r="E50" s="114" t="s">
        <v>433</v>
      </c>
      <c r="F50" s="115"/>
      <c r="G50" s="115"/>
      <c r="H50" s="115"/>
      <c r="I50" s="116"/>
      <c r="J50" s="76">
        <v>5920922</v>
      </c>
    </row>
    <row r="51" spans="1:10" x14ac:dyDescent="0.25">
      <c r="A51" s="98"/>
      <c r="B51" s="94"/>
      <c r="C51" s="96"/>
      <c r="D51" s="99"/>
      <c r="E51" s="99"/>
      <c r="F51" s="99"/>
      <c r="G51" s="99"/>
      <c r="H51" s="99"/>
      <c r="I51" s="100"/>
      <c r="J51" s="97"/>
    </row>
    <row r="52" spans="1:10" x14ac:dyDescent="0.25">
      <c r="A52" s="110" t="s">
        <v>423</v>
      </c>
      <c r="B52" s="111"/>
      <c r="C52" s="111"/>
      <c r="D52" s="113"/>
      <c r="E52" s="114" t="s">
        <v>433</v>
      </c>
      <c r="F52" s="115"/>
      <c r="G52" s="115"/>
      <c r="H52" s="115"/>
      <c r="I52" s="116"/>
      <c r="J52" s="76">
        <v>6479570</v>
      </c>
    </row>
    <row r="53" spans="1:10" x14ac:dyDescent="0.25">
      <c r="A53" s="98"/>
      <c r="B53" s="94"/>
      <c r="C53" s="96"/>
      <c r="D53" s="99"/>
      <c r="E53" s="99"/>
      <c r="F53" s="99"/>
      <c r="G53" s="99"/>
      <c r="H53" s="99"/>
      <c r="I53" s="100"/>
      <c r="J53" s="97"/>
    </row>
    <row r="54" spans="1:10" x14ac:dyDescent="0.25">
      <c r="A54" s="110" t="s">
        <v>424</v>
      </c>
      <c r="B54" s="111"/>
      <c r="C54" s="111"/>
      <c r="D54" s="113"/>
      <c r="E54" s="114" t="s">
        <v>397</v>
      </c>
      <c r="F54" s="115"/>
      <c r="G54" s="115"/>
      <c r="H54" s="115"/>
      <c r="I54" s="116"/>
      <c r="J54" s="76">
        <v>1731742</v>
      </c>
    </row>
    <row r="55" spans="1:10" x14ac:dyDescent="0.25">
      <c r="A55" s="98"/>
      <c r="B55" s="94"/>
      <c r="C55" s="96"/>
      <c r="D55" s="99"/>
      <c r="E55" s="99"/>
      <c r="F55" s="99"/>
      <c r="G55" s="99"/>
      <c r="H55" s="99"/>
      <c r="I55" s="100"/>
      <c r="J55" s="97"/>
    </row>
    <row r="56" spans="1:10" x14ac:dyDescent="0.25">
      <c r="A56" s="110" t="s">
        <v>425</v>
      </c>
      <c r="B56" s="111"/>
      <c r="C56" s="111"/>
      <c r="D56" s="113"/>
      <c r="E56" s="114" t="s">
        <v>397</v>
      </c>
      <c r="F56" s="115"/>
      <c r="G56" s="115"/>
      <c r="H56" s="115"/>
      <c r="I56" s="116"/>
      <c r="J56" s="76">
        <v>1892037</v>
      </c>
    </row>
    <row r="57" spans="1:10" x14ac:dyDescent="0.25">
      <c r="A57" s="98"/>
      <c r="B57" s="94"/>
      <c r="C57" s="96"/>
      <c r="D57" s="99"/>
      <c r="E57" s="99"/>
      <c r="F57" s="99"/>
      <c r="G57" s="99"/>
      <c r="H57" s="99"/>
      <c r="I57" s="100"/>
      <c r="J57" s="97"/>
    </row>
    <row r="58" spans="1:10" x14ac:dyDescent="0.25">
      <c r="A58" s="110" t="s">
        <v>426</v>
      </c>
      <c r="B58" s="111"/>
      <c r="C58" s="111"/>
      <c r="D58" s="113"/>
      <c r="E58" s="114" t="s">
        <v>397</v>
      </c>
      <c r="F58" s="115"/>
      <c r="G58" s="115"/>
      <c r="H58" s="115"/>
      <c r="I58" s="116"/>
      <c r="J58" s="76">
        <v>1450930</v>
      </c>
    </row>
    <row r="59" spans="1:10" x14ac:dyDescent="0.25">
      <c r="A59" s="98"/>
      <c r="B59" s="94"/>
      <c r="C59" s="96"/>
      <c r="D59" s="99"/>
      <c r="E59" s="99"/>
      <c r="F59" s="99"/>
      <c r="G59" s="99"/>
      <c r="H59" s="99"/>
      <c r="I59" s="100"/>
      <c r="J59" s="97"/>
    </row>
    <row r="60" spans="1:10" x14ac:dyDescent="0.25">
      <c r="A60" s="110" t="s">
        <v>427</v>
      </c>
      <c r="B60" s="111"/>
      <c r="C60" s="111"/>
      <c r="D60" s="113"/>
      <c r="E60" s="114" t="s">
        <v>397</v>
      </c>
      <c r="F60" s="115"/>
      <c r="G60" s="115"/>
      <c r="H60" s="115"/>
      <c r="I60" s="116"/>
      <c r="J60" s="76" t="s">
        <v>434</v>
      </c>
    </row>
    <row r="61" spans="1:10" x14ac:dyDescent="0.25">
      <c r="A61" s="98"/>
      <c r="B61" s="94"/>
      <c r="C61" s="96"/>
      <c r="D61" s="99"/>
      <c r="E61" s="99"/>
      <c r="F61" s="99"/>
      <c r="G61" s="99"/>
      <c r="H61" s="99"/>
      <c r="I61" s="100"/>
      <c r="J61" s="97"/>
    </row>
    <row r="62" spans="1:10" x14ac:dyDescent="0.25">
      <c r="A62" s="110" t="s">
        <v>428</v>
      </c>
      <c r="B62" s="111"/>
      <c r="C62" s="111"/>
      <c r="D62" s="113"/>
      <c r="E62" s="114" t="s">
        <v>397</v>
      </c>
      <c r="F62" s="115"/>
      <c r="G62" s="115"/>
      <c r="H62" s="115"/>
      <c r="I62" s="116"/>
      <c r="J62" s="76" t="s">
        <v>435</v>
      </c>
    </row>
    <row r="63" spans="1:10" x14ac:dyDescent="0.25">
      <c r="A63" s="101"/>
      <c r="B63" s="102"/>
      <c r="C63" s="103"/>
      <c r="D63" s="104"/>
      <c r="E63" s="104"/>
      <c r="F63" s="104"/>
      <c r="G63" s="104"/>
      <c r="H63" s="104"/>
      <c r="I63" s="105"/>
      <c r="J63" s="106"/>
    </row>
    <row r="64" spans="1:10" x14ac:dyDescent="0.25">
      <c r="A64" s="110" t="s">
        <v>429</v>
      </c>
      <c r="B64" s="111"/>
      <c r="C64" s="111"/>
      <c r="D64" s="113"/>
      <c r="E64" s="114" t="s">
        <v>397</v>
      </c>
      <c r="F64" s="115"/>
      <c r="G64" s="115"/>
      <c r="H64" s="115"/>
      <c r="I64" s="116"/>
      <c r="J64" s="76" t="s">
        <v>436</v>
      </c>
    </row>
    <row r="65" spans="1:10" x14ac:dyDescent="0.25">
      <c r="A65" s="88"/>
      <c r="B65" s="75"/>
      <c r="C65" s="75"/>
      <c r="D65" s="65"/>
      <c r="E65" s="112"/>
      <c r="F65" s="112"/>
      <c r="G65" s="117"/>
      <c r="H65" s="117"/>
      <c r="I65" s="65"/>
      <c r="J65" s="71"/>
    </row>
    <row r="66" spans="1:10" x14ac:dyDescent="0.25">
      <c r="A66" s="110" t="s">
        <v>430</v>
      </c>
      <c r="B66" s="111"/>
      <c r="C66" s="111"/>
      <c r="D66" s="113"/>
      <c r="E66" s="114" t="s">
        <v>431</v>
      </c>
      <c r="F66" s="115"/>
      <c r="G66" s="115"/>
      <c r="H66" s="115"/>
      <c r="I66" s="116"/>
      <c r="J66" s="76" t="s">
        <v>437</v>
      </c>
    </row>
    <row r="67" spans="1:10" x14ac:dyDescent="0.25">
      <c r="A67" s="88"/>
      <c r="B67" s="75"/>
      <c r="C67" s="75"/>
      <c r="D67" s="65"/>
      <c r="E67" s="109"/>
      <c r="F67" s="109"/>
      <c r="G67" s="117"/>
      <c r="H67" s="117"/>
      <c r="I67" s="65"/>
      <c r="J67" s="89" t="s">
        <v>28</v>
      </c>
    </row>
    <row r="68" spans="1:10" x14ac:dyDescent="0.25">
      <c r="A68" s="88"/>
      <c r="B68" s="75"/>
      <c r="C68" s="75"/>
      <c r="D68" s="65"/>
      <c r="E68" s="109"/>
      <c r="F68" s="109"/>
      <c r="G68" s="117"/>
      <c r="H68" s="117"/>
      <c r="I68" s="65"/>
      <c r="J68" s="89" t="s">
        <v>29</v>
      </c>
    </row>
    <row r="69" spans="1:10" ht="14.45" customHeight="1" x14ac:dyDescent="0.25">
      <c r="A69" s="128" t="s">
        <v>30</v>
      </c>
      <c r="B69" s="158"/>
      <c r="C69" s="114" t="s">
        <v>402</v>
      </c>
      <c r="D69" s="116"/>
      <c r="E69" s="169" t="s">
        <v>31</v>
      </c>
      <c r="F69" s="170"/>
      <c r="G69" s="131"/>
      <c r="H69" s="132"/>
      <c r="I69" s="132"/>
      <c r="J69" s="133"/>
    </row>
    <row r="70" spans="1:10" x14ac:dyDescent="0.25">
      <c r="A70" s="88"/>
      <c r="B70" s="75"/>
      <c r="C70" s="117"/>
      <c r="D70" s="117"/>
      <c r="E70" s="109"/>
      <c r="F70" s="109"/>
      <c r="G70" s="168" t="s">
        <v>32</v>
      </c>
      <c r="H70" s="168"/>
      <c r="I70" s="168"/>
      <c r="J70" s="60"/>
    </row>
    <row r="71" spans="1:10" ht="13.9" customHeight="1" x14ac:dyDescent="0.25">
      <c r="A71" s="128" t="s">
        <v>33</v>
      </c>
      <c r="B71" s="158"/>
      <c r="C71" s="131" t="s">
        <v>403</v>
      </c>
      <c r="D71" s="132"/>
      <c r="E71" s="132"/>
      <c r="F71" s="132"/>
      <c r="G71" s="132"/>
      <c r="H71" s="132"/>
      <c r="I71" s="132"/>
      <c r="J71" s="133"/>
    </row>
    <row r="72" spans="1:10" x14ac:dyDescent="0.25">
      <c r="A72" s="64"/>
      <c r="B72" s="65"/>
      <c r="C72" s="124" t="s">
        <v>34</v>
      </c>
      <c r="D72" s="124"/>
      <c r="E72" s="124"/>
      <c r="F72" s="124"/>
      <c r="G72" s="124"/>
      <c r="H72" s="124"/>
      <c r="I72" s="124"/>
      <c r="J72" s="71"/>
    </row>
    <row r="73" spans="1:10" x14ac:dyDescent="0.25">
      <c r="A73" s="128" t="s">
        <v>35</v>
      </c>
      <c r="B73" s="158"/>
      <c r="C73" s="163" t="s">
        <v>413</v>
      </c>
      <c r="D73" s="164"/>
      <c r="E73" s="165"/>
      <c r="F73" s="109"/>
      <c r="G73" s="109"/>
      <c r="H73" s="108"/>
      <c r="I73" s="108"/>
      <c r="J73" s="166"/>
    </row>
    <row r="74" spans="1:10" x14ac:dyDescent="0.25">
      <c r="A74" s="64"/>
      <c r="B74" s="65"/>
      <c r="C74" s="75"/>
      <c r="D74" s="65"/>
      <c r="E74" s="109"/>
      <c r="F74" s="109"/>
      <c r="G74" s="109"/>
      <c r="H74" s="109"/>
      <c r="I74" s="65"/>
      <c r="J74" s="71"/>
    </row>
    <row r="75" spans="1:10" ht="14.45" customHeight="1" x14ac:dyDescent="0.25">
      <c r="A75" s="128" t="s">
        <v>36</v>
      </c>
      <c r="B75" s="158"/>
      <c r="C75" s="159" t="s">
        <v>404</v>
      </c>
      <c r="D75" s="160"/>
      <c r="E75" s="160"/>
      <c r="F75" s="160"/>
      <c r="G75" s="160"/>
      <c r="H75" s="160"/>
      <c r="I75" s="160"/>
      <c r="J75" s="161"/>
    </row>
    <row r="76" spans="1:10" x14ac:dyDescent="0.25">
      <c r="A76" s="64"/>
      <c r="B76" s="65"/>
      <c r="C76" s="65"/>
      <c r="D76" s="65"/>
      <c r="E76" s="109"/>
      <c r="F76" s="109"/>
      <c r="G76" s="109"/>
      <c r="H76" s="109"/>
      <c r="I76" s="65"/>
      <c r="J76" s="71"/>
    </row>
    <row r="77" spans="1:10" x14ac:dyDescent="0.25">
      <c r="A77" s="128" t="s">
        <v>37</v>
      </c>
      <c r="B77" s="158"/>
      <c r="C77" s="159" t="s">
        <v>405</v>
      </c>
      <c r="D77" s="160"/>
      <c r="E77" s="160"/>
      <c r="F77" s="160"/>
      <c r="G77" s="160"/>
      <c r="H77" s="160"/>
      <c r="I77" s="160"/>
      <c r="J77" s="161"/>
    </row>
    <row r="78" spans="1:10" ht="14.45" customHeight="1" x14ac:dyDescent="0.25">
      <c r="A78" s="64"/>
      <c r="B78" s="65"/>
      <c r="C78" s="168" t="s">
        <v>38</v>
      </c>
      <c r="D78" s="168"/>
      <c r="E78" s="168"/>
      <c r="F78" s="168"/>
      <c r="G78" s="65"/>
      <c r="H78" s="65"/>
      <c r="I78" s="65"/>
      <c r="J78" s="71"/>
    </row>
    <row r="79" spans="1:10" x14ac:dyDescent="0.25">
      <c r="A79" s="128" t="s">
        <v>39</v>
      </c>
      <c r="B79" s="158"/>
      <c r="C79" s="159" t="s">
        <v>406</v>
      </c>
      <c r="D79" s="160"/>
      <c r="E79" s="160"/>
      <c r="F79" s="160"/>
      <c r="G79" s="160"/>
      <c r="H79" s="160"/>
      <c r="I79" s="160"/>
      <c r="J79" s="161"/>
    </row>
    <row r="80" spans="1:10" ht="14.45" customHeight="1" x14ac:dyDescent="0.25">
      <c r="A80" s="90"/>
      <c r="B80" s="91"/>
      <c r="C80" s="162" t="s">
        <v>40</v>
      </c>
      <c r="D80" s="162"/>
      <c r="E80" s="162"/>
      <c r="F80" s="162"/>
      <c r="G80" s="162"/>
      <c r="H80" s="91"/>
      <c r="I80" s="91"/>
      <c r="J80" s="92"/>
    </row>
    <row r="87" ht="27" customHeight="1" x14ac:dyDescent="0.25"/>
    <row r="91" ht="38.450000000000003" customHeight="1" x14ac:dyDescent="0.25"/>
  </sheetData>
  <sheetProtection algorithmName="SHA-512" hashValue="CGDYplM1E5pMm0d59Pzt4Uv9PZO4Vb5HI6aqwP060XpD3kyqv28tGbHIuf1zAv8UO+Bl9aBDaW8deqMLjLeoGQ==" saltValue="6301sX1SE80UmsYsFH8mFA==" spinCount="100000" sheet="1" objects="1" scenarios="1" formatCells="0" insertRows="0"/>
  <mergeCells count="145">
    <mergeCell ref="E58:I58"/>
    <mergeCell ref="A62:D62"/>
    <mergeCell ref="E62:I62"/>
    <mergeCell ref="A60:D60"/>
    <mergeCell ref="E60:I60"/>
    <mergeCell ref="E45:F45"/>
    <mergeCell ref="G45:H45"/>
    <mergeCell ref="A46:D46"/>
    <mergeCell ref="E46:I46"/>
    <mergeCell ref="A48:D48"/>
    <mergeCell ref="E48:I48"/>
    <mergeCell ref="A50:D50"/>
    <mergeCell ref="E50:I50"/>
    <mergeCell ref="A54:D54"/>
    <mergeCell ref="E54:I54"/>
    <mergeCell ref="A52:D52"/>
    <mergeCell ref="E52:I52"/>
    <mergeCell ref="G43:H43"/>
    <mergeCell ref="E76:F76"/>
    <mergeCell ref="G76:H76"/>
    <mergeCell ref="A77:B77"/>
    <mergeCell ref="C77:J77"/>
    <mergeCell ref="C78:F78"/>
    <mergeCell ref="C70:D70"/>
    <mergeCell ref="E70:F70"/>
    <mergeCell ref="G70:I70"/>
    <mergeCell ref="A71:B71"/>
    <mergeCell ref="C71:J71"/>
    <mergeCell ref="A66:D66"/>
    <mergeCell ref="E66:I66"/>
    <mergeCell ref="E69:F69"/>
    <mergeCell ref="E67:F67"/>
    <mergeCell ref="G67:H67"/>
    <mergeCell ref="E68:F68"/>
    <mergeCell ref="G68:H68"/>
    <mergeCell ref="A69:B69"/>
    <mergeCell ref="C69:D69"/>
    <mergeCell ref="G69:J69"/>
    <mergeCell ref="A56:D56"/>
    <mergeCell ref="E56:I56"/>
    <mergeCell ref="A58:D58"/>
    <mergeCell ref="A79:B79"/>
    <mergeCell ref="C79:J79"/>
    <mergeCell ref="C80:G80"/>
    <mergeCell ref="C72:I72"/>
    <mergeCell ref="A73:B73"/>
    <mergeCell ref="C73:E73"/>
    <mergeCell ref="F73:G73"/>
    <mergeCell ref="H73:J73"/>
    <mergeCell ref="E74:F74"/>
    <mergeCell ref="G74:H74"/>
    <mergeCell ref="A75:B75"/>
    <mergeCell ref="C75:J7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65:F65"/>
    <mergeCell ref="A42:D42"/>
    <mergeCell ref="E42:I42"/>
    <mergeCell ref="A64:D64"/>
    <mergeCell ref="E64:I64"/>
    <mergeCell ref="G65:H65"/>
    <mergeCell ref="E36:I36"/>
    <mergeCell ref="D37:I37"/>
    <mergeCell ref="A38:D38"/>
    <mergeCell ref="E38:I38"/>
    <mergeCell ref="E39:F39"/>
    <mergeCell ref="G39:H39"/>
    <mergeCell ref="A40:D40"/>
    <mergeCell ref="E40:I40"/>
    <mergeCell ref="E41:F41"/>
    <mergeCell ref="G41:H41"/>
    <mergeCell ref="A44:D44"/>
    <mergeCell ref="E44:I44"/>
    <mergeCell ref="E43:F43"/>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69:D69">
      <formula1>$J$67:$J$68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tabSelected="1" view="pageBreakPreview" topLeftCell="A97" zoomScale="110" zoomScaleNormal="100" zoomScaleSheetLayoutView="110" workbookViewId="0">
      <selection activeCell="G113" sqref="G113:H115"/>
    </sheetView>
  </sheetViews>
  <sheetFormatPr defaultColWidth="8.85546875" defaultRowHeight="15" x14ac:dyDescent="0.25"/>
  <cols>
    <col min="1" max="1" width="8.85546875" style="1"/>
    <col min="2" max="2" width="31" style="1" customWidth="1"/>
    <col min="3" max="3" width="8.85546875" style="1"/>
    <col min="4" max="9" width="8.85546875" style="25"/>
    <col min="10" max="16384" width="8.85546875" style="1"/>
  </cols>
  <sheetData>
    <row r="1" spans="1:9" x14ac:dyDescent="0.25">
      <c r="A1" s="171" t="s">
        <v>41</v>
      </c>
      <c r="B1" s="172"/>
      <c r="C1" s="172"/>
      <c r="D1" s="172"/>
      <c r="E1" s="172"/>
      <c r="F1" s="172"/>
      <c r="G1" s="172"/>
      <c r="H1" s="172"/>
      <c r="I1" s="172"/>
    </row>
    <row r="2" spans="1:9" x14ac:dyDescent="0.25">
      <c r="A2" s="173" t="s">
        <v>407</v>
      </c>
      <c r="B2" s="174"/>
      <c r="C2" s="174"/>
      <c r="D2" s="174"/>
      <c r="E2" s="174"/>
      <c r="F2" s="174"/>
      <c r="G2" s="174"/>
      <c r="H2" s="174"/>
      <c r="I2" s="174"/>
    </row>
    <row r="3" spans="1:9" x14ac:dyDescent="0.25">
      <c r="A3" s="2"/>
      <c r="B3" s="3"/>
      <c r="C3" s="3"/>
      <c r="D3" s="28"/>
      <c r="E3" s="29"/>
      <c r="F3" s="28"/>
      <c r="G3" s="28"/>
      <c r="H3" s="30" t="s">
        <v>42</v>
      </c>
      <c r="I3" s="30"/>
    </row>
    <row r="4" spans="1:9" ht="33.6" customHeight="1" x14ac:dyDescent="0.25">
      <c r="A4" s="175" t="s">
        <v>43</v>
      </c>
      <c r="B4" s="176"/>
      <c r="C4" s="175" t="s">
        <v>44</v>
      </c>
      <c r="D4" s="177" t="s">
        <v>45</v>
      </c>
      <c r="E4" s="178"/>
      <c r="F4" s="178"/>
      <c r="G4" s="177" t="s">
        <v>46</v>
      </c>
      <c r="H4" s="178"/>
      <c r="I4" s="178"/>
    </row>
    <row r="5" spans="1:9" x14ac:dyDescent="0.25">
      <c r="A5" s="176"/>
      <c r="B5" s="176"/>
      <c r="C5" s="176"/>
      <c r="D5" s="31" t="s">
        <v>47</v>
      </c>
      <c r="E5" s="31" t="s">
        <v>48</v>
      </c>
      <c r="F5" s="31" t="s">
        <v>49</v>
      </c>
      <c r="G5" s="31" t="s">
        <v>50</v>
      </c>
      <c r="H5" s="31" t="s">
        <v>51</v>
      </c>
      <c r="I5" s="31" t="s">
        <v>52</v>
      </c>
    </row>
    <row r="6" spans="1:9" x14ac:dyDescent="0.25">
      <c r="A6" s="175">
        <v>1</v>
      </c>
      <c r="B6" s="176"/>
      <c r="C6" s="4">
        <v>2</v>
      </c>
      <c r="D6" s="32">
        <v>3</v>
      </c>
      <c r="E6" s="32">
        <v>4</v>
      </c>
      <c r="F6" s="32" t="s">
        <v>53</v>
      </c>
      <c r="G6" s="32">
        <v>6</v>
      </c>
      <c r="H6" s="32">
        <v>7</v>
      </c>
      <c r="I6" s="32" t="s">
        <v>54</v>
      </c>
    </row>
    <row r="7" spans="1:9" x14ac:dyDescent="0.25">
      <c r="A7" s="183" t="s">
        <v>55</v>
      </c>
      <c r="B7" s="184"/>
      <c r="C7" s="184"/>
      <c r="D7" s="184"/>
      <c r="E7" s="184"/>
      <c r="F7" s="184"/>
      <c r="G7" s="184"/>
      <c r="H7" s="184"/>
      <c r="I7" s="184"/>
    </row>
    <row r="8" spans="1:9" x14ac:dyDescent="0.25">
      <c r="A8" s="180" t="s">
        <v>56</v>
      </c>
      <c r="B8" s="181"/>
      <c r="C8" s="5">
        <v>1</v>
      </c>
      <c r="D8" s="33">
        <f>D9+D10</f>
        <v>400596</v>
      </c>
      <c r="E8" s="33">
        <f>E9+E10</f>
        <v>36886102</v>
      </c>
      <c r="F8" s="33">
        <f t="shared" ref="F8:F39" si="0">D8+E8</f>
        <v>37286698</v>
      </c>
      <c r="G8" s="33">
        <f t="shared" ref="G8:H8" si="1">G9+G10</f>
        <v>388028</v>
      </c>
      <c r="H8" s="33">
        <f t="shared" si="1"/>
        <v>38747160</v>
      </c>
      <c r="I8" s="33">
        <f>G8+H8</f>
        <v>39135188</v>
      </c>
    </row>
    <row r="9" spans="1:9" x14ac:dyDescent="0.25">
      <c r="A9" s="179" t="s">
        <v>57</v>
      </c>
      <c r="B9" s="179"/>
      <c r="C9" s="6">
        <v>2</v>
      </c>
      <c r="D9" s="34">
        <v>0</v>
      </c>
      <c r="E9" s="34">
        <v>0</v>
      </c>
      <c r="F9" s="33">
        <f t="shared" si="0"/>
        <v>0</v>
      </c>
      <c r="G9" s="34">
        <v>0</v>
      </c>
      <c r="H9" s="34">
        <v>0</v>
      </c>
      <c r="I9" s="33">
        <f t="shared" ref="I9:I72" si="2">G9+H9</f>
        <v>0</v>
      </c>
    </row>
    <row r="10" spans="1:9" x14ac:dyDescent="0.25">
      <c r="A10" s="179" t="s">
        <v>58</v>
      </c>
      <c r="B10" s="179"/>
      <c r="C10" s="6">
        <v>3</v>
      </c>
      <c r="D10" s="34">
        <v>400596</v>
      </c>
      <c r="E10" s="34">
        <v>36886102</v>
      </c>
      <c r="F10" s="33">
        <f t="shared" si="0"/>
        <v>37286698</v>
      </c>
      <c r="G10" s="34">
        <v>388028</v>
      </c>
      <c r="H10" s="34">
        <v>38747160</v>
      </c>
      <c r="I10" s="33">
        <f t="shared" si="2"/>
        <v>39135188</v>
      </c>
    </row>
    <row r="11" spans="1:9" x14ac:dyDescent="0.25">
      <c r="A11" s="180" t="s">
        <v>59</v>
      </c>
      <c r="B11" s="181"/>
      <c r="C11" s="5">
        <v>4</v>
      </c>
      <c r="D11" s="33">
        <f>D12+D13+D14</f>
        <v>17703984</v>
      </c>
      <c r="E11" s="33">
        <f>E12+E13+E14</f>
        <v>661977342</v>
      </c>
      <c r="F11" s="33">
        <f t="shared" si="0"/>
        <v>679681326</v>
      </c>
      <c r="G11" s="33">
        <f t="shared" ref="G11:H11" si="3">G12+G13+G14</f>
        <v>17488113</v>
      </c>
      <c r="H11" s="33">
        <f t="shared" si="3"/>
        <v>644855852</v>
      </c>
      <c r="I11" s="33">
        <f t="shared" si="2"/>
        <v>662343965</v>
      </c>
    </row>
    <row r="12" spans="1:9" ht="22.9" customHeight="1" x14ac:dyDescent="0.25">
      <c r="A12" s="179" t="s">
        <v>60</v>
      </c>
      <c r="B12" s="179"/>
      <c r="C12" s="6">
        <v>5</v>
      </c>
      <c r="D12" s="34">
        <v>16809621</v>
      </c>
      <c r="E12" s="34">
        <v>600401234</v>
      </c>
      <c r="F12" s="33">
        <f t="shared" si="0"/>
        <v>617210855</v>
      </c>
      <c r="G12" s="34">
        <v>16397966</v>
      </c>
      <c r="H12" s="34">
        <v>579792901</v>
      </c>
      <c r="I12" s="33">
        <f t="shared" si="2"/>
        <v>596190867</v>
      </c>
    </row>
    <row r="13" spans="1:9" x14ac:dyDescent="0.25">
      <c r="A13" s="179" t="s">
        <v>61</v>
      </c>
      <c r="B13" s="179"/>
      <c r="C13" s="6">
        <v>6</v>
      </c>
      <c r="D13" s="34">
        <v>813252</v>
      </c>
      <c r="E13" s="34">
        <v>46947821</v>
      </c>
      <c r="F13" s="33">
        <f t="shared" si="0"/>
        <v>47761073</v>
      </c>
      <c r="G13" s="34">
        <v>754880</v>
      </c>
      <c r="H13" s="34">
        <v>51241360</v>
      </c>
      <c r="I13" s="33">
        <f t="shared" si="2"/>
        <v>51996240</v>
      </c>
    </row>
    <row r="14" spans="1:9" x14ac:dyDescent="0.25">
      <c r="A14" s="179" t="s">
        <v>62</v>
      </c>
      <c r="B14" s="179"/>
      <c r="C14" s="6">
        <v>7</v>
      </c>
      <c r="D14" s="34">
        <v>81111</v>
      </c>
      <c r="E14" s="34">
        <v>14628287</v>
      </c>
      <c r="F14" s="33">
        <f t="shared" si="0"/>
        <v>14709398</v>
      </c>
      <c r="G14" s="34">
        <v>335267</v>
      </c>
      <c r="H14" s="34">
        <v>13821591</v>
      </c>
      <c r="I14" s="33">
        <f t="shared" si="2"/>
        <v>14156858</v>
      </c>
    </row>
    <row r="15" spans="1:9" x14ac:dyDescent="0.25">
      <c r="A15" s="180" t="s">
        <v>63</v>
      </c>
      <c r="B15" s="181"/>
      <c r="C15" s="5">
        <v>8</v>
      </c>
      <c r="D15" s="33">
        <f>D16+D17+D21+D40</f>
        <v>3056004508</v>
      </c>
      <c r="E15" s="33">
        <f>E16+E17+E21+E40</f>
        <v>5319002466</v>
      </c>
      <c r="F15" s="33">
        <f t="shared" si="0"/>
        <v>8375006974</v>
      </c>
      <c r="G15" s="33">
        <f t="shared" ref="G15:H15" si="4">G16+G17+G21+G40</f>
        <v>3210854686</v>
      </c>
      <c r="H15" s="33">
        <f t="shared" si="4"/>
        <v>5206980463</v>
      </c>
      <c r="I15" s="33">
        <f t="shared" si="2"/>
        <v>8417835149</v>
      </c>
    </row>
    <row r="16" spans="1:9" ht="21.6" customHeight="1" x14ac:dyDescent="0.25">
      <c r="A16" s="182" t="s">
        <v>64</v>
      </c>
      <c r="B16" s="179"/>
      <c r="C16" s="6">
        <v>9</v>
      </c>
      <c r="D16" s="34">
        <v>1607921</v>
      </c>
      <c r="E16" s="34">
        <v>901778411</v>
      </c>
      <c r="F16" s="33">
        <f t="shared" si="0"/>
        <v>903386332</v>
      </c>
      <c r="G16" s="34">
        <v>1620257</v>
      </c>
      <c r="H16" s="34">
        <v>820174037</v>
      </c>
      <c r="I16" s="33">
        <f t="shared" si="2"/>
        <v>821794294</v>
      </c>
    </row>
    <row r="17" spans="1:9" ht="24.6" customHeight="1" x14ac:dyDescent="0.25">
      <c r="A17" s="180" t="s">
        <v>65</v>
      </c>
      <c r="B17" s="181"/>
      <c r="C17" s="5">
        <v>10</v>
      </c>
      <c r="D17" s="33">
        <f>D18+D19+D20</f>
        <v>0</v>
      </c>
      <c r="E17" s="33">
        <f>E18+E19+E20</f>
        <v>79549281</v>
      </c>
      <c r="F17" s="33">
        <f t="shared" si="0"/>
        <v>79549281</v>
      </c>
      <c r="G17" s="33">
        <f>G18+G19+G20</f>
        <v>0</v>
      </c>
      <c r="H17" s="33">
        <f t="shared" ref="H17" si="5">H18+H19+H20</f>
        <v>79248791</v>
      </c>
      <c r="I17" s="33">
        <f t="shared" si="2"/>
        <v>79248791</v>
      </c>
    </row>
    <row r="18" spans="1:9" x14ac:dyDescent="0.25">
      <c r="A18" s="179" t="s">
        <v>66</v>
      </c>
      <c r="B18" s="179"/>
      <c r="C18" s="6">
        <v>11</v>
      </c>
      <c r="D18" s="34">
        <v>0</v>
      </c>
      <c r="E18" s="34">
        <v>0</v>
      </c>
      <c r="F18" s="33">
        <f t="shared" si="0"/>
        <v>0</v>
      </c>
      <c r="G18" s="34">
        <v>0</v>
      </c>
      <c r="H18" s="34">
        <v>0</v>
      </c>
      <c r="I18" s="33">
        <f t="shared" si="2"/>
        <v>0</v>
      </c>
    </row>
    <row r="19" spans="1:9" x14ac:dyDescent="0.25">
      <c r="A19" s="179" t="s">
        <v>67</v>
      </c>
      <c r="B19" s="179"/>
      <c r="C19" s="6">
        <v>12</v>
      </c>
      <c r="D19" s="34">
        <v>0</v>
      </c>
      <c r="E19" s="34">
        <v>8855401</v>
      </c>
      <c r="F19" s="33">
        <f t="shared" si="0"/>
        <v>8855401</v>
      </c>
      <c r="G19" s="34">
        <v>0</v>
      </c>
      <c r="H19" s="34">
        <v>9164574</v>
      </c>
      <c r="I19" s="33">
        <f t="shared" si="2"/>
        <v>9164574</v>
      </c>
    </row>
    <row r="20" spans="1:9" x14ac:dyDescent="0.25">
      <c r="A20" s="179" t="s">
        <v>68</v>
      </c>
      <c r="B20" s="179"/>
      <c r="C20" s="6">
        <v>13</v>
      </c>
      <c r="D20" s="34">
        <v>0</v>
      </c>
      <c r="E20" s="34">
        <v>70693880</v>
      </c>
      <c r="F20" s="33">
        <f t="shared" si="0"/>
        <v>70693880</v>
      </c>
      <c r="G20" s="34">
        <v>0</v>
      </c>
      <c r="H20" s="34">
        <v>70084217</v>
      </c>
      <c r="I20" s="33">
        <f t="shared" si="2"/>
        <v>70084217</v>
      </c>
    </row>
    <row r="21" spans="1:9" x14ac:dyDescent="0.25">
      <c r="A21" s="180" t="s">
        <v>69</v>
      </c>
      <c r="B21" s="181"/>
      <c r="C21" s="5">
        <v>14</v>
      </c>
      <c r="D21" s="33">
        <f>D22+D25+D30+D36</f>
        <v>3054396587</v>
      </c>
      <c r="E21" s="33">
        <f>E22+E25+E30+E36</f>
        <v>4337674774</v>
      </c>
      <c r="F21" s="33">
        <f t="shared" si="0"/>
        <v>7392071361</v>
      </c>
      <c r="G21" s="33">
        <f t="shared" ref="G21:H21" si="6">G22+G25+G30+G36</f>
        <v>3209234429</v>
      </c>
      <c r="H21" s="33">
        <f t="shared" si="6"/>
        <v>4307557635</v>
      </c>
      <c r="I21" s="33">
        <f t="shared" si="2"/>
        <v>7516792064</v>
      </c>
    </row>
    <row r="22" spans="1:9" ht="29.45" customHeight="1" x14ac:dyDescent="0.25">
      <c r="A22" s="181" t="s">
        <v>70</v>
      </c>
      <c r="B22" s="181"/>
      <c r="C22" s="5">
        <v>15</v>
      </c>
      <c r="D22" s="33">
        <f>D23+D24</f>
        <v>1306471120</v>
      </c>
      <c r="E22" s="33">
        <f>E23+E24</f>
        <v>899622734</v>
      </c>
      <c r="F22" s="33">
        <f t="shared" si="0"/>
        <v>2206093854</v>
      </c>
      <c r="G22" s="33">
        <f t="shared" ref="G22:H22" si="7">G23+G24</f>
        <v>1348314240</v>
      </c>
      <c r="H22" s="33">
        <f t="shared" si="7"/>
        <v>856856551</v>
      </c>
      <c r="I22" s="33">
        <f t="shared" si="2"/>
        <v>2205170791</v>
      </c>
    </row>
    <row r="23" spans="1:9" x14ac:dyDescent="0.25">
      <c r="A23" s="179" t="s">
        <v>71</v>
      </c>
      <c r="B23" s="179"/>
      <c r="C23" s="6">
        <v>16</v>
      </c>
      <c r="D23" s="34">
        <v>1306471120</v>
      </c>
      <c r="E23" s="34">
        <v>899622734</v>
      </c>
      <c r="F23" s="33">
        <f t="shared" si="0"/>
        <v>2206093854</v>
      </c>
      <c r="G23" s="34">
        <v>1348314240</v>
      </c>
      <c r="H23" s="34">
        <v>856856551</v>
      </c>
      <c r="I23" s="33">
        <f t="shared" si="2"/>
        <v>2205170791</v>
      </c>
    </row>
    <row r="24" spans="1:9" x14ac:dyDescent="0.25">
      <c r="A24" s="179" t="s">
        <v>72</v>
      </c>
      <c r="B24" s="179"/>
      <c r="C24" s="6">
        <v>17</v>
      </c>
      <c r="D24" s="34">
        <v>0</v>
      </c>
      <c r="E24" s="34">
        <v>0</v>
      </c>
      <c r="F24" s="33">
        <f t="shared" si="0"/>
        <v>0</v>
      </c>
      <c r="G24" s="34">
        <v>0</v>
      </c>
      <c r="H24" s="34">
        <v>0</v>
      </c>
      <c r="I24" s="33">
        <f t="shared" si="2"/>
        <v>0</v>
      </c>
    </row>
    <row r="25" spans="1:9" ht="21" customHeight="1" x14ac:dyDescent="0.25">
      <c r="A25" s="181" t="s">
        <v>73</v>
      </c>
      <c r="B25" s="181"/>
      <c r="C25" s="5">
        <v>18</v>
      </c>
      <c r="D25" s="33">
        <f>D26+D27+D28+D29</f>
        <v>1341974319</v>
      </c>
      <c r="E25" s="33">
        <f>E26+E27+E28+E29</f>
        <v>2368842039</v>
      </c>
      <c r="F25" s="33">
        <f t="shared" si="0"/>
        <v>3710816358</v>
      </c>
      <c r="G25" s="33">
        <f t="shared" ref="G25:H25" si="8">G26+G27+G28+G29</f>
        <v>1564541223</v>
      </c>
      <c r="H25" s="33">
        <f t="shared" si="8"/>
        <v>2462131660</v>
      </c>
      <c r="I25" s="33">
        <f t="shared" si="2"/>
        <v>4026672883</v>
      </c>
    </row>
    <row r="26" spans="1:9" x14ac:dyDescent="0.25">
      <c r="A26" s="179" t="s">
        <v>74</v>
      </c>
      <c r="B26" s="179"/>
      <c r="C26" s="6">
        <v>19</v>
      </c>
      <c r="D26" s="34">
        <v>16398199</v>
      </c>
      <c r="E26" s="34">
        <v>419779339</v>
      </c>
      <c r="F26" s="33">
        <f t="shared" si="0"/>
        <v>436177538</v>
      </c>
      <c r="G26" s="34">
        <v>8327783</v>
      </c>
      <c r="H26" s="34">
        <v>372607701</v>
      </c>
      <c r="I26" s="33">
        <f t="shared" si="2"/>
        <v>380935484</v>
      </c>
    </row>
    <row r="27" spans="1:9" x14ac:dyDescent="0.25">
      <c r="A27" s="179" t="s">
        <v>75</v>
      </c>
      <c r="B27" s="179"/>
      <c r="C27" s="6">
        <v>20</v>
      </c>
      <c r="D27" s="34">
        <v>1325576120</v>
      </c>
      <c r="E27" s="34">
        <v>1911628633</v>
      </c>
      <c r="F27" s="33">
        <f t="shared" si="0"/>
        <v>3237204753</v>
      </c>
      <c r="G27" s="34">
        <v>1542393116</v>
      </c>
      <c r="H27" s="34">
        <v>2063147678</v>
      </c>
      <c r="I27" s="33">
        <f t="shared" si="2"/>
        <v>3605540794</v>
      </c>
    </row>
    <row r="28" spans="1:9" x14ac:dyDescent="0.25">
      <c r="A28" s="179" t="s">
        <v>76</v>
      </c>
      <c r="B28" s="179"/>
      <c r="C28" s="6">
        <v>21</v>
      </c>
      <c r="D28" s="34">
        <v>0</v>
      </c>
      <c r="E28" s="34">
        <v>37434067</v>
      </c>
      <c r="F28" s="33">
        <f t="shared" si="0"/>
        <v>37434067</v>
      </c>
      <c r="G28" s="34">
        <v>13820324</v>
      </c>
      <c r="H28" s="34">
        <v>26376281</v>
      </c>
      <c r="I28" s="33">
        <f t="shared" si="2"/>
        <v>40196605</v>
      </c>
    </row>
    <row r="29" spans="1:9" x14ac:dyDescent="0.25">
      <c r="A29" s="179" t="s">
        <v>77</v>
      </c>
      <c r="B29" s="179"/>
      <c r="C29" s="6">
        <v>22</v>
      </c>
      <c r="D29" s="34">
        <v>0</v>
      </c>
      <c r="E29" s="34">
        <v>0</v>
      </c>
      <c r="F29" s="33">
        <f t="shared" si="0"/>
        <v>0</v>
      </c>
      <c r="G29" s="34">
        <v>0</v>
      </c>
      <c r="H29" s="34">
        <v>0</v>
      </c>
      <c r="I29" s="33">
        <f t="shared" si="2"/>
        <v>0</v>
      </c>
    </row>
    <row r="30" spans="1:9" ht="23.45" customHeight="1" x14ac:dyDescent="0.25">
      <c r="A30" s="181" t="s">
        <v>78</v>
      </c>
      <c r="B30" s="181"/>
      <c r="C30" s="5">
        <v>23</v>
      </c>
      <c r="D30" s="33">
        <f>D31+D32+D33+D34+D35</f>
        <v>3646076</v>
      </c>
      <c r="E30" s="33">
        <f>E31+E32+E33+E34+E35</f>
        <v>125731982</v>
      </c>
      <c r="F30" s="33">
        <f t="shared" si="0"/>
        <v>129378058</v>
      </c>
      <c r="G30" s="33">
        <f t="shared" ref="G30:H30" si="9">G31+G32+G33+G34+G35</f>
        <v>9446956</v>
      </c>
      <c r="H30" s="33">
        <f t="shared" si="9"/>
        <v>193618584</v>
      </c>
      <c r="I30" s="33">
        <f t="shared" si="2"/>
        <v>203065540</v>
      </c>
    </row>
    <row r="31" spans="1:9" x14ac:dyDescent="0.25">
      <c r="A31" s="179" t="s">
        <v>79</v>
      </c>
      <c r="B31" s="179"/>
      <c r="C31" s="6">
        <v>24</v>
      </c>
      <c r="D31" s="34">
        <v>0</v>
      </c>
      <c r="E31" s="34">
        <v>14385082</v>
      </c>
      <c r="F31" s="33">
        <f t="shared" si="0"/>
        <v>14385082</v>
      </c>
      <c r="G31" s="34">
        <v>0</v>
      </c>
      <c r="H31" s="34">
        <v>13867751</v>
      </c>
      <c r="I31" s="33">
        <f t="shared" si="2"/>
        <v>13867751</v>
      </c>
    </row>
    <row r="32" spans="1:9" x14ac:dyDescent="0.25">
      <c r="A32" s="179" t="s">
        <v>80</v>
      </c>
      <c r="B32" s="179"/>
      <c r="C32" s="6">
        <v>25</v>
      </c>
      <c r="D32" s="34">
        <v>0</v>
      </c>
      <c r="E32" s="34">
        <v>34199688</v>
      </c>
      <c r="F32" s="33">
        <f t="shared" si="0"/>
        <v>34199688</v>
      </c>
      <c r="G32" s="34">
        <v>0</v>
      </c>
      <c r="H32" s="34">
        <v>11304130</v>
      </c>
      <c r="I32" s="33">
        <f t="shared" si="2"/>
        <v>11304130</v>
      </c>
    </row>
    <row r="33" spans="1:9" x14ac:dyDescent="0.25">
      <c r="A33" s="179" t="s">
        <v>81</v>
      </c>
      <c r="B33" s="179"/>
      <c r="C33" s="6">
        <v>26</v>
      </c>
      <c r="D33" s="34">
        <v>0</v>
      </c>
      <c r="E33" s="34">
        <v>1692205</v>
      </c>
      <c r="F33" s="33">
        <f t="shared" si="0"/>
        <v>1692205</v>
      </c>
      <c r="G33" s="34">
        <v>256116</v>
      </c>
      <c r="H33" s="34">
        <v>2125175</v>
      </c>
      <c r="I33" s="33">
        <f t="shared" si="2"/>
        <v>2381291</v>
      </c>
    </row>
    <row r="34" spans="1:9" x14ac:dyDescent="0.25">
      <c r="A34" s="179" t="s">
        <v>82</v>
      </c>
      <c r="B34" s="179"/>
      <c r="C34" s="6">
        <v>27</v>
      </c>
      <c r="D34" s="34">
        <v>3646076</v>
      </c>
      <c r="E34" s="34">
        <v>75455007</v>
      </c>
      <c r="F34" s="33">
        <f t="shared" si="0"/>
        <v>79101083</v>
      </c>
      <c r="G34" s="34">
        <v>9190840</v>
      </c>
      <c r="H34" s="34">
        <v>166321528</v>
      </c>
      <c r="I34" s="33">
        <f t="shared" si="2"/>
        <v>175512368</v>
      </c>
    </row>
    <row r="35" spans="1:9" x14ac:dyDescent="0.25">
      <c r="A35" s="179" t="s">
        <v>83</v>
      </c>
      <c r="B35" s="179"/>
      <c r="C35" s="6">
        <v>28</v>
      </c>
      <c r="D35" s="34">
        <v>0</v>
      </c>
      <c r="E35" s="34">
        <v>0</v>
      </c>
      <c r="F35" s="33">
        <f t="shared" si="0"/>
        <v>0</v>
      </c>
      <c r="G35" s="34">
        <v>0</v>
      </c>
      <c r="H35" s="34">
        <v>0</v>
      </c>
      <c r="I35" s="33">
        <f t="shared" si="2"/>
        <v>0</v>
      </c>
    </row>
    <row r="36" spans="1:9" x14ac:dyDescent="0.25">
      <c r="A36" s="181" t="s">
        <v>84</v>
      </c>
      <c r="B36" s="181"/>
      <c r="C36" s="5">
        <v>29</v>
      </c>
      <c r="D36" s="33">
        <f>D37+D38+D39</f>
        <v>402305072</v>
      </c>
      <c r="E36" s="33">
        <f>E37+E38+E39</f>
        <v>943478019</v>
      </c>
      <c r="F36" s="33">
        <f t="shared" si="0"/>
        <v>1345783091</v>
      </c>
      <c r="G36" s="33">
        <f t="shared" ref="G36:H36" si="10">G37+G38+G39</f>
        <v>286932010</v>
      </c>
      <c r="H36" s="33">
        <f t="shared" si="10"/>
        <v>794950840</v>
      </c>
      <c r="I36" s="33">
        <f t="shared" si="2"/>
        <v>1081882850</v>
      </c>
    </row>
    <row r="37" spans="1:9" x14ac:dyDescent="0.25">
      <c r="A37" s="179" t="s">
        <v>85</v>
      </c>
      <c r="B37" s="179"/>
      <c r="C37" s="6">
        <v>30</v>
      </c>
      <c r="D37" s="34">
        <v>368989955</v>
      </c>
      <c r="E37" s="34">
        <v>773397629</v>
      </c>
      <c r="F37" s="33">
        <f t="shared" si="0"/>
        <v>1142387584</v>
      </c>
      <c r="G37" s="34">
        <v>220465160</v>
      </c>
      <c r="H37" s="34">
        <v>593440203</v>
      </c>
      <c r="I37" s="33">
        <f t="shared" si="2"/>
        <v>813905363</v>
      </c>
    </row>
    <row r="38" spans="1:9" x14ac:dyDescent="0.25">
      <c r="A38" s="179" t="s">
        <v>86</v>
      </c>
      <c r="B38" s="179"/>
      <c r="C38" s="6">
        <v>31</v>
      </c>
      <c r="D38" s="34">
        <v>33315117</v>
      </c>
      <c r="E38" s="34">
        <v>170080390</v>
      </c>
      <c r="F38" s="33">
        <f t="shared" si="0"/>
        <v>203395507</v>
      </c>
      <c r="G38" s="34">
        <v>66466850</v>
      </c>
      <c r="H38" s="34">
        <v>201510637</v>
      </c>
      <c r="I38" s="33">
        <f t="shared" si="2"/>
        <v>267977487</v>
      </c>
    </row>
    <row r="39" spans="1:9" x14ac:dyDescent="0.25">
      <c r="A39" s="179" t="s">
        <v>87</v>
      </c>
      <c r="B39" s="179"/>
      <c r="C39" s="6">
        <v>32</v>
      </c>
      <c r="D39" s="34">
        <v>0</v>
      </c>
      <c r="E39" s="34">
        <v>0</v>
      </c>
      <c r="F39" s="33">
        <f t="shared" si="0"/>
        <v>0</v>
      </c>
      <c r="G39" s="34">
        <v>0</v>
      </c>
      <c r="H39" s="34">
        <v>0</v>
      </c>
      <c r="I39" s="33">
        <f t="shared" si="2"/>
        <v>0</v>
      </c>
    </row>
    <row r="40" spans="1:9" x14ac:dyDescent="0.25">
      <c r="A40" s="182" t="s">
        <v>88</v>
      </c>
      <c r="B40" s="179"/>
      <c r="C40" s="6">
        <v>33</v>
      </c>
      <c r="D40" s="34">
        <v>0</v>
      </c>
      <c r="E40" s="34">
        <v>0</v>
      </c>
      <c r="F40" s="33">
        <f t="shared" ref="F40:F71" si="11">D40+E40</f>
        <v>0</v>
      </c>
      <c r="G40" s="34">
        <v>0</v>
      </c>
      <c r="H40" s="34">
        <v>0</v>
      </c>
      <c r="I40" s="33">
        <f t="shared" si="2"/>
        <v>0</v>
      </c>
    </row>
    <row r="41" spans="1:9" ht="32.450000000000003" customHeight="1" x14ac:dyDescent="0.25">
      <c r="A41" s="182" t="s">
        <v>89</v>
      </c>
      <c r="B41" s="179"/>
      <c r="C41" s="6">
        <v>34</v>
      </c>
      <c r="D41" s="34">
        <v>336900961</v>
      </c>
      <c r="E41" s="34">
        <v>0</v>
      </c>
      <c r="F41" s="33">
        <f t="shared" si="11"/>
        <v>336900961</v>
      </c>
      <c r="G41" s="34">
        <v>437973328</v>
      </c>
      <c r="H41" s="34">
        <v>0</v>
      </c>
      <c r="I41" s="33">
        <f t="shared" si="2"/>
        <v>437973328</v>
      </c>
    </row>
    <row r="42" spans="1:9" ht="29.45" customHeight="1" x14ac:dyDescent="0.25">
      <c r="A42" s="180" t="s">
        <v>90</v>
      </c>
      <c r="B42" s="181"/>
      <c r="C42" s="5">
        <v>35</v>
      </c>
      <c r="D42" s="33">
        <f>D43+D44+D45+D46+D47+D48+D49</f>
        <v>34381</v>
      </c>
      <c r="E42" s="33">
        <f>E43+E44+E45+E46+E47+E48+E49</f>
        <v>229266390</v>
      </c>
      <c r="F42" s="33">
        <f t="shared" si="11"/>
        <v>229300771</v>
      </c>
      <c r="G42" s="33">
        <f>G43+G44+G45+G46+G47+G48+G49</f>
        <v>45701</v>
      </c>
      <c r="H42" s="33">
        <f>H43+H44+H45+H46+H47+H48+H49</f>
        <v>234335078</v>
      </c>
      <c r="I42" s="33">
        <f t="shared" si="2"/>
        <v>234380779</v>
      </c>
    </row>
    <row r="43" spans="1:9" x14ac:dyDescent="0.25">
      <c r="A43" s="179" t="s">
        <v>91</v>
      </c>
      <c r="B43" s="179"/>
      <c r="C43" s="6">
        <v>36</v>
      </c>
      <c r="D43" s="34">
        <v>34381</v>
      </c>
      <c r="E43" s="34">
        <v>38857700</v>
      </c>
      <c r="F43" s="33">
        <f t="shared" si="11"/>
        <v>38892081</v>
      </c>
      <c r="G43" s="34">
        <v>33942</v>
      </c>
      <c r="H43" s="34">
        <v>64002126</v>
      </c>
      <c r="I43" s="33">
        <f t="shared" si="2"/>
        <v>64036068</v>
      </c>
    </row>
    <row r="44" spans="1:9" x14ac:dyDescent="0.25">
      <c r="A44" s="179" t="s">
        <v>92</v>
      </c>
      <c r="B44" s="179"/>
      <c r="C44" s="6">
        <v>37</v>
      </c>
      <c r="D44" s="34">
        <v>0</v>
      </c>
      <c r="E44" s="34">
        <v>120978</v>
      </c>
      <c r="F44" s="33">
        <f t="shared" si="11"/>
        <v>120978</v>
      </c>
      <c r="G44" s="34">
        <v>11759</v>
      </c>
      <c r="H44" s="34">
        <v>0</v>
      </c>
      <c r="I44" s="33">
        <f t="shared" si="2"/>
        <v>11759</v>
      </c>
    </row>
    <row r="45" spans="1:9" x14ac:dyDescent="0.25">
      <c r="A45" s="179" t="s">
        <v>93</v>
      </c>
      <c r="B45" s="179"/>
      <c r="C45" s="6">
        <v>38</v>
      </c>
      <c r="D45" s="34">
        <v>0</v>
      </c>
      <c r="E45" s="34">
        <v>190287712</v>
      </c>
      <c r="F45" s="33">
        <f t="shared" si="11"/>
        <v>190287712</v>
      </c>
      <c r="G45" s="34">
        <v>0</v>
      </c>
      <c r="H45" s="34">
        <v>170332952</v>
      </c>
      <c r="I45" s="33">
        <f t="shared" si="2"/>
        <v>170332952</v>
      </c>
    </row>
    <row r="46" spans="1:9" ht="21.6" customHeight="1" x14ac:dyDescent="0.25">
      <c r="A46" s="179" t="s">
        <v>94</v>
      </c>
      <c r="B46" s="179"/>
      <c r="C46" s="6">
        <v>39</v>
      </c>
      <c r="D46" s="34">
        <v>0</v>
      </c>
      <c r="E46" s="34">
        <v>0</v>
      </c>
      <c r="F46" s="33">
        <f t="shared" si="11"/>
        <v>0</v>
      </c>
      <c r="G46" s="34">
        <v>0</v>
      </c>
      <c r="H46" s="34">
        <v>0</v>
      </c>
      <c r="I46" s="33">
        <f t="shared" si="2"/>
        <v>0</v>
      </c>
    </row>
    <row r="47" spans="1:9" x14ac:dyDescent="0.25">
      <c r="A47" s="179" t="s">
        <v>95</v>
      </c>
      <c r="B47" s="179"/>
      <c r="C47" s="6">
        <v>40</v>
      </c>
      <c r="D47" s="34">
        <v>0</v>
      </c>
      <c r="E47" s="34">
        <v>0</v>
      </c>
      <c r="F47" s="33">
        <f t="shared" si="11"/>
        <v>0</v>
      </c>
      <c r="G47" s="34">
        <v>0</v>
      </c>
      <c r="H47" s="34">
        <v>0</v>
      </c>
      <c r="I47" s="33">
        <f t="shared" si="2"/>
        <v>0</v>
      </c>
    </row>
    <row r="48" spans="1:9" x14ac:dyDescent="0.25">
      <c r="A48" s="179" t="s">
        <v>96</v>
      </c>
      <c r="B48" s="179"/>
      <c r="C48" s="6">
        <v>41</v>
      </c>
      <c r="D48" s="34">
        <v>0</v>
      </c>
      <c r="E48" s="34">
        <v>0</v>
      </c>
      <c r="F48" s="33">
        <f t="shared" si="11"/>
        <v>0</v>
      </c>
      <c r="G48" s="34">
        <v>0</v>
      </c>
      <c r="H48" s="34">
        <v>0</v>
      </c>
      <c r="I48" s="33">
        <f t="shared" si="2"/>
        <v>0</v>
      </c>
    </row>
    <row r="49" spans="1:9" ht="24.6" customHeight="1" x14ac:dyDescent="0.25">
      <c r="A49" s="179" t="s">
        <v>97</v>
      </c>
      <c r="B49" s="179"/>
      <c r="C49" s="6">
        <v>42</v>
      </c>
      <c r="D49" s="34">
        <v>0</v>
      </c>
      <c r="E49" s="34">
        <v>0</v>
      </c>
      <c r="F49" s="33">
        <f t="shared" si="11"/>
        <v>0</v>
      </c>
      <c r="G49" s="34">
        <v>0</v>
      </c>
      <c r="H49" s="34">
        <v>0</v>
      </c>
      <c r="I49" s="33">
        <f t="shared" si="2"/>
        <v>0</v>
      </c>
    </row>
    <row r="50" spans="1:9" ht="22.9" customHeight="1" x14ac:dyDescent="0.25">
      <c r="A50" s="180" t="s">
        <v>98</v>
      </c>
      <c r="B50" s="181"/>
      <c r="C50" s="5">
        <v>43</v>
      </c>
      <c r="D50" s="33">
        <f>D51+D52</f>
        <v>511319</v>
      </c>
      <c r="E50" s="33">
        <f>E51+E52</f>
        <v>101229238</v>
      </c>
      <c r="F50" s="33">
        <f t="shared" si="11"/>
        <v>101740557</v>
      </c>
      <c r="G50" s="33">
        <f>G51+G52</f>
        <v>2112506</v>
      </c>
      <c r="H50" s="33">
        <f>H51+H52</f>
        <v>83849237</v>
      </c>
      <c r="I50" s="33">
        <f t="shared" si="2"/>
        <v>85961743</v>
      </c>
    </row>
    <row r="51" spans="1:9" x14ac:dyDescent="0.25">
      <c r="A51" s="179" t="s">
        <v>99</v>
      </c>
      <c r="B51" s="179"/>
      <c r="C51" s="6">
        <v>44</v>
      </c>
      <c r="D51" s="34">
        <v>511319</v>
      </c>
      <c r="E51" s="34">
        <v>95727772</v>
      </c>
      <c r="F51" s="33">
        <f t="shared" si="11"/>
        <v>96239091</v>
      </c>
      <c r="G51" s="34">
        <v>2112506</v>
      </c>
      <c r="H51" s="34">
        <v>77504361</v>
      </c>
      <c r="I51" s="33">
        <f t="shared" si="2"/>
        <v>79616867</v>
      </c>
    </row>
    <row r="52" spans="1:9" x14ac:dyDescent="0.25">
      <c r="A52" s="179" t="s">
        <v>100</v>
      </c>
      <c r="B52" s="179"/>
      <c r="C52" s="6">
        <v>45</v>
      </c>
      <c r="D52" s="34">
        <v>0</v>
      </c>
      <c r="E52" s="34">
        <v>5501466</v>
      </c>
      <c r="F52" s="33">
        <f t="shared" si="11"/>
        <v>5501466</v>
      </c>
      <c r="G52" s="34">
        <v>0</v>
      </c>
      <c r="H52" s="34">
        <v>6344876</v>
      </c>
      <c r="I52" s="33">
        <f t="shared" si="2"/>
        <v>6344876</v>
      </c>
    </row>
    <row r="53" spans="1:9" x14ac:dyDescent="0.25">
      <c r="A53" s="180" t="s">
        <v>101</v>
      </c>
      <c r="B53" s="181"/>
      <c r="C53" s="5">
        <v>46</v>
      </c>
      <c r="D53" s="33">
        <f>D54+D57+D58</f>
        <v>23050899</v>
      </c>
      <c r="E53" s="33">
        <f>E54+E57+E58</f>
        <v>931281612</v>
      </c>
      <c r="F53" s="33">
        <f t="shared" si="11"/>
        <v>954332511</v>
      </c>
      <c r="G53" s="33">
        <f>G54+G57+G58</f>
        <v>29319950</v>
      </c>
      <c r="H53" s="33">
        <f>H54+H57+H58</f>
        <v>1009465321</v>
      </c>
      <c r="I53" s="33">
        <f t="shared" si="2"/>
        <v>1038785271</v>
      </c>
    </row>
    <row r="54" spans="1:9" ht="23.45" customHeight="1" x14ac:dyDescent="0.25">
      <c r="A54" s="180" t="s">
        <v>102</v>
      </c>
      <c r="B54" s="181"/>
      <c r="C54" s="5">
        <v>47</v>
      </c>
      <c r="D54" s="33">
        <f>D55+D56</f>
        <v>466248</v>
      </c>
      <c r="E54" s="33">
        <f>E55+E56</f>
        <v>526655708</v>
      </c>
      <c r="F54" s="33">
        <f t="shared" si="11"/>
        <v>527121956</v>
      </c>
      <c r="G54" s="33">
        <f>G55+G56</f>
        <v>233825</v>
      </c>
      <c r="H54" s="33">
        <f>H55+H56</f>
        <v>512401650</v>
      </c>
      <c r="I54" s="33">
        <f t="shared" si="2"/>
        <v>512635475</v>
      </c>
    </row>
    <row r="55" spans="1:9" x14ac:dyDescent="0.25">
      <c r="A55" s="179" t="s">
        <v>103</v>
      </c>
      <c r="B55" s="179"/>
      <c r="C55" s="6">
        <v>48</v>
      </c>
      <c r="D55" s="34">
        <v>74</v>
      </c>
      <c r="E55" s="34">
        <v>521370716</v>
      </c>
      <c r="F55" s="33">
        <f t="shared" si="11"/>
        <v>521370790</v>
      </c>
      <c r="G55" s="34">
        <v>47</v>
      </c>
      <c r="H55" s="34">
        <v>510328833</v>
      </c>
      <c r="I55" s="33">
        <f t="shared" si="2"/>
        <v>510328880</v>
      </c>
    </row>
    <row r="56" spans="1:9" x14ac:dyDescent="0.25">
      <c r="A56" s="179" t="s">
        <v>104</v>
      </c>
      <c r="B56" s="179"/>
      <c r="C56" s="6">
        <v>49</v>
      </c>
      <c r="D56" s="34">
        <v>466174</v>
      </c>
      <c r="E56" s="34">
        <v>5284992</v>
      </c>
      <c r="F56" s="33">
        <f t="shared" si="11"/>
        <v>5751166</v>
      </c>
      <c r="G56" s="34">
        <v>233778</v>
      </c>
      <c r="H56" s="34">
        <v>2072817</v>
      </c>
      <c r="I56" s="33">
        <f t="shared" si="2"/>
        <v>2306595</v>
      </c>
    </row>
    <row r="57" spans="1:9" x14ac:dyDescent="0.25">
      <c r="A57" s="182" t="s">
        <v>105</v>
      </c>
      <c r="B57" s="179"/>
      <c r="C57" s="6">
        <v>50</v>
      </c>
      <c r="D57" s="34">
        <v>0</v>
      </c>
      <c r="E57" s="34">
        <v>30767009</v>
      </c>
      <c r="F57" s="33">
        <f t="shared" si="11"/>
        <v>30767009</v>
      </c>
      <c r="G57" s="34">
        <v>629</v>
      </c>
      <c r="H57" s="34">
        <v>35924715</v>
      </c>
      <c r="I57" s="33">
        <f t="shared" si="2"/>
        <v>35925344</v>
      </c>
    </row>
    <row r="58" spans="1:9" x14ac:dyDescent="0.25">
      <c r="A58" s="180" t="s">
        <v>106</v>
      </c>
      <c r="B58" s="181"/>
      <c r="C58" s="5">
        <v>51</v>
      </c>
      <c r="D58" s="33">
        <f>D59+D60+D61</f>
        <v>22584651</v>
      </c>
      <c r="E58" s="33">
        <f>E59+E60+E61</f>
        <v>373858895</v>
      </c>
      <c r="F58" s="33">
        <f t="shared" si="11"/>
        <v>396443546</v>
      </c>
      <c r="G58" s="33">
        <f>G59+G60+G61</f>
        <v>29085496</v>
      </c>
      <c r="H58" s="33">
        <f>H59+H60+H61</f>
        <v>461138956</v>
      </c>
      <c r="I58" s="33">
        <f t="shared" si="2"/>
        <v>490224452</v>
      </c>
    </row>
    <row r="59" spans="1:9" ht="21.6" customHeight="1" x14ac:dyDescent="0.25">
      <c r="A59" s="179" t="s">
        <v>107</v>
      </c>
      <c r="B59" s="179"/>
      <c r="C59" s="6">
        <v>52</v>
      </c>
      <c r="D59" s="34">
        <v>0</v>
      </c>
      <c r="E59" s="34">
        <v>253489637</v>
      </c>
      <c r="F59" s="33">
        <f t="shared" si="11"/>
        <v>253489637</v>
      </c>
      <c r="G59" s="34">
        <v>0</v>
      </c>
      <c r="H59" s="34">
        <v>231681647</v>
      </c>
      <c r="I59" s="33">
        <f t="shared" si="2"/>
        <v>231681647</v>
      </c>
    </row>
    <row r="60" spans="1:9" x14ac:dyDescent="0.25">
      <c r="A60" s="179" t="s">
        <v>108</v>
      </c>
      <c r="B60" s="179"/>
      <c r="C60" s="6">
        <v>53</v>
      </c>
      <c r="D60" s="34">
        <v>1463725</v>
      </c>
      <c r="E60" s="34">
        <v>2904145</v>
      </c>
      <c r="F60" s="33">
        <f t="shared" si="11"/>
        <v>4367870</v>
      </c>
      <c r="G60" s="34">
        <v>278180</v>
      </c>
      <c r="H60" s="34">
        <v>3890917</v>
      </c>
      <c r="I60" s="33">
        <f t="shared" si="2"/>
        <v>4169097</v>
      </c>
    </row>
    <row r="61" spans="1:9" x14ac:dyDescent="0.25">
      <c r="A61" s="179" t="s">
        <v>109</v>
      </c>
      <c r="B61" s="179"/>
      <c r="C61" s="6">
        <v>54</v>
      </c>
      <c r="D61" s="34">
        <v>21120926</v>
      </c>
      <c r="E61" s="34">
        <v>117465113</v>
      </c>
      <c r="F61" s="33">
        <f t="shared" si="11"/>
        <v>138586039</v>
      </c>
      <c r="G61" s="34">
        <v>28807316</v>
      </c>
      <c r="H61" s="34">
        <v>225566392</v>
      </c>
      <c r="I61" s="33">
        <f t="shared" si="2"/>
        <v>254373708</v>
      </c>
    </row>
    <row r="62" spans="1:9" x14ac:dyDescent="0.25">
      <c r="A62" s="180" t="s">
        <v>110</v>
      </c>
      <c r="B62" s="181"/>
      <c r="C62" s="5">
        <v>55</v>
      </c>
      <c r="D62" s="33">
        <f>D63+D67+D68</f>
        <v>13257566</v>
      </c>
      <c r="E62" s="33">
        <f>E63+E67+E68</f>
        <v>144020791</v>
      </c>
      <c r="F62" s="33">
        <f t="shared" si="11"/>
        <v>157278357</v>
      </c>
      <c r="G62" s="33">
        <f>G63+G67+G68</f>
        <v>15814223</v>
      </c>
      <c r="H62" s="33">
        <f>H63+H67+H68</f>
        <v>430393748</v>
      </c>
      <c r="I62" s="33">
        <f t="shared" si="2"/>
        <v>446207971</v>
      </c>
    </row>
    <row r="63" spans="1:9" x14ac:dyDescent="0.25">
      <c r="A63" s="180" t="s">
        <v>111</v>
      </c>
      <c r="B63" s="181"/>
      <c r="C63" s="5">
        <v>56</v>
      </c>
      <c r="D63" s="33">
        <f>D64+D65+D66</f>
        <v>13257566</v>
      </c>
      <c r="E63" s="33">
        <f>E64+E65+E66</f>
        <v>135871712</v>
      </c>
      <c r="F63" s="33">
        <f t="shared" si="11"/>
        <v>149129278</v>
      </c>
      <c r="G63" s="33">
        <f>G64+G65+G66</f>
        <v>15814223</v>
      </c>
      <c r="H63" s="33">
        <f>H64+H65+H66</f>
        <v>425185815</v>
      </c>
      <c r="I63" s="33">
        <f t="shared" si="2"/>
        <v>441000038</v>
      </c>
    </row>
    <row r="64" spans="1:9" x14ac:dyDescent="0.25">
      <c r="A64" s="179" t="s">
        <v>112</v>
      </c>
      <c r="B64" s="179"/>
      <c r="C64" s="6">
        <v>57</v>
      </c>
      <c r="D64" s="34">
        <v>3864440</v>
      </c>
      <c r="E64" s="34">
        <v>129146288</v>
      </c>
      <c r="F64" s="33">
        <f t="shared" si="11"/>
        <v>133010728</v>
      </c>
      <c r="G64" s="34">
        <v>3533646</v>
      </c>
      <c r="H64" s="34">
        <v>424629267</v>
      </c>
      <c r="I64" s="33">
        <f t="shared" si="2"/>
        <v>428162913</v>
      </c>
    </row>
    <row r="65" spans="1:9" ht="21" customHeight="1" x14ac:dyDescent="0.25">
      <c r="A65" s="179" t="s">
        <v>113</v>
      </c>
      <c r="B65" s="179"/>
      <c r="C65" s="6">
        <v>58</v>
      </c>
      <c r="D65" s="34">
        <v>9390276</v>
      </c>
      <c r="E65" s="34">
        <v>6197566</v>
      </c>
      <c r="F65" s="33">
        <f t="shared" si="11"/>
        <v>15587842</v>
      </c>
      <c r="G65" s="34">
        <v>12276023</v>
      </c>
      <c r="H65" s="34">
        <v>0</v>
      </c>
      <c r="I65" s="33">
        <f t="shared" si="2"/>
        <v>12276023</v>
      </c>
    </row>
    <row r="66" spans="1:9" x14ac:dyDescent="0.25">
      <c r="A66" s="179" t="s">
        <v>114</v>
      </c>
      <c r="B66" s="179"/>
      <c r="C66" s="6">
        <v>59</v>
      </c>
      <c r="D66" s="34">
        <v>2850</v>
      </c>
      <c r="E66" s="34">
        <v>527858</v>
      </c>
      <c r="F66" s="33">
        <f t="shared" si="11"/>
        <v>530708</v>
      </c>
      <c r="G66" s="34">
        <v>4554</v>
      </c>
      <c r="H66" s="34">
        <v>556548</v>
      </c>
      <c r="I66" s="33">
        <f t="shared" si="2"/>
        <v>561102</v>
      </c>
    </row>
    <row r="67" spans="1:9" ht="28.15" customHeight="1" x14ac:dyDescent="0.25">
      <c r="A67" s="182" t="s">
        <v>115</v>
      </c>
      <c r="B67" s="179"/>
      <c r="C67" s="6">
        <v>60</v>
      </c>
      <c r="D67" s="34">
        <v>0</v>
      </c>
      <c r="E67" s="34">
        <v>346557</v>
      </c>
      <c r="F67" s="33">
        <f t="shared" si="11"/>
        <v>346557</v>
      </c>
      <c r="G67" s="34">
        <v>0</v>
      </c>
      <c r="H67" s="34">
        <v>2092601</v>
      </c>
      <c r="I67" s="33">
        <f t="shared" si="2"/>
        <v>2092601</v>
      </c>
    </row>
    <row r="68" spans="1:9" x14ac:dyDescent="0.25">
      <c r="A68" s="182" t="s">
        <v>116</v>
      </c>
      <c r="B68" s="179"/>
      <c r="C68" s="6">
        <v>61</v>
      </c>
      <c r="D68" s="34">
        <v>0</v>
      </c>
      <c r="E68" s="34">
        <v>7802522</v>
      </c>
      <c r="F68" s="33">
        <f t="shared" si="11"/>
        <v>7802522</v>
      </c>
      <c r="G68" s="34">
        <v>0</v>
      </c>
      <c r="H68" s="34">
        <v>3115332</v>
      </c>
      <c r="I68" s="33">
        <f t="shared" si="2"/>
        <v>3115332</v>
      </c>
    </row>
    <row r="69" spans="1:9" ht="29.45" customHeight="1" x14ac:dyDescent="0.25">
      <c r="A69" s="180" t="s">
        <v>117</v>
      </c>
      <c r="B69" s="181"/>
      <c r="C69" s="5">
        <v>62</v>
      </c>
      <c r="D69" s="33">
        <f>D70+D71+D72</f>
        <v>955914</v>
      </c>
      <c r="E69" s="33">
        <f>E70+E71+E72</f>
        <v>217458015</v>
      </c>
      <c r="F69" s="33">
        <f t="shared" si="11"/>
        <v>218413929</v>
      </c>
      <c r="G69" s="33">
        <f>G70+G71+G72</f>
        <v>1337602</v>
      </c>
      <c r="H69" s="33">
        <f>H70+H71+H72</f>
        <v>301400662</v>
      </c>
      <c r="I69" s="33">
        <f t="shared" si="2"/>
        <v>302738264</v>
      </c>
    </row>
    <row r="70" spans="1:9" x14ac:dyDescent="0.25">
      <c r="A70" s="179" t="s">
        <v>118</v>
      </c>
      <c r="B70" s="179"/>
      <c r="C70" s="6">
        <v>63</v>
      </c>
      <c r="D70" s="34">
        <v>0</v>
      </c>
      <c r="E70" s="34">
        <v>2771962</v>
      </c>
      <c r="F70" s="33">
        <f t="shared" si="11"/>
        <v>2771962</v>
      </c>
      <c r="G70" s="34">
        <v>0</v>
      </c>
      <c r="H70" s="34">
        <v>1991535</v>
      </c>
      <c r="I70" s="33">
        <f t="shared" si="2"/>
        <v>1991535</v>
      </c>
    </row>
    <row r="71" spans="1:9" x14ac:dyDescent="0.25">
      <c r="A71" s="179" t="s">
        <v>119</v>
      </c>
      <c r="B71" s="179"/>
      <c r="C71" s="6">
        <v>64</v>
      </c>
      <c r="D71" s="34">
        <v>0</v>
      </c>
      <c r="E71" s="34">
        <v>203131530</v>
      </c>
      <c r="F71" s="33">
        <f t="shared" si="11"/>
        <v>203131530</v>
      </c>
      <c r="G71" s="34">
        <v>0</v>
      </c>
      <c r="H71" s="34">
        <v>288703456</v>
      </c>
      <c r="I71" s="33">
        <f t="shared" si="2"/>
        <v>288703456</v>
      </c>
    </row>
    <row r="72" spans="1:9" ht="24.6" customHeight="1" x14ac:dyDescent="0.25">
      <c r="A72" s="179" t="s">
        <v>120</v>
      </c>
      <c r="B72" s="179"/>
      <c r="C72" s="6">
        <v>65</v>
      </c>
      <c r="D72" s="34">
        <v>955914</v>
      </c>
      <c r="E72" s="34">
        <v>11554523</v>
      </c>
      <c r="F72" s="33">
        <f t="shared" ref="F72:F74" si="12">D72+E72</f>
        <v>12510437</v>
      </c>
      <c r="G72" s="34">
        <v>1337602</v>
      </c>
      <c r="H72" s="34">
        <v>10705671</v>
      </c>
      <c r="I72" s="33">
        <f t="shared" si="2"/>
        <v>12043273</v>
      </c>
    </row>
    <row r="73" spans="1:9" ht="28.15" customHeight="1" x14ac:dyDescent="0.25">
      <c r="A73" s="180" t="s">
        <v>121</v>
      </c>
      <c r="B73" s="181"/>
      <c r="C73" s="5">
        <v>66</v>
      </c>
      <c r="D73" s="33">
        <f>D8+D11+D15+D41+D42+D50+D53+D62+D69</f>
        <v>3448820128</v>
      </c>
      <c r="E73" s="33">
        <f>E8+E11+E15+E41+E42+E50+E53+E62+E69</f>
        <v>7641121956</v>
      </c>
      <c r="F73" s="33">
        <f t="shared" si="12"/>
        <v>11089942084</v>
      </c>
      <c r="G73" s="33">
        <f>G8+G11+G15+G41+G42+G50+G53+G62+G69</f>
        <v>3715334137</v>
      </c>
      <c r="H73" s="33">
        <f>H8+H11+H15+H41+H42+H50+H53+H62+H69</f>
        <v>7950027521</v>
      </c>
      <c r="I73" s="33">
        <f>G73+H73</f>
        <v>11665361658</v>
      </c>
    </row>
    <row r="74" spans="1:9" x14ac:dyDescent="0.25">
      <c r="A74" s="182" t="s">
        <v>122</v>
      </c>
      <c r="B74" s="179"/>
      <c r="C74" s="6">
        <v>67</v>
      </c>
      <c r="D74" s="34">
        <v>93520032</v>
      </c>
      <c r="E74" s="34">
        <v>2071521841</v>
      </c>
      <c r="F74" s="33">
        <f t="shared" si="12"/>
        <v>2165041873</v>
      </c>
      <c r="G74" s="34">
        <v>175225376</v>
      </c>
      <c r="H74" s="34">
        <v>2618730332</v>
      </c>
      <c r="I74" s="33">
        <f t="shared" ref="I74" si="13">G74+H74</f>
        <v>2793955708</v>
      </c>
    </row>
    <row r="75" spans="1:9" x14ac:dyDescent="0.25">
      <c r="A75" s="185" t="s">
        <v>123</v>
      </c>
      <c r="B75" s="186"/>
      <c r="C75" s="186"/>
      <c r="D75" s="186"/>
      <c r="E75" s="186"/>
      <c r="F75" s="186"/>
      <c r="G75" s="186"/>
      <c r="H75" s="186"/>
      <c r="I75" s="186"/>
    </row>
    <row r="76" spans="1:9" ht="23.45" customHeight="1" x14ac:dyDescent="0.25">
      <c r="A76" s="180" t="s">
        <v>124</v>
      </c>
      <c r="B76" s="181"/>
      <c r="C76" s="5">
        <v>68</v>
      </c>
      <c r="D76" s="33">
        <f>D77+D80+D81+D85+D89+D92</f>
        <v>332991509</v>
      </c>
      <c r="E76" s="33">
        <f>E77+E80+E81+E85+E89+E92</f>
        <v>2577858407</v>
      </c>
      <c r="F76" s="33">
        <f t="shared" ref="F76:F107" si="14">D76+E76</f>
        <v>2910849916</v>
      </c>
      <c r="G76" s="33">
        <f t="shared" ref="G76:H76" si="15">G77+G80+G81+G85+G89+G92</f>
        <v>378963118</v>
      </c>
      <c r="H76" s="33">
        <f t="shared" si="15"/>
        <v>2830148391</v>
      </c>
      <c r="I76" s="33">
        <f>G76+H76</f>
        <v>3209111509</v>
      </c>
    </row>
    <row r="77" spans="1:9" x14ac:dyDescent="0.25">
      <c r="A77" s="180" t="s">
        <v>125</v>
      </c>
      <c r="B77" s="181"/>
      <c r="C77" s="5">
        <v>69</v>
      </c>
      <c r="D77" s="33">
        <f>D78+D79</f>
        <v>44288720</v>
      </c>
      <c r="E77" s="33">
        <f>E78+E79</f>
        <v>545037080</v>
      </c>
      <c r="F77" s="33">
        <f t="shared" si="14"/>
        <v>589325800</v>
      </c>
      <c r="G77" s="33">
        <f t="shared" ref="G77" si="16">G78+G79</f>
        <v>44288720</v>
      </c>
      <c r="H77" s="33">
        <f>H78+H79</f>
        <v>545037080</v>
      </c>
      <c r="I77" s="33">
        <f t="shared" ref="I77:I125" si="17">G77+H77</f>
        <v>589325800</v>
      </c>
    </row>
    <row r="78" spans="1:9" x14ac:dyDescent="0.25">
      <c r="A78" s="179" t="s">
        <v>126</v>
      </c>
      <c r="B78" s="179"/>
      <c r="C78" s="6">
        <v>70</v>
      </c>
      <c r="D78" s="34">
        <v>44288720</v>
      </c>
      <c r="E78" s="34">
        <v>545037080</v>
      </c>
      <c r="F78" s="33">
        <f t="shared" si="14"/>
        <v>589325800</v>
      </c>
      <c r="G78" s="34">
        <v>44288720</v>
      </c>
      <c r="H78" s="34">
        <v>545037080</v>
      </c>
      <c r="I78" s="33">
        <f t="shared" si="17"/>
        <v>589325800</v>
      </c>
    </row>
    <row r="79" spans="1:9" x14ac:dyDescent="0.25">
      <c r="A79" s="179" t="s">
        <v>127</v>
      </c>
      <c r="B79" s="179"/>
      <c r="C79" s="6">
        <v>71</v>
      </c>
      <c r="D79" s="34">
        <v>0</v>
      </c>
      <c r="E79" s="34">
        <v>0</v>
      </c>
      <c r="F79" s="33">
        <f t="shared" si="14"/>
        <v>0</v>
      </c>
      <c r="G79" s="34">
        <v>0</v>
      </c>
      <c r="H79" s="34">
        <v>0</v>
      </c>
      <c r="I79" s="33">
        <f t="shared" si="17"/>
        <v>0</v>
      </c>
    </row>
    <row r="80" spans="1:9" x14ac:dyDescent="0.25">
      <c r="A80" s="182" t="s">
        <v>128</v>
      </c>
      <c r="B80" s="179"/>
      <c r="C80" s="6">
        <v>72</v>
      </c>
      <c r="D80" s="34">
        <v>0</v>
      </c>
      <c r="E80" s="34">
        <v>681482525</v>
      </c>
      <c r="F80" s="33">
        <f t="shared" si="14"/>
        <v>681482525</v>
      </c>
      <c r="G80" s="34">
        <v>0</v>
      </c>
      <c r="H80" s="34">
        <v>681482525</v>
      </c>
      <c r="I80" s="33">
        <f t="shared" si="17"/>
        <v>681482525</v>
      </c>
    </row>
    <row r="81" spans="1:9" x14ac:dyDescent="0.25">
      <c r="A81" s="180" t="s">
        <v>129</v>
      </c>
      <c r="B81" s="181"/>
      <c r="C81" s="5">
        <v>73</v>
      </c>
      <c r="D81" s="33">
        <f>D82+D83+D84</f>
        <v>82717797</v>
      </c>
      <c r="E81" s="33">
        <f>E82+E83+E84</f>
        <v>297318152</v>
      </c>
      <c r="F81" s="33">
        <f t="shared" si="14"/>
        <v>380035949</v>
      </c>
      <c r="G81" s="33">
        <f t="shared" ref="G81:H81" si="18">G82+G83+G84</f>
        <v>91346930</v>
      </c>
      <c r="H81" s="33">
        <f t="shared" si="18"/>
        <v>248936521</v>
      </c>
      <c r="I81" s="33">
        <f t="shared" si="17"/>
        <v>340283451</v>
      </c>
    </row>
    <row r="82" spans="1:9" x14ac:dyDescent="0.25">
      <c r="A82" s="179" t="s">
        <v>130</v>
      </c>
      <c r="B82" s="179"/>
      <c r="C82" s="6">
        <v>74</v>
      </c>
      <c r="D82" s="34">
        <v>0</v>
      </c>
      <c r="E82" s="34">
        <v>104416692</v>
      </c>
      <c r="F82" s="33">
        <f t="shared" si="14"/>
        <v>104416692</v>
      </c>
      <c r="G82" s="34">
        <v>0</v>
      </c>
      <c r="H82" s="34">
        <v>101716591</v>
      </c>
      <c r="I82" s="33">
        <f t="shared" si="17"/>
        <v>101716591</v>
      </c>
    </row>
    <row r="83" spans="1:9" x14ac:dyDescent="0.25">
      <c r="A83" s="179" t="s">
        <v>131</v>
      </c>
      <c r="B83" s="179"/>
      <c r="C83" s="6">
        <v>75</v>
      </c>
      <c r="D83" s="34">
        <v>82717797</v>
      </c>
      <c r="E83" s="34">
        <v>192724849</v>
      </c>
      <c r="F83" s="33">
        <f t="shared" si="14"/>
        <v>275442646</v>
      </c>
      <c r="G83" s="34">
        <v>91346930</v>
      </c>
      <c r="H83" s="34">
        <v>147050849</v>
      </c>
      <c r="I83" s="33">
        <f t="shared" si="17"/>
        <v>238397779</v>
      </c>
    </row>
    <row r="84" spans="1:9" x14ac:dyDescent="0.25">
      <c r="A84" s="179" t="s">
        <v>132</v>
      </c>
      <c r="B84" s="179"/>
      <c r="C84" s="6">
        <v>76</v>
      </c>
      <c r="D84" s="34">
        <v>0</v>
      </c>
      <c r="E84" s="34">
        <v>176611</v>
      </c>
      <c r="F84" s="33">
        <f t="shared" si="14"/>
        <v>176611</v>
      </c>
      <c r="G84" s="34">
        <v>0</v>
      </c>
      <c r="H84" s="34">
        <v>169081</v>
      </c>
      <c r="I84" s="33">
        <f t="shared" si="17"/>
        <v>169081</v>
      </c>
    </row>
    <row r="85" spans="1:9" x14ac:dyDescent="0.25">
      <c r="A85" s="180" t="s">
        <v>133</v>
      </c>
      <c r="B85" s="181"/>
      <c r="C85" s="5">
        <v>77</v>
      </c>
      <c r="D85" s="33">
        <f>D86+D87+D88</f>
        <v>84708411</v>
      </c>
      <c r="E85" s="33">
        <f>E86+E87+E88</f>
        <v>315741825</v>
      </c>
      <c r="F85" s="33">
        <f t="shared" si="14"/>
        <v>400450236</v>
      </c>
      <c r="G85" s="33">
        <f t="shared" ref="G85:H85" si="19">G86+G87+G88</f>
        <v>85295937</v>
      </c>
      <c r="H85" s="33">
        <f t="shared" si="19"/>
        <v>316742638</v>
      </c>
      <c r="I85" s="33">
        <f t="shared" si="17"/>
        <v>402038575</v>
      </c>
    </row>
    <row r="86" spans="1:9" x14ac:dyDescent="0.25">
      <c r="A86" s="179" t="s">
        <v>134</v>
      </c>
      <c r="B86" s="179"/>
      <c r="C86" s="6">
        <v>78</v>
      </c>
      <c r="D86" s="34">
        <v>1626910</v>
      </c>
      <c r="E86" s="34">
        <v>26863541</v>
      </c>
      <c r="F86" s="33">
        <f t="shared" si="14"/>
        <v>28490451</v>
      </c>
      <c r="G86" s="34">
        <v>2214436</v>
      </c>
      <c r="H86" s="34">
        <v>27864354</v>
      </c>
      <c r="I86" s="33">
        <f t="shared" si="17"/>
        <v>30078790</v>
      </c>
    </row>
    <row r="87" spans="1:9" x14ac:dyDescent="0.25">
      <c r="A87" s="179" t="s">
        <v>135</v>
      </c>
      <c r="B87" s="179"/>
      <c r="C87" s="6">
        <v>79</v>
      </c>
      <c r="D87" s="34">
        <v>7581501</v>
      </c>
      <c r="E87" s="34">
        <v>139638995</v>
      </c>
      <c r="F87" s="33">
        <f t="shared" si="14"/>
        <v>147220496</v>
      </c>
      <c r="G87" s="34">
        <v>7581501</v>
      </c>
      <c r="H87" s="34">
        <v>139638995</v>
      </c>
      <c r="I87" s="33">
        <f t="shared" si="17"/>
        <v>147220496</v>
      </c>
    </row>
    <row r="88" spans="1:9" x14ac:dyDescent="0.25">
      <c r="A88" s="179" t="s">
        <v>136</v>
      </c>
      <c r="B88" s="179"/>
      <c r="C88" s="6">
        <v>80</v>
      </c>
      <c r="D88" s="34">
        <v>75500000</v>
      </c>
      <c r="E88" s="34">
        <v>149239289</v>
      </c>
      <c r="F88" s="33">
        <f t="shared" si="14"/>
        <v>224739289</v>
      </c>
      <c r="G88" s="34">
        <v>75500000</v>
      </c>
      <c r="H88" s="34">
        <v>149239289</v>
      </c>
      <c r="I88" s="33">
        <f t="shared" si="17"/>
        <v>224739289</v>
      </c>
    </row>
    <row r="89" spans="1:9" ht="25.9" customHeight="1" x14ac:dyDescent="0.25">
      <c r="A89" s="180" t="s">
        <v>137</v>
      </c>
      <c r="B89" s="181"/>
      <c r="C89" s="5">
        <v>81</v>
      </c>
      <c r="D89" s="33">
        <f>D90+D91</f>
        <v>59649211</v>
      </c>
      <c r="E89" s="33">
        <f>E90+E91</f>
        <v>546803516</v>
      </c>
      <c r="F89" s="33">
        <f t="shared" si="14"/>
        <v>606452727</v>
      </c>
      <c r="G89" s="33">
        <f t="shared" ref="G89:H89" si="20">G90+G91</f>
        <v>122015204</v>
      </c>
      <c r="H89" s="33">
        <f t="shared" si="20"/>
        <v>736886071</v>
      </c>
      <c r="I89" s="33">
        <f t="shared" si="17"/>
        <v>858901275</v>
      </c>
    </row>
    <row r="90" spans="1:9" x14ac:dyDescent="0.25">
      <c r="A90" s="179" t="s">
        <v>138</v>
      </c>
      <c r="B90" s="179"/>
      <c r="C90" s="6">
        <v>82</v>
      </c>
      <c r="D90" s="34">
        <v>59649211</v>
      </c>
      <c r="E90" s="34">
        <v>546803516</v>
      </c>
      <c r="F90" s="33">
        <f t="shared" si="14"/>
        <v>606452727</v>
      </c>
      <c r="G90" s="34">
        <v>122015204</v>
      </c>
      <c r="H90" s="34">
        <v>736886071</v>
      </c>
      <c r="I90" s="33">
        <f t="shared" si="17"/>
        <v>858901275</v>
      </c>
    </row>
    <row r="91" spans="1:9" x14ac:dyDescent="0.25">
      <c r="A91" s="179" t="s">
        <v>139</v>
      </c>
      <c r="B91" s="179"/>
      <c r="C91" s="6">
        <v>83</v>
      </c>
      <c r="D91" s="34"/>
      <c r="E91" s="34"/>
      <c r="F91" s="33">
        <f t="shared" si="14"/>
        <v>0</v>
      </c>
      <c r="G91" s="34"/>
      <c r="H91" s="34"/>
      <c r="I91" s="33">
        <f t="shared" si="17"/>
        <v>0</v>
      </c>
    </row>
    <row r="92" spans="1:9" ht="24" customHeight="1" x14ac:dyDescent="0.25">
      <c r="A92" s="180" t="s">
        <v>140</v>
      </c>
      <c r="B92" s="181"/>
      <c r="C92" s="5">
        <v>84</v>
      </c>
      <c r="D92" s="33">
        <f>D93+D94</f>
        <v>61627370</v>
      </c>
      <c r="E92" s="33">
        <f>E93+E94</f>
        <v>191475309</v>
      </c>
      <c r="F92" s="33">
        <f t="shared" si="14"/>
        <v>253102679</v>
      </c>
      <c r="G92" s="33">
        <f t="shared" ref="G92:H92" si="21">G93+G94</f>
        <v>36016327</v>
      </c>
      <c r="H92" s="33">
        <f t="shared" si="21"/>
        <v>301063556</v>
      </c>
      <c r="I92" s="33">
        <f t="shared" si="17"/>
        <v>337079883</v>
      </c>
    </row>
    <row r="93" spans="1:9" x14ac:dyDescent="0.25">
      <c r="A93" s="179" t="s">
        <v>141</v>
      </c>
      <c r="B93" s="179"/>
      <c r="C93" s="6">
        <v>85</v>
      </c>
      <c r="D93" s="34">
        <v>61627370</v>
      </c>
      <c r="E93" s="34">
        <v>191475309</v>
      </c>
      <c r="F93" s="33">
        <f t="shared" si="14"/>
        <v>253102679</v>
      </c>
      <c r="G93" s="34">
        <v>36016327</v>
      </c>
      <c r="H93" s="34">
        <v>301063556</v>
      </c>
      <c r="I93" s="33">
        <f t="shared" si="17"/>
        <v>337079883</v>
      </c>
    </row>
    <row r="94" spans="1:9" x14ac:dyDescent="0.25">
      <c r="A94" s="179" t="s">
        <v>142</v>
      </c>
      <c r="B94" s="179"/>
      <c r="C94" s="6">
        <v>86</v>
      </c>
      <c r="D94" s="34">
        <v>0</v>
      </c>
      <c r="E94" s="34">
        <v>0</v>
      </c>
      <c r="F94" s="33">
        <f t="shared" si="14"/>
        <v>0</v>
      </c>
      <c r="G94" s="34">
        <v>0</v>
      </c>
      <c r="H94" s="34">
        <v>0</v>
      </c>
      <c r="I94" s="33">
        <f t="shared" si="17"/>
        <v>0</v>
      </c>
    </row>
    <row r="95" spans="1:9" x14ac:dyDescent="0.25">
      <c r="A95" s="182" t="s">
        <v>143</v>
      </c>
      <c r="B95" s="179"/>
      <c r="C95" s="6">
        <v>87</v>
      </c>
      <c r="D95" s="34">
        <v>0</v>
      </c>
      <c r="E95" s="34">
        <v>0</v>
      </c>
      <c r="F95" s="33">
        <f t="shared" si="14"/>
        <v>0</v>
      </c>
      <c r="G95" s="34">
        <v>0</v>
      </c>
      <c r="H95" s="34">
        <v>0</v>
      </c>
      <c r="I95" s="33">
        <f t="shared" si="17"/>
        <v>0</v>
      </c>
    </row>
    <row r="96" spans="1:9" x14ac:dyDescent="0.25">
      <c r="A96" s="182" t="s">
        <v>144</v>
      </c>
      <c r="B96" s="179"/>
      <c r="C96" s="6">
        <v>88</v>
      </c>
      <c r="D96" s="34">
        <v>1508493</v>
      </c>
      <c r="E96" s="34">
        <v>10984293</v>
      </c>
      <c r="F96" s="33">
        <f t="shared" si="14"/>
        <v>12492786</v>
      </c>
      <c r="G96" s="34">
        <v>1095354</v>
      </c>
      <c r="H96" s="34">
        <v>11118413</v>
      </c>
      <c r="I96" s="33">
        <f t="shared" si="17"/>
        <v>12213767</v>
      </c>
    </row>
    <row r="97" spans="1:9" x14ac:dyDescent="0.25">
      <c r="A97" s="180" t="s">
        <v>145</v>
      </c>
      <c r="B97" s="181"/>
      <c r="C97" s="5">
        <v>89</v>
      </c>
      <c r="D97" s="33">
        <f>D98+D99+D100+D101+D102+D103</f>
        <v>2686306999</v>
      </c>
      <c r="E97" s="33">
        <f>E98+E99+E100+E101+E102+E103</f>
        <v>4185738573</v>
      </c>
      <c r="F97" s="33">
        <f t="shared" si="14"/>
        <v>6872045572</v>
      </c>
      <c r="G97" s="33">
        <f t="shared" ref="G97:H97" si="22">G98+G99+G100+G101+G102+G103</f>
        <v>2783071221</v>
      </c>
      <c r="H97" s="33">
        <f t="shared" si="22"/>
        <v>4244459185</v>
      </c>
      <c r="I97" s="33">
        <f t="shared" si="17"/>
        <v>7027530406</v>
      </c>
    </row>
    <row r="98" spans="1:9" x14ac:dyDescent="0.25">
      <c r="A98" s="179" t="s">
        <v>146</v>
      </c>
      <c r="B98" s="179"/>
      <c r="C98" s="6">
        <v>90</v>
      </c>
      <c r="D98" s="34">
        <v>5493775</v>
      </c>
      <c r="E98" s="34">
        <v>1303066471</v>
      </c>
      <c r="F98" s="33">
        <f t="shared" si="14"/>
        <v>1308560246</v>
      </c>
      <c r="G98" s="34">
        <v>5369254</v>
      </c>
      <c r="H98" s="34">
        <v>1417280523</v>
      </c>
      <c r="I98" s="33">
        <f t="shared" si="17"/>
        <v>1422649777</v>
      </c>
    </row>
    <row r="99" spans="1:9" x14ac:dyDescent="0.25">
      <c r="A99" s="179" t="s">
        <v>147</v>
      </c>
      <c r="B99" s="179"/>
      <c r="C99" s="6">
        <v>91</v>
      </c>
      <c r="D99" s="34">
        <v>2638338813</v>
      </c>
      <c r="E99" s="34">
        <v>49462137</v>
      </c>
      <c r="F99" s="33">
        <f t="shared" si="14"/>
        <v>2687800950</v>
      </c>
      <c r="G99" s="34">
        <v>2702038922</v>
      </c>
      <c r="H99" s="34">
        <v>29250666</v>
      </c>
      <c r="I99" s="33">
        <f t="shared" si="17"/>
        <v>2731289588</v>
      </c>
    </row>
    <row r="100" spans="1:9" x14ac:dyDescent="0.25">
      <c r="A100" s="179" t="s">
        <v>148</v>
      </c>
      <c r="B100" s="179"/>
      <c r="C100" s="6">
        <v>92</v>
      </c>
      <c r="D100" s="34">
        <v>41782241</v>
      </c>
      <c r="E100" s="34">
        <v>2776480302</v>
      </c>
      <c r="F100" s="33">
        <f t="shared" si="14"/>
        <v>2818262543</v>
      </c>
      <c r="G100" s="34">
        <v>71355654</v>
      </c>
      <c r="H100" s="34">
        <v>2748839177</v>
      </c>
      <c r="I100" s="33">
        <f t="shared" si="17"/>
        <v>2820194831</v>
      </c>
    </row>
    <row r="101" spans="1:9" x14ac:dyDescent="0.25">
      <c r="A101" s="179" t="s">
        <v>149</v>
      </c>
      <c r="B101" s="179"/>
      <c r="C101" s="6">
        <v>93</v>
      </c>
      <c r="D101" s="34">
        <v>0</v>
      </c>
      <c r="E101" s="34">
        <v>5774430</v>
      </c>
      <c r="F101" s="33">
        <f t="shared" si="14"/>
        <v>5774430</v>
      </c>
      <c r="G101" s="34">
        <v>0</v>
      </c>
      <c r="H101" s="34">
        <v>7348598</v>
      </c>
      <c r="I101" s="33">
        <f t="shared" si="17"/>
        <v>7348598</v>
      </c>
    </row>
    <row r="102" spans="1:9" x14ac:dyDescent="0.25">
      <c r="A102" s="179" t="s">
        <v>150</v>
      </c>
      <c r="B102" s="179"/>
      <c r="C102" s="6">
        <v>94</v>
      </c>
      <c r="D102" s="34">
        <v>0</v>
      </c>
      <c r="E102" s="34">
        <v>7055533</v>
      </c>
      <c r="F102" s="33">
        <f t="shared" si="14"/>
        <v>7055533</v>
      </c>
      <c r="G102" s="34">
        <v>0</v>
      </c>
      <c r="H102" s="34">
        <v>7055533</v>
      </c>
      <c r="I102" s="33">
        <f t="shared" si="17"/>
        <v>7055533</v>
      </c>
    </row>
    <row r="103" spans="1:9" x14ac:dyDescent="0.25">
      <c r="A103" s="179" t="s">
        <v>151</v>
      </c>
      <c r="B103" s="179"/>
      <c r="C103" s="6">
        <v>95</v>
      </c>
      <c r="D103" s="34">
        <v>692170</v>
      </c>
      <c r="E103" s="34">
        <v>43899700</v>
      </c>
      <c r="F103" s="33">
        <f t="shared" si="14"/>
        <v>44591870</v>
      </c>
      <c r="G103" s="34">
        <v>4307391</v>
      </c>
      <c r="H103" s="34">
        <v>34684688</v>
      </c>
      <c r="I103" s="33">
        <f t="shared" si="17"/>
        <v>38992079</v>
      </c>
    </row>
    <row r="104" spans="1:9" ht="36.6" customHeight="1" x14ac:dyDescent="0.25">
      <c r="A104" s="182" t="s">
        <v>152</v>
      </c>
      <c r="B104" s="179"/>
      <c r="C104" s="6">
        <v>96</v>
      </c>
      <c r="D104" s="34">
        <v>336900961</v>
      </c>
      <c r="E104" s="34">
        <v>0</v>
      </c>
      <c r="F104" s="33">
        <f t="shared" si="14"/>
        <v>336900961</v>
      </c>
      <c r="G104" s="34">
        <v>437973328</v>
      </c>
      <c r="H104" s="34">
        <v>0</v>
      </c>
      <c r="I104" s="33">
        <f t="shared" si="17"/>
        <v>437973328</v>
      </c>
    </row>
    <row r="105" spans="1:9" x14ac:dyDescent="0.25">
      <c r="A105" s="180" t="s">
        <v>153</v>
      </c>
      <c r="B105" s="181"/>
      <c r="C105" s="5">
        <v>97</v>
      </c>
      <c r="D105" s="33">
        <f>D106+D107</f>
        <v>5378444</v>
      </c>
      <c r="E105" s="33">
        <f>E106+E107</f>
        <v>113119341</v>
      </c>
      <c r="F105" s="33">
        <f t="shared" si="14"/>
        <v>118497785</v>
      </c>
      <c r="G105" s="33">
        <f t="shared" ref="G105:H105" si="23">G106+G107</f>
        <v>3363254</v>
      </c>
      <c r="H105" s="33">
        <f t="shared" si="23"/>
        <v>109441758</v>
      </c>
      <c r="I105" s="33">
        <f t="shared" si="17"/>
        <v>112805012</v>
      </c>
    </row>
    <row r="106" spans="1:9" x14ac:dyDescent="0.25">
      <c r="A106" s="179" t="s">
        <v>154</v>
      </c>
      <c r="B106" s="179"/>
      <c r="C106" s="6">
        <v>98</v>
      </c>
      <c r="D106" s="34">
        <v>5378444</v>
      </c>
      <c r="E106" s="34">
        <v>108603592</v>
      </c>
      <c r="F106" s="33">
        <f t="shared" si="14"/>
        <v>113982036</v>
      </c>
      <c r="G106" s="34">
        <v>3088833</v>
      </c>
      <c r="H106" s="34">
        <v>104926009</v>
      </c>
      <c r="I106" s="33">
        <f t="shared" si="17"/>
        <v>108014842</v>
      </c>
    </row>
    <row r="107" spans="1:9" x14ac:dyDescent="0.25">
      <c r="A107" s="179" t="s">
        <v>155</v>
      </c>
      <c r="B107" s="179"/>
      <c r="C107" s="6">
        <v>99</v>
      </c>
      <c r="D107" s="34">
        <v>0</v>
      </c>
      <c r="E107" s="34">
        <v>4515749</v>
      </c>
      <c r="F107" s="33">
        <f t="shared" si="14"/>
        <v>4515749</v>
      </c>
      <c r="G107" s="34">
        <v>274421</v>
      </c>
      <c r="H107" s="34">
        <v>4515749</v>
      </c>
      <c r="I107" s="33">
        <f t="shared" si="17"/>
        <v>4790170</v>
      </c>
    </row>
    <row r="108" spans="1:9" ht="22.15" customHeight="1" x14ac:dyDescent="0.25">
      <c r="A108" s="180" t="s">
        <v>156</v>
      </c>
      <c r="B108" s="181"/>
      <c r="C108" s="5">
        <v>100</v>
      </c>
      <c r="D108" s="33">
        <f>D109+D110</f>
        <v>19155611</v>
      </c>
      <c r="E108" s="33">
        <f>E109+E110</f>
        <v>100291871</v>
      </c>
      <c r="F108" s="33">
        <f t="shared" ref="F108:F125" si="24">D108+E108</f>
        <v>119447482</v>
      </c>
      <c r="G108" s="33">
        <f t="shared" ref="G108:H108" si="25">G109+G110</f>
        <v>18094343</v>
      </c>
      <c r="H108" s="33">
        <f t="shared" si="25"/>
        <v>100940357</v>
      </c>
      <c r="I108" s="33">
        <f t="shared" si="17"/>
        <v>119034700</v>
      </c>
    </row>
    <row r="109" spans="1:9" x14ac:dyDescent="0.25">
      <c r="A109" s="179" t="s">
        <v>157</v>
      </c>
      <c r="B109" s="179"/>
      <c r="C109" s="6">
        <v>101</v>
      </c>
      <c r="D109" s="34">
        <v>18364263</v>
      </c>
      <c r="E109" s="34">
        <v>79680048</v>
      </c>
      <c r="F109" s="33">
        <f t="shared" si="24"/>
        <v>98044311</v>
      </c>
      <c r="G109" s="34">
        <v>17454321</v>
      </c>
      <c r="H109" s="34">
        <v>69747926</v>
      </c>
      <c r="I109" s="33">
        <f t="shared" si="17"/>
        <v>87202247</v>
      </c>
    </row>
    <row r="110" spans="1:9" x14ac:dyDescent="0.25">
      <c r="A110" s="179" t="s">
        <v>158</v>
      </c>
      <c r="B110" s="179"/>
      <c r="C110" s="6">
        <v>102</v>
      </c>
      <c r="D110" s="34">
        <v>791348</v>
      </c>
      <c r="E110" s="34">
        <v>20611823</v>
      </c>
      <c r="F110" s="33">
        <f t="shared" si="24"/>
        <v>21403171</v>
      </c>
      <c r="G110" s="34">
        <v>640022</v>
      </c>
      <c r="H110" s="34">
        <v>31192431</v>
      </c>
      <c r="I110" s="33">
        <f t="shared" si="17"/>
        <v>31832453</v>
      </c>
    </row>
    <row r="111" spans="1:9" ht="30" customHeight="1" x14ac:dyDescent="0.25">
      <c r="A111" s="182" t="s">
        <v>159</v>
      </c>
      <c r="B111" s="179"/>
      <c r="C111" s="6">
        <v>103</v>
      </c>
      <c r="D111" s="34">
        <v>0</v>
      </c>
      <c r="E111" s="34">
        <v>0</v>
      </c>
      <c r="F111" s="33">
        <f t="shared" si="24"/>
        <v>0</v>
      </c>
      <c r="G111" s="34">
        <v>0</v>
      </c>
      <c r="H111" s="34">
        <v>0</v>
      </c>
      <c r="I111" s="33">
        <f t="shared" si="17"/>
        <v>0</v>
      </c>
    </row>
    <row r="112" spans="1:9" x14ac:dyDescent="0.25">
      <c r="A112" s="180" t="s">
        <v>160</v>
      </c>
      <c r="B112" s="181"/>
      <c r="C112" s="5">
        <v>104</v>
      </c>
      <c r="D112" s="33">
        <f>D113+D114+D115</f>
        <v>522507</v>
      </c>
      <c r="E112" s="33">
        <f>E113+E114+E115</f>
        <v>17090157</v>
      </c>
      <c r="F112" s="33">
        <f t="shared" si="24"/>
        <v>17612664</v>
      </c>
      <c r="G112" s="33">
        <f t="shared" ref="G112:H112" si="26">G113+G114+G115</f>
        <v>380965</v>
      </c>
      <c r="H112" s="33">
        <f t="shared" si="26"/>
        <v>19367087</v>
      </c>
      <c r="I112" s="33">
        <f t="shared" si="17"/>
        <v>19748052</v>
      </c>
    </row>
    <row r="113" spans="1:9" x14ac:dyDescent="0.25">
      <c r="A113" s="179" t="s">
        <v>161</v>
      </c>
      <c r="B113" s="179"/>
      <c r="C113" s="6">
        <v>105</v>
      </c>
      <c r="D113" s="34">
        <v>223745</v>
      </c>
      <c r="E113" s="34">
        <v>3139811</v>
      </c>
      <c r="F113" s="33">
        <f t="shared" si="24"/>
        <v>3363556</v>
      </c>
      <c r="G113" s="34">
        <v>159914</v>
      </c>
      <c r="H113" s="34">
        <v>2298208</v>
      </c>
      <c r="I113" s="33">
        <f t="shared" si="17"/>
        <v>2458122</v>
      </c>
    </row>
    <row r="114" spans="1:9" x14ac:dyDescent="0.25">
      <c r="A114" s="179" t="s">
        <v>162</v>
      </c>
      <c r="B114" s="179"/>
      <c r="C114" s="6">
        <v>106</v>
      </c>
      <c r="D114" s="34">
        <v>0</v>
      </c>
      <c r="E114" s="34">
        <v>0</v>
      </c>
      <c r="F114" s="33">
        <f t="shared" si="24"/>
        <v>0</v>
      </c>
      <c r="G114" s="34">
        <v>0</v>
      </c>
      <c r="H114" s="34">
        <v>0</v>
      </c>
      <c r="I114" s="33">
        <f t="shared" si="17"/>
        <v>0</v>
      </c>
    </row>
    <row r="115" spans="1:9" x14ac:dyDescent="0.25">
      <c r="A115" s="179" t="s">
        <v>163</v>
      </c>
      <c r="B115" s="179"/>
      <c r="C115" s="6">
        <v>107</v>
      </c>
      <c r="D115" s="34">
        <v>298762</v>
      </c>
      <c r="E115" s="34">
        <v>13950346</v>
      </c>
      <c r="F115" s="33">
        <f t="shared" si="24"/>
        <v>14249108</v>
      </c>
      <c r="G115" s="34">
        <v>221051</v>
      </c>
      <c r="H115" s="34">
        <v>17068879</v>
      </c>
      <c r="I115" s="33">
        <f t="shared" si="17"/>
        <v>17289930</v>
      </c>
    </row>
    <row r="116" spans="1:9" x14ac:dyDescent="0.25">
      <c r="A116" s="180" t="s">
        <v>164</v>
      </c>
      <c r="B116" s="181"/>
      <c r="C116" s="5">
        <v>108</v>
      </c>
      <c r="D116" s="33">
        <f>D117+D118+D119+D120</f>
        <v>57794052</v>
      </c>
      <c r="E116" s="33">
        <f>E117+E118+E119+E120</f>
        <v>273238826</v>
      </c>
      <c r="F116" s="33">
        <f t="shared" si="24"/>
        <v>331032878</v>
      </c>
      <c r="G116" s="33">
        <f t="shared" ref="G116:H116" si="27">G117+G118+G119+G120</f>
        <v>72897977</v>
      </c>
      <c r="H116" s="33">
        <f t="shared" si="27"/>
        <v>288982749</v>
      </c>
      <c r="I116" s="33">
        <f t="shared" si="17"/>
        <v>361880726</v>
      </c>
    </row>
    <row r="117" spans="1:9" x14ac:dyDescent="0.25">
      <c r="A117" s="179" t="s">
        <v>165</v>
      </c>
      <c r="B117" s="179"/>
      <c r="C117" s="6">
        <v>109</v>
      </c>
      <c r="D117" s="34">
        <v>8013275</v>
      </c>
      <c r="E117" s="34">
        <v>93024210</v>
      </c>
      <c r="F117" s="33">
        <f t="shared" si="24"/>
        <v>101037485</v>
      </c>
      <c r="G117" s="34">
        <v>8365761</v>
      </c>
      <c r="H117" s="34">
        <v>90357363</v>
      </c>
      <c r="I117" s="33">
        <f t="shared" si="17"/>
        <v>98723124</v>
      </c>
    </row>
    <row r="118" spans="1:9" x14ac:dyDescent="0.25">
      <c r="A118" s="179" t="s">
        <v>166</v>
      </c>
      <c r="B118" s="179"/>
      <c r="C118" s="6">
        <v>110</v>
      </c>
      <c r="D118" s="34">
        <v>0</v>
      </c>
      <c r="E118" s="34">
        <v>55081955</v>
      </c>
      <c r="F118" s="33">
        <f t="shared" si="24"/>
        <v>55081955</v>
      </c>
      <c r="G118" s="34">
        <v>15735</v>
      </c>
      <c r="H118" s="34">
        <v>59318476</v>
      </c>
      <c r="I118" s="33">
        <f t="shared" si="17"/>
        <v>59334211</v>
      </c>
    </row>
    <row r="119" spans="1:9" x14ac:dyDescent="0.25">
      <c r="A119" s="179" t="s">
        <v>167</v>
      </c>
      <c r="B119" s="179"/>
      <c r="C119" s="6">
        <v>111</v>
      </c>
      <c r="D119" s="34">
        <v>0</v>
      </c>
      <c r="E119" s="34">
        <v>42646</v>
      </c>
      <c r="F119" s="33">
        <f t="shared" si="24"/>
        <v>42646</v>
      </c>
      <c r="G119" s="34">
        <v>0</v>
      </c>
      <c r="H119" s="34">
        <v>13081</v>
      </c>
      <c r="I119" s="33">
        <f t="shared" si="17"/>
        <v>13081</v>
      </c>
    </row>
    <row r="120" spans="1:9" x14ac:dyDescent="0.25">
      <c r="A120" s="179" t="s">
        <v>168</v>
      </c>
      <c r="B120" s="179"/>
      <c r="C120" s="6">
        <v>112</v>
      </c>
      <c r="D120" s="34">
        <v>49780777</v>
      </c>
      <c r="E120" s="34">
        <v>125090015</v>
      </c>
      <c r="F120" s="33">
        <f t="shared" si="24"/>
        <v>174870792</v>
      </c>
      <c r="G120" s="34">
        <v>64516481</v>
      </c>
      <c r="H120" s="34">
        <v>139293829</v>
      </c>
      <c r="I120" s="33">
        <f t="shared" si="17"/>
        <v>203810310</v>
      </c>
    </row>
    <row r="121" spans="1:9" ht="20.45" customHeight="1" x14ac:dyDescent="0.25">
      <c r="A121" s="180" t="s">
        <v>169</v>
      </c>
      <c r="B121" s="181"/>
      <c r="C121" s="5">
        <v>113</v>
      </c>
      <c r="D121" s="33">
        <f>D122+D123</f>
        <v>8261552</v>
      </c>
      <c r="E121" s="33">
        <f>E122+E123</f>
        <v>362800488</v>
      </c>
      <c r="F121" s="33">
        <f t="shared" si="24"/>
        <v>371062040</v>
      </c>
      <c r="G121" s="33">
        <f t="shared" ref="G121:H121" si="28">G122+G123</f>
        <v>19494577</v>
      </c>
      <c r="H121" s="33">
        <f t="shared" si="28"/>
        <v>345569581</v>
      </c>
      <c r="I121" s="33">
        <f t="shared" si="17"/>
        <v>365064158</v>
      </c>
    </row>
    <row r="122" spans="1:9" x14ac:dyDescent="0.25">
      <c r="A122" s="179" t="s">
        <v>170</v>
      </c>
      <c r="B122" s="179"/>
      <c r="C122" s="6">
        <v>114</v>
      </c>
      <c r="D122" s="34">
        <v>0</v>
      </c>
      <c r="E122" s="34">
        <v>0</v>
      </c>
      <c r="F122" s="33">
        <f t="shared" si="24"/>
        <v>0</v>
      </c>
      <c r="G122" s="34">
        <v>0</v>
      </c>
      <c r="H122" s="34">
        <v>0</v>
      </c>
      <c r="I122" s="33">
        <f t="shared" si="17"/>
        <v>0</v>
      </c>
    </row>
    <row r="123" spans="1:9" ht="21" customHeight="1" x14ac:dyDescent="0.25">
      <c r="A123" s="179" t="s">
        <v>171</v>
      </c>
      <c r="B123" s="179"/>
      <c r="C123" s="6">
        <v>115</v>
      </c>
      <c r="D123" s="34">
        <v>8261552</v>
      </c>
      <c r="E123" s="34">
        <v>362800488</v>
      </c>
      <c r="F123" s="33">
        <f t="shared" si="24"/>
        <v>371062040</v>
      </c>
      <c r="G123" s="34">
        <v>19494577</v>
      </c>
      <c r="H123" s="34">
        <v>345569581</v>
      </c>
      <c r="I123" s="33">
        <f t="shared" si="17"/>
        <v>365064158</v>
      </c>
    </row>
    <row r="124" spans="1:9" ht="26.45" customHeight="1" x14ac:dyDescent="0.25">
      <c r="A124" s="180" t="s">
        <v>172</v>
      </c>
      <c r="B124" s="181"/>
      <c r="C124" s="5">
        <v>116</v>
      </c>
      <c r="D124" s="33">
        <f>D95++D96+D97+D104+D105+D108+D111+D112+D116+D121+D76</f>
        <v>3448820128</v>
      </c>
      <c r="E124" s="33">
        <f>E95++E96+E97+E104+E105+E108+E111+E112+E116+E121+E76</f>
        <v>7641121956</v>
      </c>
      <c r="F124" s="33">
        <f t="shared" si="24"/>
        <v>11089942084</v>
      </c>
      <c r="G124" s="33">
        <f t="shared" ref="G124:H124" si="29">G95++G96+G97+G104+G105+G108+G111+G112+G116+G121+G76</f>
        <v>3715334137</v>
      </c>
      <c r="H124" s="33">
        <f t="shared" si="29"/>
        <v>7950027521</v>
      </c>
      <c r="I124" s="33">
        <f t="shared" si="17"/>
        <v>11665361658</v>
      </c>
    </row>
    <row r="125" spans="1:9" x14ac:dyDescent="0.25">
      <c r="A125" s="182" t="s">
        <v>173</v>
      </c>
      <c r="B125" s="179"/>
      <c r="C125" s="6">
        <v>117</v>
      </c>
      <c r="D125" s="34">
        <v>93520032</v>
      </c>
      <c r="E125" s="34">
        <v>2071521841</v>
      </c>
      <c r="F125" s="33">
        <f t="shared" si="24"/>
        <v>2165041873</v>
      </c>
      <c r="G125" s="34">
        <v>175225376</v>
      </c>
      <c r="H125" s="34">
        <v>2618730332</v>
      </c>
      <c r="I125" s="33">
        <f t="shared" si="17"/>
        <v>2793955708</v>
      </c>
    </row>
  </sheetData>
  <sheetProtection algorithmName="SHA-512" hashValue="fwDT6DxzxvTIBQcs3jDyUlPlZxPh8jIqKce+oFsP+xZAZFMyoTOEtmImu8Vndr/W2HJGC2wctRweIUmg2/9Azg==" saltValue="3mNjG9ao+LrckEH80OTSHw==" spinCount="100000" sheet="1" objects="1" scenarios="1"/>
  <mergeCells count="126">
    <mergeCell ref="A120:B120"/>
    <mergeCell ref="A121:B121"/>
    <mergeCell ref="A122:B122"/>
    <mergeCell ref="A123:B123"/>
    <mergeCell ref="A124:B124"/>
    <mergeCell ref="A125:B125"/>
    <mergeCell ref="A114:B114"/>
    <mergeCell ref="A115:B115"/>
    <mergeCell ref="A116:B116"/>
    <mergeCell ref="A117:B117"/>
    <mergeCell ref="A118:B118"/>
    <mergeCell ref="A119:B119"/>
    <mergeCell ref="A108:B108"/>
    <mergeCell ref="A109:B109"/>
    <mergeCell ref="A110:B110"/>
    <mergeCell ref="A111:B111"/>
    <mergeCell ref="A112:B112"/>
    <mergeCell ref="A113:B113"/>
    <mergeCell ref="A102:B102"/>
    <mergeCell ref="A103:B103"/>
    <mergeCell ref="A104:B104"/>
    <mergeCell ref="A105:B105"/>
    <mergeCell ref="A106:B106"/>
    <mergeCell ref="A107:B107"/>
    <mergeCell ref="A96:B96"/>
    <mergeCell ref="A97:B97"/>
    <mergeCell ref="A98:B98"/>
    <mergeCell ref="A99:B99"/>
    <mergeCell ref="A100:B100"/>
    <mergeCell ref="A101:B101"/>
    <mergeCell ref="A90:B90"/>
    <mergeCell ref="A91:B91"/>
    <mergeCell ref="A92:B92"/>
    <mergeCell ref="A93:B93"/>
    <mergeCell ref="A94:B94"/>
    <mergeCell ref="A95:B95"/>
    <mergeCell ref="A84:B84"/>
    <mergeCell ref="A85:B85"/>
    <mergeCell ref="A86:B86"/>
    <mergeCell ref="A87:B87"/>
    <mergeCell ref="A88:B88"/>
    <mergeCell ref="A89:B89"/>
    <mergeCell ref="A78:B78"/>
    <mergeCell ref="A79:B79"/>
    <mergeCell ref="A80:B80"/>
    <mergeCell ref="A81:B81"/>
    <mergeCell ref="A82:B82"/>
    <mergeCell ref="A83:B83"/>
    <mergeCell ref="A72:B72"/>
    <mergeCell ref="A73:B73"/>
    <mergeCell ref="A74:B74"/>
    <mergeCell ref="A75:I75"/>
    <mergeCell ref="A76:B76"/>
    <mergeCell ref="A77:B77"/>
    <mergeCell ref="A66:B66"/>
    <mergeCell ref="A67:B67"/>
    <mergeCell ref="A68:B68"/>
    <mergeCell ref="A69:B69"/>
    <mergeCell ref="A70:B70"/>
    <mergeCell ref="A71:B71"/>
    <mergeCell ref="A60:B60"/>
    <mergeCell ref="A61:B61"/>
    <mergeCell ref="A62:B62"/>
    <mergeCell ref="A63:B63"/>
    <mergeCell ref="A64:B64"/>
    <mergeCell ref="A65:B65"/>
    <mergeCell ref="A54:B54"/>
    <mergeCell ref="A55:B55"/>
    <mergeCell ref="A56:B56"/>
    <mergeCell ref="A57:B57"/>
    <mergeCell ref="A58:B58"/>
    <mergeCell ref="A59:B59"/>
    <mergeCell ref="A48:B48"/>
    <mergeCell ref="A49:B49"/>
    <mergeCell ref="A50:B50"/>
    <mergeCell ref="A51:B51"/>
    <mergeCell ref="A52:B52"/>
    <mergeCell ref="A53:B53"/>
    <mergeCell ref="A42:B42"/>
    <mergeCell ref="A43:B43"/>
    <mergeCell ref="A44:B44"/>
    <mergeCell ref="A45:B45"/>
    <mergeCell ref="A46:B46"/>
    <mergeCell ref="A47:B47"/>
    <mergeCell ref="A36:B36"/>
    <mergeCell ref="A37:B37"/>
    <mergeCell ref="A38:B38"/>
    <mergeCell ref="A39:B39"/>
    <mergeCell ref="A40:B40"/>
    <mergeCell ref="A41:B41"/>
    <mergeCell ref="A30:B30"/>
    <mergeCell ref="A31:B31"/>
    <mergeCell ref="A32:B32"/>
    <mergeCell ref="A33:B33"/>
    <mergeCell ref="A34:B34"/>
    <mergeCell ref="A35:B35"/>
    <mergeCell ref="A24:B24"/>
    <mergeCell ref="A25:B25"/>
    <mergeCell ref="A26:B26"/>
    <mergeCell ref="A27:B27"/>
    <mergeCell ref="A28:B28"/>
    <mergeCell ref="A29:B29"/>
    <mergeCell ref="A18:B18"/>
    <mergeCell ref="A19:B19"/>
    <mergeCell ref="A20:B20"/>
    <mergeCell ref="A21:B21"/>
    <mergeCell ref="A22:B22"/>
    <mergeCell ref="A23:B23"/>
    <mergeCell ref="A15:B15"/>
    <mergeCell ref="A16:B16"/>
    <mergeCell ref="A17:B17"/>
    <mergeCell ref="A6:B6"/>
    <mergeCell ref="A7:I7"/>
    <mergeCell ref="A8:B8"/>
    <mergeCell ref="A9:B9"/>
    <mergeCell ref="A10:B10"/>
    <mergeCell ref="A11:B11"/>
    <mergeCell ref="A1:I1"/>
    <mergeCell ref="A2:I2"/>
    <mergeCell ref="A4:B5"/>
    <mergeCell ref="C4:C5"/>
    <mergeCell ref="D4:F4"/>
    <mergeCell ref="G4:I4"/>
    <mergeCell ref="A12:B12"/>
    <mergeCell ref="A13:B13"/>
    <mergeCell ref="A14:B14"/>
  </mergeCells>
  <dataValidations count="4">
    <dataValidation type="whole" operator="lessThanOrEqual" allowBlank="1" showInputMessage="1" showErrorMessage="1" errorTitle="Incorrect entry" error="You can enter only negative whole numbers or a zero." sqref="G91:H91 D94:E94 D91:E91 G94:H94">
      <formula1>0</formula1>
    </dataValidation>
    <dataValidation type="whole" operator="greaterThanOrEqual" allowBlank="1" showInputMessage="1" showErrorMessage="1" errorTitle="Incorrect entry" error="You can enter only positive whole numbers or a zero." sqref="G90:H90 G85:H88 G77:H80 G95:H125 D77:E80 D85:E88 D90:E90 D93:E93 D95:E125 G93:H93">
      <formula1>0</formula1>
    </dataValidation>
    <dataValidation type="whole" operator="greaterThanOrEqual" allowBlank="1" showErrorMessage="1" errorTitle="Incorrect entry" error="You can enter only positive whole numbers or a zero." sqref="D8:I74">
      <formula1>0</formula1>
    </dataValidation>
    <dataValidation type="whole" operator="notEqual" allowBlank="1" showInputMessage="1" showErrorMessage="1" errorTitle="Invalid entry" error="You can enter only whole numbers (positive or negative) and a zero." sqref="D76:I76 D89:I89 G81:H84 D81:E84 F93:F125 F77:F88 F90:F91 D92:I92 I77:I88 I90:I91 I93:I125">
      <formula1>999999999</formula1>
    </dataValidation>
  </dataValidations>
  <pageMargins left="0.7" right="0.7" top="0.75" bottom="0.75" header="0.3" footer="0.3"/>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topLeftCell="A64" workbookViewId="0">
      <selection activeCell="D75" sqref="D75:E82"/>
    </sheetView>
  </sheetViews>
  <sheetFormatPr defaultColWidth="8.85546875" defaultRowHeight="15" x14ac:dyDescent="0.25"/>
  <cols>
    <col min="1" max="1" width="26.7109375" style="1" customWidth="1"/>
    <col min="2" max="2" width="15" style="1" customWidth="1"/>
    <col min="3" max="3" width="8.85546875" style="1"/>
    <col min="4" max="4" width="10.42578125" style="25" customWidth="1"/>
    <col min="5" max="6" width="11.7109375" style="25" customWidth="1"/>
    <col min="7" max="7" width="10.42578125" style="25" customWidth="1"/>
    <col min="8" max="9" width="11.7109375" style="25" customWidth="1"/>
    <col min="10" max="10" width="8.85546875" style="1"/>
    <col min="11" max="11" width="14.7109375" style="1" bestFit="1" customWidth="1"/>
    <col min="12" max="13" width="16.28515625" style="1" bestFit="1" customWidth="1"/>
    <col min="14" max="14" width="14.7109375" style="1" bestFit="1" customWidth="1"/>
    <col min="15" max="16" width="11.28515625" style="1" customWidth="1"/>
    <col min="17" max="17" width="12.85546875" style="1" bestFit="1" customWidth="1"/>
    <col min="18" max="18" width="11.85546875" style="1" bestFit="1" customWidth="1"/>
    <col min="19" max="22" width="12.85546875" style="1" bestFit="1" customWidth="1"/>
    <col min="23" max="23" width="13.7109375" style="1" bestFit="1" customWidth="1"/>
    <col min="24" max="16384" width="8.85546875" style="1"/>
  </cols>
  <sheetData>
    <row r="1" spans="1:9" ht="15.75" x14ac:dyDescent="0.25">
      <c r="A1" s="187" t="s">
        <v>174</v>
      </c>
      <c r="B1" s="172"/>
      <c r="C1" s="172"/>
      <c r="D1" s="172"/>
      <c r="E1" s="172"/>
      <c r="F1" s="172"/>
      <c r="G1" s="172"/>
      <c r="H1" s="172"/>
      <c r="I1" s="172"/>
    </row>
    <row r="2" spans="1:9" x14ac:dyDescent="0.25">
      <c r="A2" s="173" t="s">
        <v>408</v>
      </c>
      <c r="B2" s="188"/>
      <c r="C2" s="188"/>
      <c r="D2" s="188"/>
      <c r="E2" s="188"/>
      <c r="F2" s="188"/>
      <c r="G2" s="188"/>
      <c r="H2" s="188"/>
      <c r="I2" s="188"/>
    </row>
    <row r="3" spans="1:9" x14ac:dyDescent="0.25">
      <c r="A3" s="189" t="s">
        <v>175</v>
      </c>
      <c r="B3" s="190"/>
      <c r="C3" s="190"/>
      <c r="D3" s="190"/>
      <c r="E3" s="190"/>
      <c r="F3" s="190"/>
      <c r="G3" s="190"/>
      <c r="H3" s="190"/>
      <c r="I3" s="190"/>
    </row>
    <row r="4" spans="1:9" ht="33.75" customHeight="1" x14ac:dyDescent="0.25">
      <c r="A4" s="175" t="s">
        <v>176</v>
      </c>
      <c r="B4" s="176"/>
      <c r="C4" s="175" t="s">
        <v>177</v>
      </c>
      <c r="D4" s="177" t="s">
        <v>178</v>
      </c>
      <c r="E4" s="178"/>
      <c r="F4" s="178"/>
      <c r="G4" s="177" t="s">
        <v>179</v>
      </c>
      <c r="H4" s="178"/>
      <c r="I4" s="178"/>
    </row>
    <row r="5" spans="1:9" ht="24" customHeight="1" x14ac:dyDescent="0.25">
      <c r="A5" s="176"/>
      <c r="B5" s="176"/>
      <c r="C5" s="176"/>
      <c r="D5" s="31" t="s">
        <v>180</v>
      </c>
      <c r="E5" s="31" t="s">
        <v>181</v>
      </c>
      <c r="F5" s="31" t="s">
        <v>182</v>
      </c>
      <c r="G5" s="31" t="s">
        <v>183</v>
      </c>
      <c r="H5" s="31" t="s">
        <v>184</v>
      </c>
      <c r="I5" s="31" t="s">
        <v>185</v>
      </c>
    </row>
    <row r="6" spans="1:9" x14ac:dyDescent="0.25">
      <c r="A6" s="175">
        <v>1</v>
      </c>
      <c r="B6" s="176"/>
      <c r="C6" s="4">
        <v>2</v>
      </c>
      <c r="D6" s="32">
        <v>3</v>
      </c>
      <c r="E6" s="32">
        <v>4</v>
      </c>
      <c r="F6" s="32" t="s">
        <v>186</v>
      </c>
      <c r="G6" s="32">
        <v>6</v>
      </c>
      <c r="H6" s="32">
        <v>7</v>
      </c>
      <c r="I6" s="32" t="s">
        <v>187</v>
      </c>
    </row>
    <row r="7" spans="1:9" ht="22.5" customHeight="1" x14ac:dyDescent="0.25">
      <c r="A7" s="180" t="s">
        <v>188</v>
      </c>
      <c r="B7" s="181"/>
      <c r="C7" s="5">
        <v>118</v>
      </c>
      <c r="D7" s="33">
        <f>D8+D9+D10+D11+D12</f>
        <v>639322902</v>
      </c>
      <c r="E7" s="33">
        <f>E8+E9+E10+E11+E12</f>
        <v>2080729056</v>
      </c>
      <c r="F7" s="33">
        <f>D7+E7</f>
        <v>2720051958</v>
      </c>
      <c r="G7" s="33">
        <f t="shared" ref="G7:H7" si="0">G8+G9+G10+G11+G12</f>
        <v>686325357</v>
      </c>
      <c r="H7" s="33">
        <f t="shared" si="0"/>
        <v>2247511289</v>
      </c>
      <c r="I7" s="33">
        <f>G7+H7</f>
        <v>2933836646</v>
      </c>
    </row>
    <row r="8" spans="1:9" x14ac:dyDescent="0.25">
      <c r="A8" s="191" t="s">
        <v>189</v>
      </c>
      <c r="B8" s="191"/>
      <c r="C8" s="6">
        <v>119</v>
      </c>
      <c r="D8" s="34">
        <v>639375760</v>
      </c>
      <c r="E8" s="34">
        <v>2501783949</v>
      </c>
      <c r="F8" s="47">
        <f t="shared" ref="F8:F71" si="1">D8+E8</f>
        <v>3141159709</v>
      </c>
      <c r="G8" s="34">
        <v>686466039</v>
      </c>
      <c r="H8" s="34">
        <v>2636761874</v>
      </c>
      <c r="I8" s="33">
        <f t="shared" ref="I8:I71" si="2">G8+H8</f>
        <v>3323227913</v>
      </c>
    </row>
    <row r="9" spans="1:9" ht="19.5" customHeight="1" x14ac:dyDescent="0.25">
      <c r="A9" s="191" t="s">
        <v>190</v>
      </c>
      <c r="B9" s="191"/>
      <c r="C9" s="6">
        <v>120</v>
      </c>
      <c r="D9" s="34">
        <v>0</v>
      </c>
      <c r="E9" s="34">
        <v>-4425059</v>
      </c>
      <c r="F9" s="47">
        <f t="shared" si="1"/>
        <v>-4425059</v>
      </c>
      <c r="G9" s="34">
        <v>0</v>
      </c>
      <c r="H9" s="34">
        <v>13523512</v>
      </c>
      <c r="I9" s="33">
        <f t="shared" si="2"/>
        <v>13523512</v>
      </c>
    </row>
    <row r="10" spans="1:9" x14ac:dyDescent="0.25">
      <c r="A10" s="191" t="s">
        <v>191</v>
      </c>
      <c r="B10" s="191"/>
      <c r="C10" s="6">
        <v>121</v>
      </c>
      <c r="D10" s="34">
        <v>-39145</v>
      </c>
      <c r="E10" s="34">
        <v>-277357275</v>
      </c>
      <c r="F10" s="47">
        <f t="shared" si="1"/>
        <v>-277396420</v>
      </c>
      <c r="G10" s="34">
        <v>-250851</v>
      </c>
      <c r="H10" s="34">
        <v>-310805724</v>
      </c>
      <c r="I10" s="33">
        <f t="shared" si="2"/>
        <v>-311056575</v>
      </c>
    </row>
    <row r="11" spans="1:9" ht="22.5" customHeight="1" x14ac:dyDescent="0.25">
      <c r="A11" s="191" t="s">
        <v>192</v>
      </c>
      <c r="B11" s="191"/>
      <c r="C11" s="6">
        <v>122</v>
      </c>
      <c r="D11" s="34">
        <v>10731</v>
      </c>
      <c r="E11" s="34">
        <v>-151252084</v>
      </c>
      <c r="F11" s="47">
        <f t="shared" si="1"/>
        <v>-151241353</v>
      </c>
      <c r="G11" s="34">
        <v>110181</v>
      </c>
      <c r="H11" s="34">
        <v>-117266721</v>
      </c>
      <c r="I11" s="33">
        <f t="shared" si="2"/>
        <v>-117156540</v>
      </c>
    </row>
    <row r="12" spans="1:9" ht="21.75" customHeight="1" x14ac:dyDescent="0.25">
      <c r="A12" s="191" t="s">
        <v>193</v>
      </c>
      <c r="B12" s="191"/>
      <c r="C12" s="6">
        <v>123</v>
      </c>
      <c r="D12" s="34">
        <v>-24444</v>
      </c>
      <c r="E12" s="34">
        <v>11979525</v>
      </c>
      <c r="F12" s="47">
        <f t="shared" si="1"/>
        <v>11955081</v>
      </c>
      <c r="G12" s="34">
        <v>-12</v>
      </c>
      <c r="H12" s="34">
        <v>25298348</v>
      </c>
      <c r="I12" s="33">
        <f t="shared" si="2"/>
        <v>25298336</v>
      </c>
    </row>
    <row r="13" spans="1:9" x14ac:dyDescent="0.25">
      <c r="A13" s="180" t="s">
        <v>194</v>
      </c>
      <c r="B13" s="181"/>
      <c r="C13" s="5">
        <v>124</v>
      </c>
      <c r="D13" s="33">
        <f>D14+D15+D16+D17+D18+D19+D20</f>
        <v>156024904</v>
      </c>
      <c r="E13" s="33">
        <f>E14+E15+E16+E17+E18+E19+E20</f>
        <v>347465732</v>
      </c>
      <c r="F13" s="33">
        <f t="shared" si="1"/>
        <v>503490636</v>
      </c>
      <c r="G13" s="33">
        <f t="shared" ref="G13" si="3">G14+G15+G16+G17+G18+G19+G20</f>
        <v>144920774</v>
      </c>
      <c r="H13" s="33">
        <f>H14+H15+H16+H17+H18+H19+H20</f>
        <v>404055137</v>
      </c>
      <c r="I13" s="33">
        <f t="shared" si="2"/>
        <v>548975911</v>
      </c>
    </row>
    <row r="14" spans="1:9" ht="24" customHeight="1" x14ac:dyDescent="0.25">
      <c r="A14" s="191" t="s">
        <v>195</v>
      </c>
      <c r="B14" s="191"/>
      <c r="C14" s="6">
        <v>125</v>
      </c>
      <c r="D14" s="34">
        <v>96749</v>
      </c>
      <c r="E14" s="34">
        <v>30920838</v>
      </c>
      <c r="F14" s="33">
        <f t="shared" si="1"/>
        <v>31017587</v>
      </c>
      <c r="G14" s="34">
        <v>377051</v>
      </c>
      <c r="H14" s="34">
        <v>30531044</v>
      </c>
      <c r="I14" s="33">
        <f t="shared" si="2"/>
        <v>30908095</v>
      </c>
    </row>
    <row r="15" spans="1:9" ht="24.75" customHeight="1" x14ac:dyDescent="0.25">
      <c r="A15" s="191" t="s">
        <v>196</v>
      </c>
      <c r="B15" s="191"/>
      <c r="C15" s="6">
        <v>126</v>
      </c>
      <c r="D15" s="34">
        <v>38910</v>
      </c>
      <c r="E15" s="34">
        <v>89149722</v>
      </c>
      <c r="F15" s="33">
        <f t="shared" si="1"/>
        <v>89188632</v>
      </c>
      <c r="G15" s="34">
        <v>117828</v>
      </c>
      <c r="H15" s="34">
        <v>174626018</v>
      </c>
      <c r="I15" s="33">
        <f t="shared" si="2"/>
        <v>174743846</v>
      </c>
    </row>
    <row r="16" spans="1:9" x14ac:dyDescent="0.25">
      <c r="A16" s="191" t="s">
        <v>197</v>
      </c>
      <c r="B16" s="191"/>
      <c r="C16" s="6">
        <v>127</v>
      </c>
      <c r="D16" s="34">
        <v>124541656</v>
      </c>
      <c r="E16" s="34">
        <v>123638819</v>
      </c>
      <c r="F16" s="33">
        <f t="shared" si="1"/>
        <v>248180475</v>
      </c>
      <c r="G16" s="34">
        <v>123670091</v>
      </c>
      <c r="H16" s="34">
        <v>112125148</v>
      </c>
      <c r="I16" s="33">
        <f t="shared" si="2"/>
        <v>235795239</v>
      </c>
    </row>
    <row r="17" spans="1:9" x14ac:dyDescent="0.25">
      <c r="A17" s="191" t="s">
        <v>198</v>
      </c>
      <c r="B17" s="191"/>
      <c r="C17" s="6">
        <v>128</v>
      </c>
      <c r="D17" s="34">
        <v>59996</v>
      </c>
      <c r="E17" s="34">
        <v>6845626</v>
      </c>
      <c r="F17" s="33">
        <f t="shared" si="1"/>
        <v>6905622</v>
      </c>
      <c r="G17" s="34">
        <v>448328</v>
      </c>
      <c r="H17" s="34">
        <v>2976615</v>
      </c>
      <c r="I17" s="33">
        <f t="shared" si="2"/>
        <v>3424943</v>
      </c>
    </row>
    <row r="18" spans="1:9" x14ac:dyDescent="0.25">
      <c r="A18" s="191" t="s">
        <v>199</v>
      </c>
      <c r="B18" s="191"/>
      <c r="C18" s="6">
        <v>129</v>
      </c>
      <c r="D18" s="34">
        <v>30481001</v>
      </c>
      <c r="E18" s="34">
        <v>38534493</v>
      </c>
      <c r="F18" s="33">
        <f t="shared" si="1"/>
        <v>69015494</v>
      </c>
      <c r="G18" s="34">
        <v>18679377</v>
      </c>
      <c r="H18" s="34">
        <v>55983854</v>
      </c>
      <c r="I18" s="33">
        <f t="shared" si="2"/>
        <v>74663231</v>
      </c>
    </row>
    <row r="19" spans="1:9" x14ac:dyDescent="0.25">
      <c r="A19" s="191" t="s">
        <v>200</v>
      </c>
      <c r="B19" s="191"/>
      <c r="C19" s="6">
        <v>130</v>
      </c>
      <c r="D19" s="34">
        <v>0</v>
      </c>
      <c r="E19" s="34">
        <v>0</v>
      </c>
      <c r="F19" s="33">
        <f t="shared" si="1"/>
        <v>0</v>
      </c>
      <c r="G19" s="34">
        <v>0</v>
      </c>
      <c r="H19" s="34">
        <v>0</v>
      </c>
      <c r="I19" s="33">
        <f t="shared" si="2"/>
        <v>0</v>
      </c>
    </row>
    <row r="20" spans="1:9" x14ac:dyDescent="0.25">
      <c r="A20" s="191" t="s">
        <v>201</v>
      </c>
      <c r="B20" s="191"/>
      <c r="C20" s="6">
        <v>131</v>
      </c>
      <c r="D20" s="34">
        <v>806592</v>
      </c>
      <c r="E20" s="34">
        <v>58376234</v>
      </c>
      <c r="F20" s="33">
        <f t="shared" si="1"/>
        <v>59182826</v>
      </c>
      <c r="G20" s="34">
        <v>1628099</v>
      </c>
      <c r="H20" s="34">
        <v>27812458</v>
      </c>
      <c r="I20" s="33">
        <f t="shared" si="2"/>
        <v>29440557</v>
      </c>
    </row>
    <row r="21" spans="1:9" x14ac:dyDescent="0.25">
      <c r="A21" s="192" t="s">
        <v>202</v>
      </c>
      <c r="B21" s="191"/>
      <c r="C21" s="6">
        <v>132</v>
      </c>
      <c r="D21" s="34">
        <v>1276222</v>
      </c>
      <c r="E21" s="34">
        <v>35862122</v>
      </c>
      <c r="F21" s="33">
        <f t="shared" si="1"/>
        <v>37138344</v>
      </c>
      <c r="G21" s="34">
        <v>2066850</v>
      </c>
      <c r="H21" s="34">
        <v>39399349</v>
      </c>
      <c r="I21" s="33">
        <f t="shared" si="2"/>
        <v>41466199</v>
      </c>
    </row>
    <row r="22" spans="1:9" ht="24.75" customHeight="1" x14ac:dyDescent="0.25">
      <c r="A22" s="192" t="s">
        <v>203</v>
      </c>
      <c r="B22" s="191"/>
      <c r="C22" s="6">
        <v>133</v>
      </c>
      <c r="D22" s="34">
        <v>191416</v>
      </c>
      <c r="E22" s="34">
        <v>42255322</v>
      </c>
      <c r="F22" s="33">
        <f t="shared" si="1"/>
        <v>42446738</v>
      </c>
      <c r="G22" s="34">
        <v>198992</v>
      </c>
      <c r="H22" s="34">
        <v>36886802</v>
      </c>
      <c r="I22" s="33">
        <f t="shared" si="2"/>
        <v>37085794</v>
      </c>
    </row>
    <row r="23" spans="1:9" x14ac:dyDescent="0.25">
      <c r="A23" s="192" t="s">
        <v>204</v>
      </c>
      <c r="B23" s="191"/>
      <c r="C23" s="6">
        <v>134</v>
      </c>
      <c r="D23" s="34">
        <v>1184188</v>
      </c>
      <c r="E23" s="34">
        <v>121079124</v>
      </c>
      <c r="F23" s="33">
        <f t="shared" si="1"/>
        <v>122263312</v>
      </c>
      <c r="G23" s="34">
        <v>364704</v>
      </c>
      <c r="H23" s="34">
        <v>121334441</v>
      </c>
      <c r="I23" s="33">
        <f t="shared" si="2"/>
        <v>121699145</v>
      </c>
    </row>
    <row r="24" spans="1:9" ht="21" customHeight="1" x14ac:dyDescent="0.25">
      <c r="A24" s="180" t="s">
        <v>205</v>
      </c>
      <c r="B24" s="181"/>
      <c r="C24" s="5">
        <v>135</v>
      </c>
      <c r="D24" s="33">
        <f>D25+D28</f>
        <v>-381753770</v>
      </c>
      <c r="E24" s="33">
        <f>E25+E28</f>
        <v>-1179654272</v>
      </c>
      <c r="F24" s="33">
        <f t="shared" si="1"/>
        <v>-1561408042</v>
      </c>
      <c r="G24" s="33">
        <f t="shared" ref="G24:H24" si="4">G25+G28</f>
        <v>-455742915</v>
      </c>
      <c r="H24" s="33">
        <f t="shared" si="4"/>
        <v>-1208597490</v>
      </c>
      <c r="I24" s="33">
        <f t="shared" si="2"/>
        <v>-1664340405</v>
      </c>
    </row>
    <row r="25" spans="1:9" x14ac:dyDescent="0.25">
      <c r="A25" s="181" t="s">
        <v>206</v>
      </c>
      <c r="B25" s="181"/>
      <c r="C25" s="5">
        <v>136</v>
      </c>
      <c r="D25" s="33">
        <f>D26+D27</f>
        <v>-377069086</v>
      </c>
      <c r="E25" s="33">
        <f>E26+E27</f>
        <v>-1229013965</v>
      </c>
      <c r="F25" s="33">
        <f t="shared" si="1"/>
        <v>-1606083051</v>
      </c>
      <c r="G25" s="33">
        <f t="shared" ref="G25:H25" si="5">G26+G27</f>
        <v>-426129148</v>
      </c>
      <c r="H25" s="33">
        <f t="shared" si="5"/>
        <v>-1214282393</v>
      </c>
      <c r="I25" s="33">
        <f t="shared" si="2"/>
        <v>-1640411541</v>
      </c>
    </row>
    <row r="26" spans="1:9" x14ac:dyDescent="0.25">
      <c r="A26" s="191" t="s">
        <v>207</v>
      </c>
      <c r="B26" s="191"/>
      <c r="C26" s="6">
        <v>137</v>
      </c>
      <c r="D26" s="34">
        <v>-377069086</v>
      </c>
      <c r="E26" s="34">
        <v>-1316732376</v>
      </c>
      <c r="F26" s="33">
        <f t="shared" si="1"/>
        <v>-1693801462</v>
      </c>
      <c r="G26" s="34">
        <v>-426166799</v>
      </c>
      <c r="H26" s="34">
        <v>-1330421911</v>
      </c>
      <c r="I26" s="33">
        <f t="shared" si="2"/>
        <v>-1756588710</v>
      </c>
    </row>
    <row r="27" spans="1:9" x14ac:dyDescent="0.25">
      <c r="A27" s="191" t="s">
        <v>208</v>
      </c>
      <c r="B27" s="191"/>
      <c r="C27" s="6">
        <v>138</v>
      </c>
      <c r="D27" s="34">
        <v>0</v>
      </c>
      <c r="E27" s="34">
        <v>87718411</v>
      </c>
      <c r="F27" s="33">
        <f t="shared" si="1"/>
        <v>87718411</v>
      </c>
      <c r="G27" s="34">
        <v>37651</v>
      </c>
      <c r="H27" s="34">
        <v>116139518</v>
      </c>
      <c r="I27" s="33">
        <f t="shared" si="2"/>
        <v>116177169</v>
      </c>
    </row>
    <row r="28" spans="1:9" x14ac:dyDescent="0.25">
      <c r="A28" s="181" t="s">
        <v>209</v>
      </c>
      <c r="B28" s="181"/>
      <c r="C28" s="5">
        <v>139</v>
      </c>
      <c r="D28" s="33">
        <f>D29+D30</f>
        <v>-4684684</v>
      </c>
      <c r="E28" s="33">
        <f>E29+E30</f>
        <v>49359693</v>
      </c>
      <c r="F28" s="33">
        <f t="shared" si="1"/>
        <v>44675009</v>
      </c>
      <c r="G28" s="33">
        <f t="shared" ref="G28:H28" si="6">G29+G30</f>
        <v>-29613767</v>
      </c>
      <c r="H28" s="33">
        <f t="shared" si="6"/>
        <v>5684903</v>
      </c>
      <c r="I28" s="33">
        <f t="shared" si="2"/>
        <v>-23928864</v>
      </c>
    </row>
    <row r="29" spans="1:9" x14ac:dyDescent="0.25">
      <c r="A29" s="191" t="s">
        <v>210</v>
      </c>
      <c r="B29" s="191"/>
      <c r="C29" s="6">
        <v>140</v>
      </c>
      <c r="D29" s="34">
        <v>-4684684</v>
      </c>
      <c r="E29" s="34">
        <v>29935616</v>
      </c>
      <c r="F29" s="33">
        <f t="shared" si="1"/>
        <v>25250932</v>
      </c>
      <c r="G29" s="34">
        <v>-29613767</v>
      </c>
      <c r="H29" s="34">
        <v>26378195</v>
      </c>
      <c r="I29" s="33">
        <f t="shared" si="2"/>
        <v>-3235572</v>
      </c>
    </row>
    <row r="30" spans="1:9" x14ac:dyDescent="0.25">
      <c r="A30" s="191" t="s">
        <v>211</v>
      </c>
      <c r="B30" s="191"/>
      <c r="C30" s="6">
        <v>141</v>
      </c>
      <c r="D30" s="34">
        <v>0</v>
      </c>
      <c r="E30" s="34">
        <v>19424077</v>
      </c>
      <c r="F30" s="33">
        <f t="shared" si="1"/>
        <v>19424077</v>
      </c>
      <c r="G30" s="34">
        <v>0</v>
      </c>
      <c r="H30" s="34">
        <v>-20693292</v>
      </c>
      <c r="I30" s="33">
        <f t="shared" si="2"/>
        <v>-20693292</v>
      </c>
    </row>
    <row r="31" spans="1:9" ht="31.5" customHeight="1" x14ac:dyDescent="0.25">
      <c r="A31" s="180" t="s">
        <v>212</v>
      </c>
      <c r="B31" s="181"/>
      <c r="C31" s="5">
        <v>142</v>
      </c>
      <c r="D31" s="33">
        <f>D32+D35</f>
        <v>-5607518</v>
      </c>
      <c r="E31" s="33">
        <f>E32+E35</f>
        <v>16506283</v>
      </c>
      <c r="F31" s="33">
        <f t="shared" si="1"/>
        <v>10898765</v>
      </c>
      <c r="G31" s="33">
        <f t="shared" ref="G31:H31" si="7">G32+G35</f>
        <v>-71464438</v>
      </c>
      <c r="H31" s="33">
        <f t="shared" si="7"/>
        <v>27752746</v>
      </c>
      <c r="I31" s="33">
        <f t="shared" si="2"/>
        <v>-43711692</v>
      </c>
    </row>
    <row r="32" spans="1:9" x14ac:dyDescent="0.25">
      <c r="A32" s="181" t="s">
        <v>213</v>
      </c>
      <c r="B32" s="181"/>
      <c r="C32" s="5">
        <v>143</v>
      </c>
      <c r="D32" s="33">
        <f>D33+D34</f>
        <v>-4915348</v>
      </c>
      <c r="E32" s="33">
        <f>E33+E34</f>
        <v>9540167</v>
      </c>
      <c r="F32" s="33">
        <f t="shared" si="1"/>
        <v>4624819</v>
      </c>
      <c r="G32" s="33">
        <f t="shared" ref="G32:H32" si="8">G33+G34</f>
        <v>-67159274</v>
      </c>
      <c r="H32" s="33">
        <f t="shared" si="8"/>
        <v>20090494</v>
      </c>
      <c r="I32" s="33">
        <f t="shared" si="2"/>
        <v>-47068780</v>
      </c>
    </row>
    <row r="33" spans="1:9" x14ac:dyDescent="0.25">
      <c r="A33" s="191" t="s">
        <v>214</v>
      </c>
      <c r="B33" s="191"/>
      <c r="C33" s="6">
        <v>144</v>
      </c>
      <c r="D33" s="34">
        <v>-4638813</v>
      </c>
      <c r="E33" s="34">
        <v>9622533</v>
      </c>
      <c r="F33" s="33">
        <f t="shared" si="1"/>
        <v>4983720</v>
      </c>
      <c r="G33" s="34">
        <v>-67171033</v>
      </c>
      <c r="H33" s="34">
        <v>20211472</v>
      </c>
      <c r="I33" s="33">
        <f t="shared" si="2"/>
        <v>-46959561</v>
      </c>
    </row>
    <row r="34" spans="1:9" x14ac:dyDescent="0.25">
      <c r="A34" s="191" t="s">
        <v>215</v>
      </c>
      <c r="B34" s="191"/>
      <c r="C34" s="6">
        <v>145</v>
      </c>
      <c r="D34" s="34">
        <v>-276535</v>
      </c>
      <c r="E34" s="34">
        <v>-82366</v>
      </c>
      <c r="F34" s="33">
        <f t="shared" si="1"/>
        <v>-358901</v>
      </c>
      <c r="G34" s="34">
        <v>11759</v>
      </c>
      <c r="H34" s="34">
        <v>-120978</v>
      </c>
      <c r="I34" s="33">
        <f t="shared" si="2"/>
        <v>-109219</v>
      </c>
    </row>
    <row r="35" spans="1:9" ht="31.5" customHeight="1" x14ac:dyDescent="0.25">
      <c r="A35" s="181" t="s">
        <v>216</v>
      </c>
      <c r="B35" s="181"/>
      <c r="C35" s="5">
        <v>146</v>
      </c>
      <c r="D35" s="33">
        <f>D36+D37</f>
        <v>-692170</v>
      </c>
      <c r="E35" s="33">
        <f>E36+E37</f>
        <v>6966116</v>
      </c>
      <c r="F35" s="33">
        <f t="shared" si="1"/>
        <v>6273946</v>
      </c>
      <c r="G35" s="33">
        <f t="shared" ref="G35:H35" si="9">G36+G37</f>
        <v>-4305164</v>
      </c>
      <c r="H35" s="33">
        <f t="shared" si="9"/>
        <v>7662252</v>
      </c>
      <c r="I35" s="33">
        <f t="shared" si="2"/>
        <v>3357088</v>
      </c>
    </row>
    <row r="36" spans="1:9" x14ac:dyDescent="0.25">
      <c r="A36" s="191" t="s">
        <v>217</v>
      </c>
      <c r="B36" s="191"/>
      <c r="C36" s="6">
        <v>147</v>
      </c>
      <c r="D36" s="34">
        <v>-692170</v>
      </c>
      <c r="E36" s="34">
        <v>6966116</v>
      </c>
      <c r="F36" s="33">
        <f t="shared" si="1"/>
        <v>6273946</v>
      </c>
      <c r="G36" s="34">
        <v>-4305164</v>
      </c>
      <c r="H36" s="34">
        <v>7662252</v>
      </c>
      <c r="I36" s="33">
        <f t="shared" si="2"/>
        <v>3357088</v>
      </c>
    </row>
    <row r="37" spans="1:9" x14ac:dyDescent="0.25">
      <c r="A37" s="191" t="s">
        <v>218</v>
      </c>
      <c r="B37" s="191"/>
      <c r="C37" s="6">
        <v>148</v>
      </c>
      <c r="D37" s="34">
        <v>0</v>
      </c>
      <c r="E37" s="34">
        <v>0</v>
      </c>
      <c r="F37" s="33">
        <f t="shared" si="1"/>
        <v>0</v>
      </c>
      <c r="G37" s="34">
        <v>0</v>
      </c>
      <c r="H37" s="34">
        <v>0</v>
      </c>
      <c r="I37" s="33">
        <f t="shared" si="2"/>
        <v>0</v>
      </c>
    </row>
    <row r="38" spans="1:9" ht="45.75" customHeight="1" x14ac:dyDescent="0.25">
      <c r="A38" s="180" t="s">
        <v>219</v>
      </c>
      <c r="B38" s="181"/>
      <c r="C38" s="5">
        <v>149</v>
      </c>
      <c r="D38" s="33">
        <f>D39+D40</f>
        <v>-187346624</v>
      </c>
      <c r="E38" s="33">
        <f>E39+E40</f>
        <v>0</v>
      </c>
      <c r="F38" s="33">
        <f t="shared" si="1"/>
        <v>-187346624</v>
      </c>
      <c r="G38" s="33">
        <f t="shared" ref="G38:H38" si="10">G39+G40</f>
        <v>-96966441</v>
      </c>
      <c r="H38" s="33">
        <f t="shared" si="10"/>
        <v>0</v>
      </c>
      <c r="I38" s="33">
        <f t="shared" si="2"/>
        <v>-96966441</v>
      </c>
    </row>
    <row r="39" spans="1:9" x14ac:dyDescent="0.25">
      <c r="A39" s="191" t="s">
        <v>220</v>
      </c>
      <c r="B39" s="191"/>
      <c r="C39" s="6">
        <v>150</v>
      </c>
      <c r="D39" s="34">
        <v>-187346624</v>
      </c>
      <c r="E39" s="34">
        <v>0</v>
      </c>
      <c r="F39" s="33">
        <f t="shared" si="1"/>
        <v>-187346624</v>
      </c>
      <c r="G39" s="34">
        <v>-96966441</v>
      </c>
      <c r="H39" s="34">
        <v>0</v>
      </c>
      <c r="I39" s="33">
        <f t="shared" si="2"/>
        <v>-96966441</v>
      </c>
    </row>
    <row r="40" spans="1:9" x14ac:dyDescent="0.25">
      <c r="A40" s="191" t="s">
        <v>221</v>
      </c>
      <c r="B40" s="191"/>
      <c r="C40" s="6">
        <v>151</v>
      </c>
      <c r="D40" s="34">
        <v>0</v>
      </c>
      <c r="E40" s="34">
        <v>0</v>
      </c>
      <c r="F40" s="33">
        <f t="shared" si="1"/>
        <v>0</v>
      </c>
      <c r="G40" s="34">
        <v>0</v>
      </c>
      <c r="H40" s="34">
        <v>0</v>
      </c>
      <c r="I40" s="33">
        <f t="shared" si="2"/>
        <v>0</v>
      </c>
    </row>
    <row r="41" spans="1:9" ht="21" customHeight="1" x14ac:dyDescent="0.25">
      <c r="A41" s="180" t="s">
        <v>222</v>
      </c>
      <c r="B41" s="181"/>
      <c r="C41" s="5">
        <v>152</v>
      </c>
      <c r="D41" s="93">
        <f>D42+D43</f>
        <v>0</v>
      </c>
      <c r="E41" s="93">
        <f>E42+E43</f>
        <v>-3842016</v>
      </c>
      <c r="F41" s="33">
        <f>D41+E41</f>
        <v>-3842016</v>
      </c>
      <c r="G41" s="93">
        <f>G42+G43</f>
        <v>0</v>
      </c>
      <c r="H41" s="93">
        <f>H42+H43</f>
        <v>-5489136</v>
      </c>
      <c r="I41" s="33">
        <f>G41+H41</f>
        <v>-5489136</v>
      </c>
    </row>
    <row r="42" spans="1:9" x14ac:dyDescent="0.25">
      <c r="A42" s="191" t="s">
        <v>223</v>
      </c>
      <c r="B42" s="191"/>
      <c r="C42" s="6">
        <v>153</v>
      </c>
      <c r="D42" s="34">
        <v>0</v>
      </c>
      <c r="E42" s="34">
        <v>-3181049</v>
      </c>
      <c r="F42" s="33">
        <f t="shared" si="1"/>
        <v>-3181049</v>
      </c>
      <c r="G42" s="34">
        <v>0</v>
      </c>
      <c r="H42" s="34">
        <v>-4729119</v>
      </c>
      <c r="I42" s="33">
        <f t="shared" si="2"/>
        <v>-4729119</v>
      </c>
    </row>
    <row r="43" spans="1:9" x14ac:dyDescent="0.25">
      <c r="A43" s="191" t="s">
        <v>224</v>
      </c>
      <c r="B43" s="191"/>
      <c r="C43" s="6">
        <v>154</v>
      </c>
      <c r="D43" s="34">
        <v>0</v>
      </c>
      <c r="E43" s="34">
        <v>-660967</v>
      </c>
      <c r="F43" s="33">
        <f t="shared" si="1"/>
        <v>-660967</v>
      </c>
      <c r="G43" s="34">
        <v>0</v>
      </c>
      <c r="H43" s="34">
        <v>-760017</v>
      </c>
      <c r="I43" s="33">
        <f t="shared" si="2"/>
        <v>-760017</v>
      </c>
    </row>
    <row r="44" spans="1:9" ht="22.5" customHeight="1" x14ac:dyDescent="0.25">
      <c r="A44" s="180" t="s">
        <v>225</v>
      </c>
      <c r="B44" s="181"/>
      <c r="C44" s="5">
        <v>155</v>
      </c>
      <c r="D44" s="33">
        <f>D45+D49</f>
        <v>-140973272</v>
      </c>
      <c r="E44" s="33">
        <f>E45+E49</f>
        <v>-1001990787</v>
      </c>
      <c r="F44" s="33">
        <f t="shared" si="1"/>
        <v>-1142964059</v>
      </c>
      <c r="G44" s="33">
        <f t="shared" ref="G44:H44" si="11">G45+G49</f>
        <v>-129234999</v>
      </c>
      <c r="H44" s="33">
        <f t="shared" si="11"/>
        <v>-1073106998</v>
      </c>
      <c r="I44" s="33">
        <f t="shared" si="2"/>
        <v>-1202341997</v>
      </c>
    </row>
    <row r="45" spans="1:9" x14ac:dyDescent="0.25">
      <c r="A45" s="181" t="s">
        <v>226</v>
      </c>
      <c r="B45" s="181"/>
      <c r="C45" s="5">
        <v>156</v>
      </c>
      <c r="D45" s="33">
        <f>D46+D47+D48</f>
        <v>-76993214</v>
      </c>
      <c r="E45" s="33">
        <f>E46+E47+E48</f>
        <v>-483409901</v>
      </c>
      <c r="F45" s="33">
        <f t="shared" si="1"/>
        <v>-560403115</v>
      </c>
      <c r="G45" s="33">
        <f t="shared" ref="G45:H45" si="12">G46+G47+G48</f>
        <v>-69706140</v>
      </c>
      <c r="H45" s="33">
        <f t="shared" si="12"/>
        <v>-546458377</v>
      </c>
      <c r="I45" s="33">
        <f t="shared" si="2"/>
        <v>-616164517</v>
      </c>
    </row>
    <row r="46" spans="1:9" x14ac:dyDescent="0.25">
      <c r="A46" s="191" t="s">
        <v>227</v>
      </c>
      <c r="B46" s="191"/>
      <c r="C46" s="6">
        <v>157</v>
      </c>
      <c r="D46" s="34">
        <v>-40392759</v>
      </c>
      <c r="E46" s="34">
        <v>-281586313</v>
      </c>
      <c r="F46" s="33">
        <f t="shared" si="1"/>
        <v>-321979072</v>
      </c>
      <c r="G46" s="34">
        <v>-37216544</v>
      </c>
      <c r="H46" s="34">
        <v>-353194627</v>
      </c>
      <c r="I46" s="33">
        <f t="shared" si="2"/>
        <v>-390411171</v>
      </c>
    </row>
    <row r="47" spans="1:9" x14ac:dyDescent="0.25">
      <c r="A47" s="191" t="s">
        <v>228</v>
      </c>
      <c r="B47" s="191"/>
      <c r="C47" s="6">
        <v>158</v>
      </c>
      <c r="D47" s="34">
        <v>-36600455</v>
      </c>
      <c r="E47" s="34">
        <v>-275532231</v>
      </c>
      <c r="F47" s="33">
        <f t="shared" si="1"/>
        <v>-312132686</v>
      </c>
      <c r="G47" s="34">
        <v>-32489596</v>
      </c>
      <c r="H47" s="34">
        <v>-279190048</v>
      </c>
      <c r="I47" s="33">
        <f t="shared" si="2"/>
        <v>-311679644</v>
      </c>
    </row>
    <row r="48" spans="1:9" x14ac:dyDescent="0.25">
      <c r="A48" s="191" t="s">
        <v>229</v>
      </c>
      <c r="B48" s="191"/>
      <c r="C48" s="6">
        <v>159</v>
      </c>
      <c r="D48" s="34">
        <v>0</v>
      </c>
      <c r="E48" s="34">
        <v>73708643</v>
      </c>
      <c r="F48" s="33">
        <f t="shared" si="1"/>
        <v>73708643</v>
      </c>
      <c r="G48" s="34">
        <v>0</v>
      </c>
      <c r="H48" s="34">
        <v>85926298</v>
      </c>
      <c r="I48" s="33">
        <f t="shared" si="2"/>
        <v>85926298</v>
      </c>
    </row>
    <row r="49" spans="1:9" ht="24.75" customHeight="1" x14ac:dyDescent="0.25">
      <c r="A49" s="181" t="s">
        <v>230</v>
      </c>
      <c r="B49" s="181"/>
      <c r="C49" s="5">
        <v>160</v>
      </c>
      <c r="D49" s="33">
        <f>D50+D51+D52</f>
        <v>-63980058</v>
      </c>
      <c r="E49" s="33">
        <f>E50+E51+E52</f>
        <v>-518580886</v>
      </c>
      <c r="F49" s="33">
        <f t="shared" si="1"/>
        <v>-582560944</v>
      </c>
      <c r="G49" s="33">
        <f t="shared" ref="G49:H49" si="13">G50+G51+G52</f>
        <v>-59528859</v>
      </c>
      <c r="H49" s="33">
        <f t="shared" si="13"/>
        <v>-526648621</v>
      </c>
      <c r="I49" s="33">
        <f t="shared" si="2"/>
        <v>-586177480</v>
      </c>
    </row>
    <row r="50" spans="1:9" x14ac:dyDescent="0.25">
      <c r="A50" s="191" t="s">
        <v>231</v>
      </c>
      <c r="B50" s="191"/>
      <c r="C50" s="6">
        <v>161</v>
      </c>
      <c r="D50" s="34">
        <v>-2646218</v>
      </c>
      <c r="E50" s="34">
        <v>-51511683</v>
      </c>
      <c r="F50" s="33">
        <f t="shared" si="1"/>
        <v>-54157901</v>
      </c>
      <c r="G50" s="34">
        <v>-3587588</v>
      </c>
      <c r="H50" s="34">
        <v>-52215525</v>
      </c>
      <c r="I50" s="33">
        <f t="shared" si="2"/>
        <v>-55803113</v>
      </c>
    </row>
    <row r="51" spans="1:9" x14ac:dyDescent="0.25">
      <c r="A51" s="191" t="s">
        <v>232</v>
      </c>
      <c r="B51" s="191"/>
      <c r="C51" s="6">
        <v>162</v>
      </c>
      <c r="D51" s="34">
        <v>-23853996</v>
      </c>
      <c r="E51" s="34">
        <v>-175888471</v>
      </c>
      <c r="F51" s="33">
        <f t="shared" si="1"/>
        <v>-199742467</v>
      </c>
      <c r="G51" s="34">
        <v>-23682101</v>
      </c>
      <c r="H51" s="34">
        <v>-190136791</v>
      </c>
      <c r="I51" s="33">
        <f t="shared" si="2"/>
        <v>-213818892</v>
      </c>
    </row>
    <row r="52" spans="1:9" x14ac:dyDescent="0.25">
      <c r="A52" s="191" t="s">
        <v>233</v>
      </c>
      <c r="B52" s="191"/>
      <c r="C52" s="6">
        <v>163</v>
      </c>
      <c r="D52" s="34">
        <v>-37479844</v>
      </c>
      <c r="E52" s="34">
        <v>-291180732</v>
      </c>
      <c r="F52" s="33">
        <f t="shared" si="1"/>
        <v>-328660576</v>
      </c>
      <c r="G52" s="34">
        <v>-32259170</v>
      </c>
      <c r="H52" s="34">
        <v>-284296305</v>
      </c>
      <c r="I52" s="33">
        <f t="shared" si="2"/>
        <v>-316555475</v>
      </c>
    </row>
    <row r="53" spans="1:9" x14ac:dyDescent="0.25">
      <c r="A53" s="180" t="s">
        <v>234</v>
      </c>
      <c r="B53" s="181"/>
      <c r="C53" s="5">
        <v>164</v>
      </c>
      <c r="D53" s="33">
        <f>D54+D55+D56+D57+D58+D59+D60</f>
        <v>-9529944</v>
      </c>
      <c r="E53" s="33">
        <f>E54+E55+E56+E57+E58+E59+E60</f>
        <v>-155485756</v>
      </c>
      <c r="F53" s="33">
        <f t="shared" si="1"/>
        <v>-165015700</v>
      </c>
      <c r="G53" s="33">
        <f t="shared" ref="G53:H53" si="14">G54+G55+G56+G57+G58+G59+G60</f>
        <v>-38003059</v>
      </c>
      <c r="H53" s="33">
        <f t="shared" si="14"/>
        <v>-155565368</v>
      </c>
      <c r="I53" s="33">
        <f t="shared" si="2"/>
        <v>-193568427</v>
      </c>
    </row>
    <row r="54" spans="1:9" ht="24" customHeight="1" x14ac:dyDescent="0.25">
      <c r="A54" s="191" t="s">
        <v>235</v>
      </c>
      <c r="B54" s="191"/>
      <c r="C54" s="6">
        <v>165</v>
      </c>
      <c r="D54" s="34">
        <v>0</v>
      </c>
      <c r="E54" s="34">
        <v>0</v>
      </c>
      <c r="F54" s="33">
        <f t="shared" si="1"/>
        <v>0</v>
      </c>
      <c r="G54" s="34">
        <v>0</v>
      </c>
      <c r="H54" s="34">
        <v>0</v>
      </c>
      <c r="I54" s="33">
        <f t="shared" si="2"/>
        <v>0</v>
      </c>
    </row>
    <row r="55" spans="1:9" x14ac:dyDescent="0.25">
      <c r="A55" s="191" t="s">
        <v>236</v>
      </c>
      <c r="B55" s="191"/>
      <c r="C55" s="6">
        <v>166</v>
      </c>
      <c r="D55" s="34">
        <v>-16186</v>
      </c>
      <c r="E55" s="34">
        <v>-592741</v>
      </c>
      <c r="F55" s="33">
        <f t="shared" si="1"/>
        <v>-608927</v>
      </c>
      <c r="G55" s="34">
        <v>-25239</v>
      </c>
      <c r="H55" s="34">
        <v>-1256373</v>
      </c>
      <c r="I55" s="33">
        <f t="shared" si="2"/>
        <v>-1281612</v>
      </c>
    </row>
    <row r="56" spans="1:9" x14ac:dyDescent="0.25">
      <c r="A56" s="191" t="s">
        <v>237</v>
      </c>
      <c r="B56" s="191"/>
      <c r="C56" s="6">
        <v>167</v>
      </c>
      <c r="D56" s="34">
        <v>4917705</v>
      </c>
      <c r="E56" s="34">
        <v>-6627510</v>
      </c>
      <c r="F56" s="33">
        <f t="shared" si="1"/>
        <v>-1709805</v>
      </c>
      <c r="G56" s="34">
        <v>-452538</v>
      </c>
      <c r="H56" s="34">
        <v>-26801280</v>
      </c>
      <c r="I56" s="33">
        <f t="shared" si="2"/>
        <v>-27253818</v>
      </c>
    </row>
    <row r="57" spans="1:9" x14ac:dyDescent="0.25">
      <c r="A57" s="191" t="s">
        <v>238</v>
      </c>
      <c r="B57" s="191"/>
      <c r="C57" s="6">
        <v>168</v>
      </c>
      <c r="D57" s="34">
        <v>-4814318</v>
      </c>
      <c r="E57" s="34">
        <v>-11432650</v>
      </c>
      <c r="F57" s="33">
        <f t="shared" si="1"/>
        <v>-16246968</v>
      </c>
      <c r="G57" s="34">
        <v>-3811436</v>
      </c>
      <c r="H57" s="34">
        <v>-9399852</v>
      </c>
      <c r="I57" s="33">
        <f t="shared" si="2"/>
        <v>-13211288</v>
      </c>
    </row>
    <row r="58" spans="1:9" x14ac:dyDescent="0.25">
      <c r="A58" s="191" t="s">
        <v>239</v>
      </c>
      <c r="B58" s="191"/>
      <c r="C58" s="6">
        <v>169</v>
      </c>
      <c r="D58" s="34">
        <v>-298762</v>
      </c>
      <c r="E58" s="34">
        <v>-3238105</v>
      </c>
      <c r="F58" s="33">
        <f t="shared" si="1"/>
        <v>-3536867</v>
      </c>
      <c r="G58" s="34">
        <v>-195541</v>
      </c>
      <c r="H58" s="34">
        <v>-4686727</v>
      </c>
      <c r="I58" s="33">
        <f t="shared" si="2"/>
        <v>-4882268</v>
      </c>
    </row>
    <row r="59" spans="1:9" x14ac:dyDescent="0.25">
      <c r="A59" s="191" t="s">
        <v>240</v>
      </c>
      <c r="B59" s="191"/>
      <c r="C59" s="6">
        <v>170</v>
      </c>
      <c r="D59" s="34">
        <v>-8272768</v>
      </c>
      <c r="E59" s="34">
        <v>-19871422</v>
      </c>
      <c r="F59" s="33">
        <f t="shared" si="1"/>
        <v>-28144190</v>
      </c>
      <c r="G59" s="34">
        <v>-32219555</v>
      </c>
      <c r="H59" s="34">
        <v>-14930325</v>
      </c>
      <c r="I59" s="33">
        <f t="shared" si="2"/>
        <v>-47149880</v>
      </c>
    </row>
    <row r="60" spans="1:9" x14ac:dyDescent="0.25">
      <c r="A60" s="191" t="s">
        <v>241</v>
      </c>
      <c r="B60" s="191"/>
      <c r="C60" s="6">
        <v>171</v>
      </c>
      <c r="D60" s="34">
        <v>-1045615</v>
      </c>
      <c r="E60" s="34">
        <v>-113723328</v>
      </c>
      <c r="F60" s="33">
        <f t="shared" si="1"/>
        <v>-114768943</v>
      </c>
      <c r="G60" s="34">
        <v>-1298750</v>
      </c>
      <c r="H60" s="34">
        <v>-98490811</v>
      </c>
      <c r="I60" s="33">
        <f t="shared" si="2"/>
        <v>-99789561</v>
      </c>
    </row>
    <row r="61" spans="1:9" ht="29.25" customHeight="1" x14ac:dyDescent="0.25">
      <c r="A61" s="180" t="s">
        <v>242</v>
      </c>
      <c r="B61" s="181"/>
      <c r="C61" s="5">
        <v>172</v>
      </c>
      <c r="D61" s="33">
        <f>D62+D63</f>
        <v>-967196</v>
      </c>
      <c r="E61" s="33">
        <f>E62+E63</f>
        <v>-49942344</v>
      </c>
      <c r="F61" s="33">
        <f t="shared" si="1"/>
        <v>-50909540</v>
      </c>
      <c r="G61" s="33">
        <f t="shared" ref="G61:H61" si="15">G62+G63</f>
        <v>-587855</v>
      </c>
      <c r="H61" s="33">
        <f t="shared" si="15"/>
        <v>-53742564</v>
      </c>
      <c r="I61" s="33">
        <f t="shared" si="2"/>
        <v>-54330419</v>
      </c>
    </row>
    <row r="62" spans="1:9" x14ac:dyDescent="0.25">
      <c r="A62" s="191" t="s">
        <v>243</v>
      </c>
      <c r="B62" s="191"/>
      <c r="C62" s="6">
        <v>173</v>
      </c>
      <c r="D62" s="34">
        <v>0</v>
      </c>
      <c r="E62" s="34">
        <v>-1233303</v>
      </c>
      <c r="F62" s="33">
        <f t="shared" si="1"/>
        <v>-1233303</v>
      </c>
      <c r="G62" s="34">
        <v>0</v>
      </c>
      <c r="H62" s="34">
        <v>-1181277</v>
      </c>
      <c r="I62" s="33">
        <f t="shared" si="2"/>
        <v>-1181277</v>
      </c>
    </row>
    <row r="63" spans="1:9" x14ac:dyDescent="0.25">
      <c r="A63" s="191" t="s">
        <v>244</v>
      </c>
      <c r="B63" s="191"/>
      <c r="C63" s="6">
        <v>174</v>
      </c>
      <c r="D63" s="34">
        <v>-967196</v>
      </c>
      <c r="E63" s="34">
        <v>-48709041</v>
      </c>
      <c r="F63" s="33">
        <f t="shared" si="1"/>
        <v>-49676237</v>
      </c>
      <c r="G63" s="34">
        <v>-587855</v>
      </c>
      <c r="H63" s="34">
        <v>-52561287</v>
      </c>
      <c r="I63" s="33">
        <f t="shared" si="2"/>
        <v>-53149142</v>
      </c>
    </row>
    <row r="64" spans="1:9" x14ac:dyDescent="0.25">
      <c r="A64" s="192" t="s">
        <v>245</v>
      </c>
      <c r="B64" s="191"/>
      <c r="C64" s="6">
        <v>175</v>
      </c>
      <c r="D64" s="34">
        <v>-11144</v>
      </c>
      <c r="E64" s="34">
        <v>-21290410</v>
      </c>
      <c r="F64" s="33">
        <f t="shared" si="1"/>
        <v>-21301554</v>
      </c>
      <c r="G64" s="34">
        <v>-1972</v>
      </c>
      <c r="H64" s="34">
        <v>-18841632</v>
      </c>
      <c r="I64" s="33">
        <f t="shared" si="2"/>
        <v>-18843604</v>
      </c>
    </row>
    <row r="65" spans="1:9" ht="42" customHeight="1" x14ac:dyDescent="0.25">
      <c r="A65" s="180" t="s">
        <v>246</v>
      </c>
      <c r="B65" s="181"/>
      <c r="C65" s="5">
        <v>176</v>
      </c>
      <c r="D65" s="33">
        <f>D7+D13+D21+D22+D23+D24+D31+D38+D41+D53+D61+D64+D44</f>
        <v>71810164</v>
      </c>
      <c r="E65" s="33">
        <f>E7+E13+E21+E22+E23+E24+E31+E38+E41+E53+E61+E64+E44</f>
        <v>231692054</v>
      </c>
      <c r="F65" s="33">
        <f t="shared" si="1"/>
        <v>303502218</v>
      </c>
      <c r="G65" s="33">
        <f t="shared" ref="G65:H65" si="16">G7+G13+G21+G22+G23+G24+G31+G38+G41+G53+G61+G64+G44</f>
        <v>41874998</v>
      </c>
      <c r="H65" s="33">
        <f t="shared" si="16"/>
        <v>361596576</v>
      </c>
      <c r="I65" s="33">
        <f t="shared" si="2"/>
        <v>403471574</v>
      </c>
    </row>
    <row r="66" spans="1:9" x14ac:dyDescent="0.25">
      <c r="A66" s="180" t="s">
        <v>247</v>
      </c>
      <c r="B66" s="181"/>
      <c r="C66" s="5">
        <v>177</v>
      </c>
      <c r="D66" s="33">
        <f>D67+D68</f>
        <v>-10106495</v>
      </c>
      <c r="E66" s="33">
        <f>E67+E68</f>
        <v>-39804879</v>
      </c>
      <c r="F66" s="33">
        <f t="shared" si="1"/>
        <v>-49911374</v>
      </c>
      <c r="G66" s="33">
        <f t="shared" ref="G66:H66" si="17">G67+G68</f>
        <v>-6197221</v>
      </c>
      <c r="H66" s="33">
        <f t="shared" si="17"/>
        <v>-60100381</v>
      </c>
      <c r="I66" s="33">
        <f t="shared" si="2"/>
        <v>-66297602</v>
      </c>
    </row>
    <row r="67" spans="1:9" x14ac:dyDescent="0.25">
      <c r="A67" s="191" t="s">
        <v>248</v>
      </c>
      <c r="B67" s="191"/>
      <c r="C67" s="6">
        <v>178</v>
      </c>
      <c r="D67" s="34">
        <v>-8267682</v>
      </c>
      <c r="E67" s="34">
        <v>-27713365</v>
      </c>
      <c r="F67" s="33">
        <f t="shared" si="1"/>
        <v>-35981047</v>
      </c>
      <c r="G67" s="34">
        <v>-7798408</v>
      </c>
      <c r="H67" s="34">
        <v>-42614586</v>
      </c>
      <c r="I67" s="33">
        <f t="shared" si="2"/>
        <v>-50412994</v>
      </c>
    </row>
    <row r="68" spans="1:9" x14ac:dyDescent="0.25">
      <c r="A68" s="191" t="s">
        <v>249</v>
      </c>
      <c r="B68" s="191"/>
      <c r="C68" s="6">
        <v>179</v>
      </c>
      <c r="D68" s="34">
        <v>-1838813</v>
      </c>
      <c r="E68" s="34">
        <v>-12091514</v>
      </c>
      <c r="F68" s="33">
        <f t="shared" si="1"/>
        <v>-13930327</v>
      </c>
      <c r="G68" s="34">
        <v>1601187</v>
      </c>
      <c r="H68" s="34">
        <v>-17485795</v>
      </c>
      <c r="I68" s="33">
        <f t="shared" si="2"/>
        <v>-15884608</v>
      </c>
    </row>
    <row r="69" spans="1:9" ht="24" customHeight="1" x14ac:dyDescent="0.25">
      <c r="A69" s="180" t="s">
        <v>250</v>
      </c>
      <c r="B69" s="181"/>
      <c r="C69" s="5">
        <v>180</v>
      </c>
      <c r="D69" s="33">
        <f>D65+D66</f>
        <v>61703669</v>
      </c>
      <c r="E69" s="33">
        <f>E65+E66</f>
        <v>191887175</v>
      </c>
      <c r="F69" s="33">
        <f t="shared" si="1"/>
        <v>253590844</v>
      </c>
      <c r="G69" s="33">
        <f t="shared" ref="G69:H69" si="18">G65+G66</f>
        <v>35677777</v>
      </c>
      <c r="H69" s="33">
        <f t="shared" si="18"/>
        <v>301496195</v>
      </c>
      <c r="I69" s="33">
        <f t="shared" si="2"/>
        <v>337173972</v>
      </c>
    </row>
    <row r="70" spans="1:9" x14ac:dyDescent="0.25">
      <c r="A70" s="193" t="s">
        <v>251</v>
      </c>
      <c r="B70" s="193"/>
      <c r="C70" s="6">
        <v>181</v>
      </c>
      <c r="D70" s="34">
        <v>61627370</v>
      </c>
      <c r="E70" s="34">
        <v>191475309</v>
      </c>
      <c r="F70" s="33">
        <f t="shared" si="1"/>
        <v>253102679</v>
      </c>
      <c r="G70" s="34">
        <v>36016327</v>
      </c>
      <c r="H70" s="34">
        <v>301063556</v>
      </c>
      <c r="I70" s="33">
        <f t="shared" si="2"/>
        <v>337079883</v>
      </c>
    </row>
    <row r="71" spans="1:9" x14ac:dyDescent="0.25">
      <c r="A71" s="193" t="s">
        <v>252</v>
      </c>
      <c r="B71" s="193"/>
      <c r="C71" s="6">
        <v>182</v>
      </c>
      <c r="D71" s="34">
        <v>76299</v>
      </c>
      <c r="E71" s="34">
        <v>411866</v>
      </c>
      <c r="F71" s="33">
        <f t="shared" si="1"/>
        <v>488165</v>
      </c>
      <c r="G71" s="34">
        <v>-338550</v>
      </c>
      <c r="H71" s="34">
        <v>432639</v>
      </c>
      <c r="I71" s="33">
        <f t="shared" si="2"/>
        <v>94089</v>
      </c>
    </row>
    <row r="72" spans="1:9" ht="30" customHeight="1" x14ac:dyDescent="0.25">
      <c r="A72" s="180" t="s">
        <v>253</v>
      </c>
      <c r="B72" s="180"/>
      <c r="C72" s="5">
        <v>183</v>
      </c>
      <c r="D72" s="33">
        <f>D7+D13+D21+D22+D23+D68</f>
        <v>796160819</v>
      </c>
      <c r="E72" s="33">
        <f>E7+E13+E21+E22+E23+E68</f>
        <v>2615299842</v>
      </c>
      <c r="F72" s="33">
        <f t="shared" ref="F72:F86" si="19">D72+E72</f>
        <v>3411460661</v>
      </c>
      <c r="G72" s="33">
        <f t="shared" ref="G72:H72" si="20">G7+G13+G21+G22+G23+G68</f>
        <v>835477864</v>
      </c>
      <c r="H72" s="33">
        <f t="shared" si="20"/>
        <v>2831701223</v>
      </c>
      <c r="I72" s="33">
        <f t="shared" ref="I72:I86" si="21">G72+H72</f>
        <v>3667179087</v>
      </c>
    </row>
    <row r="73" spans="1:9" ht="31.5" customHeight="1" x14ac:dyDescent="0.25">
      <c r="A73" s="180" t="s">
        <v>254</v>
      </c>
      <c r="B73" s="180"/>
      <c r="C73" s="5">
        <v>184</v>
      </c>
      <c r="D73" s="33">
        <f>D24+D31+D38+D41+D44+D53+D61+D64+D67</f>
        <v>-734457150</v>
      </c>
      <c r="E73" s="33">
        <f>E24+E31+E38+E41+E44+E53+E61+E64+E67</f>
        <v>-2423412667</v>
      </c>
      <c r="F73" s="33">
        <f t="shared" si="19"/>
        <v>-3157869817</v>
      </c>
      <c r="G73" s="33">
        <f t="shared" ref="G73:H73" si="22">G24+G31+G38+G41+G44+G53+G61+G64+G67</f>
        <v>-799800087</v>
      </c>
      <c r="H73" s="33">
        <f t="shared" si="22"/>
        <v>-2530205028</v>
      </c>
      <c r="I73" s="33">
        <f t="shared" si="21"/>
        <v>-3330005115</v>
      </c>
    </row>
    <row r="74" spans="1:9" x14ac:dyDescent="0.25">
      <c r="A74" s="180" t="s">
        <v>255</v>
      </c>
      <c r="B74" s="181"/>
      <c r="C74" s="5">
        <v>185</v>
      </c>
      <c r="D74" s="33">
        <f>D75+D76+D77+D78+D79+D80+D81+D82</f>
        <v>24445215</v>
      </c>
      <c r="E74" s="33">
        <f>E75+E76+E77+E78+E79+E80+E81+E82</f>
        <v>67687570</v>
      </c>
      <c r="F74" s="33">
        <f t="shared" si="19"/>
        <v>92132785</v>
      </c>
      <c r="G74" s="33">
        <f t="shared" ref="G74:H74" si="23">G75+G76+G77+G78+G79+G80+G81+G82</f>
        <v>8618315</v>
      </c>
      <c r="H74" s="33">
        <f t="shared" si="23"/>
        <v>-46799527</v>
      </c>
      <c r="I74" s="33">
        <f t="shared" si="21"/>
        <v>-38181212</v>
      </c>
    </row>
    <row r="75" spans="1:9" ht="24" customHeight="1" x14ac:dyDescent="0.25">
      <c r="A75" s="179" t="s">
        <v>256</v>
      </c>
      <c r="B75" s="179"/>
      <c r="C75" s="6">
        <v>186</v>
      </c>
      <c r="D75" s="35">
        <v>-294019</v>
      </c>
      <c r="E75" s="35">
        <v>-93100</v>
      </c>
      <c r="F75" s="33">
        <f t="shared" si="19"/>
        <v>-387119</v>
      </c>
      <c r="G75" s="34">
        <v>-810722</v>
      </c>
      <c r="H75" s="34">
        <v>-1477413</v>
      </c>
      <c r="I75" s="33">
        <f t="shared" si="21"/>
        <v>-2288135</v>
      </c>
    </row>
    <row r="76" spans="1:9" ht="25.15" customHeight="1" x14ac:dyDescent="0.25">
      <c r="A76" s="179" t="s">
        <v>257</v>
      </c>
      <c r="B76" s="179"/>
      <c r="C76" s="6">
        <v>187</v>
      </c>
      <c r="D76" s="35">
        <v>30169798</v>
      </c>
      <c r="E76" s="35">
        <v>88512200</v>
      </c>
      <c r="F76" s="33">
        <f t="shared" si="19"/>
        <v>118681998</v>
      </c>
      <c r="G76" s="34">
        <v>8817617</v>
      </c>
      <c r="H76" s="34">
        <v>-52887738</v>
      </c>
      <c r="I76" s="33">
        <f t="shared" si="21"/>
        <v>-44070121</v>
      </c>
    </row>
    <row r="77" spans="1:9" ht="23.45" customHeight="1" x14ac:dyDescent="0.25">
      <c r="A77" s="179" t="s">
        <v>258</v>
      </c>
      <c r="B77" s="179"/>
      <c r="C77" s="6">
        <v>188</v>
      </c>
      <c r="D77" s="35">
        <v>0</v>
      </c>
      <c r="E77" s="35">
        <v>-4259278</v>
      </c>
      <c r="F77" s="33">
        <f t="shared" si="19"/>
        <v>-4259278</v>
      </c>
      <c r="G77" s="34">
        <v>0</v>
      </c>
      <c r="H77" s="34">
        <v>-2233646</v>
      </c>
      <c r="I77" s="33">
        <f t="shared" si="21"/>
        <v>-2233646</v>
      </c>
    </row>
    <row r="78" spans="1:9" ht="26.45" customHeight="1" x14ac:dyDescent="0.25">
      <c r="A78" s="179" t="s">
        <v>259</v>
      </c>
      <c r="B78" s="179"/>
      <c r="C78" s="6">
        <v>189</v>
      </c>
      <c r="D78" s="35">
        <v>0</v>
      </c>
      <c r="E78" s="35">
        <v>0</v>
      </c>
      <c r="F78" s="33">
        <f t="shared" si="19"/>
        <v>0</v>
      </c>
      <c r="G78" s="34">
        <v>0</v>
      </c>
      <c r="H78" s="34">
        <v>0</v>
      </c>
      <c r="I78" s="33">
        <f t="shared" si="21"/>
        <v>0</v>
      </c>
    </row>
    <row r="79" spans="1:9" x14ac:dyDescent="0.25">
      <c r="A79" s="179" t="s">
        <v>260</v>
      </c>
      <c r="B79" s="179"/>
      <c r="C79" s="6">
        <v>190</v>
      </c>
      <c r="D79" s="35">
        <v>0</v>
      </c>
      <c r="E79" s="35">
        <v>0</v>
      </c>
      <c r="F79" s="33">
        <f t="shared" si="19"/>
        <v>0</v>
      </c>
      <c r="G79" s="34">
        <v>0</v>
      </c>
      <c r="H79" s="34">
        <v>0</v>
      </c>
      <c r="I79" s="33">
        <f t="shared" si="21"/>
        <v>0</v>
      </c>
    </row>
    <row r="80" spans="1:9" ht="21" customHeight="1" x14ac:dyDescent="0.25">
      <c r="A80" s="179" t="s">
        <v>261</v>
      </c>
      <c r="B80" s="179"/>
      <c r="C80" s="6">
        <v>191</v>
      </c>
      <c r="D80" s="35">
        <v>0</v>
      </c>
      <c r="E80" s="35">
        <v>0</v>
      </c>
      <c r="F80" s="33">
        <f t="shared" si="19"/>
        <v>0</v>
      </c>
      <c r="G80" s="34">
        <v>0</v>
      </c>
      <c r="H80" s="34">
        <v>0</v>
      </c>
      <c r="I80" s="33">
        <f t="shared" si="21"/>
        <v>0</v>
      </c>
    </row>
    <row r="81" spans="1:9" ht="29.25" customHeight="1" x14ac:dyDescent="0.25">
      <c r="A81" s="179" t="s">
        <v>262</v>
      </c>
      <c r="B81" s="179"/>
      <c r="C81" s="6">
        <v>192</v>
      </c>
      <c r="D81" s="35">
        <v>0</v>
      </c>
      <c r="E81" s="35">
        <v>0</v>
      </c>
      <c r="F81" s="33">
        <f t="shared" si="19"/>
        <v>0</v>
      </c>
      <c r="G81" s="34">
        <v>0</v>
      </c>
      <c r="H81" s="34">
        <v>0</v>
      </c>
      <c r="I81" s="33">
        <f t="shared" si="21"/>
        <v>0</v>
      </c>
    </row>
    <row r="82" spans="1:9" x14ac:dyDescent="0.25">
      <c r="A82" s="179" t="s">
        <v>263</v>
      </c>
      <c r="B82" s="179"/>
      <c r="C82" s="6">
        <v>193</v>
      </c>
      <c r="D82" s="35">
        <v>-5430564</v>
      </c>
      <c r="E82" s="35">
        <v>-16472252</v>
      </c>
      <c r="F82" s="33">
        <f t="shared" si="19"/>
        <v>-21902816</v>
      </c>
      <c r="G82" s="34">
        <v>611420</v>
      </c>
      <c r="H82" s="34">
        <v>9799270</v>
      </c>
      <c r="I82" s="33">
        <f t="shared" si="21"/>
        <v>10410690</v>
      </c>
    </row>
    <row r="83" spans="1:9" x14ac:dyDescent="0.25">
      <c r="A83" s="180" t="s">
        <v>264</v>
      </c>
      <c r="B83" s="181"/>
      <c r="C83" s="5">
        <v>194</v>
      </c>
      <c r="D83" s="33">
        <f>D69+D74</f>
        <v>86148884</v>
      </c>
      <c r="E83" s="33">
        <f>E69+E74</f>
        <v>259574745</v>
      </c>
      <c r="F83" s="33">
        <f t="shared" si="19"/>
        <v>345723629</v>
      </c>
      <c r="G83" s="33">
        <f t="shared" ref="G83:H83" si="24">G69+G74</f>
        <v>44296092</v>
      </c>
      <c r="H83" s="33">
        <f t="shared" si="24"/>
        <v>254696668</v>
      </c>
      <c r="I83" s="33">
        <f t="shared" si="21"/>
        <v>298992760</v>
      </c>
    </row>
    <row r="84" spans="1:9" x14ac:dyDescent="0.25">
      <c r="A84" s="193" t="s">
        <v>265</v>
      </c>
      <c r="B84" s="193"/>
      <c r="C84" s="6">
        <v>195</v>
      </c>
      <c r="D84" s="34">
        <v>86076913</v>
      </c>
      <c r="E84" s="34">
        <v>259147865</v>
      </c>
      <c r="F84" s="33">
        <f t="shared" si="19"/>
        <v>345224778</v>
      </c>
      <c r="G84" s="34">
        <v>44645469</v>
      </c>
      <c r="H84" s="34">
        <v>254300904</v>
      </c>
      <c r="I84" s="33">
        <f t="shared" si="21"/>
        <v>298946373</v>
      </c>
    </row>
    <row r="85" spans="1:9" x14ac:dyDescent="0.25">
      <c r="A85" s="193" t="s">
        <v>266</v>
      </c>
      <c r="B85" s="193"/>
      <c r="C85" s="6">
        <v>196</v>
      </c>
      <c r="D85" s="34">
        <v>71971</v>
      </c>
      <c r="E85" s="34">
        <v>426880</v>
      </c>
      <c r="F85" s="33">
        <f t="shared" si="19"/>
        <v>498851</v>
      </c>
      <c r="G85" s="34">
        <v>-349377</v>
      </c>
      <c r="H85" s="34">
        <v>395764</v>
      </c>
      <c r="I85" s="33">
        <f t="shared" si="21"/>
        <v>46387</v>
      </c>
    </row>
    <row r="86" spans="1:9" x14ac:dyDescent="0.25">
      <c r="A86" s="182" t="s">
        <v>267</v>
      </c>
      <c r="B86" s="179"/>
      <c r="C86" s="6">
        <v>197</v>
      </c>
      <c r="D86" s="35">
        <v>0</v>
      </c>
      <c r="E86" s="35">
        <v>0</v>
      </c>
      <c r="F86" s="33">
        <f t="shared" si="19"/>
        <v>0</v>
      </c>
      <c r="G86" s="34">
        <v>0</v>
      </c>
      <c r="H86" s="34">
        <v>0</v>
      </c>
      <c r="I86" s="33">
        <f t="shared" si="21"/>
        <v>0</v>
      </c>
    </row>
  </sheetData>
  <sheetProtection algorithmName="SHA-512" hashValue="0HezQb7Q+Bo9wIQTkzR3PSpCqgqTDdsw4FyVkX4YqmirHTKpRGOIWbciSI5CHheYfFIVlOnSQxjmm9kf10t8GA==" saltValue="Be0MHWsdk5pcsZRVt1YBUg=="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type="whole" operator="greaterThanOrEqual" allowBlank="1" showErrorMessage="1" errorTitle="Invalid entry" error="You can enter only positive whole numbers or a zero." sqref="D13:E23 D72:E72 D8:E8 D27:E27">
      <formula1>0</formula1>
    </dataValidation>
    <dataValidation type="whole" operator="lessThanOrEqual" allowBlank="1" showErrorMessage="1" errorTitle="Invalid entry" error="You can enter only negative whole numbers or a zero." sqref="D24:E26 D44:E47 D49:E64 D67:E67 D73:E73 D10:E10">
      <formula1>0</formula1>
    </dataValidation>
    <dataValidation type="whole" operator="notEqual" allowBlank="1" showErrorMessage="1" errorTitle="Invalid entry" error="You can enter only whole numbers (positive or negative) or a zero." sqref="F49:I86 D11:E12 D7:I7 D48:I48 D65:E66 D68:E71 D74:E81 D83:E86 D9:I9 F8:I8 D28:E43 F10:I47">
      <formula1>999999999</formula1>
    </dataValidation>
    <dataValidation type="whole" operator="notEqual" allowBlank="1" showErrorMessage="1" errorTitle="Invalid entry" error="You can enter only whole numbers." sqref="D82:E82">
      <formula1>99999999</formula1>
    </dataValidation>
    <dataValidation allowBlank="1" sqref="A87:I1048576 C6 A6 C4 H5:I6 A1:A4 D4:D6 E5:F6 G4:G6 J1:XFD1048576"/>
  </dataValidations>
  <pageMargins left="0.7" right="0.7" top="0.75" bottom="0.75"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activeCell="H61" sqref="H61:I61"/>
    </sheetView>
  </sheetViews>
  <sheetFormatPr defaultColWidth="9.140625" defaultRowHeight="12.75" x14ac:dyDescent="0.2"/>
  <cols>
    <col min="1" max="7" width="9.140625" style="8"/>
    <col min="8" max="8" width="11.7109375" style="42" bestFit="1" customWidth="1"/>
    <col min="9" max="9" width="10.42578125" style="42" bestFit="1" customWidth="1"/>
    <col min="10" max="10" width="18" style="7" bestFit="1" customWidth="1"/>
    <col min="11" max="11" width="16.28515625" style="7" bestFit="1" customWidth="1"/>
    <col min="12" max="16384" width="9.140625" style="8"/>
  </cols>
  <sheetData>
    <row r="1" spans="1:9" ht="15" x14ac:dyDescent="0.25">
      <c r="A1" s="171" t="s">
        <v>268</v>
      </c>
      <c r="B1" s="172"/>
      <c r="C1" s="172"/>
      <c r="D1" s="172"/>
      <c r="E1" s="172"/>
      <c r="F1" s="172"/>
      <c r="G1" s="172"/>
      <c r="H1" s="172"/>
      <c r="I1" s="172"/>
    </row>
    <row r="2" spans="1:9" ht="15" x14ac:dyDescent="0.25">
      <c r="A2" s="196" t="s">
        <v>409</v>
      </c>
      <c r="B2" s="197"/>
      <c r="C2" s="197"/>
      <c r="D2" s="197"/>
      <c r="E2" s="197"/>
      <c r="F2" s="197"/>
      <c r="G2" s="197"/>
      <c r="H2" s="197"/>
      <c r="I2" s="197"/>
    </row>
    <row r="3" spans="1:9" ht="15" x14ac:dyDescent="0.25">
      <c r="A3" s="198" t="s">
        <v>269</v>
      </c>
      <c r="B3" s="199"/>
      <c r="C3" s="199"/>
      <c r="D3" s="199"/>
      <c r="E3" s="199"/>
      <c r="F3" s="199"/>
      <c r="G3" s="199"/>
      <c r="H3" s="199"/>
      <c r="I3" s="199"/>
    </row>
    <row r="4" spans="1:9" ht="45.75" thickBot="1" x14ac:dyDescent="0.25">
      <c r="A4" s="200" t="s">
        <v>270</v>
      </c>
      <c r="B4" s="201"/>
      <c r="C4" s="201"/>
      <c r="D4" s="201"/>
      <c r="E4" s="201"/>
      <c r="F4" s="202"/>
      <c r="G4" s="9" t="s">
        <v>271</v>
      </c>
      <c r="H4" s="36" t="s">
        <v>272</v>
      </c>
      <c r="I4" s="36" t="s">
        <v>273</v>
      </c>
    </row>
    <row r="5" spans="1:9" ht="12.75" customHeight="1" x14ac:dyDescent="0.2">
      <c r="A5" s="203">
        <v>1</v>
      </c>
      <c r="B5" s="204"/>
      <c r="C5" s="204"/>
      <c r="D5" s="204"/>
      <c r="E5" s="204"/>
      <c r="F5" s="205"/>
      <c r="G5" s="10">
        <v>2</v>
      </c>
      <c r="H5" s="37" t="s">
        <v>274</v>
      </c>
      <c r="I5" s="37" t="s">
        <v>275</v>
      </c>
    </row>
    <row r="6" spans="1:9" x14ac:dyDescent="0.2">
      <c r="A6" s="194" t="s">
        <v>276</v>
      </c>
      <c r="B6" s="195"/>
      <c r="C6" s="195"/>
      <c r="D6" s="195"/>
      <c r="E6" s="195"/>
      <c r="F6" s="195"/>
      <c r="G6" s="11">
        <v>1</v>
      </c>
      <c r="H6" s="38">
        <f>H7+H18+H36</f>
        <v>-153971514</v>
      </c>
      <c r="I6" s="38">
        <f>I7+I18+I36</f>
        <v>192101096</v>
      </c>
    </row>
    <row r="7" spans="1:9" ht="21" customHeight="1" x14ac:dyDescent="0.2">
      <c r="A7" s="206" t="s">
        <v>277</v>
      </c>
      <c r="B7" s="207"/>
      <c r="C7" s="207"/>
      <c r="D7" s="207"/>
      <c r="E7" s="207"/>
      <c r="F7" s="207"/>
      <c r="G7" s="12">
        <v>2</v>
      </c>
      <c r="H7" s="39">
        <f>H8+H9</f>
        <v>141339461</v>
      </c>
      <c r="I7" s="39">
        <f>I8+I9</f>
        <v>195632285</v>
      </c>
    </row>
    <row r="8" spans="1:9" x14ac:dyDescent="0.2">
      <c r="A8" s="208" t="s">
        <v>278</v>
      </c>
      <c r="B8" s="209"/>
      <c r="C8" s="209"/>
      <c r="D8" s="209"/>
      <c r="E8" s="209"/>
      <c r="F8" s="209"/>
      <c r="G8" s="13">
        <v>3</v>
      </c>
      <c r="H8" s="40">
        <v>303502221</v>
      </c>
      <c r="I8" s="40">
        <v>403471574</v>
      </c>
    </row>
    <row r="9" spans="1:9" x14ac:dyDescent="0.2">
      <c r="A9" s="207" t="s">
        <v>279</v>
      </c>
      <c r="B9" s="207"/>
      <c r="C9" s="207"/>
      <c r="D9" s="207"/>
      <c r="E9" s="207"/>
      <c r="F9" s="207"/>
      <c r="G9" s="12">
        <v>4</v>
      </c>
      <c r="H9" s="39">
        <f>SUM(H10:H17)</f>
        <v>-162162760</v>
      </c>
      <c r="I9" s="39">
        <f>SUM(I10:I17)</f>
        <v>-207839289</v>
      </c>
    </row>
    <row r="10" spans="1:9" x14ac:dyDescent="0.2">
      <c r="A10" s="208" t="s">
        <v>280</v>
      </c>
      <c r="B10" s="209"/>
      <c r="C10" s="209"/>
      <c r="D10" s="209"/>
      <c r="E10" s="209"/>
      <c r="F10" s="209"/>
      <c r="G10" s="13">
        <v>5</v>
      </c>
      <c r="H10" s="40">
        <v>39631896</v>
      </c>
      <c r="I10" s="40">
        <v>38607009</v>
      </c>
    </row>
    <row r="11" spans="1:9" x14ac:dyDescent="0.2">
      <c r="A11" s="208" t="s">
        <v>281</v>
      </c>
      <c r="B11" s="209"/>
      <c r="C11" s="209"/>
      <c r="D11" s="209"/>
      <c r="E11" s="209"/>
      <c r="F11" s="209"/>
      <c r="G11" s="13">
        <v>6</v>
      </c>
      <c r="H11" s="40">
        <v>14526004</v>
      </c>
      <c r="I11" s="40">
        <v>17196104</v>
      </c>
    </row>
    <row r="12" spans="1:9" ht="23.25" customHeight="1" x14ac:dyDescent="0.2">
      <c r="A12" s="208" t="s">
        <v>282</v>
      </c>
      <c r="B12" s="209"/>
      <c r="C12" s="209"/>
      <c r="D12" s="209"/>
      <c r="E12" s="209"/>
      <c r="F12" s="209"/>
      <c r="G12" s="13">
        <v>7</v>
      </c>
      <c r="H12" s="40">
        <v>77159225</v>
      </c>
      <c r="I12" s="40">
        <v>19492745</v>
      </c>
    </row>
    <row r="13" spans="1:9" x14ac:dyDescent="0.2">
      <c r="A13" s="208" t="s">
        <v>283</v>
      </c>
      <c r="B13" s="209"/>
      <c r="C13" s="209"/>
      <c r="D13" s="209"/>
      <c r="E13" s="209"/>
      <c r="F13" s="209"/>
      <c r="G13" s="13">
        <v>8</v>
      </c>
      <c r="H13" s="40">
        <v>608927</v>
      </c>
      <c r="I13" s="40">
        <v>1281612</v>
      </c>
    </row>
    <row r="14" spans="1:9" x14ac:dyDescent="0.2">
      <c r="A14" s="208" t="s">
        <v>284</v>
      </c>
      <c r="B14" s="209"/>
      <c r="C14" s="209"/>
      <c r="D14" s="209"/>
      <c r="E14" s="209"/>
      <c r="F14" s="209"/>
      <c r="G14" s="13">
        <v>9</v>
      </c>
      <c r="H14" s="40">
        <v>-248180474</v>
      </c>
      <c r="I14" s="40">
        <v>-235795239</v>
      </c>
    </row>
    <row r="15" spans="1:9" x14ac:dyDescent="0.2">
      <c r="A15" s="208" t="s">
        <v>285</v>
      </c>
      <c r="B15" s="209"/>
      <c r="C15" s="209"/>
      <c r="D15" s="209"/>
      <c r="E15" s="209"/>
      <c r="F15" s="209"/>
      <c r="G15" s="13">
        <v>10</v>
      </c>
      <c r="H15" s="40">
        <v>-14622983</v>
      </c>
      <c r="I15" s="40">
        <v>-13994516</v>
      </c>
    </row>
    <row r="16" spans="1:9" ht="24.75" customHeight="1" x14ac:dyDescent="0.2">
      <c r="A16" s="208" t="s">
        <v>286</v>
      </c>
      <c r="B16" s="209"/>
      <c r="C16" s="209"/>
      <c r="D16" s="209"/>
      <c r="E16" s="209"/>
      <c r="F16" s="209"/>
      <c r="G16" s="13">
        <v>11</v>
      </c>
      <c r="H16" s="40">
        <v>-5725079</v>
      </c>
      <c r="I16" s="40">
        <v>-13868972</v>
      </c>
    </row>
    <row r="17" spans="1:9" x14ac:dyDescent="0.2">
      <c r="A17" s="208" t="s">
        <v>287</v>
      </c>
      <c r="B17" s="209"/>
      <c r="C17" s="209"/>
      <c r="D17" s="209"/>
      <c r="E17" s="209"/>
      <c r="F17" s="209"/>
      <c r="G17" s="13">
        <v>12</v>
      </c>
      <c r="H17" s="40">
        <v>-25560276</v>
      </c>
      <c r="I17" s="40">
        <v>-20758032</v>
      </c>
    </row>
    <row r="18" spans="1:9" ht="30.75" customHeight="1" x14ac:dyDescent="0.2">
      <c r="A18" s="206" t="s">
        <v>288</v>
      </c>
      <c r="B18" s="207"/>
      <c r="C18" s="207"/>
      <c r="D18" s="207"/>
      <c r="E18" s="207"/>
      <c r="F18" s="207"/>
      <c r="G18" s="12">
        <v>13</v>
      </c>
      <c r="H18" s="39">
        <f>SUM(H19:H35)</f>
        <v>-254401453</v>
      </c>
      <c r="I18" s="39">
        <f>SUM(I19:I35)</f>
        <v>31025235</v>
      </c>
    </row>
    <row r="19" spans="1:9" x14ac:dyDescent="0.2">
      <c r="A19" s="208" t="s">
        <v>289</v>
      </c>
      <c r="B19" s="209"/>
      <c r="C19" s="209"/>
      <c r="D19" s="209"/>
      <c r="E19" s="209"/>
      <c r="F19" s="209"/>
      <c r="G19" s="13">
        <v>14</v>
      </c>
      <c r="H19" s="40">
        <v>-1043282911</v>
      </c>
      <c r="I19" s="40">
        <v>-301176948</v>
      </c>
    </row>
    <row r="20" spans="1:9" ht="24.75" customHeight="1" x14ac:dyDescent="0.2">
      <c r="A20" s="208" t="s">
        <v>290</v>
      </c>
      <c r="B20" s="209"/>
      <c r="C20" s="209"/>
      <c r="D20" s="209"/>
      <c r="E20" s="209"/>
      <c r="F20" s="209"/>
      <c r="G20" s="13">
        <v>15</v>
      </c>
      <c r="H20" s="40">
        <v>199402283</v>
      </c>
      <c r="I20" s="40">
        <v>-74578364</v>
      </c>
    </row>
    <row r="21" spans="1:9" x14ac:dyDescent="0.2">
      <c r="A21" s="208" t="s">
        <v>291</v>
      </c>
      <c r="B21" s="209"/>
      <c r="C21" s="209"/>
      <c r="D21" s="209"/>
      <c r="E21" s="209"/>
      <c r="F21" s="209"/>
      <c r="G21" s="13">
        <v>16</v>
      </c>
      <c r="H21" s="40">
        <v>494080349</v>
      </c>
      <c r="I21" s="40">
        <v>321101547</v>
      </c>
    </row>
    <row r="22" spans="1:9" x14ac:dyDescent="0.2">
      <c r="A22" s="208" t="s">
        <v>292</v>
      </c>
      <c r="B22" s="209"/>
      <c r="C22" s="209"/>
      <c r="D22" s="209"/>
      <c r="E22" s="209"/>
      <c r="F22" s="209"/>
      <c r="G22" s="13">
        <v>17</v>
      </c>
      <c r="H22" s="40">
        <v>0</v>
      </c>
      <c r="I22" s="40">
        <v>0</v>
      </c>
    </row>
    <row r="23" spans="1:9" ht="30" customHeight="1" x14ac:dyDescent="0.2">
      <c r="A23" s="208" t="s">
        <v>293</v>
      </c>
      <c r="B23" s="209"/>
      <c r="C23" s="209"/>
      <c r="D23" s="209"/>
      <c r="E23" s="209"/>
      <c r="F23" s="209"/>
      <c r="G23" s="13">
        <v>18</v>
      </c>
      <c r="H23" s="40">
        <v>-198301847</v>
      </c>
      <c r="I23" s="40">
        <v>-101072367</v>
      </c>
    </row>
    <row r="24" spans="1:9" x14ac:dyDescent="0.2">
      <c r="A24" s="208" t="s">
        <v>294</v>
      </c>
      <c r="B24" s="209"/>
      <c r="C24" s="209"/>
      <c r="D24" s="209"/>
      <c r="E24" s="209"/>
      <c r="F24" s="209"/>
      <c r="G24" s="13">
        <v>19</v>
      </c>
      <c r="H24" s="40">
        <v>-31209933</v>
      </c>
      <c r="I24" s="40">
        <v>-5080008</v>
      </c>
    </row>
    <row r="25" spans="1:9" x14ac:dyDescent="0.2">
      <c r="A25" s="208" t="s">
        <v>295</v>
      </c>
      <c r="B25" s="209"/>
      <c r="C25" s="209"/>
      <c r="D25" s="209"/>
      <c r="E25" s="209"/>
      <c r="F25" s="209"/>
      <c r="G25" s="13">
        <v>20</v>
      </c>
      <c r="H25" s="40">
        <v>-5331339</v>
      </c>
      <c r="I25" s="40">
        <v>-105794</v>
      </c>
    </row>
    <row r="26" spans="1:9" x14ac:dyDescent="0.2">
      <c r="A26" s="208" t="s">
        <v>296</v>
      </c>
      <c r="B26" s="209"/>
      <c r="C26" s="209"/>
      <c r="D26" s="209"/>
      <c r="E26" s="209"/>
      <c r="F26" s="209"/>
      <c r="G26" s="13">
        <v>21</v>
      </c>
      <c r="H26" s="40">
        <v>16932646</v>
      </c>
      <c r="I26" s="40">
        <v>5128794</v>
      </c>
    </row>
    <row r="27" spans="1:9" x14ac:dyDescent="0.2">
      <c r="A27" s="208" t="s">
        <v>297</v>
      </c>
      <c r="B27" s="209"/>
      <c r="C27" s="209"/>
      <c r="D27" s="209"/>
      <c r="E27" s="209"/>
      <c r="F27" s="209"/>
      <c r="G27" s="13">
        <v>22</v>
      </c>
      <c r="H27" s="40">
        <v>0</v>
      </c>
      <c r="I27" s="40">
        <v>0</v>
      </c>
    </row>
    <row r="28" spans="1:9" ht="25.5" customHeight="1" x14ac:dyDescent="0.2">
      <c r="A28" s="208" t="s">
        <v>298</v>
      </c>
      <c r="B28" s="209"/>
      <c r="C28" s="209"/>
      <c r="D28" s="209"/>
      <c r="E28" s="209"/>
      <c r="F28" s="209"/>
      <c r="G28" s="13">
        <v>23</v>
      </c>
      <c r="H28" s="40">
        <v>-81171163</v>
      </c>
      <c r="I28" s="40">
        <v>-84324335</v>
      </c>
    </row>
    <row r="29" spans="1:9" x14ac:dyDescent="0.2">
      <c r="A29" s="208" t="s">
        <v>299</v>
      </c>
      <c r="B29" s="209"/>
      <c r="C29" s="209"/>
      <c r="D29" s="209"/>
      <c r="E29" s="209"/>
      <c r="F29" s="209"/>
      <c r="G29" s="13">
        <v>24</v>
      </c>
      <c r="H29" s="40">
        <v>193402154</v>
      </c>
      <c r="I29" s="40">
        <v>155484833</v>
      </c>
    </row>
    <row r="30" spans="1:9" ht="33" customHeight="1" x14ac:dyDescent="0.2">
      <c r="A30" s="208" t="s">
        <v>300</v>
      </c>
      <c r="B30" s="209"/>
      <c r="C30" s="209"/>
      <c r="D30" s="209"/>
      <c r="E30" s="209"/>
      <c r="F30" s="209"/>
      <c r="G30" s="13">
        <v>25</v>
      </c>
      <c r="H30" s="40">
        <v>198301847</v>
      </c>
      <c r="I30" s="40">
        <v>101072367</v>
      </c>
    </row>
    <row r="31" spans="1:9" x14ac:dyDescent="0.2">
      <c r="A31" s="208" t="s">
        <v>301</v>
      </c>
      <c r="B31" s="209"/>
      <c r="C31" s="209"/>
      <c r="D31" s="209"/>
      <c r="E31" s="209"/>
      <c r="F31" s="209"/>
      <c r="G31" s="13">
        <v>26</v>
      </c>
      <c r="H31" s="40">
        <v>-13400349</v>
      </c>
      <c r="I31" s="40">
        <v>-5435454</v>
      </c>
    </row>
    <row r="32" spans="1:9" ht="23.25" customHeight="1" x14ac:dyDescent="0.2">
      <c r="A32" s="208" t="s">
        <v>302</v>
      </c>
      <c r="B32" s="209"/>
      <c r="C32" s="209"/>
      <c r="D32" s="209"/>
      <c r="E32" s="209"/>
      <c r="F32" s="209"/>
      <c r="G32" s="13">
        <v>27</v>
      </c>
      <c r="H32" s="40">
        <v>0</v>
      </c>
      <c r="I32" s="40">
        <v>0</v>
      </c>
    </row>
    <row r="33" spans="1:9" x14ac:dyDescent="0.2">
      <c r="A33" s="208" t="s">
        <v>303</v>
      </c>
      <c r="B33" s="209"/>
      <c r="C33" s="209"/>
      <c r="D33" s="209"/>
      <c r="E33" s="209"/>
      <c r="F33" s="209"/>
      <c r="G33" s="13">
        <v>28</v>
      </c>
      <c r="H33" s="40">
        <v>581200</v>
      </c>
      <c r="I33" s="40">
        <v>853777</v>
      </c>
    </row>
    <row r="34" spans="1:9" x14ac:dyDescent="0.2">
      <c r="A34" s="208" t="s">
        <v>304</v>
      </c>
      <c r="B34" s="209"/>
      <c r="C34" s="209"/>
      <c r="D34" s="209"/>
      <c r="E34" s="209"/>
      <c r="F34" s="209"/>
      <c r="G34" s="13">
        <v>29</v>
      </c>
      <c r="H34" s="40">
        <v>-16110461</v>
      </c>
      <c r="I34" s="40">
        <v>25155071</v>
      </c>
    </row>
    <row r="35" spans="1:9" ht="21" customHeight="1" x14ac:dyDescent="0.2">
      <c r="A35" s="208" t="s">
        <v>305</v>
      </c>
      <c r="B35" s="209"/>
      <c r="C35" s="209"/>
      <c r="D35" s="209"/>
      <c r="E35" s="209"/>
      <c r="F35" s="209"/>
      <c r="G35" s="13">
        <v>30</v>
      </c>
      <c r="H35" s="40">
        <v>31706071</v>
      </c>
      <c r="I35" s="40">
        <v>-5997884</v>
      </c>
    </row>
    <row r="36" spans="1:9" x14ac:dyDescent="0.2">
      <c r="A36" s="210" t="s">
        <v>306</v>
      </c>
      <c r="B36" s="209"/>
      <c r="C36" s="209"/>
      <c r="D36" s="209"/>
      <c r="E36" s="209"/>
      <c r="F36" s="209"/>
      <c r="G36" s="13">
        <v>31</v>
      </c>
      <c r="H36" s="40">
        <v>-40909522</v>
      </c>
      <c r="I36" s="40">
        <v>-34556424</v>
      </c>
    </row>
    <row r="37" spans="1:9" x14ac:dyDescent="0.2">
      <c r="A37" s="206" t="s">
        <v>307</v>
      </c>
      <c r="B37" s="207"/>
      <c r="C37" s="207"/>
      <c r="D37" s="207"/>
      <c r="E37" s="207"/>
      <c r="F37" s="207"/>
      <c r="G37" s="12">
        <v>32</v>
      </c>
      <c r="H37" s="39">
        <f>SUM(H38:H51)</f>
        <v>147450186</v>
      </c>
      <c r="I37" s="39">
        <f>SUM(I38:I51)</f>
        <v>51420579</v>
      </c>
    </row>
    <row r="38" spans="1:9" x14ac:dyDescent="0.2">
      <c r="A38" s="208" t="s">
        <v>308</v>
      </c>
      <c r="B38" s="209"/>
      <c r="C38" s="209"/>
      <c r="D38" s="209"/>
      <c r="E38" s="209"/>
      <c r="F38" s="209"/>
      <c r="G38" s="13">
        <v>33</v>
      </c>
      <c r="H38" s="40">
        <v>11043110</v>
      </c>
      <c r="I38" s="40">
        <v>2625068</v>
      </c>
    </row>
    <row r="39" spans="1:9" x14ac:dyDescent="0.2">
      <c r="A39" s="208" t="s">
        <v>309</v>
      </c>
      <c r="B39" s="209"/>
      <c r="C39" s="209"/>
      <c r="D39" s="209"/>
      <c r="E39" s="209"/>
      <c r="F39" s="209"/>
      <c r="G39" s="13">
        <v>34</v>
      </c>
      <c r="H39" s="40">
        <v>-40183658</v>
      </c>
      <c r="I39" s="40">
        <v>-34240962</v>
      </c>
    </row>
    <row r="40" spans="1:9" x14ac:dyDescent="0.2">
      <c r="A40" s="208" t="s">
        <v>310</v>
      </c>
      <c r="B40" s="209"/>
      <c r="C40" s="209"/>
      <c r="D40" s="209"/>
      <c r="E40" s="209"/>
      <c r="F40" s="209"/>
      <c r="G40" s="13">
        <v>35</v>
      </c>
      <c r="H40" s="40">
        <v>0</v>
      </c>
      <c r="I40" s="40">
        <v>0</v>
      </c>
    </row>
    <row r="41" spans="1:9" x14ac:dyDescent="0.2">
      <c r="A41" s="208" t="s">
        <v>311</v>
      </c>
      <c r="B41" s="209"/>
      <c r="C41" s="209"/>
      <c r="D41" s="209"/>
      <c r="E41" s="209"/>
      <c r="F41" s="209"/>
      <c r="G41" s="13">
        <v>36</v>
      </c>
      <c r="H41" s="40">
        <v>-20342077</v>
      </c>
      <c r="I41" s="40">
        <v>-18139766</v>
      </c>
    </row>
    <row r="42" spans="1:9" ht="25.5" customHeight="1" x14ac:dyDescent="0.2">
      <c r="A42" s="208" t="s">
        <v>312</v>
      </c>
      <c r="B42" s="209"/>
      <c r="C42" s="209"/>
      <c r="D42" s="209"/>
      <c r="E42" s="209"/>
      <c r="F42" s="209"/>
      <c r="G42" s="13">
        <v>37</v>
      </c>
      <c r="H42" s="40">
        <v>10542097</v>
      </c>
      <c r="I42" s="40">
        <v>30651520</v>
      </c>
    </row>
    <row r="43" spans="1:9" ht="21.75" customHeight="1" x14ac:dyDescent="0.2">
      <c r="A43" s="208" t="s">
        <v>313</v>
      </c>
      <c r="B43" s="209"/>
      <c r="C43" s="209"/>
      <c r="D43" s="209"/>
      <c r="E43" s="209"/>
      <c r="F43" s="209"/>
      <c r="G43" s="13">
        <v>38</v>
      </c>
      <c r="H43" s="40">
        <v>-15735998</v>
      </c>
      <c r="I43" s="40">
        <v>-5233764</v>
      </c>
    </row>
    <row r="44" spans="1:9" ht="24" customHeight="1" x14ac:dyDescent="0.2">
      <c r="A44" s="208" t="s">
        <v>314</v>
      </c>
      <c r="B44" s="209"/>
      <c r="C44" s="209"/>
      <c r="D44" s="209"/>
      <c r="E44" s="209"/>
      <c r="F44" s="209"/>
      <c r="G44" s="13">
        <v>39</v>
      </c>
      <c r="H44" s="40">
        <v>26989579</v>
      </c>
      <c r="I44" s="40">
        <v>14423302</v>
      </c>
    </row>
    <row r="45" spans="1:9" x14ac:dyDescent="0.2">
      <c r="A45" s="208" t="s">
        <v>315</v>
      </c>
      <c r="B45" s="209"/>
      <c r="C45" s="209"/>
      <c r="D45" s="209"/>
      <c r="E45" s="209"/>
      <c r="F45" s="209"/>
      <c r="G45" s="13">
        <v>40</v>
      </c>
      <c r="H45" s="40">
        <v>418046899</v>
      </c>
      <c r="I45" s="40">
        <v>483222061</v>
      </c>
    </row>
    <row r="46" spans="1:9" x14ac:dyDescent="0.2">
      <c r="A46" s="208" t="s">
        <v>316</v>
      </c>
      <c r="B46" s="209"/>
      <c r="C46" s="209"/>
      <c r="D46" s="209"/>
      <c r="E46" s="209"/>
      <c r="F46" s="209"/>
      <c r="G46" s="13">
        <v>41</v>
      </c>
      <c r="H46" s="40">
        <v>-298046392</v>
      </c>
      <c r="I46" s="40">
        <v>-400401034</v>
      </c>
    </row>
    <row r="47" spans="1:9" x14ac:dyDescent="0.2">
      <c r="A47" s="208" t="s">
        <v>317</v>
      </c>
      <c r="B47" s="209"/>
      <c r="C47" s="209"/>
      <c r="D47" s="209"/>
      <c r="E47" s="209"/>
      <c r="F47" s="209"/>
      <c r="G47" s="13">
        <v>42</v>
      </c>
      <c r="H47" s="40">
        <v>0</v>
      </c>
      <c r="I47" s="40">
        <v>0</v>
      </c>
    </row>
    <row r="48" spans="1:9" x14ac:dyDescent="0.2">
      <c r="A48" s="208" t="s">
        <v>318</v>
      </c>
      <c r="B48" s="209"/>
      <c r="C48" s="209"/>
      <c r="D48" s="209"/>
      <c r="E48" s="209"/>
      <c r="F48" s="209"/>
      <c r="G48" s="13">
        <v>43</v>
      </c>
      <c r="H48" s="40">
        <v>0</v>
      </c>
      <c r="I48" s="40">
        <v>0</v>
      </c>
    </row>
    <row r="49" spans="1:9" x14ac:dyDescent="0.2">
      <c r="A49" s="208" t="s">
        <v>319</v>
      </c>
      <c r="B49" s="211"/>
      <c r="C49" s="211"/>
      <c r="D49" s="211"/>
      <c r="E49" s="211"/>
      <c r="F49" s="211"/>
      <c r="G49" s="13">
        <v>44</v>
      </c>
      <c r="H49" s="40">
        <v>16252105</v>
      </c>
      <c r="I49" s="40">
        <v>16913580</v>
      </c>
    </row>
    <row r="50" spans="1:9" x14ac:dyDescent="0.2">
      <c r="A50" s="208" t="s">
        <v>320</v>
      </c>
      <c r="B50" s="211"/>
      <c r="C50" s="211"/>
      <c r="D50" s="211"/>
      <c r="E50" s="211"/>
      <c r="F50" s="211"/>
      <c r="G50" s="13">
        <v>45</v>
      </c>
      <c r="H50" s="40">
        <v>106136596</v>
      </c>
      <c r="I50" s="40">
        <v>67792810</v>
      </c>
    </row>
    <row r="51" spans="1:9" x14ac:dyDescent="0.2">
      <c r="A51" s="208" t="s">
        <v>321</v>
      </c>
      <c r="B51" s="211"/>
      <c r="C51" s="211"/>
      <c r="D51" s="211"/>
      <c r="E51" s="211"/>
      <c r="F51" s="211"/>
      <c r="G51" s="13">
        <v>46</v>
      </c>
      <c r="H51" s="40">
        <v>-67252075</v>
      </c>
      <c r="I51" s="40">
        <v>-106192236</v>
      </c>
    </row>
    <row r="52" spans="1:9" x14ac:dyDescent="0.2">
      <c r="A52" s="206" t="s">
        <v>322</v>
      </c>
      <c r="B52" s="212"/>
      <c r="C52" s="212"/>
      <c r="D52" s="212"/>
      <c r="E52" s="212"/>
      <c r="F52" s="212"/>
      <c r="G52" s="12">
        <v>47</v>
      </c>
      <c r="H52" s="39">
        <f>SUM(H53:H57)</f>
        <v>-1304268</v>
      </c>
      <c r="I52" s="39">
        <f>SUM(I53:I57)</f>
        <v>-1741941</v>
      </c>
    </row>
    <row r="53" spans="1:9" x14ac:dyDescent="0.2">
      <c r="A53" s="208" t="s">
        <v>323</v>
      </c>
      <c r="B53" s="211"/>
      <c r="C53" s="211"/>
      <c r="D53" s="211"/>
      <c r="E53" s="211"/>
      <c r="F53" s="211"/>
      <c r="G53" s="13">
        <v>48</v>
      </c>
      <c r="H53" s="40">
        <v>0</v>
      </c>
      <c r="I53" s="40">
        <v>0</v>
      </c>
    </row>
    <row r="54" spans="1:9" x14ac:dyDescent="0.2">
      <c r="A54" s="208" t="s">
        <v>324</v>
      </c>
      <c r="B54" s="211"/>
      <c r="C54" s="211"/>
      <c r="D54" s="211"/>
      <c r="E54" s="211"/>
      <c r="F54" s="211"/>
      <c r="G54" s="13">
        <v>49</v>
      </c>
      <c r="H54" s="40">
        <v>0</v>
      </c>
      <c r="I54" s="40">
        <v>0</v>
      </c>
    </row>
    <row r="55" spans="1:9" x14ac:dyDescent="0.2">
      <c r="A55" s="208" t="s">
        <v>325</v>
      </c>
      <c r="B55" s="211"/>
      <c r="C55" s="211"/>
      <c r="D55" s="211"/>
      <c r="E55" s="211"/>
      <c r="F55" s="211"/>
      <c r="G55" s="13">
        <v>50</v>
      </c>
      <c r="H55" s="40">
        <v>0</v>
      </c>
      <c r="I55" s="40">
        <v>0</v>
      </c>
    </row>
    <row r="56" spans="1:9" x14ac:dyDescent="0.2">
      <c r="A56" s="208" t="s">
        <v>326</v>
      </c>
      <c r="B56" s="211"/>
      <c r="C56" s="211"/>
      <c r="D56" s="211"/>
      <c r="E56" s="211"/>
      <c r="F56" s="211"/>
      <c r="G56" s="13">
        <v>51</v>
      </c>
      <c r="H56" s="40">
        <v>0</v>
      </c>
      <c r="I56" s="40">
        <v>0</v>
      </c>
    </row>
    <row r="57" spans="1:9" x14ac:dyDescent="0.2">
      <c r="A57" s="208" t="s">
        <v>327</v>
      </c>
      <c r="B57" s="211"/>
      <c r="C57" s="211"/>
      <c r="D57" s="211"/>
      <c r="E57" s="211"/>
      <c r="F57" s="211"/>
      <c r="G57" s="13">
        <v>52</v>
      </c>
      <c r="H57" s="40">
        <v>-1304268</v>
      </c>
      <c r="I57" s="40">
        <v>-1741941</v>
      </c>
    </row>
    <row r="58" spans="1:9" x14ac:dyDescent="0.2">
      <c r="A58" s="206" t="s">
        <v>328</v>
      </c>
      <c r="B58" s="212"/>
      <c r="C58" s="212"/>
      <c r="D58" s="212"/>
      <c r="E58" s="212"/>
      <c r="F58" s="212"/>
      <c r="G58" s="12">
        <v>53</v>
      </c>
      <c r="H58" s="39">
        <f>H6+H37+H52</f>
        <v>-7825596</v>
      </c>
      <c r="I58" s="39">
        <f>I6+I37+I52</f>
        <v>241779734</v>
      </c>
    </row>
    <row r="59" spans="1:9" ht="24.75" customHeight="1" x14ac:dyDescent="0.2">
      <c r="A59" s="210" t="s">
        <v>329</v>
      </c>
      <c r="B59" s="211"/>
      <c r="C59" s="211"/>
      <c r="D59" s="211"/>
      <c r="E59" s="211"/>
      <c r="F59" s="211"/>
      <c r="G59" s="13">
        <v>54</v>
      </c>
      <c r="H59" s="40">
        <v>28144186</v>
      </c>
      <c r="I59" s="40">
        <v>47149880</v>
      </c>
    </row>
    <row r="60" spans="1:9" ht="27.75" customHeight="1" x14ac:dyDescent="0.2">
      <c r="A60" s="206" t="s">
        <v>330</v>
      </c>
      <c r="B60" s="212"/>
      <c r="C60" s="212"/>
      <c r="D60" s="212"/>
      <c r="E60" s="212"/>
      <c r="F60" s="212"/>
      <c r="G60" s="12">
        <v>55</v>
      </c>
      <c r="H60" s="39">
        <f>H58+H59</f>
        <v>20318590</v>
      </c>
      <c r="I60" s="39">
        <f>I58+I59</f>
        <v>288929614</v>
      </c>
    </row>
    <row r="61" spans="1:9" x14ac:dyDescent="0.2">
      <c r="A61" s="208" t="s">
        <v>331</v>
      </c>
      <c r="B61" s="211"/>
      <c r="C61" s="211"/>
      <c r="D61" s="211"/>
      <c r="E61" s="211"/>
      <c r="F61" s="211"/>
      <c r="G61" s="13">
        <v>56</v>
      </c>
      <c r="H61" s="40">
        <v>136959767</v>
      </c>
      <c r="I61" s="40">
        <v>157278357</v>
      </c>
    </row>
    <row r="62" spans="1:9" x14ac:dyDescent="0.2">
      <c r="A62" s="213" t="s">
        <v>332</v>
      </c>
      <c r="B62" s="214"/>
      <c r="C62" s="214"/>
      <c r="D62" s="214"/>
      <c r="E62" s="214"/>
      <c r="F62" s="214"/>
      <c r="G62" s="14">
        <v>57</v>
      </c>
      <c r="H62" s="41">
        <f>H60+H61</f>
        <v>157278357</v>
      </c>
      <c r="I62" s="41">
        <f>I60+I61</f>
        <v>446207971</v>
      </c>
    </row>
  </sheetData>
  <sheetProtection algorithmName="SHA-512" hashValue="Z1u+DzkujmiYQ3Lbopi2633277Z81u0VMNW6tSZSiocXLy9Y8i7ykG/V7qxKVjU3KJfAxfrLgbl2RGEaJ4T6OQ==" saltValue="JPYSNex97W58P3W7BaTEqQ==" spinCount="100000" sheet="1" objects="1" scenarios="1"/>
  <mergeCells count="62">
    <mergeCell ref="A61:F61"/>
    <mergeCell ref="A62:F62"/>
    <mergeCell ref="A55:F55"/>
    <mergeCell ref="A56:F56"/>
    <mergeCell ref="A57:F57"/>
    <mergeCell ref="A58:F58"/>
    <mergeCell ref="A59:F59"/>
    <mergeCell ref="A60:F60"/>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F24"/>
    <mergeCell ref="A25:F25"/>
    <mergeCell ref="A26:F26"/>
    <mergeCell ref="A27:F27"/>
    <mergeCell ref="A28:F28"/>
    <mergeCell ref="A29:F29"/>
    <mergeCell ref="A18:F18"/>
    <mergeCell ref="A7:F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F4"/>
    <mergeCell ref="A5:F5"/>
  </mergeCells>
  <dataValidations count="2">
    <dataValidation type="whole" operator="notEqual" allowBlank="1" showInputMessage="1" showErrorMessage="1" errorTitle="Invalid entry" error="You can enter only rounded whole numbers." sqref="H6:I62">
      <formula1>9999999999</formula1>
    </dataValidation>
    <dataValidation allowBlank="1" sqref="A63:I1048576 A1:A5 G4:I5 J1:XFD1048576"/>
  </dataValidation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workbookViewId="0">
      <selection activeCell="H5" sqref="H5"/>
    </sheetView>
  </sheetViews>
  <sheetFormatPr defaultColWidth="8.85546875" defaultRowHeight="15" x14ac:dyDescent="0.25"/>
  <cols>
    <col min="1" max="1" width="8.85546875" style="27"/>
    <col min="2" max="2" width="12" style="27" customWidth="1"/>
    <col min="3" max="3" width="8.85546875" style="27"/>
    <col min="4" max="4" width="8.85546875" style="1"/>
    <col min="5" max="6" width="10.85546875" style="25" bestFit="1" customWidth="1"/>
    <col min="7" max="7" width="12.28515625" style="25" customWidth="1"/>
    <col min="8" max="9" width="11.42578125" style="25" bestFit="1" customWidth="1"/>
    <col min="10" max="10" width="12.28515625" style="25" customWidth="1"/>
    <col min="11" max="11" width="14.28515625" style="25" customWidth="1"/>
    <col min="12" max="12" width="12" style="25" customWidth="1"/>
    <col min="13" max="13" width="12.28515625" style="25" customWidth="1"/>
    <col min="14" max="14" width="11.140625" style="16" bestFit="1" customWidth="1"/>
    <col min="15" max="23" width="13.140625" style="16" customWidth="1"/>
    <col min="24" max="28" width="13.140625" style="15" customWidth="1"/>
    <col min="29" max="29" width="11.7109375" style="15" bestFit="1" customWidth="1"/>
    <col min="30" max="30" width="13.42578125" style="15" bestFit="1" customWidth="1"/>
    <col min="31" max="31" width="11.7109375" style="15" bestFit="1" customWidth="1"/>
    <col min="32" max="32" width="13.42578125" style="1" bestFit="1" customWidth="1"/>
    <col min="33" max="16384" width="8.85546875" style="1"/>
  </cols>
  <sheetData>
    <row r="1" spans="1:34" ht="22.5" customHeight="1" x14ac:dyDescent="0.25">
      <c r="A1" s="216" t="s">
        <v>333</v>
      </c>
      <c r="B1" s="217"/>
      <c r="C1" s="217"/>
      <c r="D1" s="217"/>
      <c r="E1" s="217"/>
      <c r="F1" s="218"/>
      <c r="G1" s="218"/>
      <c r="H1" s="218"/>
      <c r="I1" s="218"/>
      <c r="J1" s="218"/>
      <c r="K1" s="219"/>
      <c r="L1" s="172"/>
      <c r="M1" s="172"/>
    </row>
    <row r="2" spans="1:34" x14ac:dyDescent="0.25">
      <c r="A2" s="173" t="s">
        <v>409</v>
      </c>
      <c r="B2" s="174"/>
      <c r="C2" s="174"/>
      <c r="D2" s="174"/>
      <c r="E2" s="174"/>
      <c r="F2" s="174"/>
      <c r="G2" s="174"/>
      <c r="H2" s="174"/>
      <c r="I2" s="174"/>
      <c r="J2" s="174"/>
      <c r="K2" s="174"/>
      <c r="L2" s="174"/>
      <c r="M2" s="174"/>
    </row>
    <row r="3" spans="1:34" x14ac:dyDescent="0.25">
      <c r="A3" s="17"/>
      <c r="B3" s="18"/>
      <c r="C3" s="18"/>
      <c r="D3" s="19"/>
      <c r="E3" s="43"/>
      <c r="F3" s="44"/>
      <c r="G3" s="44"/>
      <c r="H3" s="44"/>
      <c r="I3" s="44"/>
      <c r="J3" s="44"/>
      <c r="K3" s="44"/>
      <c r="L3" s="220" t="s">
        <v>334</v>
      </c>
      <c r="M3" s="220"/>
    </row>
    <row r="4" spans="1:34" ht="13.5" customHeight="1" x14ac:dyDescent="0.25">
      <c r="A4" s="221" t="s">
        <v>335</v>
      </c>
      <c r="B4" s="221"/>
      <c r="C4" s="221"/>
      <c r="D4" s="222" t="s">
        <v>336</v>
      </c>
      <c r="E4" s="177" t="s">
        <v>337</v>
      </c>
      <c r="F4" s="177"/>
      <c r="G4" s="177"/>
      <c r="H4" s="177"/>
      <c r="I4" s="177"/>
      <c r="J4" s="177"/>
      <c r="K4" s="177"/>
      <c r="L4" s="177" t="s">
        <v>338</v>
      </c>
      <c r="M4" s="177" t="s">
        <v>339</v>
      </c>
    </row>
    <row r="5" spans="1:34" ht="67.5" x14ac:dyDescent="0.25">
      <c r="A5" s="221"/>
      <c r="B5" s="221"/>
      <c r="C5" s="221"/>
      <c r="D5" s="222"/>
      <c r="E5" s="31" t="s">
        <v>340</v>
      </c>
      <c r="F5" s="31" t="s">
        <v>341</v>
      </c>
      <c r="G5" s="31" t="s">
        <v>342</v>
      </c>
      <c r="H5" s="31" t="s">
        <v>343</v>
      </c>
      <c r="I5" s="31" t="s">
        <v>344</v>
      </c>
      <c r="J5" s="31" t="s">
        <v>345</v>
      </c>
      <c r="K5" s="31" t="s">
        <v>346</v>
      </c>
      <c r="L5" s="177"/>
      <c r="M5" s="177"/>
    </row>
    <row r="6" spans="1:34" x14ac:dyDescent="0.25">
      <c r="A6" s="223">
        <v>1</v>
      </c>
      <c r="B6" s="223"/>
      <c r="C6" s="223"/>
      <c r="D6" s="20">
        <v>2</v>
      </c>
      <c r="E6" s="32" t="s">
        <v>347</v>
      </c>
      <c r="F6" s="32" t="s">
        <v>348</v>
      </c>
      <c r="G6" s="32" t="s">
        <v>349</v>
      </c>
      <c r="H6" s="32" t="s">
        <v>350</v>
      </c>
      <c r="I6" s="32" t="s">
        <v>351</v>
      </c>
      <c r="J6" s="32" t="s">
        <v>352</v>
      </c>
      <c r="K6" s="32" t="s">
        <v>353</v>
      </c>
      <c r="L6" s="32" t="s">
        <v>354</v>
      </c>
      <c r="M6" s="32" t="s">
        <v>355</v>
      </c>
      <c r="P6" s="21"/>
      <c r="Q6" s="22"/>
      <c r="X6" s="23"/>
    </row>
    <row r="7" spans="1:34" ht="22.9" customHeight="1" x14ac:dyDescent="0.25">
      <c r="A7" s="224" t="s">
        <v>356</v>
      </c>
      <c r="B7" s="224"/>
      <c r="C7" s="224"/>
      <c r="D7" s="24">
        <v>1</v>
      </c>
      <c r="E7" s="45">
        <v>601575800</v>
      </c>
      <c r="F7" s="45">
        <v>681482525</v>
      </c>
      <c r="G7" s="45">
        <v>288448727</v>
      </c>
      <c r="H7" s="45">
        <v>397873836</v>
      </c>
      <c r="I7" s="45">
        <v>433666995</v>
      </c>
      <c r="J7" s="45">
        <v>175834716</v>
      </c>
      <c r="K7" s="46">
        <f>SUM(E7:J7)</f>
        <v>2578882599</v>
      </c>
      <c r="L7" s="45">
        <v>13678262</v>
      </c>
      <c r="M7" s="46">
        <f>K7+L7</f>
        <v>2592560861</v>
      </c>
      <c r="X7" s="16"/>
      <c r="Y7" s="16"/>
      <c r="Z7" s="16"/>
      <c r="AA7" s="16"/>
      <c r="AB7" s="16"/>
      <c r="AC7" s="16"/>
      <c r="AD7" s="16"/>
      <c r="AE7" s="16"/>
      <c r="AF7" s="25"/>
      <c r="AG7" s="25"/>
      <c r="AH7" s="25"/>
    </row>
    <row r="8" spans="1:34" x14ac:dyDescent="0.25">
      <c r="A8" s="225" t="s">
        <v>357</v>
      </c>
      <c r="B8" s="225"/>
      <c r="C8" s="225"/>
      <c r="D8" s="24">
        <v>2</v>
      </c>
      <c r="E8" s="45">
        <v>-12250000</v>
      </c>
      <c r="F8" s="45">
        <v>0</v>
      </c>
      <c r="G8" s="45">
        <v>0</v>
      </c>
      <c r="H8" s="45">
        <v>0</v>
      </c>
      <c r="I8" s="45">
        <v>0</v>
      </c>
      <c r="J8" s="45">
        <v>0</v>
      </c>
      <c r="K8" s="46">
        <f t="shared" ref="K8:K40" si="0">SUM(E8:J8)</f>
        <v>-12250000</v>
      </c>
      <c r="L8" s="45">
        <v>0</v>
      </c>
      <c r="M8" s="46">
        <f t="shared" ref="M8:M40" si="1">K8+L8</f>
        <v>-12250000</v>
      </c>
      <c r="X8" s="16"/>
      <c r="Y8" s="16"/>
      <c r="Z8" s="16"/>
      <c r="AA8" s="16"/>
      <c r="AB8" s="16"/>
      <c r="AC8" s="16"/>
      <c r="AD8" s="16"/>
      <c r="AE8" s="16"/>
      <c r="AF8" s="25"/>
    </row>
    <row r="9" spans="1:34" ht="25.9" customHeight="1" x14ac:dyDescent="0.25">
      <c r="A9" s="225" t="s">
        <v>358</v>
      </c>
      <c r="B9" s="225"/>
      <c r="C9" s="225"/>
      <c r="D9" s="24">
        <v>3</v>
      </c>
      <c r="E9" s="45">
        <v>0</v>
      </c>
      <c r="F9" s="45">
        <v>0</v>
      </c>
      <c r="G9" s="45">
        <v>0</v>
      </c>
      <c r="H9" s="45">
        <v>0</v>
      </c>
      <c r="I9" s="45">
        <v>0</v>
      </c>
      <c r="J9" s="45">
        <v>0</v>
      </c>
      <c r="K9" s="46">
        <f t="shared" si="0"/>
        <v>0</v>
      </c>
      <c r="L9" s="45">
        <v>0</v>
      </c>
      <c r="M9" s="46">
        <f t="shared" si="1"/>
        <v>0</v>
      </c>
      <c r="X9" s="16"/>
      <c r="Y9" s="16"/>
      <c r="Z9" s="16"/>
      <c r="AA9" s="16"/>
      <c r="AB9" s="16"/>
      <c r="AC9" s="16"/>
      <c r="AD9" s="16"/>
      <c r="AE9" s="16"/>
      <c r="AF9" s="25"/>
    </row>
    <row r="10" spans="1:34" ht="37.9" customHeight="1" x14ac:dyDescent="0.25">
      <c r="A10" s="215" t="s">
        <v>359</v>
      </c>
      <c r="B10" s="215"/>
      <c r="C10" s="215"/>
      <c r="D10" s="26">
        <v>4</v>
      </c>
      <c r="E10" s="46">
        <f>E7+E8+E9</f>
        <v>589325800</v>
      </c>
      <c r="F10" s="46">
        <f t="shared" ref="F10:L10" si="2">F7+F8+F9</f>
        <v>681482525</v>
      </c>
      <c r="G10" s="46">
        <f t="shared" si="2"/>
        <v>288448727</v>
      </c>
      <c r="H10" s="46">
        <f t="shared" si="2"/>
        <v>397873836</v>
      </c>
      <c r="I10" s="46">
        <f t="shared" si="2"/>
        <v>433666995</v>
      </c>
      <c r="J10" s="46">
        <f t="shared" si="2"/>
        <v>175834716</v>
      </c>
      <c r="K10" s="46">
        <f t="shared" si="0"/>
        <v>2566632599</v>
      </c>
      <c r="L10" s="46">
        <f t="shared" si="2"/>
        <v>13678262</v>
      </c>
      <c r="M10" s="46">
        <f t="shared" si="1"/>
        <v>2580310861</v>
      </c>
      <c r="X10" s="16"/>
      <c r="Y10" s="16"/>
      <c r="Z10" s="16"/>
      <c r="AA10" s="16"/>
      <c r="AB10" s="16"/>
      <c r="AC10" s="16"/>
      <c r="AD10" s="16"/>
      <c r="AE10" s="16"/>
      <c r="AF10" s="25"/>
    </row>
    <row r="11" spans="1:34" ht="34.15" customHeight="1" x14ac:dyDescent="0.25">
      <c r="A11" s="215" t="s">
        <v>360</v>
      </c>
      <c r="B11" s="215"/>
      <c r="C11" s="215"/>
      <c r="D11" s="26">
        <v>5</v>
      </c>
      <c r="E11" s="46">
        <f>E12+E13</f>
        <v>0</v>
      </c>
      <c r="F11" s="46">
        <f t="shared" ref="F11:L11" si="3">F12+F13</f>
        <v>0</v>
      </c>
      <c r="G11" s="46">
        <f t="shared" si="3"/>
        <v>92122099</v>
      </c>
      <c r="H11" s="46">
        <f t="shared" si="3"/>
        <v>0</v>
      </c>
      <c r="I11" s="46">
        <f t="shared" si="3"/>
        <v>0</v>
      </c>
      <c r="J11" s="46">
        <f t="shared" si="3"/>
        <v>253102679</v>
      </c>
      <c r="K11" s="46">
        <f t="shared" si="0"/>
        <v>345224778</v>
      </c>
      <c r="L11" s="46">
        <f t="shared" si="3"/>
        <v>498854</v>
      </c>
      <c r="M11" s="46">
        <f t="shared" si="1"/>
        <v>345723632</v>
      </c>
      <c r="X11" s="16"/>
      <c r="Y11" s="16"/>
      <c r="Z11" s="16"/>
      <c r="AA11" s="16"/>
      <c r="AB11" s="16"/>
      <c r="AC11" s="16"/>
      <c r="AD11" s="16"/>
      <c r="AE11" s="16"/>
      <c r="AF11" s="25"/>
    </row>
    <row r="12" spans="1:34" x14ac:dyDescent="0.25">
      <c r="A12" s="225" t="s">
        <v>361</v>
      </c>
      <c r="B12" s="225"/>
      <c r="C12" s="225"/>
      <c r="D12" s="24">
        <v>6</v>
      </c>
      <c r="E12" s="45">
        <v>0</v>
      </c>
      <c r="F12" s="45">
        <v>0</v>
      </c>
      <c r="G12" s="45">
        <v>0</v>
      </c>
      <c r="H12" s="45">
        <v>0</v>
      </c>
      <c r="I12" s="45">
        <v>0</v>
      </c>
      <c r="J12" s="45">
        <v>253102679</v>
      </c>
      <c r="K12" s="46">
        <f t="shared" si="0"/>
        <v>253102679</v>
      </c>
      <c r="L12" s="45">
        <v>488169</v>
      </c>
      <c r="M12" s="46">
        <f t="shared" si="1"/>
        <v>253590848</v>
      </c>
      <c r="X12" s="16"/>
      <c r="Y12" s="16"/>
      <c r="Z12" s="16"/>
      <c r="AA12" s="16"/>
      <c r="AB12" s="16"/>
      <c r="AC12" s="16"/>
      <c r="AD12" s="16"/>
      <c r="AE12" s="16"/>
      <c r="AF12" s="25"/>
    </row>
    <row r="13" spans="1:34" ht="44.45" customHeight="1" x14ac:dyDescent="0.25">
      <c r="A13" s="215" t="s">
        <v>362</v>
      </c>
      <c r="B13" s="215"/>
      <c r="C13" s="215"/>
      <c r="D13" s="26">
        <v>7</v>
      </c>
      <c r="E13" s="46">
        <f>E14+E15+E16+E17</f>
        <v>0</v>
      </c>
      <c r="F13" s="46">
        <f t="shared" ref="F13:L13" si="4">F14+F15+F16+F17</f>
        <v>0</v>
      </c>
      <c r="G13" s="46">
        <f t="shared" si="4"/>
        <v>92122099</v>
      </c>
      <c r="H13" s="46">
        <f t="shared" si="4"/>
        <v>0</v>
      </c>
      <c r="I13" s="46">
        <f t="shared" si="4"/>
        <v>0</v>
      </c>
      <c r="J13" s="46">
        <f t="shared" si="4"/>
        <v>0</v>
      </c>
      <c r="K13" s="46">
        <f t="shared" si="0"/>
        <v>92122099</v>
      </c>
      <c r="L13" s="46">
        <f t="shared" si="4"/>
        <v>10685</v>
      </c>
      <c r="M13" s="46">
        <f t="shared" si="1"/>
        <v>92132784</v>
      </c>
      <c r="X13" s="16"/>
      <c r="Y13" s="16"/>
      <c r="Z13" s="16"/>
      <c r="AA13" s="16"/>
      <c r="AB13" s="16"/>
      <c r="AC13" s="16"/>
      <c r="AD13" s="16"/>
      <c r="AE13" s="16"/>
      <c r="AF13" s="25"/>
    </row>
    <row r="14" spans="1:34" ht="36.6" customHeight="1" x14ac:dyDescent="0.25">
      <c r="A14" s="225" t="s">
        <v>363</v>
      </c>
      <c r="B14" s="225"/>
      <c r="C14" s="225"/>
      <c r="D14" s="24">
        <v>8</v>
      </c>
      <c r="E14" s="45">
        <v>0</v>
      </c>
      <c r="F14" s="45">
        <v>0</v>
      </c>
      <c r="G14" s="45">
        <v>-3502255</v>
      </c>
      <c r="H14" s="45">
        <v>0</v>
      </c>
      <c r="I14" s="45">
        <v>0</v>
      </c>
      <c r="J14" s="45">
        <v>0</v>
      </c>
      <c r="K14" s="46">
        <f t="shared" si="0"/>
        <v>-3502255</v>
      </c>
      <c r="L14" s="45">
        <v>9541</v>
      </c>
      <c r="M14" s="46">
        <f t="shared" si="1"/>
        <v>-3492714</v>
      </c>
      <c r="X14" s="16"/>
      <c r="Y14" s="16"/>
      <c r="Z14" s="16"/>
      <c r="AA14" s="16"/>
      <c r="AB14" s="16"/>
      <c r="AC14" s="16"/>
      <c r="AD14" s="16"/>
      <c r="AE14" s="16"/>
      <c r="AF14" s="25"/>
    </row>
    <row r="15" spans="1:34" ht="34.15" customHeight="1" x14ac:dyDescent="0.25">
      <c r="A15" s="225" t="s">
        <v>364</v>
      </c>
      <c r="B15" s="225"/>
      <c r="C15" s="225"/>
      <c r="D15" s="24">
        <v>9</v>
      </c>
      <c r="E15" s="45">
        <v>0</v>
      </c>
      <c r="F15" s="45">
        <v>0</v>
      </c>
      <c r="G15" s="45">
        <v>133067298</v>
      </c>
      <c r="H15" s="45">
        <v>0</v>
      </c>
      <c r="I15" s="45">
        <v>0</v>
      </c>
      <c r="J15" s="45">
        <v>0</v>
      </c>
      <c r="K15" s="46">
        <f t="shared" si="0"/>
        <v>133067298</v>
      </c>
      <c r="L15" s="45">
        <v>26659</v>
      </c>
      <c r="M15" s="46">
        <f t="shared" si="1"/>
        <v>133093957</v>
      </c>
      <c r="X15" s="16"/>
      <c r="Y15" s="16"/>
      <c r="Z15" s="16"/>
      <c r="AA15" s="16"/>
      <c r="AB15" s="16"/>
      <c r="AC15" s="16"/>
      <c r="AD15" s="16"/>
      <c r="AE15" s="16"/>
      <c r="AF15" s="25"/>
    </row>
    <row r="16" spans="1:34" ht="38.450000000000003" customHeight="1" x14ac:dyDescent="0.25">
      <c r="A16" s="225" t="s">
        <v>365</v>
      </c>
      <c r="B16" s="225"/>
      <c r="C16" s="225"/>
      <c r="D16" s="24">
        <v>10</v>
      </c>
      <c r="E16" s="45">
        <v>0</v>
      </c>
      <c r="F16" s="45">
        <v>0</v>
      </c>
      <c r="G16" s="45">
        <v>-37081339</v>
      </c>
      <c r="H16" s="45">
        <v>0</v>
      </c>
      <c r="I16" s="45">
        <v>0</v>
      </c>
      <c r="J16" s="45">
        <v>0</v>
      </c>
      <c r="K16" s="46">
        <f t="shared" si="0"/>
        <v>-37081339</v>
      </c>
      <c r="L16" s="45">
        <v>0</v>
      </c>
      <c r="M16" s="46">
        <f t="shared" si="1"/>
        <v>-37081339</v>
      </c>
      <c r="X16" s="16"/>
      <c r="Y16" s="16"/>
      <c r="Z16" s="16"/>
      <c r="AA16" s="16"/>
      <c r="AB16" s="16"/>
      <c r="AC16" s="16"/>
      <c r="AD16" s="16"/>
      <c r="AE16" s="16"/>
      <c r="AF16" s="25"/>
    </row>
    <row r="17" spans="1:32" ht="24.6" customHeight="1" x14ac:dyDescent="0.25">
      <c r="A17" s="225" t="s">
        <v>366</v>
      </c>
      <c r="B17" s="225"/>
      <c r="C17" s="225"/>
      <c r="D17" s="24">
        <v>11</v>
      </c>
      <c r="E17" s="45">
        <v>0</v>
      </c>
      <c r="F17" s="45">
        <v>0</v>
      </c>
      <c r="G17" s="45">
        <v>-361605</v>
      </c>
      <c r="H17" s="45">
        <v>0</v>
      </c>
      <c r="I17" s="45">
        <v>0</v>
      </c>
      <c r="J17" s="45">
        <v>0</v>
      </c>
      <c r="K17" s="46">
        <f t="shared" si="0"/>
        <v>-361605</v>
      </c>
      <c r="L17" s="45">
        <v>-25515</v>
      </c>
      <c r="M17" s="46">
        <f t="shared" si="1"/>
        <v>-387120</v>
      </c>
      <c r="X17" s="16"/>
      <c r="Y17" s="16"/>
      <c r="Z17" s="16"/>
      <c r="AA17" s="16"/>
      <c r="AB17" s="16"/>
      <c r="AC17" s="16"/>
      <c r="AD17" s="16"/>
      <c r="AE17" s="16"/>
      <c r="AF17" s="25"/>
    </row>
    <row r="18" spans="1:32" ht="31.15" customHeight="1" x14ac:dyDescent="0.25">
      <c r="A18" s="224" t="s">
        <v>367</v>
      </c>
      <c r="B18" s="224"/>
      <c r="C18" s="224"/>
      <c r="D18" s="24">
        <v>12</v>
      </c>
      <c r="E18" s="46">
        <f>E19+E20+E21+E22</f>
        <v>0</v>
      </c>
      <c r="F18" s="46">
        <f t="shared" ref="F18:L18" si="5">F19+F20+F21+F22</f>
        <v>0</v>
      </c>
      <c r="G18" s="46">
        <f t="shared" si="5"/>
        <v>-534877</v>
      </c>
      <c r="H18" s="46">
        <f t="shared" si="5"/>
        <v>2576401</v>
      </c>
      <c r="I18" s="46">
        <f t="shared" si="5"/>
        <v>172785732</v>
      </c>
      <c r="J18" s="46">
        <f t="shared" si="5"/>
        <v>-175834716</v>
      </c>
      <c r="K18" s="46">
        <f t="shared" si="0"/>
        <v>-1007460</v>
      </c>
      <c r="L18" s="46">
        <f t="shared" si="5"/>
        <v>-1684329</v>
      </c>
      <c r="M18" s="46">
        <f t="shared" si="1"/>
        <v>-2691789</v>
      </c>
      <c r="X18" s="16"/>
      <c r="Y18" s="16"/>
      <c r="Z18" s="16"/>
      <c r="AA18" s="16"/>
      <c r="AB18" s="16"/>
      <c r="AC18" s="16"/>
      <c r="AD18" s="16"/>
      <c r="AE18" s="16"/>
      <c r="AF18" s="25"/>
    </row>
    <row r="19" spans="1:32" ht="23.45" customHeight="1" x14ac:dyDescent="0.25">
      <c r="A19" s="225" t="s">
        <v>368</v>
      </c>
      <c r="B19" s="225"/>
      <c r="C19" s="225"/>
      <c r="D19" s="24">
        <v>13</v>
      </c>
      <c r="E19" s="45">
        <v>0</v>
      </c>
      <c r="F19" s="45">
        <v>0</v>
      </c>
      <c r="G19" s="45">
        <v>0</v>
      </c>
      <c r="H19" s="45">
        <v>0</v>
      </c>
      <c r="I19" s="45">
        <v>0</v>
      </c>
      <c r="J19" s="45">
        <v>0</v>
      </c>
      <c r="K19" s="46">
        <f t="shared" si="0"/>
        <v>0</v>
      </c>
      <c r="L19" s="45">
        <v>0</v>
      </c>
      <c r="M19" s="46">
        <f t="shared" si="1"/>
        <v>0</v>
      </c>
      <c r="X19" s="16"/>
      <c r="Y19" s="16"/>
      <c r="Z19" s="16"/>
      <c r="AA19" s="16"/>
      <c r="AB19" s="16"/>
      <c r="AC19" s="16"/>
      <c r="AD19" s="16"/>
      <c r="AE19" s="16"/>
      <c r="AF19" s="25"/>
    </row>
    <row r="20" spans="1:32" x14ac:dyDescent="0.25">
      <c r="A20" s="225" t="s">
        <v>369</v>
      </c>
      <c r="B20" s="225"/>
      <c r="C20" s="225"/>
      <c r="D20" s="24">
        <v>14</v>
      </c>
      <c r="E20" s="45">
        <v>0</v>
      </c>
      <c r="F20" s="45">
        <v>0</v>
      </c>
      <c r="G20" s="45">
        <v>0</v>
      </c>
      <c r="H20" s="45">
        <v>0</v>
      </c>
      <c r="I20" s="45">
        <v>-596406</v>
      </c>
      <c r="J20" s="45">
        <v>0</v>
      </c>
      <c r="K20" s="46">
        <f t="shared" si="0"/>
        <v>-596406</v>
      </c>
      <c r="L20" s="45">
        <v>-1539741</v>
      </c>
      <c r="M20" s="46">
        <f t="shared" si="1"/>
        <v>-2136147</v>
      </c>
      <c r="X20" s="16"/>
      <c r="Y20" s="16"/>
      <c r="Z20" s="16"/>
      <c r="AA20" s="16"/>
      <c r="AB20" s="16"/>
      <c r="AC20" s="16"/>
      <c r="AD20" s="16"/>
      <c r="AE20" s="16"/>
      <c r="AF20" s="25"/>
    </row>
    <row r="21" spans="1:32" x14ac:dyDescent="0.25">
      <c r="A21" s="225" t="s">
        <v>370</v>
      </c>
      <c r="B21" s="225"/>
      <c r="C21" s="225"/>
      <c r="D21" s="24">
        <v>15</v>
      </c>
      <c r="E21" s="45">
        <v>0</v>
      </c>
      <c r="F21" s="45">
        <v>0</v>
      </c>
      <c r="G21" s="45">
        <v>0</v>
      </c>
      <c r="H21" s="45">
        <v>0</v>
      </c>
      <c r="I21" s="45">
        <v>0</v>
      </c>
      <c r="J21" s="45">
        <v>-1098375</v>
      </c>
      <c r="K21" s="46">
        <f t="shared" si="0"/>
        <v>-1098375</v>
      </c>
      <c r="L21" s="45">
        <v>-205894</v>
      </c>
      <c r="M21" s="46">
        <f t="shared" si="1"/>
        <v>-1304269</v>
      </c>
      <c r="X21" s="16"/>
      <c r="Y21" s="16"/>
      <c r="Z21" s="16"/>
      <c r="AA21" s="16"/>
      <c r="AB21" s="16"/>
      <c r="AC21" s="16"/>
      <c r="AD21" s="16"/>
      <c r="AE21" s="16"/>
      <c r="AF21" s="25"/>
    </row>
    <row r="22" spans="1:32" x14ac:dyDescent="0.25">
      <c r="A22" s="225" t="s">
        <v>371</v>
      </c>
      <c r="B22" s="225"/>
      <c r="C22" s="225"/>
      <c r="D22" s="24">
        <v>16</v>
      </c>
      <c r="E22" s="45">
        <v>0</v>
      </c>
      <c r="F22" s="45">
        <v>0</v>
      </c>
      <c r="G22" s="45">
        <v>-534877</v>
      </c>
      <c r="H22" s="45">
        <v>2576401</v>
      </c>
      <c r="I22" s="45">
        <v>173382138</v>
      </c>
      <c r="J22" s="45">
        <v>-174736341</v>
      </c>
      <c r="K22" s="46">
        <f t="shared" si="0"/>
        <v>687321</v>
      </c>
      <c r="L22" s="45">
        <v>61306</v>
      </c>
      <c r="M22" s="46">
        <f t="shared" si="1"/>
        <v>748627</v>
      </c>
      <c r="X22" s="16"/>
      <c r="Y22" s="16"/>
      <c r="Z22" s="16"/>
      <c r="AA22" s="16"/>
      <c r="AB22" s="16"/>
      <c r="AC22" s="16"/>
      <c r="AD22" s="16"/>
      <c r="AE22" s="16"/>
      <c r="AF22" s="25"/>
    </row>
    <row r="23" spans="1:32" ht="37.15" customHeight="1" x14ac:dyDescent="0.25">
      <c r="A23" s="224" t="s">
        <v>372</v>
      </c>
      <c r="B23" s="224"/>
      <c r="C23" s="224"/>
      <c r="D23" s="24">
        <v>17</v>
      </c>
      <c r="E23" s="46">
        <f>E18+E11+E10</f>
        <v>589325800</v>
      </c>
      <c r="F23" s="46">
        <f t="shared" ref="F23:J23" si="6">F18+F11+F10</f>
        <v>681482525</v>
      </c>
      <c r="G23" s="46">
        <f t="shared" si="6"/>
        <v>380035949</v>
      </c>
      <c r="H23" s="46">
        <f t="shared" si="6"/>
        <v>400450237</v>
      </c>
      <c r="I23" s="46">
        <f t="shared" si="6"/>
        <v>606452727</v>
      </c>
      <c r="J23" s="46">
        <f t="shared" si="6"/>
        <v>253102679</v>
      </c>
      <c r="K23" s="46">
        <f t="shared" si="0"/>
        <v>2910849917</v>
      </c>
      <c r="L23" s="46">
        <f t="shared" ref="L23" si="7">L18+L11+L10</f>
        <v>12492787</v>
      </c>
      <c r="M23" s="46">
        <f t="shared" si="1"/>
        <v>2923342704</v>
      </c>
      <c r="X23" s="16"/>
      <c r="Y23" s="16"/>
      <c r="Z23" s="16"/>
      <c r="AA23" s="16"/>
      <c r="AB23" s="16"/>
      <c r="AC23" s="16"/>
      <c r="AD23" s="16"/>
      <c r="AE23" s="16"/>
      <c r="AF23" s="25"/>
    </row>
    <row r="24" spans="1:32" ht="25.15" customHeight="1" x14ac:dyDescent="0.25">
      <c r="A24" s="224" t="s">
        <v>373</v>
      </c>
      <c r="B24" s="224"/>
      <c r="C24" s="224"/>
      <c r="D24" s="24">
        <v>18</v>
      </c>
      <c r="E24" s="45">
        <v>589325800</v>
      </c>
      <c r="F24" s="45">
        <v>681482525</v>
      </c>
      <c r="G24" s="45">
        <v>380035949</v>
      </c>
      <c r="H24" s="45">
        <v>400450237</v>
      </c>
      <c r="I24" s="45">
        <v>606452727</v>
      </c>
      <c r="J24" s="45">
        <v>253102679</v>
      </c>
      <c r="K24" s="46">
        <f t="shared" si="0"/>
        <v>2910849917</v>
      </c>
      <c r="L24" s="45">
        <v>12492787</v>
      </c>
      <c r="M24" s="46">
        <f t="shared" si="1"/>
        <v>2923342704</v>
      </c>
      <c r="X24" s="16"/>
      <c r="Y24" s="16"/>
      <c r="Z24" s="16"/>
      <c r="AA24" s="16"/>
      <c r="AB24" s="16"/>
      <c r="AC24" s="16"/>
      <c r="AD24" s="16"/>
      <c r="AE24" s="16"/>
      <c r="AF24" s="25"/>
    </row>
    <row r="25" spans="1:32" x14ac:dyDescent="0.25">
      <c r="A25" s="225" t="s">
        <v>374</v>
      </c>
      <c r="B25" s="225"/>
      <c r="C25" s="225"/>
      <c r="D25" s="24">
        <v>19</v>
      </c>
      <c r="E25" s="45">
        <v>0</v>
      </c>
      <c r="F25" s="45">
        <v>0</v>
      </c>
      <c r="G25" s="45">
        <v>0</v>
      </c>
      <c r="H25" s="45">
        <v>0</v>
      </c>
      <c r="I25" s="45">
        <v>0</v>
      </c>
      <c r="J25" s="45">
        <v>0</v>
      </c>
      <c r="K25" s="46">
        <f t="shared" si="0"/>
        <v>0</v>
      </c>
      <c r="L25" s="45">
        <v>0</v>
      </c>
      <c r="M25" s="46">
        <f t="shared" si="1"/>
        <v>0</v>
      </c>
      <c r="X25" s="16"/>
      <c r="Y25" s="16"/>
      <c r="Z25" s="16"/>
      <c r="AA25" s="16"/>
      <c r="AB25" s="16"/>
      <c r="AC25" s="16"/>
      <c r="AD25" s="16"/>
      <c r="AE25" s="16"/>
      <c r="AF25" s="25"/>
    </row>
    <row r="26" spans="1:32" ht="27.6" customHeight="1" x14ac:dyDescent="0.25">
      <c r="A26" s="225" t="s">
        <v>375</v>
      </c>
      <c r="B26" s="225"/>
      <c r="C26" s="225"/>
      <c r="D26" s="24">
        <v>20</v>
      </c>
      <c r="E26" s="45">
        <v>0</v>
      </c>
      <c r="F26" s="45">
        <v>0</v>
      </c>
      <c r="G26" s="45">
        <v>0</v>
      </c>
      <c r="H26" s="45">
        <v>0</v>
      </c>
      <c r="I26" s="45">
        <v>0</v>
      </c>
      <c r="J26" s="45">
        <v>0</v>
      </c>
      <c r="K26" s="46">
        <f t="shared" si="0"/>
        <v>0</v>
      </c>
      <c r="L26" s="45">
        <v>0</v>
      </c>
      <c r="M26" s="46">
        <f t="shared" si="1"/>
        <v>0</v>
      </c>
      <c r="X26" s="16"/>
      <c r="Y26" s="16"/>
      <c r="Z26" s="16"/>
      <c r="AA26" s="16"/>
      <c r="AB26" s="16"/>
      <c r="AC26" s="16"/>
      <c r="AD26" s="16"/>
      <c r="AE26" s="16"/>
      <c r="AF26" s="25"/>
    </row>
    <row r="27" spans="1:32" ht="33" customHeight="1" x14ac:dyDescent="0.25">
      <c r="A27" s="224" t="s">
        <v>376</v>
      </c>
      <c r="B27" s="224"/>
      <c r="C27" s="224"/>
      <c r="D27" s="24">
        <v>21</v>
      </c>
      <c r="E27" s="46">
        <f>E24+E25+E26</f>
        <v>589325800</v>
      </c>
      <c r="F27" s="46">
        <f t="shared" ref="F27:L27" si="8">F24+F25+F26</f>
        <v>681482525</v>
      </c>
      <c r="G27" s="46">
        <f t="shared" si="8"/>
        <v>380035949</v>
      </c>
      <c r="H27" s="46">
        <f t="shared" si="8"/>
        <v>400450237</v>
      </c>
      <c r="I27" s="46">
        <f t="shared" si="8"/>
        <v>606452727</v>
      </c>
      <c r="J27" s="46">
        <f t="shared" si="8"/>
        <v>253102679</v>
      </c>
      <c r="K27" s="46">
        <f t="shared" si="0"/>
        <v>2910849917</v>
      </c>
      <c r="L27" s="46">
        <f t="shared" si="8"/>
        <v>12492787</v>
      </c>
      <c r="M27" s="46">
        <f t="shared" si="1"/>
        <v>2923342704</v>
      </c>
      <c r="X27" s="16"/>
      <c r="Y27" s="16"/>
      <c r="Z27" s="16"/>
      <c r="AA27" s="16"/>
      <c r="AB27" s="16"/>
      <c r="AC27" s="16"/>
      <c r="AD27" s="16"/>
      <c r="AE27" s="16"/>
      <c r="AF27" s="25"/>
    </row>
    <row r="28" spans="1:32" ht="22.9" customHeight="1" x14ac:dyDescent="0.25">
      <c r="A28" s="224" t="s">
        <v>377</v>
      </c>
      <c r="B28" s="224"/>
      <c r="C28" s="224"/>
      <c r="D28" s="24">
        <v>22</v>
      </c>
      <c r="E28" s="46">
        <f>E29+E30</f>
        <v>0</v>
      </c>
      <c r="F28" s="46">
        <f t="shared" ref="F28:L28" si="9">F29+F30</f>
        <v>0</v>
      </c>
      <c r="G28" s="46">
        <f t="shared" si="9"/>
        <v>-38133510</v>
      </c>
      <c r="H28" s="46">
        <f t="shared" si="9"/>
        <v>0</v>
      </c>
      <c r="I28" s="46">
        <f t="shared" si="9"/>
        <v>0</v>
      </c>
      <c r="J28" s="46">
        <f t="shared" si="9"/>
        <v>337079883</v>
      </c>
      <c r="K28" s="46">
        <f t="shared" si="0"/>
        <v>298946373</v>
      </c>
      <c r="L28" s="46">
        <f t="shared" si="9"/>
        <v>46387</v>
      </c>
      <c r="M28" s="46">
        <f t="shared" si="1"/>
        <v>298992760</v>
      </c>
      <c r="X28" s="16"/>
      <c r="Y28" s="16"/>
      <c r="Z28" s="16"/>
      <c r="AA28" s="16"/>
      <c r="AB28" s="16"/>
      <c r="AC28" s="16"/>
      <c r="AD28" s="16"/>
      <c r="AE28" s="16"/>
      <c r="AF28" s="25"/>
    </row>
    <row r="29" spans="1:32" x14ac:dyDescent="0.25">
      <c r="A29" s="225" t="s">
        <v>378</v>
      </c>
      <c r="B29" s="225"/>
      <c r="C29" s="225"/>
      <c r="D29" s="24">
        <v>23</v>
      </c>
      <c r="E29" s="45">
        <v>0</v>
      </c>
      <c r="F29" s="45">
        <v>0</v>
      </c>
      <c r="G29" s="45">
        <v>0</v>
      </c>
      <c r="H29" s="45">
        <v>0</v>
      </c>
      <c r="I29" s="45">
        <v>0</v>
      </c>
      <c r="J29" s="45">
        <v>337079883</v>
      </c>
      <c r="K29" s="46">
        <f t="shared" si="0"/>
        <v>337079883</v>
      </c>
      <c r="L29" s="45">
        <v>94089</v>
      </c>
      <c r="M29" s="46">
        <f t="shared" si="1"/>
        <v>337173972</v>
      </c>
      <c r="X29" s="16"/>
      <c r="Y29" s="16"/>
      <c r="Z29" s="16"/>
      <c r="AA29" s="16"/>
      <c r="AB29" s="16"/>
      <c r="AC29" s="16"/>
      <c r="AD29" s="16"/>
      <c r="AE29" s="16"/>
      <c r="AF29" s="25"/>
    </row>
    <row r="30" spans="1:32" ht="23.45" customHeight="1" x14ac:dyDescent="0.25">
      <c r="A30" s="224" t="s">
        <v>379</v>
      </c>
      <c r="B30" s="224"/>
      <c r="C30" s="224"/>
      <c r="D30" s="24">
        <v>24</v>
      </c>
      <c r="E30" s="46">
        <f>E31+E32+E33+E34</f>
        <v>0</v>
      </c>
      <c r="F30" s="46">
        <f t="shared" ref="F30:L30" si="10">F31+F32+F33+F34</f>
        <v>0</v>
      </c>
      <c r="G30" s="46">
        <f t="shared" si="10"/>
        <v>-38133510</v>
      </c>
      <c r="H30" s="46">
        <f t="shared" si="10"/>
        <v>0</v>
      </c>
      <c r="I30" s="46">
        <f t="shared" si="10"/>
        <v>0</v>
      </c>
      <c r="J30" s="46">
        <f t="shared" si="10"/>
        <v>0</v>
      </c>
      <c r="K30" s="46">
        <f t="shared" si="0"/>
        <v>-38133510</v>
      </c>
      <c r="L30" s="46">
        <f t="shared" si="10"/>
        <v>-47702</v>
      </c>
      <c r="M30" s="46">
        <f t="shared" si="1"/>
        <v>-38181212</v>
      </c>
      <c r="X30" s="16"/>
      <c r="Y30" s="16"/>
      <c r="Z30" s="16"/>
      <c r="AA30" s="16"/>
      <c r="AB30" s="16"/>
      <c r="AC30" s="16"/>
      <c r="AD30" s="16"/>
      <c r="AE30" s="16"/>
      <c r="AF30" s="25"/>
    </row>
    <row r="31" spans="1:32" ht="34.15" customHeight="1" x14ac:dyDescent="0.25">
      <c r="A31" s="225" t="s">
        <v>380</v>
      </c>
      <c r="B31" s="225"/>
      <c r="C31" s="225"/>
      <c r="D31" s="24">
        <v>25</v>
      </c>
      <c r="E31" s="45">
        <v>0</v>
      </c>
      <c r="F31" s="45">
        <v>0</v>
      </c>
      <c r="G31" s="45">
        <v>-1782843</v>
      </c>
      <c r="H31" s="45">
        <v>0</v>
      </c>
      <c r="I31" s="45">
        <v>0</v>
      </c>
      <c r="J31" s="45">
        <v>0</v>
      </c>
      <c r="K31" s="46">
        <f t="shared" si="0"/>
        <v>-1782843</v>
      </c>
      <c r="L31" s="45">
        <v>17755</v>
      </c>
      <c r="M31" s="46">
        <f t="shared" si="1"/>
        <v>-1765088</v>
      </c>
      <c r="X31" s="16"/>
      <c r="Y31" s="16"/>
      <c r="Z31" s="16"/>
      <c r="AA31" s="16"/>
      <c r="AB31" s="16"/>
      <c r="AC31" s="16"/>
      <c r="AD31" s="16"/>
      <c r="AE31" s="16"/>
      <c r="AF31" s="25"/>
    </row>
    <row r="32" spans="1:32" ht="33" customHeight="1" x14ac:dyDescent="0.25">
      <c r="A32" s="225" t="s">
        <v>381</v>
      </c>
      <c r="B32" s="225"/>
      <c r="C32" s="225"/>
      <c r="D32" s="24">
        <v>26</v>
      </c>
      <c r="E32" s="45">
        <v>0</v>
      </c>
      <c r="F32" s="45">
        <v>0</v>
      </c>
      <c r="G32" s="45">
        <v>-11776</v>
      </c>
      <c r="H32" s="45">
        <v>0</v>
      </c>
      <c r="I32" s="45">
        <v>0</v>
      </c>
      <c r="J32" s="45">
        <v>0</v>
      </c>
      <c r="K32" s="46">
        <f t="shared" si="0"/>
        <v>-11776</v>
      </c>
      <c r="L32" s="45">
        <v>-5274</v>
      </c>
      <c r="M32" s="46">
        <f t="shared" si="1"/>
        <v>-17050</v>
      </c>
      <c r="X32" s="16"/>
      <c r="Y32" s="16"/>
      <c r="Z32" s="16"/>
      <c r="AA32" s="16"/>
      <c r="AB32" s="16"/>
      <c r="AC32" s="16"/>
      <c r="AD32" s="16"/>
      <c r="AE32" s="16"/>
      <c r="AF32" s="25"/>
    </row>
    <row r="33" spans="1:32" ht="33.6" customHeight="1" x14ac:dyDescent="0.25">
      <c r="A33" s="225" t="s">
        <v>382</v>
      </c>
      <c r="B33" s="225"/>
      <c r="C33" s="225"/>
      <c r="D33" s="24">
        <v>27</v>
      </c>
      <c r="E33" s="45">
        <v>0</v>
      </c>
      <c r="F33" s="45">
        <v>0</v>
      </c>
      <c r="G33" s="45">
        <v>-34110939</v>
      </c>
      <c r="H33" s="45">
        <v>0</v>
      </c>
      <c r="I33" s="45">
        <v>0</v>
      </c>
      <c r="J33" s="45">
        <v>0</v>
      </c>
      <c r="K33" s="46">
        <f t="shared" si="0"/>
        <v>-34110939</v>
      </c>
      <c r="L33" s="45">
        <v>0</v>
      </c>
      <c r="M33" s="46">
        <f t="shared" si="1"/>
        <v>-34110939</v>
      </c>
      <c r="X33" s="16"/>
      <c r="Y33" s="16"/>
      <c r="Z33" s="16"/>
      <c r="AA33" s="16"/>
      <c r="AB33" s="16"/>
      <c r="AC33" s="16"/>
      <c r="AD33" s="16"/>
      <c r="AE33" s="16"/>
      <c r="AF33" s="25"/>
    </row>
    <row r="34" spans="1:32" ht="21.6" customHeight="1" x14ac:dyDescent="0.25">
      <c r="A34" s="225" t="s">
        <v>383</v>
      </c>
      <c r="B34" s="225"/>
      <c r="C34" s="225"/>
      <c r="D34" s="24">
        <v>28</v>
      </c>
      <c r="E34" s="45">
        <v>0</v>
      </c>
      <c r="F34" s="45">
        <v>0</v>
      </c>
      <c r="G34" s="45">
        <v>-2227952</v>
      </c>
      <c r="H34" s="45">
        <v>0</v>
      </c>
      <c r="I34" s="45">
        <v>0</v>
      </c>
      <c r="J34" s="45">
        <v>0</v>
      </c>
      <c r="K34" s="46">
        <f t="shared" si="0"/>
        <v>-2227952</v>
      </c>
      <c r="L34" s="45">
        <v>-60183</v>
      </c>
      <c r="M34" s="46">
        <f t="shared" si="1"/>
        <v>-2288135</v>
      </c>
      <c r="X34" s="16"/>
      <c r="Y34" s="16"/>
      <c r="Z34" s="16"/>
      <c r="AA34" s="16"/>
      <c r="AB34" s="16"/>
      <c r="AC34" s="16"/>
      <c r="AD34" s="16"/>
      <c r="AE34" s="16"/>
      <c r="AF34" s="25"/>
    </row>
    <row r="35" spans="1:32" ht="25.9" customHeight="1" x14ac:dyDescent="0.25">
      <c r="A35" s="224" t="s">
        <v>384</v>
      </c>
      <c r="B35" s="224"/>
      <c r="C35" s="224"/>
      <c r="D35" s="24">
        <v>29</v>
      </c>
      <c r="E35" s="46">
        <f>E36+E37+E38+E39</f>
        <v>0</v>
      </c>
      <c r="F35" s="46">
        <f t="shared" ref="F35:L35" si="11">F36+F37+F38+F39</f>
        <v>0</v>
      </c>
      <c r="G35" s="46">
        <f t="shared" si="11"/>
        <v>-1618988</v>
      </c>
      <c r="H35" s="46">
        <f t="shared" si="11"/>
        <v>1588338</v>
      </c>
      <c r="I35" s="46">
        <f t="shared" si="11"/>
        <v>252448548</v>
      </c>
      <c r="J35" s="46">
        <f t="shared" si="11"/>
        <v>-253102679</v>
      </c>
      <c r="K35" s="46">
        <f t="shared" si="0"/>
        <v>-684781</v>
      </c>
      <c r="L35" s="46">
        <f t="shared" si="11"/>
        <v>-325407</v>
      </c>
      <c r="M35" s="46">
        <f t="shared" si="1"/>
        <v>-1010188</v>
      </c>
      <c r="X35" s="16"/>
      <c r="Y35" s="16"/>
      <c r="Z35" s="16"/>
      <c r="AA35" s="16"/>
      <c r="AB35" s="16"/>
      <c r="AC35" s="16"/>
      <c r="AD35" s="16"/>
      <c r="AE35" s="16"/>
      <c r="AF35" s="25"/>
    </row>
    <row r="36" spans="1:32" ht="27" customHeight="1" x14ac:dyDescent="0.25">
      <c r="A36" s="225" t="s">
        <v>385</v>
      </c>
      <c r="B36" s="225"/>
      <c r="C36" s="225"/>
      <c r="D36" s="24">
        <v>30</v>
      </c>
      <c r="E36" s="45">
        <v>0</v>
      </c>
      <c r="F36" s="45">
        <v>0</v>
      </c>
      <c r="G36" s="45">
        <v>0</v>
      </c>
      <c r="H36" s="45">
        <v>0</v>
      </c>
      <c r="I36" s="45">
        <v>0</v>
      </c>
      <c r="J36" s="45">
        <v>0</v>
      </c>
      <c r="K36" s="46">
        <f t="shared" si="0"/>
        <v>0</v>
      </c>
      <c r="L36" s="45">
        <v>0</v>
      </c>
      <c r="M36" s="46">
        <f t="shared" si="1"/>
        <v>0</v>
      </c>
      <c r="X36" s="16"/>
      <c r="Y36" s="16"/>
      <c r="Z36" s="16"/>
      <c r="AA36" s="16"/>
      <c r="AB36" s="16"/>
      <c r="AC36" s="16"/>
      <c r="AD36" s="16"/>
      <c r="AE36" s="16"/>
      <c r="AF36" s="25"/>
    </row>
    <row r="37" spans="1:32" x14ac:dyDescent="0.25">
      <c r="A37" s="225" t="s">
        <v>386</v>
      </c>
      <c r="B37" s="225"/>
      <c r="C37" s="225"/>
      <c r="D37" s="24">
        <v>31</v>
      </c>
      <c r="E37" s="45">
        <v>0</v>
      </c>
      <c r="F37" s="45">
        <v>0</v>
      </c>
      <c r="G37" s="45">
        <v>0</v>
      </c>
      <c r="H37" s="45">
        <v>0</v>
      </c>
      <c r="I37" s="45">
        <v>206308</v>
      </c>
      <c r="J37" s="45">
        <v>0</v>
      </c>
      <c r="K37" s="46">
        <f t="shared" si="0"/>
        <v>206308</v>
      </c>
      <c r="L37" s="45">
        <v>-289314</v>
      </c>
      <c r="M37" s="46">
        <f t="shared" si="1"/>
        <v>-83006</v>
      </c>
      <c r="X37" s="16"/>
      <c r="Y37" s="16"/>
      <c r="Z37" s="16"/>
      <c r="AA37" s="16"/>
      <c r="AB37" s="16"/>
      <c r="AC37" s="16"/>
      <c r="AD37" s="16"/>
      <c r="AE37" s="16"/>
      <c r="AF37" s="25"/>
    </row>
    <row r="38" spans="1:32" x14ac:dyDescent="0.25">
      <c r="A38" s="225" t="s">
        <v>387</v>
      </c>
      <c r="B38" s="225"/>
      <c r="C38" s="225"/>
      <c r="D38" s="24">
        <v>32</v>
      </c>
      <c r="E38" s="45">
        <v>0</v>
      </c>
      <c r="F38" s="45">
        <v>0</v>
      </c>
      <c r="G38" s="45">
        <v>0</v>
      </c>
      <c r="H38" s="45">
        <v>0</v>
      </c>
      <c r="I38" s="45">
        <v>0</v>
      </c>
      <c r="J38" s="45">
        <v>-1541887</v>
      </c>
      <c r="K38" s="46">
        <f t="shared" si="0"/>
        <v>-1541887</v>
      </c>
      <c r="L38" s="45">
        <v>-200055</v>
      </c>
      <c r="M38" s="46">
        <f t="shared" si="1"/>
        <v>-1741942</v>
      </c>
      <c r="X38" s="16"/>
      <c r="Y38" s="16"/>
      <c r="Z38" s="16"/>
      <c r="AA38" s="16"/>
      <c r="AB38" s="16"/>
      <c r="AC38" s="16"/>
      <c r="AD38" s="16"/>
      <c r="AE38" s="16"/>
      <c r="AF38" s="25"/>
    </row>
    <row r="39" spans="1:32" x14ac:dyDescent="0.25">
      <c r="A39" s="225" t="s">
        <v>388</v>
      </c>
      <c r="B39" s="225"/>
      <c r="C39" s="225"/>
      <c r="D39" s="24">
        <v>33</v>
      </c>
      <c r="E39" s="45">
        <v>0</v>
      </c>
      <c r="F39" s="45">
        <v>0</v>
      </c>
      <c r="G39" s="45">
        <v>-1618988</v>
      </c>
      <c r="H39" s="45">
        <v>1588338</v>
      </c>
      <c r="I39" s="45">
        <v>252242240</v>
      </c>
      <c r="J39" s="45">
        <v>-251560792</v>
      </c>
      <c r="K39" s="46">
        <f t="shared" si="0"/>
        <v>650798</v>
      </c>
      <c r="L39" s="45">
        <v>163962</v>
      </c>
      <c r="M39" s="46">
        <f t="shared" si="1"/>
        <v>814760</v>
      </c>
      <c r="X39" s="16"/>
      <c r="Y39" s="16"/>
      <c r="Z39" s="16"/>
      <c r="AA39" s="16"/>
      <c r="AB39" s="16"/>
      <c r="AC39" s="16"/>
      <c r="AD39" s="16"/>
      <c r="AE39" s="16"/>
      <c r="AF39" s="25"/>
    </row>
    <row r="40" spans="1:32" ht="30" customHeight="1" x14ac:dyDescent="0.25">
      <c r="A40" s="224" t="s">
        <v>389</v>
      </c>
      <c r="B40" s="224"/>
      <c r="C40" s="224"/>
      <c r="D40" s="24">
        <v>34</v>
      </c>
      <c r="E40" s="46">
        <f>E35+E28+E27</f>
        <v>589325800</v>
      </c>
      <c r="F40" s="46">
        <f t="shared" ref="F40:J40" si="12">F35+F28+F27</f>
        <v>681482525</v>
      </c>
      <c r="G40" s="46">
        <f t="shared" si="12"/>
        <v>340283451</v>
      </c>
      <c r="H40" s="46">
        <f t="shared" si="12"/>
        <v>402038575</v>
      </c>
      <c r="I40" s="46">
        <f t="shared" si="12"/>
        <v>858901275</v>
      </c>
      <c r="J40" s="46">
        <f t="shared" si="12"/>
        <v>337079883</v>
      </c>
      <c r="K40" s="46">
        <f t="shared" si="0"/>
        <v>3209111509</v>
      </c>
      <c r="L40" s="46">
        <f t="shared" ref="L40" si="13">L35+L28+L27</f>
        <v>12213767</v>
      </c>
      <c r="M40" s="46">
        <f t="shared" si="1"/>
        <v>3221325276</v>
      </c>
      <c r="X40" s="16"/>
      <c r="Y40" s="16"/>
      <c r="Z40" s="16"/>
      <c r="AA40" s="16"/>
      <c r="AB40" s="16"/>
      <c r="AC40" s="16"/>
      <c r="AD40" s="16"/>
      <c r="AE40" s="16"/>
      <c r="AF40" s="25"/>
    </row>
    <row r="41" spans="1:32" x14ac:dyDescent="0.25">
      <c r="M41" s="16"/>
      <c r="X41" s="16"/>
      <c r="Y41" s="16"/>
      <c r="Z41" s="16"/>
      <c r="AA41" s="16"/>
      <c r="AB41" s="16"/>
      <c r="AC41" s="16"/>
      <c r="AD41" s="16"/>
      <c r="AE41" s="25"/>
    </row>
    <row r="42" spans="1:32" x14ac:dyDescent="0.25">
      <c r="X42" s="16"/>
      <c r="Y42" s="16"/>
      <c r="Z42" s="16"/>
      <c r="AA42" s="16"/>
      <c r="AB42" s="16"/>
      <c r="AC42" s="16"/>
      <c r="AD42" s="16"/>
      <c r="AE42" s="16"/>
      <c r="AF42" s="25"/>
    </row>
    <row r="43" spans="1:32" x14ac:dyDescent="0.25">
      <c r="X43" s="16"/>
      <c r="Y43" s="16"/>
      <c r="Z43" s="16"/>
      <c r="AA43" s="16"/>
      <c r="AB43" s="16"/>
      <c r="AC43" s="16"/>
      <c r="AD43" s="16"/>
      <c r="AE43" s="16"/>
      <c r="AF43" s="25"/>
    </row>
  </sheetData>
  <sheetProtection algorithmName="SHA-512" hashValue="PU/sM9GDwgfOjxfdnXrtElRh9jSIAe+a2uSBjwKqAHySFLK3ZTeqsRrkoODaLlULrSZBgaz6AAVGUGPKMWy+hQ==" saltValue="0m1O/k8EnMn7BEglSAyZkQ==" spinCount="100000" sheet="1" objects="1" scenarios="1"/>
  <mergeCells count="43">
    <mergeCell ref="A36:C36"/>
    <mergeCell ref="A37:C37"/>
    <mergeCell ref="A38:C38"/>
    <mergeCell ref="A39:C39"/>
    <mergeCell ref="A40:C40"/>
    <mergeCell ref="A35:C35"/>
    <mergeCell ref="A24:C24"/>
    <mergeCell ref="A25:C25"/>
    <mergeCell ref="A26:C26"/>
    <mergeCell ref="A27:C27"/>
    <mergeCell ref="A28:C28"/>
    <mergeCell ref="A29:C29"/>
    <mergeCell ref="A30:C30"/>
    <mergeCell ref="A31:C31"/>
    <mergeCell ref="A32:C32"/>
    <mergeCell ref="A33:C33"/>
    <mergeCell ref="A34:C34"/>
    <mergeCell ref="A23:C23"/>
    <mergeCell ref="A12:C12"/>
    <mergeCell ref="A13:C13"/>
    <mergeCell ref="A14:C14"/>
    <mergeCell ref="A15:C15"/>
    <mergeCell ref="A16:C16"/>
    <mergeCell ref="A17:C17"/>
    <mergeCell ref="A18:C18"/>
    <mergeCell ref="A19:C19"/>
    <mergeCell ref="A20:C20"/>
    <mergeCell ref="A21:C21"/>
    <mergeCell ref="A22:C22"/>
    <mergeCell ref="A11:C11"/>
    <mergeCell ref="A1:M1"/>
    <mergeCell ref="A2:M2"/>
    <mergeCell ref="L3:M3"/>
    <mergeCell ref="A4:C5"/>
    <mergeCell ref="D4:D5"/>
    <mergeCell ref="E4:K4"/>
    <mergeCell ref="L4:L5"/>
    <mergeCell ref="M4:M5"/>
    <mergeCell ref="A6:C6"/>
    <mergeCell ref="A7:C7"/>
    <mergeCell ref="A8:C8"/>
    <mergeCell ref="A9:C9"/>
    <mergeCell ref="A10:C10"/>
  </mergeCells>
  <dataValidations count="1">
    <dataValidation allowBlank="1" sqref="O6:P6 B1:K1 A6:M6 A1:A5 N1:P5 B3:M5 Q42:IV1048576 A42:P65536 A41:IU41 Q1:IV40 A7:P40"/>
  </dataValidations>
  <pageMargins left="0.7" right="0.7" top="0.75" bottom="0.75"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sqref="A1:J18"/>
    </sheetView>
  </sheetViews>
  <sheetFormatPr defaultRowHeight="15" x14ac:dyDescent="0.25"/>
  <sheetData>
    <row r="1" spans="1:10" x14ac:dyDescent="0.25">
      <c r="A1" s="226" t="s">
        <v>412</v>
      </c>
      <c r="B1" s="227"/>
      <c r="C1" s="227"/>
      <c r="D1" s="227"/>
      <c r="E1" s="227"/>
      <c r="F1" s="227"/>
      <c r="G1" s="227"/>
      <c r="H1" s="227"/>
      <c r="I1" s="227"/>
      <c r="J1" s="227"/>
    </row>
    <row r="2" spans="1:10" x14ac:dyDescent="0.25">
      <c r="A2" s="227"/>
      <c r="B2" s="227"/>
      <c r="C2" s="227"/>
      <c r="D2" s="227"/>
      <c r="E2" s="227"/>
      <c r="F2" s="227"/>
      <c r="G2" s="227"/>
      <c r="H2" s="227"/>
      <c r="I2" s="227"/>
      <c r="J2" s="227"/>
    </row>
    <row r="3" spans="1:10" x14ac:dyDescent="0.25">
      <c r="A3" s="227"/>
      <c r="B3" s="227"/>
      <c r="C3" s="227"/>
      <c r="D3" s="227"/>
      <c r="E3" s="227"/>
      <c r="F3" s="227"/>
      <c r="G3" s="227"/>
      <c r="H3" s="227"/>
      <c r="I3" s="227"/>
      <c r="J3" s="227"/>
    </row>
    <row r="4" spans="1:10" x14ac:dyDescent="0.25">
      <c r="A4" s="227"/>
      <c r="B4" s="227"/>
      <c r="C4" s="227"/>
      <c r="D4" s="227"/>
      <c r="E4" s="227"/>
      <c r="F4" s="227"/>
      <c r="G4" s="227"/>
      <c r="H4" s="227"/>
      <c r="I4" s="227"/>
      <c r="J4" s="227"/>
    </row>
    <row r="5" spans="1:10" x14ac:dyDescent="0.25">
      <c r="A5" s="227"/>
      <c r="B5" s="227"/>
      <c r="C5" s="227"/>
      <c r="D5" s="227"/>
      <c r="E5" s="227"/>
      <c r="F5" s="227"/>
      <c r="G5" s="227"/>
      <c r="H5" s="227"/>
      <c r="I5" s="227"/>
      <c r="J5" s="227"/>
    </row>
    <row r="6" spans="1:10" x14ac:dyDescent="0.25">
      <c r="A6" s="227"/>
      <c r="B6" s="227"/>
      <c r="C6" s="227"/>
      <c r="D6" s="227"/>
      <c r="E6" s="227"/>
      <c r="F6" s="227"/>
      <c r="G6" s="227"/>
      <c r="H6" s="227"/>
      <c r="I6" s="227"/>
      <c r="J6" s="227"/>
    </row>
    <row r="7" spans="1:10" x14ac:dyDescent="0.25">
      <c r="A7" s="227"/>
      <c r="B7" s="227"/>
      <c r="C7" s="227"/>
      <c r="D7" s="227"/>
      <c r="E7" s="227"/>
      <c r="F7" s="227"/>
      <c r="G7" s="227"/>
      <c r="H7" s="227"/>
      <c r="I7" s="227"/>
      <c r="J7" s="227"/>
    </row>
    <row r="8" spans="1:10" x14ac:dyDescent="0.25">
      <c r="A8" s="227"/>
      <c r="B8" s="227"/>
      <c r="C8" s="227"/>
      <c r="D8" s="227"/>
      <c r="E8" s="227"/>
      <c r="F8" s="227"/>
      <c r="G8" s="227"/>
      <c r="H8" s="227"/>
      <c r="I8" s="227"/>
      <c r="J8" s="227"/>
    </row>
    <row r="9" spans="1:10" x14ac:dyDescent="0.25">
      <c r="A9" s="227"/>
      <c r="B9" s="227"/>
      <c r="C9" s="227"/>
      <c r="D9" s="227"/>
      <c r="E9" s="227"/>
      <c r="F9" s="227"/>
      <c r="G9" s="227"/>
      <c r="H9" s="227"/>
      <c r="I9" s="227"/>
      <c r="J9" s="227"/>
    </row>
    <row r="10" spans="1:10" x14ac:dyDescent="0.25">
      <c r="A10" s="227"/>
      <c r="B10" s="227"/>
      <c r="C10" s="227"/>
      <c r="D10" s="227"/>
      <c r="E10" s="227"/>
      <c r="F10" s="227"/>
      <c r="G10" s="227"/>
      <c r="H10" s="227"/>
      <c r="I10" s="227"/>
      <c r="J10" s="227"/>
    </row>
    <row r="11" spans="1:10" x14ac:dyDescent="0.25">
      <c r="A11" s="227"/>
      <c r="B11" s="227"/>
      <c r="C11" s="227"/>
      <c r="D11" s="227"/>
      <c r="E11" s="227"/>
      <c r="F11" s="227"/>
      <c r="G11" s="227"/>
      <c r="H11" s="227"/>
      <c r="I11" s="227"/>
      <c r="J11" s="227"/>
    </row>
    <row r="12" spans="1:10" x14ac:dyDescent="0.25">
      <c r="A12" s="227"/>
      <c r="B12" s="227"/>
      <c r="C12" s="227"/>
      <c r="D12" s="227"/>
      <c r="E12" s="227"/>
      <c r="F12" s="227"/>
      <c r="G12" s="227"/>
      <c r="H12" s="227"/>
      <c r="I12" s="227"/>
      <c r="J12" s="227"/>
    </row>
    <row r="13" spans="1:10" x14ac:dyDescent="0.25">
      <c r="A13" s="227"/>
      <c r="B13" s="227"/>
      <c r="C13" s="227"/>
      <c r="D13" s="227"/>
      <c r="E13" s="227"/>
      <c r="F13" s="227"/>
      <c r="G13" s="227"/>
      <c r="H13" s="227"/>
      <c r="I13" s="227"/>
      <c r="J13" s="227"/>
    </row>
    <row r="14" spans="1:10" x14ac:dyDescent="0.25">
      <c r="A14" s="227"/>
      <c r="B14" s="227"/>
      <c r="C14" s="227"/>
      <c r="D14" s="227"/>
      <c r="E14" s="227"/>
      <c r="F14" s="227"/>
      <c r="G14" s="227"/>
      <c r="H14" s="227"/>
      <c r="I14" s="227"/>
      <c r="J14" s="227"/>
    </row>
    <row r="15" spans="1:10" x14ac:dyDescent="0.25">
      <c r="A15" s="227"/>
      <c r="B15" s="227"/>
      <c r="C15" s="227"/>
      <c r="D15" s="227"/>
      <c r="E15" s="227"/>
      <c r="F15" s="227"/>
      <c r="G15" s="227"/>
      <c r="H15" s="227"/>
      <c r="I15" s="227"/>
      <c r="J15" s="227"/>
    </row>
    <row r="16" spans="1:10" x14ac:dyDescent="0.25">
      <c r="A16" s="227"/>
      <c r="B16" s="227"/>
      <c r="C16" s="227"/>
      <c r="D16" s="227"/>
      <c r="E16" s="227"/>
      <c r="F16" s="227"/>
      <c r="G16" s="227"/>
      <c r="H16" s="227"/>
      <c r="I16" s="227"/>
      <c r="J16" s="227"/>
    </row>
    <row r="17" spans="1:10" x14ac:dyDescent="0.25">
      <c r="A17" s="227"/>
      <c r="B17" s="227"/>
      <c r="C17" s="227"/>
      <c r="D17" s="227"/>
      <c r="E17" s="227"/>
      <c r="F17" s="227"/>
      <c r="G17" s="227"/>
      <c r="H17" s="227"/>
      <c r="I17" s="227"/>
      <c r="J17" s="227"/>
    </row>
    <row r="18" spans="1:10" x14ac:dyDescent="0.25">
      <c r="A18" s="227"/>
      <c r="B18" s="227"/>
      <c r="C18" s="227"/>
      <c r="D18" s="227"/>
      <c r="E18" s="227"/>
      <c r="F18" s="227"/>
      <c r="G18" s="227"/>
      <c r="H18" s="227"/>
      <c r="I18" s="227"/>
      <c r="J18" s="227"/>
    </row>
    <row r="20" spans="1:10" x14ac:dyDescent="0.25">
      <c r="A20" s="228" t="s">
        <v>411</v>
      </c>
      <c r="B20" s="228"/>
      <c r="C20" s="228"/>
      <c r="D20" s="228"/>
      <c r="E20" s="228"/>
      <c r="F20" s="228"/>
      <c r="G20" s="228"/>
      <c r="H20" s="228"/>
      <c r="I20" s="228"/>
      <c r="J20" s="228"/>
    </row>
    <row r="21" spans="1:10" x14ac:dyDescent="0.25">
      <c r="A21" s="228"/>
      <c r="B21" s="228"/>
      <c r="C21" s="228"/>
      <c r="D21" s="228"/>
      <c r="E21" s="228"/>
      <c r="F21" s="228"/>
      <c r="G21" s="228"/>
      <c r="H21" s="228"/>
      <c r="I21" s="228"/>
      <c r="J21" s="228"/>
    </row>
    <row r="22" spans="1:10" x14ac:dyDescent="0.25">
      <c r="A22" s="228"/>
      <c r="B22" s="228"/>
      <c r="C22" s="228"/>
      <c r="D22" s="228"/>
      <c r="E22" s="228"/>
      <c r="F22" s="228"/>
      <c r="G22" s="228"/>
      <c r="H22" s="228"/>
      <c r="I22" s="228"/>
      <c r="J22" s="228"/>
    </row>
  </sheetData>
  <mergeCells count="2">
    <mergeCell ref="A1:J18"/>
    <mergeCell ref="A20:J2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VrstaPredmeta>
    <TipPredmeta xmlns="d8745bc5-821e-4205-946a-621c2da728c8">-</TipPredmeta>
    <KategorijaPoslovanja xmlns="d8745bc5-821e-4205-946a-621c2da728c8">
      <Value>-</Value>
    </KategorijaPoslovanja>
    <Godina xmlns="d8745bc5-821e-4205-946a-621c2da728c8">-</Godina>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24" ma:contentTypeDescription="Create a new document." ma:contentTypeScope="" ma:versionID="edf4fc531bdda0929feb5474cf4c40a9">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2582a50b509e50a3ed319e0bcde092dd" ns2:_="" ns3:_="">
    <xsd:import namespace="d8745bc5-821e-4205-946a-621c2da728c8"/>
    <xsd:import namespace="22baa3bd-a2fa-4ea9-9ebb-3a9c6a55952b"/>
    <xsd:element name="properties">
      <xsd:complexType>
        <xsd:sequence>
          <xsd:element name="documentManagement">
            <xsd:complexType>
              <xsd:all>
                <xsd:element ref="ns2:VrstaPredmeta"/>
                <xsd:element ref="ns2:TipPredmeta"/>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ma:displayName="VrstaPredmeta" ma:default="-" ma:description=""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Godina" ma:index="10" ma:displayName="Godina" ma:default="2019"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1" nillable="true" ma:displayName="Izreka" ma:internalName="Izreka">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2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internalName="Dileme">
      <xsd:simpleType>
        <xsd:restriction base="dms:Note">
          <xsd:maxLength value="255"/>
        </xsd:restriction>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internalName="PrijedlogPostupanja">
      <xsd:simpleType>
        <xsd:restriction base="dms:Note">
          <xsd:maxLength value="255"/>
        </xsd:restriction>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internalName="Sazetak">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DCCF41-24CB-4C65-BC1A-8DD4804FF10C}">
  <ds:schemaRefs>
    <ds:schemaRef ds:uri="http://purl.org/dc/dcmitype/"/>
    <ds:schemaRef ds:uri="d8745bc5-821e-4205-946a-621c2da728c8"/>
    <ds:schemaRef ds:uri="http://schemas.openxmlformats.org/package/2006/metadata/core-properties"/>
    <ds:schemaRef ds:uri="http://purl.org/dc/terms/"/>
    <ds:schemaRef ds:uri="http://schemas.microsoft.com/office/infopath/2007/PartnerControls"/>
    <ds:schemaRef ds:uri="http://purl.org/dc/elements/1.1/"/>
    <ds:schemaRef ds:uri="http://schemas.microsoft.com/office/2006/documentManagement/types"/>
    <ds:schemaRef ds:uri="22baa3bd-a2fa-4ea9-9ebb-3a9c6a55952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5BDF161-9E77-4A5E-B4EC-CAD335419406}">
  <ds:schemaRefs>
    <ds:schemaRef ds:uri="http://schemas.microsoft.com/sharepoint/v3/contenttype/forms"/>
  </ds:schemaRefs>
</ds:datastoreItem>
</file>

<file path=customXml/itemProps3.xml><?xml version="1.0" encoding="utf-8"?>
<ds:datastoreItem xmlns:ds="http://schemas.openxmlformats.org/officeDocument/2006/customXml" ds:itemID="{9211D939-FE21-4533-AA7C-27E26BC7C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BS</vt:lpstr>
      <vt:lpstr>P&amp;L</vt:lpstr>
      <vt:lpstr>CF_I</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2019-04-17T10:24:13Z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