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Z:\01 KONSOLIDACIJA\KONSOLIDACIJA 2020\10 MJESEČNE KONSOLIDACIJE\09 2020\70 BURZA\06 ENG\"/>
    </mc:Choice>
  </mc:AlternateContent>
  <xr:revisionPtr revIDLastSave="0" documentId="13_ncr:1_{C816F5DE-5B8B-47FD-86AD-C68FC9AF92CD}" xr6:coauthVersionLast="36" xr6:coauthVersionMax="36"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0" yWindow="0" windowWidth="19200" windowHeight="9350"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3" i="20"/>
  <c r="D50" i="20"/>
  <c r="D42" i="20"/>
  <c r="D36" i="20"/>
  <c r="D30" i="20"/>
  <c r="D25" i="20"/>
  <c r="D22" i="20"/>
  <c r="D17" i="20"/>
  <c r="D11" i="20"/>
  <c r="D8" i="20"/>
  <c r="I9" i="20"/>
  <c r="D13" i="24"/>
  <c r="F9" i="24"/>
  <c r="D74" i="21"/>
  <c r="D66" i="21"/>
  <c r="D61" i="21"/>
  <c r="D53" i="21"/>
  <c r="D49" i="21"/>
  <c r="D45" i="21"/>
  <c r="D38" i="21"/>
  <c r="D35" i="21"/>
  <c r="D32" i="21"/>
  <c r="D28" i="21"/>
  <c r="D25" i="21"/>
  <c r="D13" i="21"/>
  <c r="D7" i="21"/>
  <c r="E13" i="21"/>
  <c r="E7" i="21"/>
  <c r="F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D44" i="21" l="1"/>
  <c r="D31" i="21"/>
  <c r="D24" i="21"/>
  <c r="E40" i="23"/>
  <c r="K10" i="23"/>
  <c r="M10" i="23" s="1"/>
  <c r="E23" i="23"/>
  <c r="D76" i="20"/>
  <c r="D124" i="20" s="1"/>
  <c r="D21" i="20"/>
  <c r="D15" i="20" s="1"/>
  <c r="D73"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73" i="21" l="1"/>
  <c r="D65" i="21"/>
  <c r="D69" i="21" s="1"/>
  <c r="D83" i="21" s="1"/>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E35" i="21"/>
  <c r="F35" i="21" s="1"/>
  <c r="I34" i="21"/>
  <c r="F34" i="21"/>
  <c r="I33" i="21"/>
  <c r="F33" i="21"/>
  <c r="H32" i="21"/>
  <c r="G32" i="21"/>
  <c r="E32" i="21"/>
  <c r="F32" i="21" s="1"/>
  <c r="I30" i="21"/>
  <c r="F30" i="21"/>
  <c r="I29" i="21"/>
  <c r="F29" i="21"/>
  <c r="H28" i="21"/>
  <c r="G28" i="21"/>
  <c r="E28" i="21"/>
  <c r="F28" i="21" s="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E24" i="24" s="1"/>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E72" i="24" s="1"/>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E62" i="20" s="1"/>
  <c r="F63" i="20"/>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H31" i="24" l="1"/>
  <c r="H24" i="24"/>
  <c r="I74" i="21"/>
  <c r="E24" i="21"/>
  <c r="H31" i="21"/>
  <c r="I61" i="21"/>
  <c r="I35" i="21"/>
  <c r="H24" i="21"/>
  <c r="I28" i="21"/>
  <c r="I13" i="21"/>
  <c r="I8" i="20"/>
  <c r="E31" i="24"/>
  <c r="F35" i="24"/>
  <c r="F61" i="24"/>
  <c r="I53" i="24"/>
  <c r="F49" i="24"/>
  <c r="F38" i="24"/>
  <c r="I32" i="24"/>
  <c r="F32" i="24"/>
  <c r="I85" i="20"/>
  <c r="I105" i="20"/>
  <c r="I108" i="20"/>
  <c r="I25" i="21"/>
  <c r="I32" i="21"/>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H73" i="24" s="1"/>
  <c r="E44" i="21"/>
  <c r="F44" i="21" s="1"/>
  <c r="I50" i="20"/>
  <c r="I54" i="20"/>
  <c r="I63" i="20"/>
  <c r="I116" i="20"/>
  <c r="I121" i="20"/>
  <c r="F28" i="24"/>
  <c r="I38" i="24"/>
  <c r="F45" i="24"/>
  <c r="I49" i="24"/>
  <c r="F53" i="24"/>
  <c r="I61" i="24"/>
  <c r="I45" i="21"/>
  <c r="I53" i="21"/>
  <c r="I22" i="20"/>
  <c r="I35" i="24"/>
  <c r="G44" i="24"/>
  <c r="E21" i="20"/>
  <c r="G76" i="20"/>
  <c r="G124" i="20" s="1"/>
  <c r="D31" i="24"/>
  <c r="F31" i="24" s="1"/>
  <c r="I30" i="20"/>
  <c r="G53" i="20"/>
  <c r="E76" i="20"/>
  <c r="F76" i="20" s="1"/>
  <c r="F97" i="20"/>
  <c r="G31" i="21"/>
  <c r="I17" i="20"/>
  <c r="F22" i="20"/>
  <c r="I36" i="20"/>
  <c r="E53" i="20"/>
  <c r="F53" i="20" s="1"/>
  <c r="I112" i="20"/>
  <c r="G24" i="24"/>
  <c r="I24" i="24" s="1"/>
  <c r="E44" i="24"/>
  <c r="E73" i="24" s="1"/>
  <c r="F25" i="21"/>
  <c r="E31" i="21"/>
  <c r="F31" i="21" s="1"/>
  <c r="H44" i="21"/>
  <c r="H65" i="21" s="1"/>
  <c r="H69" i="21" s="1"/>
  <c r="H83" i="21" s="1"/>
  <c r="F25" i="24"/>
  <c r="F72" i="24"/>
  <c r="G24" i="21"/>
  <c r="G44" i="21"/>
  <c r="G72" i="21"/>
  <c r="H72" i="21"/>
  <c r="I7" i="24"/>
  <c r="I25" i="24"/>
  <c r="E65" i="24"/>
  <c r="E69" i="24" s="1"/>
  <c r="E83" i="24" s="1"/>
  <c r="G72" i="24"/>
  <c r="I72" i="24" s="1"/>
  <c r="F7" i="24"/>
  <c r="D24" i="24"/>
  <c r="D44" i="24"/>
  <c r="G31" i="24"/>
  <c r="I31" i="24" s="1"/>
  <c r="I97" i="20"/>
  <c r="G62" i="20"/>
  <c r="I62" i="20" s="1"/>
  <c r="F62" i="20"/>
  <c r="F44" i="24" l="1"/>
  <c r="I31" i="21"/>
  <c r="I44" i="24"/>
  <c r="H65" i="24"/>
  <c r="H69" i="24" s="1"/>
  <c r="H83" i="24" s="1"/>
  <c r="H73" i="20"/>
  <c r="I76" i="20"/>
  <c r="I53" i="20"/>
  <c r="I15" i="20"/>
  <c r="I21" i="20"/>
  <c r="E65" i="21"/>
  <c r="E69" i="21" s="1"/>
  <c r="E83" i="21" s="1"/>
  <c r="I124" i="20"/>
  <c r="D65" i="24"/>
  <c r="F65" i="24" s="1"/>
  <c r="E15" i="20"/>
  <c r="F21" i="20"/>
  <c r="H73" i="21"/>
  <c r="I44" i="21"/>
  <c r="I72" i="21"/>
  <c r="E73" i="21"/>
  <c r="F73" i="21" s="1"/>
  <c r="E124" i="20"/>
  <c r="F124" i="20" s="1"/>
  <c r="F24" i="21"/>
  <c r="G73" i="21"/>
  <c r="I24" i="21"/>
  <c r="G65" i="21"/>
  <c r="D73" i="24"/>
  <c r="F73" i="24" s="1"/>
  <c r="F24" i="24"/>
  <c r="G73" i="24"/>
  <c r="I73" i="24" s="1"/>
  <c r="G65" i="24"/>
  <c r="G73" i="20"/>
  <c r="I73" i="20" l="1"/>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<sst xmlns="http://schemas.openxmlformats.org/spreadsheetml/2006/main" count="507" uniqueCount="507">
  <si>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</si>
  <si>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</si>
  <si>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</si>
  <si>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</si>
  <si>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</si>
  <si>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</si>
  <si>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</si>
  <si>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</si>
  <si>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</si>
  <si>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</si>
  <si>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</si>
  <si>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</si>
  <si>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</si>
  <si>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</si>
  <si>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</si>
  <si>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</si>
  <si>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</si>
  <si>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</si>
  <si>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</si>
  <si>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</si>
  <si>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</si>
  <si>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</si>
  <si>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</si>
  <si>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</si>
  <si>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</si>
  <si>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</si>
  <si>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</si>
  <si>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</si>
  <si>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</si>
  <si>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</si>
  <si>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</si>
  <si>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</si>
  <si>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</si>
  <si>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</si>
  <si>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</si>
  <si>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</si>
  <si>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</si>
  <si>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</si>
  <si>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</si>
  <si>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</si>
  <si>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</si>
  <si>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</si>
  <si>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</si>
  <si>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</si>
  <si>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</si>
  <si>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</si>
  <si>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</si>
  <si>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</si>
  <si>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</si>
  <si>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</si>
  <si>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</si>
  <si>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</si>
  <si>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</si>
  <si>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</si>
  <si>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</si>
  <si>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</si>
  <si>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</si>
  <si>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</si>
  <si>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</si>
  <si>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</si>
  <si>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</si>
  <si>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</si>
  <si>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</si>
  <si>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</si>
  <si>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</si>
  <si>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</si>
  <si>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</si>
  <si>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</si>
  <si>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</si>
  <si>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</si>
  <si>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</si>
  <si>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</si>
  <si>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</si>
  <si>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</si>
  <si>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</si>
  <si>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</si>
  <si>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</si>
  <si>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</si>
  <si>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</si>
  <si>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</si>
  <si>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</si>
  <si>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</si>
  <si>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</si>
  <si>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</si>
  <si>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</si>
  <si>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</si>
  <si>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</si>
  <si>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</si>
  <si>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</si>
  <si>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</si>
  <si>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</si>
  <si>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</si>
  <si>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</si>
  <si>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</si>
  <si>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</si>
  <si>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</si>
  <si>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</si>
  <si>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</si>
  <si>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</si>
  <si>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</si>
  <si>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</si>
  <si>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</si>
  <si>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</si>
  <si>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</si>
  <si>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</si>
  <si>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</si>
  <si>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</si>
  <si>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</si>
  <si>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</si>
  <si>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</si>
  <si>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</si>
  <si>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</si>
  <si>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</si>
  <si>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</si>
  <si>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</si>
  <si>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</si>
  <si>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</si>
  <si>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</si>
  <si>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</si>
  <si>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</si>
  <si>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</si>
  <si>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</si>
  <si>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</si>
  <si>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</si>
  <si>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</si>
  <si>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</si>
  <si>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</si>
  <si>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</si>
  <si>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</si>
  <si>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</si>
  <si>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</si>
  <si>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</si>
  <si>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</si>
  <si>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</si>
  <si>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</si>
  <si>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</si>
  <si>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</si>
  <si>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</si>
  <si>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</si>
  <si>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</si>
  <si>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</si>
  <si>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</si>
  <si>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</si>
  <si>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</si>
  <si>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</si>
  <si>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</si>
  <si>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</si>
  <si>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</si>
  <si>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</si>
  <si>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</si>
  <si>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</si>
  <si>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</si>
  <si>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</si>
  <si>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</si>
  <si>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</si>
  <si>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</si>
  <si>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</si>
  <si>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</si>
  <si>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</si>
  <si>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</si>
  <si>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</si>
  <si>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</si>
  <si>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</si>
  <si>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</si>
  <si>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</si>
  <si>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</si>
  <si>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</si>
  <si>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</si>
  <si>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</si>
  <si>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</si>
  <si>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</si>
  <si>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</si>
  <si>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</si>
  <si>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</si>
  <si>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</si>
  <si>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</si>
  <si>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</si>
  <si>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</si>
  <si>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</si>
  <si>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</si>
  <si>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</si>
  <si>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</si>
  <si>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</si>
  <si>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</si>
  <si>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</si>
  <si>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</si>
  <si>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</si>
  <si>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</si>
  <si>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</si>
  <si>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</si>
  <si>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</si>
  <si>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</si>
  <si>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</si>
  <si>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</si>
  <si>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</si>
  <si>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</si>
  <si>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</si>
  <si>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</si>
  <si>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</si>
  <si>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</si>
  <si>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</si>
  <si>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</si>
  <si>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</si>
  <si>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</si>
  <si>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</si>
  <si>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</si>
  <si>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</si>
  <si>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</si>
  <si>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</si>
  <si>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</si>
  <si>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</si>
  <si>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</si>
  <si>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</si>
  <si>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</si>
  <si>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</si>
  <si>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</si>
  <si>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</si>
  <si>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</si>
  <si>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</si>
  <si>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</si>
  <si>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</si>
  <si>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</si>
  <si>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</si>
  <si>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</si>
  <si>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</si>
  <si>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</si>
  <si>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</si>
  <si>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</si>
  <si>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</si>
  <si>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</si>
  <si>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</si>
  <si>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</si>
  <si>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</si>
  <si>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</si>
  <si>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</si>
  <si>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</si>
  <si>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</si>
  <si>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</si>
  <si>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</si>
  <si>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</si>
  <si>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</si>
  <si>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</si>
  <si>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</si>
  <si>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</si>
  <si>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</si>
  <si>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</si>
  <si>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</si>
  <si>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</si>
  <si>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</si>
  <si>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</si>
  <si>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</si>
  <si>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</si>
  <si>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</si>
  <si>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</si>
  <si>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</si>
  <si>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</si>
  <si>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</si>
  <si>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</si>
  <si>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</si>
  <si>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</si>
  <si>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</si>
  <si>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</si>
  <si>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</si>
  <si>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</si>
  <si>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</si>
  <si>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</si>
  <si>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</si>
  <si>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</si>
  <si>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</si>
  <si>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</si>
  <si>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</si>
  <si>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</si>
  <si>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</si>
  <si>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</si>
  <si>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</si>
  <si>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</si>
  <si>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</si>
  <si>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</si>
  <si>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</si>
  <si>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</si>
  <si>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</si>
  <si>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</si>
  <si>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</si>
  <si>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</si>
  <si>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</si>
  <si>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</si>
  <si>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</si>
  <si>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</si>
  <si>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</si>
  <si>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</si>
  <si>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</si>
  <si>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</si>
  <si>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</si>
  <si>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</si>
  <si>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</si>
  <si>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</si>
  <si>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</si>
  <si>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</si>
  <si>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</si>
  <si>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</si>
  <si>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</si>
  <si>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</si>
  <si>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</si>
  <si>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</si>
  <si>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</si>
  <si>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</si>
  <si>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</si>
  <si>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</si>
  <si>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</si>
  <si>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</si>
  <si>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</si>
  <si>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</si>
  <si>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</si>
  <si>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</si>
  <si>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</si>
  <si>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</si>
  <si>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</si>
  <si>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</si>
  <si>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</si>
  <si>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</si>
  <si>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</si>
  <si>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</si>
  <si>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</si>
  <si>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</si>
  <si>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</si>
  <si>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</si>
  <si>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</si>
  <si>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</si>
  <si>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</si>
  <si>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</si>
  <si>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</si>
  <si>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</si>
  <si>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</si>
  <si>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</si>
  <si>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</si>
  <si>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</si>
  <si>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</si>
  <si>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</si>
  <si>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</si>
  <si>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</si>
  <si>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</si>
  <si>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</si>
  <si>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</si>
  <si>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</si>
  <si>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</si>
  <si>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</si>
  <si>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</si>
  <si>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</si>
  <si>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</si>
  <si>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</si>
  <si>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</si>
  <si>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</si>
  <si>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</si>
  <si>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</si>
  <si>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</si>
  <si>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</si>
  <si>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</si>
  <si>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</si>
  <si>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</si>
  <si>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</si>
  <si>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</si>
  <si>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</si>
  <si>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</si>
  <si>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</si>
  <si>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</si>
  <si>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</si>
  <si>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</si>
  <si>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</si>
  <si>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</si>
  <si>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</si>
  <si>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</si>
  <si>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</si>
  <si>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</si>
  <si>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</si>
  <si>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</si>
  <si>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</si>
  <si>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</si>
  <si>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</si>
  <si>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</si>
  <si>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</si>
  <si>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</si>
  <si>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</si>
  <si>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</si>
  <si>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</si>
  <si>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</si>
  <si>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</si>
  <si>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</si>
  <si>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</si>
  <si>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</si>
  <si>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</si>
  <si>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</si>
  <si>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</si>
  <si>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</si>
  <si>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</si>
  <si>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</si>
  <si>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</si>
  <si>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</si>
  <si>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</si>
  <si>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</si>
  <si>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</si>
  <si>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</si>
  <si>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</si>
  <si>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</si>
  <si>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</si>
  <si>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</si>
  <si>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</si>
  <si>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</si>
  <si>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</si>
  <si>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</si>
  <si>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</si>
  <si>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</si>
  <si>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</si>
  <si>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</si>
  <si>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</si>
  <si>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</si>
  <si>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</si>
  <si>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</si>
  <si>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</si>
  <si>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</si>
  <si>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</si>
  <si>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</si>
  <si>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</si>
  <si>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</si>
  <si>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</si>
  <si>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</si>
  <si>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</si>
  <si>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</si>
  <si>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</si>
  <si>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</si>
  <si>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</si>
  <si>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</si>
  <si>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</si>
  <si>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</si>
  <si>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</si>
  <si>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</si>
  <si>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</si>
  <si>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</si>
  <si>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</si>
  <si>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</si>
  <si>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</si>
  <si>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</si>
  <si>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</si>
  <si>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</si>
  <si>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</si>
  <si>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</si>
  <si>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</si>
  <si>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</si>
  <si>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</si>
  <si>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</si>
  <si>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</si>
  <si>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</si>
  <si>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</si>
  <si>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</si>
  <si>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</si>
  <si>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</si>
  <si>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</si>
  <si>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</si>
  <si>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</si>
  <si>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</si>
  <si>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</si>
  <si>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</si>
  <si>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</si>
  <si>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</si>
  <si>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</si>
  <si>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</si>
  <si>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</si>
  <si>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</si>
  <si>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</si>
  <si>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</si>
  <si>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</si>
  <si>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</si>
  <si>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</si>
  <si>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</si>
  <si>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</si>
  <si>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</si>
  <si>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</si>
  <si>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</si>
  <si>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</si>
  <si>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</si>
  <si>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</si>
  <si>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</si>
  <si>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</si>
  <si>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</si>
  <si>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</si>
  <si>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080051022</t>
  </si>
  <si>
    <t>26187994862</t>
  </si>
  <si>
    <t>199</t>
  </si>
  <si>
    <t>HR</t>
  </si>
  <si>
    <t>74780000M0GHQ1VXJU20</t>
  </si>
  <si>
    <t>CROATIA osiguranje d.d.</t>
  </si>
  <si>
    <t>10 000</t>
  </si>
  <si>
    <t>ZAGREB</t>
  </si>
  <si>
    <t>Vatroslava Jagića 33</t>
  </si>
  <si>
    <t>info@crosig.hr</t>
  </si>
  <si>
    <t>www.crosig.hr</t>
  </si>
  <si>
    <t>RN</t>
  </si>
  <si>
    <t>Jelena Matijević</t>
  </si>
  <si>
    <t>01/633 3135</t>
  </si>
  <si>
    <t>jelena.matijevic@crosig.hr</t>
  </si>
  <si>
    <t>No</t>
  </si>
  <si>
    <t>KN</t>
  </si>
  <si>
    <t>As at: 30.9.2020.</t>
  </si>
  <si>
    <t>For the period: 1.1.2020. - 30.9.2020.</t>
  </si>
  <si>
    <t>For the period: 1.7.2020. - 30.9.2020.</t>
  </si>
  <si>
    <t>For the period 1.1.2020.-30.9.2020.</t>
  </si>
  <si>
    <t>For the period: 1.1.2020.-30.9.2020.</t>
  </si>
  <si>
    <r>
      <t xml:space="preserve">NOTES TO FINANCIAL STATEMENTS - TFI
(drawn up for quarterly reporting periods)
Name of the issuer:   </t>
    </r>
    <r>
      <rPr>
        <b/>
        <sz val="10"/>
        <rFont val="Arial"/>
        <family val="2"/>
        <charset val="238"/>
      </rPr>
      <t>Croatia osiguranje d.d.</t>
    </r>
    <r>
      <rPr>
        <sz val="10"/>
        <rFont val="Arial"/>
        <family val="2"/>
        <charset val="238"/>
      </rPr>
      <t xml:space="preserve">
Personal identification number (OIB):   </t>
    </r>
    <r>
      <rPr>
        <b/>
        <sz val="10"/>
        <rFont val="Arial"/>
        <family val="2"/>
        <charset val="238"/>
      </rPr>
      <t>26187994862</t>
    </r>
    <r>
      <rPr>
        <sz val="10"/>
        <rFont val="Arial"/>
        <family val="2"/>
        <charset val="238"/>
      </rPr>
      <t xml:space="preserve">
Reporting period: </t>
    </r>
    <r>
      <rPr>
        <b/>
        <sz val="10"/>
        <rFont val="Arial"/>
        <family val="2"/>
        <charset val="238"/>
      </rPr>
      <t>1.1.2020. - 30.9.2020.</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Comments on business events and the result have been prepared as part of the Quaterly Management Report in financial statements for the quarterly reporting period.
Annual financial statements for the year 2019, for the purpose of understanding information published in the notes to the financial statements  for the quarterly reporting period, is accessible on the Company's web site, on the web site of Zagreb Stock Exchange and on the web site of SRPI - HANFA.
Accounting policies and measurement methods which are used in the preparation of financial statements for the reporting period are the same as those which are used for preparation of the audited financial statements for the year 2019. Details are shown in Notes in financial statements for quarterly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</si>
</sst>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5"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u/>
      <sz val="10"/>
      <color theme="10"/>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1" fillId="0" borderId="0"/>
    <xf numFmtId="0" fontId="11" fillId="0" borderId="0"/>
    <xf numFmtId="0" fontId="6" fillId="0" borderId="0"/>
    <xf numFmtId="0" fontId="15" fillId="0" borderId="0">
      <alignment vertical="top"/>
    </xf>
    <xf numFmtId="0" fontId="1" fillId="0" borderId="0"/>
    <xf numFmtId="0" fontId="34" fillId="0" borderId="0" applyNumberFormat="0" applyFill="0" applyBorder="0" applyAlignment="0" applyProtection="0"/>
  </cellStyleXfs>
  <cellXfs count="264">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18" fillId="0" borderId="44" xfId="0" applyNumberFormat="1" applyFont="1" applyFill="1" applyBorder="1" applyAlignment="1" applyProtection="1">
      <alignment horizontal="right" vertical="center" shrinkToFit="1"/>
      <protection locked="0"/>
    </xf>
    <xf numFmtId="3" fontId="2" fillId="0" borderId="44" xfId="0" applyNumberFormat="1" applyFont="1" applyBorder="1" applyAlignment="1" applyProtection="1">
      <alignment horizontal="right" vertical="center" shrinkToFit="1"/>
      <protection locked="0"/>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4" xfId="0" applyNumberFormat="1" applyFont="1" applyFill="1" applyBorder="1" applyAlignment="1" applyProtection="1">
      <alignment horizontal="right" vertical="center" shrinkToFit="1"/>
      <protection locked="0"/>
    </xf>
    <xf numFmtId="3" fontId="22" fillId="5" borderId="44"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50" xfId="5" applyFont="1" applyFill="1" applyBorder="1" applyAlignment="1">
      <alignment vertical="center"/>
    </xf>
    <xf numFmtId="0" fontId="29" fillId="0" borderId="0" xfId="5" applyFont="1" applyFill="1"/>
    <xf numFmtId="0" fontId="4" fillId="4" borderId="46" xfId="5" applyFont="1" applyFill="1" applyBorder="1" applyAlignment="1">
      <alignment vertical="center" wrapText="1"/>
    </xf>
    <xf numFmtId="0" fontId="4" fillId="4" borderId="0" xfId="5" applyFont="1" applyFill="1" applyBorder="1" applyAlignment="1">
      <alignment horizontal="right" vertical="center" wrapText="1"/>
    </xf>
    <xf numFmtId="0" fontId="4" fillId="4" borderId="0" xfId="5" applyFont="1" applyFill="1" applyBorder="1" applyAlignment="1">
      <alignmen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6" xfId="5" applyFont="1" applyFill="1" applyBorder="1" applyAlignment="1">
      <alignment wrapText="1"/>
    </xf>
    <xf numFmtId="0" fontId="27" fillId="4" borderId="47" xfId="5" applyFont="1" applyFill="1" applyBorder="1" applyAlignment="1">
      <alignment wrapText="1"/>
    </xf>
    <xf numFmtId="0" fontId="27" fillId="4" borderId="46" xfId="5" applyFont="1" applyFill="1" applyBorder="1"/>
    <xf numFmtId="0" fontId="27" fillId="4" borderId="0" xfId="5" applyFont="1" applyFill="1" applyBorder="1"/>
    <xf numFmtId="0" fontId="27" fillId="4" borderId="0" xfId="5" applyFont="1" applyFill="1" applyBorder="1" applyAlignment="1">
      <alignment wrapText="1"/>
    </xf>
    <xf numFmtId="0" fontId="27" fillId="4" borderId="47" xfId="5" applyFont="1" applyFill="1" applyBorder="1"/>
    <xf numFmtId="0" fontId="5" fillId="4" borderId="0" xfId="5" applyFont="1" applyFill="1" applyBorder="1" applyAlignment="1">
      <alignment horizontal="right" vertical="center" wrapText="1"/>
    </xf>
    <xf numFmtId="0" fontId="28" fillId="4" borderId="47" xfId="5" applyFont="1" applyFill="1" applyBorder="1" applyAlignment="1">
      <alignment vertical="center"/>
    </xf>
    <xf numFmtId="0" fontId="5" fillId="4" borderId="46" xfId="5" applyFont="1" applyFill="1" applyBorder="1" applyAlignment="1">
      <alignment horizontal="right" vertical="center" wrapText="1"/>
    </xf>
    <xf numFmtId="0" fontId="28" fillId="4" borderId="0" xfId="5" applyFont="1" applyFill="1" applyBorder="1" applyAlignment="1">
      <alignment vertical="center"/>
    </xf>
    <xf numFmtId="0" fontId="27" fillId="4" borderId="0" xfId="5" applyFont="1" applyFill="1" applyBorder="1" applyAlignment="1">
      <alignment vertical="top"/>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wrapText="1"/>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4" borderId="46" xfId="5" applyFont="1" applyFill="1" applyBorder="1" applyAlignment="1" applyProtection="1">
      <alignment horizontal="right" vertical="center"/>
      <protection locked="0"/>
    </xf>
    <xf numFmtId="0" fontId="4" fillId="4" borderId="0" xfId="5" applyFont="1" applyFill="1" applyBorder="1" applyAlignment="1" applyProtection="1">
      <alignment horizontal="right" vertical="center"/>
      <protection locked="0"/>
    </xf>
    <xf numFmtId="0" fontId="4" fillId="4" borderId="47" xfId="5" applyFont="1" applyFill="1" applyBorder="1" applyAlignment="1" applyProtection="1">
      <alignment horizontal="center" vertical="center"/>
      <protection locked="0"/>
    </xf>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5" fillId="4" borderId="52" xfId="5" applyFont="1" applyFill="1" applyBorder="1" applyAlignment="1">
      <alignment horizontal="left" vertical="center" wrapText="1"/>
    </xf>
    <xf numFmtId="0" fontId="27" fillId="4" borderId="0" xfId="5" applyFont="1" applyFill="1" applyBorder="1"/>
    <xf numFmtId="0" fontId="34" fillId="7" borderId="48" xfId="6" applyFill="1" applyBorder="1" applyAlignment="1" applyProtection="1">
      <alignment vertical="center"/>
      <protection locked="0"/>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5" fillId="4" borderId="0" xfId="5" applyFont="1" applyFill="1" applyBorder="1" applyAlignment="1">
      <alignment vertical="center"/>
    </xf>
    <xf numFmtId="49" fontId="4" fillId="7" borderId="48" xfId="5" applyNumberFormat="1" applyFont="1" applyFill="1" applyBorder="1" applyAlignment="1" applyProtection="1">
      <alignment vertical="center"/>
      <protection locked="0"/>
    </xf>
    <xf numFmtId="49" fontId="4" fillId="7" borderId="10" xfId="5" applyNumberFormat="1" applyFont="1" applyFill="1" applyBorder="1" applyAlignment="1" applyProtection="1">
      <alignment vertical="center"/>
      <protection locked="0"/>
    </xf>
    <xf numFmtId="49" fontId="4" fillId="7" borderId="49" xfId="5" applyNumberFormat="1" applyFont="1" applyFill="1" applyBorder="1" applyAlignment="1" applyProtection="1">
      <alignment vertical="center"/>
      <protection locked="0"/>
    </xf>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27" fillId="4" borderId="0" xfId="5" applyFont="1" applyFill="1" applyBorder="1" applyAlignment="1">
      <alignment vertical="top"/>
    </xf>
    <xf numFmtId="0" fontId="5" fillId="4" borderId="0" xfId="5" applyFont="1" applyFill="1" applyBorder="1" applyAlignment="1">
      <alignment vertical="top"/>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27" fillId="4" borderId="0" xfId="5" applyFont="1" applyFill="1" applyBorder="1" applyProtection="1">
      <protection locked="0"/>
    </xf>
    <xf numFmtId="0" fontId="27" fillId="4" borderId="0" xfId="5" applyFont="1" applyFill="1" applyBorder="1" applyAlignment="1">
      <alignment vertical="top" wrapText="1"/>
    </xf>
    <xf numFmtId="0" fontId="5" fillId="4" borderId="46" xfId="5" applyFont="1" applyFill="1" applyBorder="1" applyAlignment="1">
      <alignment horizontal="center" vertical="center"/>
    </xf>
    <xf numFmtId="0" fontId="5" fillId="4" borderId="46" xfId="5" applyFont="1" applyFill="1" applyBorder="1" applyAlignment="1">
      <alignment horizontal="right" vertical="center"/>
    </xf>
    <xf numFmtId="0" fontId="5" fillId="4" borderId="0" xfId="5" applyFont="1" applyFill="1" applyBorder="1" applyAlignment="1">
      <alignment horizontal="right" vertical="center"/>
    </xf>
    <xf numFmtId="0" fontId="28" fillId="4" borderId="0" xfId="5" applyFont="1" applyFill="1" applyBorder="1" applyAlignment="1">
      <alignment vertical="center"/>
    </xf>
    <xf numFmtId="0" fontId="27" fillId="7" borderId="48" xfId="5" applyFont="1" applyFill="1" applyBorder="1" applyProtection="1">
      <protection locked="0"/>
    </xf>
    <xf numFmtId="0" fontId="27" fillId="7" borderId="10" xfId="5" applyFont="1" applyFill="1" applyBorder="1" applyProtection="1">
      <protection locked="0"/>
    </xf>
    <xf numFmtId="0" fontId="27" fillId="7" borderId="49" xfId="5" applyFont="1" applyFill="1" applyBorder="1" applyProtection="1">
      <protection locked="0"/>
    </xf>
    <xf numFmtId="0" fontId="5" fillId="4" borderId="47" xfId="5" applyFont="1" applyFill="1" applyBorder="1" applyAlignment="1">
      <alignment horizontal="right" vertical="center" wrapText="1"/>
    </xf>
    <xf numFmtId="49" fontId="4" fillId="7" borderId="48" xfId="5" applyNumberFormat="1" applyFont="1" applyFill="1" applyBorder="1" applyAlignment="1" applyProtection="1">
      <alignment horizontal="center" vertical="center"/>
      <protection locked="0"/>
    </xf>
    <xf numFmtId="49" fontId="4" fillId="7" borderId="49" xfId="5" applyNumberFormat="1" applyFont="1" applyFill="1" applyBorder="1" applyAlignment="1" applyProtection="1">
      <alignment horizontal="center" vertical="center"/>
      <protection locked="0"/>
    </xf>
    <xf numFmtId="0" fontId="28" fillId="4" borderId="46" xfId="5" applyFont="1" applyFill="1" applyBorder="1" applyAlignment="1">
      <alignment vertical="center"/>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27" fillId="4" borderId="46" xfId="5" applyFont="1" applyFill="1" applyBorder="1" applyAlignment="1">
      <alignment wrapText="1"/>
    </xf>
    <xf numFmtId="0" fontId="27" fillId="4" borderId="0" xfId="5" applyFont="1" applyFill="1" applyBorder="1" applyAlignment="1">
      <alignment wrapText="1"/>
    </xf>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7" xfId="5" applyFont="1" applyFill="1" applyBorder="1" applyAlignment="1">
      <alignment horizontal="right" vertical="center"/>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Border="1" applyAlignment="1" applyProtection="1">
      <alignment vertical="center" wrapText="1"/>
    </xf>
    <xf numFmtId="0" fontId="2" fillId="6" borderId="44" xfId="0" applyFont="1" applyFill="1" applyBorder="1" applyAlignment="1" applyProtection="1">
      <alignment vertical="center" wrapText="1"/>
    </xf>
    <xf numFmtId="0" fontId="2" fillId="0" borderId="44" xfId="0" applyFont="1" applyFill="1" applyBorder="1" applyAlignment="1" applyProtection="1">
      <alignment vertical="center" wrapText="1"/>
    </xf>
    <xf numFmtId="0" fontId="7" fillId="6" borderId="44" xfId="0" applyFont="1" applyFill="1" applyBorder="1" applyAlignment="1" applyProtection="1">
      <alignment vertical="center" wrapText="1"/>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7" fillId="0" borderId="44" xfId="0" applyFont="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2" fillId="0" borderId="27" xfId="0" applyFont="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1" fillId="0" borderId="44" xfId="0" applyFont="1" applyFill="1" applyBorder="1" applyAlignment="1" applyProtection="1">
      <alignment vertical="center" wrapText="1"/>
    </xf>
    <xf numFmtId="0" fontId="7"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vertical="center" wrapText="1"/>
    </xf>
    <xf numFmtId="0" fontId="7" fillId="0" borderId="39" xfId="0" applyFont="1" applyFill="1" applyBorder="1" applyAlignment="1" applyProtection="1">
      <alignment vertical="center" wrapText="1"/>
    </xf>
    <xf numFmtId="0" fontId="2" fillId="0" borderId="39" xfId="0" applyFont="1" applyBorder="1" applyAlignment="1" applyProtection="1">
      <alignment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2" fillId="6" borderId="39" xfId="0" applyFont="1" applyFill="1" applyBorder="1" applyAlignment="1" applyProtection="1">
      <alignment vertical="center"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4" fontId="12"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4" fontId="4" fillId="2" borderId="44" xfId="0" applyNumberFormat="1" applyFont="1" applyFill="1" applyBorder="1" applyAlignment="1" applyProtection="1">
      <alignment horizontal="center" vertical="center" wrapText="1"/>
    </xf>
    <xf numFmtId="0" fontId="11" fillId="0" borderId="0" xfId="0" applyFont="1" applyAlignment="1">
      <alignment horizontal="left" vertical="top" wrapText="1"/>
    </xf>
    <xf numFmtId="0" fontId="0" fillId="0" borderId="0" xfId="0" applyAlignment="1">
      <alignment horizontal="left" vertical="top"/>
    </xf>
  </cellXfs>
  <cellStyles count="7">
    <cellStyle name="Hyperlink" xfId="6" builtinId="8"/>
    <cellStyle name="Normal" xfId="0" builtinId="0"/>
    <cellStyle name="Normal 12" xfId="1" xr:uid="{00000000-0005-0000-0000-000002000000}"/>
    <cellStyle name="Normal 2" xfId="2" xr:uid="{00000000-0005-0000-0000-000003000000}"/>
    <cellStyle name="Normal 3" xfId="5" xr:uid="{00000000-0005-0000-0000-000004000000}"/>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jelena.matijevic@crosig.hr" TargetMode="External"/><Relationship Id="rId4"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zoomScale="80" zoomScaleNormal="80" workbookViewId="0">
      <selection activeCell="C11" sqref="C11:D18"/>
    </sheetView>
  </sheetViews>
  <sheetFormatPr defaultColWidth="9.1796875" defaultRowHeight="14.5" x14ac:dyDescent="0.35"/>
  <cols>
    <col min="1" max="8" width="9.1796875" style="77"/>
    <col min="9" max="9" width="20" style="77" customWidth="1"/>
    <col min="10" max="16384" width="9.1796875" style="77"/>
  </cols>
  <sheetData>
    <row r="1" spans="1:10" ht="15.5" x14ac:dyDescent="0.35">
      <c r="A1" s="170" t="s">
        <v>0</v>
      </c>
      <c r="B1" s="171"/>
      <c r="C1" s="171"/>
      <c r="D1" s="75"/>
      <c r="E1" s="75"/>
      <c r="F1" s="75"/>
      <c r="G1" s="75"/>
      <c r="H1" s="75"/>
      <c r="I1" s="75"/>
      <c r="J1" s="76"/>
    </row>
    <row r="2" spans="1:10" ht="14.5" customHeight="1" x14ac:dyDescent="0.35">
      <c r="A2" s="172" t="s">
        <v>1</v>
      </c>
      <c r="B2" s="173"/>
      <c r="C2" s="173"/>
      <c r="D2" s="173"/>
      <c r="E2" s="173"/>
      <c r="F2" s="173"/>
      <c r="G2" s="173"/>
      <c r="H2" s="173"/>
      <c r="I2" s="173"/>
      <c r="J2" s="174"/>
    </row>
    <row r="3" spans="1:10" x14ac:dyDescent="0.35">
      <c r="A3" s="78"/>
      <c r="B3" s="79"/>
      <c r="C3" s="79"/>
      <c r="D3" s="79"/>
      <c r="E3" s="79"/>
      <c r="F3" s="79"/>
      <c r="G3" s="79"/>
      <c r="H3" s="79"/>
      <c r="I3" s="79"/>
      <c r="J3" s="80"/>
    </row>
    <row r="4" spans="1:10" ht="33.65" customHeight="1" x14ac:dyDescent="0.35">
      <c r="A4" s="175" t="s">
        <v>2</v>
      </c>
      <c r="B4" s="176"/>
      <c r="C4" s="176"/>
      <c r="D4" s="176"/>
      <c r="E4" s="177">
        <v>43831</v>
      </c>
      <c r="F4" s="178"/>
      <c r="G4" s="81" t="s">
        <v>3</v>
      </c>
      <c r="H4" s="177">
        <v>44104</v>
      </c>
      <c r="I4" s="178"/>
      <c r="J4" s="82"/>
    </row>
    <row r="5" spans="1:10" s="83" customFormat="1" ht="10.15" customHeight="1" x14ac:dyDescent="0.35">
      <c r="A5" s="179"/>
      <c r="B5" s="180"/>
      <c r="C5" s="180"/>
      <c r="D5" s="180"/>
      <c r="E5" s="180"/>
      <c r="F5" s="180"/>
      <c r="G5" s="180"/>
      <c r="H5" s="180"/>
      <c r="I5" s="180"/>
      <c r="J5" s="181"/>
    </row>
    <row r="6" spans="1:10" ht="20.5" customHeight="1" x14ac:dyDescent="0.35">
      <c r="A6" s="84"/>
      <c r="B6" s="85" t="s">
        <v>4</v>
      </c>
      <c r="C6" s="86"/>
      <c r="D6" s="86"/>
      <c r="E6" s="92">
        <v>2020</v>
      </c>
      <c r="F6" s="87"/>
      <c r="G6" s="81"/>
      <c r="H6" s="87"/>
      <c r="I6" s="88"/>
      <c r="J6" s="89"/>
    </row>
    <row r="7" spans="1:10" s="91" customFormat="1" ht="10.9" customHeight="1" x14ac:dyDescent="0.35">
      <c r="A7" s="84"/>
      <c r="B7" s="86"/>
      <c r="C7" s="86"/>
      <c r="D7" s="86"/>
      <c r="E7" s="90"/>
      <c r="F7" s="90"/>
      <c r="G7" s="81"/>
      <c r="H7" s="87"/>
      <c r="I7" s="88"/>
      <c r="J7" s="89"/>
    </row>
    <row r="8" spans="1:10" ht="20.5" customHeight="1" x14ac:dyDescent="0.35">
      <c r="A8" s="84"/>
      <c r="B8" s="85" t="s">
        <v>5</v>
      </c>
      <c r="C8" s="86"/>
      <c r="D8" s="86"/>
      <c r="E8" s="92">
        <v>3</v>
      </c>
      <c r="F8" s="87"/>
      <c r="G8" s="81"/>
      <c r="H8" s="87"/>
      <c r="I8" s="88"/>
      <c r="J8" s="89"/>
    </row>
    <row r="9" spans="1:10" s="91" customFormat="1" ht="10.9" customHeight="1" x14ac:dyDescent="0.35">
      <c r="A9" s="84"/>
      <c r="B9" s="86"/>
      <c r="C9" s="86"/>
      <c r="D9" s="86"/>
      <c r="E9" s="90"/>
      <c r="F9" s="90"/>
      <c r="G9" s="81"/>
      <c r="H9" s="90"/>
      <c r="I9" s="93"/>
      <c r="J9" s="89"/>
    </row>
    <row r="10" spans="1:10" ht="37.9" customHeight="1" x14ac:dyDescent="0.35">
      <c r="A10" s="184" t="s">
        <v>6</v>
      </c>
      <c r="B10" s="185"/>
      <c r="C10" s="185"/>
      <c r="D10" s="185"/>
      <c r="E10" s="185"/>
      <c r="F10" s="185"/>
      <c r="G10" s="185"/>
      <c r="H10" s="185"/>
      <c r="I10" s="185"/>
      <c r="J10" s="94"/>
    </row>
    <row r="11" spans="1:10" ht="24.65" customHeight="1" x14ac:dyDescent="0.35">
      <c r="A11" s="158" t="s">
        <v>7</v>
      </c>
      <c r="B11" s="186"/>
      <c r="C11" s="165" t="s">
        <v>483</v>
      </c>
      <c r="D11" s="166"/>
      <c r="E11" s="95"/>
      <c r="F11" s="129" t="s">
        <v>8</v>
      </c>
      <c r="G11" s="164"/>
      <c r="H11" s="146" t="s">
        <v>487</v>
      </c>
      <c r="I11" s="147"/>
      <c r="J11" s="96"/>
    </row>
    <row r="12" spans="1:10" ht="14.5" customHeight="1" x14ac:dyDescent="0.35">
      <c r="A12" s="97"/>
      <c r="B12" s="98"/>
      <c r="C12" s="98"/>
      <c r="D12" s="98"/>
      <c r="E12" s="183"/>
      <c r="F12" s="183"/>
      <c r="G12" s="183"/>
      <c r="H12" s="183"/>
      <c r="I12" s="99"/>
      <c r="J12" s="96"/>
    </row>
    <row r="13" spans="1:10" ht="21" customHeight="1" x14ac:dyDescent="0.35">
      <c r="A13" s="128" t="s">
        <v>9</v>
      </c>
      <c r="B13" s="164"/>
      <c r="C13" s="165" t="s">
        <v>484</v>
      </c>
      <c r="D13" s="166"/>
      <c r="E13" s="182"/>
      <c r="F13" s="183"/>
      <c r="G13" s="183"/>
      <c r="H13" s="183"/>
      <c r="I13" s="99"/>
      <c r="J13" s="96"/>
    </row>
    <row r="14" spans="1:10" ht="10.9" customHeight="1" x14ac:dyDescent="0.35">
      <c r="A14" s="95"/>
      <c r="B14" s="99"/>
      <c r="C14" s="98"/>
      <c r="D14" s="98"/>
      <c r="E14" s="135"/>
      <c r="F14" s="135"/>
      <c r="G14" s="135"/>
      <c r="H14" s="135"/>
      <c r="I14" s="98"/>
      <c r="J14" s="100"/>
    </row>
    <row r="15" spans="1:10" ht="22.9" customHeight="1" x14ac:dyDescent="0.35">
      <c r="A15" s="128" t="s">
        <v>10</v>
      </c>
      <c r="B15" s="164"/>
      <c r="C15" s="165" t="s">
        <v>485</v>
      </c>
      <c r="D15" s="166"/>
      <c r="E15" s="167"/>
      <c r="F15" s="160"/>
      <c r="G15" s="101" t="s">
        <v>11</v>
      </c>
      <c r="H15" s="146" t="s">
        <v>488</v>
      </c>
      <c r="I15" s="147"/>
      <c r="J15" s="102"/>
    </row>
    <row r="16" spans="1:10" ht="10.9" customHeight="1" x14ac:dyDescent="0.35">
      <c r="A16" s="95"/>
      <c r="B16" s="99"/>
      <c r="C16" s="98"/>
      <c r="D16" s="98"/>
      <c r="E16" s="135"/>
      <c r="F16" s="135"/>
      <c r="G16" s="135"/>
      <c r="H16" s="135"/>
      <c r="I16" s="98"/>
      <c r="J16" s="100"/>
    </row>
    <row r="17" spans="1:10" ht="22.9" customHeight="1" x14ac:dyDescent="0.35">
      <c r="A17" s="103"/>
      <c r="B17" s="101" t="s">
        <v>12</v>
      </c>
      <c r="C17" s="165" t="s">
        <v>486</v>
      </c>
      <c r="D17" s="166"/>
      <c r="E17" s="104"/>
      <c r="F17" s="104"/>
      <c r="G17" s="104"/>
      <c r="H17" s="104"/>
      <c r="I17" s="104"/>
      <c r="J17" s="102"/>
    </row>
    <row r="18" spans="1:10" x14ac:dyDescent="0.35">
      <c r="A18" s="168"/>
      <c r="B18" s="169"/>
      <c r="C18" s="135"/>
      <c r="D18" s="135"/>
      <c r="E18" s="135"/>
      <c r="F18" s="135"/>
      <c r="G18" s="135"/>
      <c r="H18" s="135"/>
      <c r="I18" s="98"/>
      <c r="J18" s="100"/>
    </row>
    <row r="19" spans="1:10" x14ac:dyDescent="0.35">
      <c r="A19" s="158" t="s">
        <v>13</v>
      </c>
      <c r="B19" s="159"/>
      <c r="C19" s="137" t="s">
        <v>489</v>
      </c>
      <c r="D19" s="138"/>
      <c r="E19" s="138"/>
      <c r="F19" s="138"/>
      <c r="G19" s="138"/>
      <c r="H19" s="138"/>
      <c r="I19" s="138"/>
      <c r="J19" s="139"/>
    </row>
    <row r="20" spans="1:10" x14ac:dyDescent="0.35">
      <c r="A20" s="97"/>
      <c r="B20" s="98"/>
      <c r="C20" s="105"/>
      <c r="D20" s="98"/>
      <c r="E20" s="135"/>
      <c r="F20" s="135"/>
      <c r="G20" s="135"/>
      <c r="H20" s="135"/>
      <c r="I20" s="98"/>
      <c r="J20" s="100"/>
    </row>
    <row r="21" spans="1:10" x14ac:dyDescent="0.35">
      <c r="A21" s="158" t="s">
        <v>14</v>
      </c>
      <c r="B21" s="159"/>
      <c r="C21" s="146" t="s">
        <v>490</v>
      </c>
      <c r="D21" s="147"/>
      <c r="E21" s="135"/>
      <c r="F21" s="135"/>
      <c r="G21" s="137" t="s">
        <v>491</v>
      </c>
      <c r="H21" s="138"/>
      <c r="I21" s="138"/>
      <c r="J21" s="139"/>
    </row>
    <row r="22" spans="1:10" x14ac:dyDescent="0.35">
      <c r="A22" s="97"/>
      <c r="B22" s="98"/>
      <c r="C22" s="98"/>
      <c r="D22" s="98"/>
      <c r="E22" s="135"/>
      <c r="F22" s="135"/>
      <c r="G22" s="135"/>
      <c r="H22" s="135"/>
      <c r="I22" s="98"/>
      <c r="J22" s="100"/>
    </row>
    <row r="23" spans="1:10" x14ac:dyDescent="0.35">
      <c r="A23" s="158" t="s">
        <v>15</v>
      </c>
      <c r="B23" s="159"/>
      <c r="C23" s="137" t="s">
        <v>492</v>
      </c>
      <c r="D23" s="138"/>
      <c r="E23" s="138"/>
      <c r="F23" s="138"/>
      <c r="G23" s="138"/>
      <c r="H23" s="138"/>
      <c r="I23" s="138"/>
      <c r="J23" s="139"/>
    </row>
    <row r="24" spans="1:10" x14ac:dyDescent="0.35">
      <c r="A24" s="97"/>
      <c r="B24" s="98"/>
      <c r="C24" s="98"/>
      <c r="D24" s="98"/>
      <c r="E24" s="135"/>
      <c r="F24" s="135"/>
      <c r="G24" s="135"/>
      <c r="H24" s="135"/>
      <c r="I24" s="98"/>
      <c r="J24" s="100"/>
    </row>
    <row r="25" spans="1:10" x14ac:dyDescent="0.35">
      <c r="A25" s="158" t="s">
        <v>16</v>
      </c>
      <c r="B25" s="159"/>
      <c r="C25" s="161" t="s">
        <v>493</v>
      </c>
      <c r="D25" s="162"/>
      <c r="E25" s="162"/>
      <c r="F25" s="162"/>
      <c r="G25" s="162"/>
      <c r="H25" s="162"/>
      <c r="I25" s="162"/>
      <c r="J25" s="163"/>
    </row>
    <row r="26" spans="1:10" x14ac:dyDescent="0.35">
      <c r="A26" s="97"/>
      <c r="B26" s="98"/>
      <c r="C26" s="105"/>
      <c r="D26" s="98"/>
      <c r="E26" s="135"/>
      <c r="F26" s="135"/>
      <c r="G26" s="135"/>
      <c r="H26" s="135"/>
      <c r="I26" s="98"/>
      <c r="J26" s="100"/>
    </row>
    <row r="27" spans="1:10" x14ac:dyDescent="0.35">
      <c r="A27" s="158" t="s">
        <v>17</v>
      </c>
      <c r="B27" s="159"/>
      <c r="C27" s="161" t="s">
        <v>494</v>
      </c>
      <c r="D27" s="162"/>
      <c r="E27" s="162"/>
      <c r="F27" s="162"/>
      <c r="G27" s="162"/>
      <c r="H27" s="162"/>
      <c r="I27" s="162"/>
      <c r="J27" s="163"/>
    </row>
    <row r="28" spans="1:10" ht="13.9" customHeight="1" x14ac:dyDescent="0.35">
      <c r="A28" s="97"/>
      <c r="B28" s="98"/>
      <c r="C28" s="105"/>
      <c r="D28" s="98"/>
      <c r="E28" s="135"/>
      <c r="F28" s="135"/>
      <c r="G28" s="135"/>
      <c r="H28" s="135"/>
      <c r="I28" s="98"/>
      <c r="J28" s="100"/>
    </row>
    <row r="29" spans="1:10" ht="22.9" customHeight="1" x14ac:dyDescent="0.35">
      <c r="A29" s="128" t="s">
        <v>18</v>
      </c>
      <c r="B29" s="159"/>
      <c r="C29" s="106">
        <v>2248</v>
      </c>
      <c r="D29" s="107"/>
      <c r="E29" s="140"/>
      <c r="F29" s="140"/>
      <c r="G29" s="140"/>
      <c r="H29" s="140"/>
      <c r="I29" s="108"/>
      <c r="J29" s="109"/>
    </row>
    <row r="30" spans="1:10" x14ac:dyDescent="0.35">
      <c r="A30" s="97"/>
      <c r="B30" s="98"/>
      <c r="C30" s="98"/>
      <c r="D30" s="98"/>
      <c r="E30" s="135"/>
      <c r="F30" s="135"/>
      <c r="G30" s="135"/>
      <c r="H30" s="135"/>
      <c r="I30" s="108"/>
      <c r="J30" s="109"/>
    </row>
    <row r="31" spans="1:10" x14ac:dyDescent="0.35">
      <c r="A31" s="158" t="s">
        <v>19</v>
      </c>
      <c r="B31" s="159"/>
      <c r="C31" s="121" t="s">
        <v>500</v>
      </c>
      <c r="D31" s="157" t="s">
        <v>20</v>
      </c>
      <c r="E31" s="144"/>
      <c r="F31" s="144"/>
      <c r="G31" s="144"/>
      <c r="H31" s="110"/>
      <c r="I31" s="111" t="s">
        <v>21</v>
      </c>
      <c r="J31" s="112" t="s">
        <v>22</v>
      </c>
    </row>
    <row r="32" spans="1:10" x14ac:dyDescent="0.35">
      <c r="A32" s="158"/>
      <c r="B32" s="159"/>
      <c r="C32" s="113"/>
      <c r="D32" s="81"/>
      <c r="E32" s="160"/>
      <c r="F32" s="160"/>
      <c r="G32" s="160"/>
      <c r="H32" s="160"/>
      <c r="I32" s="108"/>
      <c r="J32" s="109"/>
    </row>
    <row r="33" spans="1:10" x14ac:dyDescent="0.35">
      <c r="A33" s="158" t="s">
        <v>23</v>
      </c>
      <c r="B33" s="159"/>
      <c r="C33" s="106" t="s">
        <v>495</v>
      </c>
      <c r="D33" s="157" t="s">
        <v>24</v>
      </c>
      <c r="E33" s="144"/>
      <c r="F33" s="144"/>
      <c r="G33" s="144"/>
      <c r="H33" s="104"/>
      <c r="I33" s="111" t="s">
        <v>25</v>
      </c>
      <c r="J33" s="112" t="s">
        <v>26</v>
      </c>
    </row>
    <row r="34" spans="1:10" x14ac:dyDescent="0.35">
      <c r="A34" s="97"/>
      <c r="B34" s="98"/>
      <c r="C34" s="98"/>
      <c r="D34" s="98"/>
      <c r="E34" s="135"/>
      <c r="F34" s="135"/>
      <c r="G34" s="135"/>
      <c r="H34" s="135"/>
      <c r="I34" s="98"/>
      <c r="J34" s="100"/>
    </row>
    <row r="35" spans="1:10" x14ac:dyDescent="0.35">
      <c r="A35" s="157" t="s">
        <v>27</v>
      </c>
      <c r="B35" s="144"/>
      <c r="C35" s="144"/>
      <c r="D35" s="144"/>
      <c r="E35" s="144" t="s">
        <v>28</v>
      </c>
      <c r="F35" s="144"/>
      <c r="G35" s="144"/>
      <c r="H35" s="144"/>
      <c r="I35" s="144"/>
      <c r="J35" s="114" t="s">
        <v>29</v>
      </c>
    </row>
    <row r="36" spans="1:10" x14ac:dyDescent="0.35">
      <c r="A36" s="97"/>
      <c r="B36" s="98"/>
      <c r="C36" s="98"/>
      <c r="D36" s="98"/>
      <c r="E36" s="135"/>
      <c r="F36" s="135"/>
      <c r="G36" s="135"/>
      <c r="H36" s="135"/>
      <c r="I36" s="98"/>
      <c r="J36" s="109"/>
    </row>
    <row r="37" spans="1:10" x14ac:dyDescent="0.35">
      <c r="A37" s="152"/>
      <c r="B37" s="153"/>
      <c r="C37" s="153"/>
      <c r="D37" s="153"/>
      <c r="E37" s="152"/>
      <c r="F37" s="153"/>
      <c r="G37" s="153"/>
      <c r="H37" s="153"/>
      <c r="I37" s="154"/>
      <c r="J37" s="126"/>
    </row>
    <row r="38" spans="1:10" x14ac:dyDescent="0.35">
      <c r="A38" s="97"/>
      <c r="B38" s="98"/>
      <c r="C38" s="105"/>
      <c r="D38" s="156"/>
      <c r="E38" s="156"/>
      <c r="F38" s="156"/>
      <c r="G38" s="156"/>
      <c r="H38" s="156"/>
      <c r="I38" s="156"/>
      <c r="J38" s="100"/>
    </row>
    <row r="39" spans="1:10" x14ac:dyDescent="0.35">
      <c r="A39" s="152"/>
      <c r="B39" s="153"/>
      <c r="C39" s="153"/>
      <c r="D39" s="154"/>
      <c r="E39" s="152"/>
      <c r="F39" s="153"/>
      <c r="G39" s="153"/>
      <c r="H39" s="153"/>
      <c r="I39" s="154"/>
      <c r="J39" s="127"/>
    </row>
    <row r="40" spans="1:10" x14ac:dyDescent="0.35">
      <c r="A40" s="97"/>
      <c r="B40" s="98"/>
      <c r="C40" s="105"/>
      <c r="D40" s="115"/>
      <c r="E40" s="156"/>
      <c r="F40" s="156"/>
      <c r="G40" s="156"/>
      <c r="H40" s="156"/>
      <c r="I40" s="99"/>
      <c r="J40" s="100"/>
    </row>
    <row r="41" spans="1:10" x14ac:dyDescent="0.35">
      <c r="A41" s="152"/>
      <c r="B41" s="153"/>
      <c r="C41" s="153"/>
      <c r="D41" s="154"/>
      <c r="E41" s="152"/>
      <c r="F41" s="153"/>
      <c r="G41" s="153"/>
      <c r="H41" s="153"/>
      <c r="I41" s="154"/>
      <c r="J41" s="127"/>
    </row>
    <row r="42" spans="1:10" x14ac:dyDescent="0.35">
      <c r="A42" s="97"/>
      <c r="B42" s="98"/>
      <c r="C42" s="105"/>
      <c r="D42" s="115"/>
      <c r="E42" s="156"/>
      <c r="F42" s="156"/>
      <c r="G42" s="156"/>
      <c r="H42" s="156"/>
      <c r="I42" s="99"/>
      <c r="J42" s="100"/>
    </row>
    <row r="43" spans="1:10" x14ac:dyDescent="0.35">
      <c r="A43" s="152"/>
      <c r="B43" s="153"/>
      <c r="C43" s="153"/>
      <c r="D43" s="154"/>
      <c r="E43" s="152"/>
      <c r="F43" s="153"/>
      <c r="G43" s="153"/>
      <c r="H43" s="153"/>
      <c r="I43" s="154"/>
      <c r="J43" s="127"/>
    </row>
    <row r="44" spans="1:10" x14ac:dyDescent="0.35">
      <c r="A44" s="116"/>
      <c r="B44" s="105"/>
      <c r="C44" s="150"/>
      <c r="D44" s="150"/>
      <c r="E44" s="135"/>
      <c r="F44" s="135"/>
      <c r="G44" s="150"/>
      <c r="H44" s="150"/>
      <c r="I44" s="150"/>
      <c r="J44" s="100"/>
    </row>
    <row r="45" spans="1:10" x14ac:dyDescent="0.35">
      <c r="A45" s="152"/>
      <c r="B45" s="153"/>
      <c r="C45" s="153"/>
      <c r="D45" s="154"/>
      <c r="E45" s="152"/>
      <c r="F45" s="153"/>
      <c r="G45" s="153"/>
      <c r="H45" s="153"/>
      <c r="I45" s="154"/>
      <c r="J45" s="127"/>
    </row>
    <row r="46" spans="1:10" x14ac:dyDescent="0.35">
      <c r="A46" s="116"/>
      <c r="B46" s="105"/>
      <c r="C46" s="105"/>
      <c r="D46" s="98"/>
      <c r="E46" s="155"/>
      <c r="F46" s="155"/>
      <c r="G46" s="150"/>
      <c r="H46" s="150"/>
      <c r="I46" s="98"/>
      <c r="J46" s="100"/>
    </row>
    <row r="47" spans="1:10" x14ac:dyDescent="0.35">
      <c r="A47" s="152"/>
      <c r="B47" s="153"/>
      <c r="C47" s="153"/>
      <c r="D47" s="154"/>
      <c r="E47" s="152"/>
      <c r="F47" s="153"/>
      <c r="G47" s="153"/>
      <c r="H47" s="153"/>
      <c r="I47" s="154"/>
      <c r="J47" s="106"/>
    </row>
    <row r="48" spans="1:10" s="122" customFormat="1" x14ac:dyDescent="0.35">
      <c r="A48" s="123"/>
      <c r="B48" s="124"/>
      <c r="C48" s="124"/>
      <c r="D48" s="124"/>
      <c r="E48" s="124"/>
      <c r="F48" s="124"/>
      <c r="G48" s="124"/>
      <c r="H48" s="124"/>
      <c r="I48" s="124"/>
      <c r="J48" s="125"/>
    </row>
    <row r="49" spans="1:10" x14ac:dyDescent="0.35">
      <c r="A49" s="116"/>
      <c r="B49" s="105"/>
      <c r="C49" s="105"/>
      <c r="D49" s="98"/>
      <c r="E49" s="135"/>
      <c r="F49" s="135"/>
      <c r="G49" s="150"/>
      <c r="H49" s="150"/>
      <c r="I49" s="98"/>
      <c r="J49" s="117" t="s">
        <v>30</v>
      </c>
    </row>
    <row r="50" spans="1:10" ht="14.5" customHeight="1" x14ac:dyDescent="0.35">
      <c r="A50" s="128" t="s">
        <v>31</v>
      </c>
      <c r="B50" s="129"/>
      <c r="C50" s="146" t="s">
        <v>499</v>
      </c>
      <c r="D50" s="147"/>
      <c r="E50" s="148" t="s">
        <v>32</v>
      </c>
      <c r="F50" s="149"/>
      <c r="G50" s="137"/>
      <c r="H50" s="138"/>
      <c r="I50" s="138"/>
      <c r="J50" s="139"/>
    </row>
    <row r="51" spans="1:10" x14ac:dyDescent="0.35">
      <c r="A51" s="116"/>
      <c r="B51" s="105"/>
      <c r="C51" s="150"/>
      <c r="D51" s="150"/>
      <c r="E51" s="135"/>
      <c r="F51" s="135"/>
      <c r="G51" s="151" t="s">
        <v>33</v>
      </c>
      <c r="H51" s="151"/>
      <c r="I51" s="151"/>
      <c r="J51" s="89"/>
    </row>
    <row r="52" spans="1:10" ht="13.9" customHeight="1" x14ac:dyDescent="0.35">
      <c r="A52" s="128" t="s">
        <v>34</v>
      </c>
      <c r="B52" s="129"/>
      <c r="C52" s="137" t="s">
        <v>496</v>
      </c>
      <c r="D52" s="138"/>
      <c r="E52" s="138"/>
      <c r="F52" s="138"/>
      <c r="G52" s="138"/>
      <c r="H52" s="138"/>
      <c r="I52" s="138"/>
      <c r="J52" s="139"/>
    </row>
    <row r="53" spans="1:10" x14ac:dyDescent="0.35">
      <c r="A53" s="97"/>
      <c r="B53" s="98"/>
      <c r="C53" s="140" t="s">
        <v>35</v>
      </c>
      <c r="D53" s="140"/>
      <c r="E53" s="140"/>
      <c r="F53" s="140"/>
      <c r="G53" s="140"/>
      <c r="H53" s="140"/>
      <c r="I53" s="140"/>
      <c r="J53" s="100"/>
    </row>
    <row r="54" spans="1:10" x14ac:dyDescent="0.35">
      <c r="A54" s="128" t="s">
        <v>36</v>
      </c>
      <c r="B54" s="129"/>
      <c r="C54" s="141" t="s">
        <v>497</v>
      </c>
      <c r="D54" s="142"/>
      <c r="E54" s="143"/>
      <c r="F54" s="135"/>
      <c r="G54" s="135"/>
      <c r="H54" s="144"/>
      <c r="I54" s="144"/>
      <c r="J54" s="145"/>
    </row>
    <row r="55" spans="1:10" x14ac:dyDescent="0.35">
      <c r="A55" s="97"/>
      <c r="B55" s="98"/>
      <c r="C55" s="105"/>
      <c r="D55" s="98"/>
      <c r="E55" s="135"/>
      <c r="F55" s="135"/>
      <c r="G55" s="135"/>
      <c r="H55" s="135"/>
      <c r="I55" s="98"/>
      <c r="J55" s="100"/>
    </row>
    <row r="56" spans="1:10" ht="14.5" customHeight="1" x14ac:dyDescent="0.35">
      <c r="A56" s="128" t="s">
        <v>37</v>
      </c>
      <c r="B56" s="129"/>
      <c r="C56" s="136" t="s">
        <v>498</v>
      </c>
      <c r="D56" s="131"/>
      <c r="E56" s="131"/>
      <c r="F56" s="131"/>
      <c r="G56" s="131"/>
      <c r="H56" s="131"/>
      <c r="I56" s="131"/>
      <c r="J56" s="132"/>
    </row>
    <row r="57" spans="1:10" x14ac:dyDescent="0.35">
      <c r="A57" s="97"/>
      <c r="B57" s="98"/>
      <c r="C57" s="98"/>
      <c r="D57" s="98"/>
      <c r="E57" s="135"/>
      <c r="F57" s="135"/>
      <c r="G57" s="135"/>
      <c r="H57" s="135"/>
      <c r="I57" s="98"/>
      <c r="J57" s="100"/>
    </row>
    <row r="58" spans="1:10" x14ac:dyDescent="0.35">
      <c r="A58" s="128" t="s">
        <v>38</v>
      </c>
      <c r="B58" s="129"/>
      <c r="C58" s="130"/>
      <c r="D58" s="131"/>
      <c r="E58" s="131"/>
      <c r="F58" s="131"/>
      <c r="G58" s="131"/>
      <c r="H58" s="131"/>
      <c r="I58" s="131"/>
      <c r="J58" s="132"/>
    </row>
    <row r="59" spans="1:10" ht="14.5" customHeight="1" x14ac:dyDescent="0.35">
      <c r="A59" s="97"/>
      <c r="B59" s="98"/>
      <c r="C59" s="133" t="s">
        <v>39</v>
      </c>
      <c r="D59" s="133"/>
      <c r="E59" s="133"/>
      <c r="F59" s="133"/>
      <c r="G59" s="98"/>
      <c r="H59" s="98"/>
      <c r="I59" s="98"/>
      <c r="J59" s="100"/>
    </row>
    <row r="60" spans="1:10" x14ac:dyDescent="0.35">
      <c r="A60" s="128" t="s">
        <v>40</v>
      </c>
      <c r="B60" s="129"/>
      <c r="C60" s="130"/>
      <c r="D60" s="131"/>
      <c r="E60" s="131"/>
      <c r="F60" s="131"/>
      <c r="G60" s="131"/>
      <c r="H60" s="131"/>
      <c r="I60" s="131"/>
      <c r="J60" s="132"/>
    </row>
    <row r="61" spans="1:10" ht="14.5" customHeight="1" x14ac:dyDescent="0.35">
      <c r="A61" s="118"/>
      <c r="B61" s="119"/>
      <c r="C61" s="134" t="s">
        <v>41</v>
      </c>
      <c r="D61" s="134"/>
      <c r="E61" s="134"/>
      <c r="F61" s="134"/>
      <c r="G61" s="134"/>
      <c r="H61" s="119"/>
      <c r="I61" s="119"/>
      <c r="J61" s="120"/>
    </row>
    <row r="68" ht="27" customHeight="1" x14ac:dyDescent="0.35"/>
    <row r="72" ht="38.5" customHeight="1" x14ac:dyDescent="0.35"/>
  </sheetData>
  <sheetProtection formatCells="0" insertRows="0"/>
  <mergeCells count="120">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E18:F18"/>
    <mergeCell ref="G18:H18"/>
    <mergeCell ref="A19:B19"/>
    <mergeCell ref="C19:J19"/>
    <mergeCell ref="A15:B15"/>
    <mergeCell ref="C15:D15"/>
    <mergeCell ref="E15:F15"/>
    <mergeCell ref="H15:I15"/>
    <mergeCell ref="E16:F16"/>
    <mergeCell ref="G16:H16"/>
    <mergeCell ref="C17:D17"/>
    <mergeCell ref="A18:B18"/>
    <mergeCell ref="C18:D18"/>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$J$49:$J$49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00000000-0004-0000-0000-000000000000}"/>
  </hyperlinks>
  <pageMargins left="0.7" right="0.7" top="0.75" bottom="0.75" header="0.3" footer="0.3"/>
  <pageSetup paperSize="9" orientation="portrait" r:id="rId2"/>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topLeftCell="A108" zoomScale="85" zoomScaleNormal="100" zoomScaleSheetLayoutView="85" workbookViewId="0">
      <selection activeCell="G124" sqref="G124"/>
    </sheetView>
  </sheetViews>
  <sheetFormatPr defaultColWidth="8.81640625" defaultRowHeight="12.5" x14ac:dyDescent="0.25"/>
  <cols>
    <col min="1" max="2" width="29.54296875" style="3" customWidth="1"/>
    <col min="3" max="3" width="20.81640625" style="3" customWidth="1"/>
    <col min="4" max="9" width="10.81640625" style="12" customWidth="1"/>
    <col min="10" max="10" width="9" style="1" customWidth="1"/>
    <col min="11" max="12" width="12.7265625" style="3" bestFit="1" customWidth="1"/>
    <col min="13" max="13" width="12" style="3" bestFit="1" customWidth="1"/>
    <col min="14" max="14" width="10.1796875" style="3" bestFit="1" customWidth="1"/>
    <col min="15" max="16" width="11.7265625" style="3" bestFit="1" customWidth="1"/>
    <col min="17" max="17" width="13.81640625" style="3" bestFit="1" customWidth="1"/>
    <col min="18" max="19" width="15.453125" style="3" bestFit="1" customWidth="1"/>
    <col min="20" max="20" width="13.81640625" style="3" bestFit="1" customWidth="1"/>
    <col min="21" max="22" width="15.453125" style="3" bestFit="1" customWidth="1"/>
    <col min="23" max="23" width="14.453125" style="3" bestFit="1" customWidth="1"/>
    <col min="24" max="16384" width="8.81640625" style="3"/>
  </cols>
  <sheetData>
    <row r="1" spans="1:9" ht="27" customHeight="1" x14ac:dyDescent="0.25">
      <c r="A1" s="198" t="s">
        <v>42</v>
      </c>
      <c r="B1" s="199"/>
      <c r="C1" s="199"/>
      <c r="D1" s="199"/>
      <c r="E1" s="199"/>
      <c r="F1" s="199"/>
      <c r="G1" s="199"/>
      <c r="H1" s="199"/>
      <c r="I1" s="199"/>
    </row>
    <row r="2" spans="1:9" x14ac:dyDescent="0.25">
      <c r="A2" s="200" t="s">
        <v>501</v>
      </c>
      <c r="B2" s="201"/>
      <c r="C2" s="201"/>
      <c r="D2" s="201"/>
      <c r="E2" s="201"/>
      <c r="F2" s="201"/>
      <c r="G2" s="201"/>
      <c r="H2" s="201"/>
      <c r="I2" s="201"/>
    </row>
    <row r="3" spans="1:9" ht="13" x14ac:dyDescent="0.25">
      <c r="A3" s="33"/>
      <c r="B3" s="34"/>
      <c r="C3" s="34"/>
      <c r="D3" s="36"/>
      <c r="E3" s="37"/>
      <c r="F3" s="36"/>
      <c r="G3" s="36"/>
      <c r="H3" s="38" t="s">
        <v>43</v>
      </c>
      <c r="I3" s="38"/>
    </row>
    <row r="4" spans="1:9" x14ac:dyDescent="0.25">
      <c r="A4" s="202" t="s">
        <v>44</v>
      </c>
      <c r="B4" s="203"/>
      <c r="C4" s="202" t="s">
        <v>45</v>
      </c>
      <c r="D4" s="187" t="s">
        <v>46</v>
      </c>
      <c r="E4" s="188"/>
      <c r="F4" s="188"/>
      <c r="G4" s="187" t="s">
        <v>47</v>
      </c>
      <c r="H4" s="188"/>
      <c r="I4" s="188"/>
    </row>
    <row r="5" spans="1:9" x14ac:dyDescent="0.25">
      <c r="A5" s="203"/>
      <c r="B5" s="203"/>
      <c r="C5" s="203"/>
      <c r="D5" s="35" t="s">
        <v>48</v>
      </c>
      <c r="E5" s="35" t="s">
        <v>49</v>
      </c>
      <c r="F5" s="35" t="s">
        <v>50</v>
      </c>
      <c r="G5" s="35" t="s">
        <v>51</v>
      </c>
      <c r="H5" s="35" t="s">
        <v>52</v>
      </c>
      <c r="I5" s="35" t="s">
        <v>53</v>
      </c>
    </row>
    <row r="6" spans="1:9" x14ac:dyDescent="0.25">
      <c r="A6" s="202">
        <v>1</v>
      </c>
      <c r="B6" s="203"/>
      <c r="C6" s="25">
        <v>2</v>
      </c>
      <c r="D6" s="39">
        <v>3</v>
      </c>
      <c r="E6" s="39">
        <v>4</v>
      </c>
      <c r="F6" s="39" t="s">
        <v>54</v>
      </c>
      <c r="G6" s="39">
        <v>6</v>
      </c>
      <c r="H6" s="39">
        <v>7</v>
      </c>
      <c r="I6" s="39" t="s">
        <v>55</v>
      </c>
    </row>
    <row r="7" spans="1:9" x14ac:dyDescent="0.25">
      <c r="A7" s="193" t="s">
        <v>56</v>
      </c>
      <c r="B7" s="194"/>
      <c r="C7" s="194"/>
      <c r="D7" s="194"/>
      <c r="E7" s="194"/>
      <c r="F7" s="194"/>
      <c r="G7" s="194"/>
      <c r="H7" s="194"/>
      <c r="I7" s="194"/>
    </row>
    <row r="8" spans="1:9" ht="12.75" customHeight="1" x14ac:dyDescent="0.25">
      <c r="A8" s="192" t="s">
        <v>57</v>
      </c>
      <c r="B8" s="190"/>
      <c r="C8" s="26">
        <v>1</v>
      </c>
      <c r="D8" s="40">
        <f>D9+D10</f>
        <v>0</v>
      </c>
      <c r="E8" s="40">
        <f>E9+E10</f>
        <v>36992651</v>
      </c>
      <c r="F8" s="40">
        <f>D8+E8</f>
        <v>36992651</v>
      </c>
      <c r="G8" s="40">
        <f t="shared" ref="G8:H8" si="0">G9+G10</f>
        <v>0</v>
      </c>
      <c r="H8" s="40">
        <f t="shared" si="0"/>
        <v>72587925</v>
      </c>
      <c r="I8" s="40">
        <f>G8+H8</f>
        <v>72587925</v>
      </c>
    </row>
    <row r="9" spans="1:9" ht="12.75" customHeight="1" x14ac:dyDescent="0.25">
      <c r="A9" s="189" t="s">
        <v>58</v>
      </c>
      <c r="B9" s="189"/>
      <c r="C9" s="27">
        <v>2</v>
      </c>
      <c r="D9" s="41">
        <v>0</v>
      </c>
      <c r="E9" s="41">
        <v>0</v>
      </c>
      <c r="F9" s="40">
        <f t="shared" ref="F9:F73" si="1">D9+E9</f>
        <v>0</v>
      </c>
      <c r="G9" s="41">
        <v>0</v>
      </c>
      <c r="H9" s="41">
        <v>0</v>
      </c>
      <c r="I9" s="40">
        <f>G9+H9</f>
        <v>0</v>
      </c>
    </row>
    <row r="10" spans="1:9" x14ac:dyDescent="0.25">
      <c r="A10" s="189" t="s">
        <v>59</v>
      </c>
      <c r="B10" s="189"/>
      <c r="C10" s="27">
        <v>3</v>
      </c>
      <c r="D10" s="41">
        <v>0</v>
      </c>
      <c r="E10" s="41">
        <v>36992651</v>
      </c>
      <c r="F10" s="40">
        <f t="shared" si="1"/>
        <v>36992651</v>
      </c>
      <c r="G10" s="41">
        <v>0</v>
      </c>
      <c r="H10" s="41">
        <v>72587925</v>
      </c>
      <c r="I10" s="40">
        <f t="shared" ref="I10:I72" si="2">G10+H10</f>
        <v>72587925</v>
      </c>
    </row>
    <row r="11" spans="1:9" x14ac:dyDescent="0.25">
      <c r="A11" s="192" t="s">
        <v>60</v>
      </c>
      <c r="B11" s="190"/>
      <c r="C11" s="26">
        <v>4</v>
      </c>
      <c r="D11" s="40">
        <f>D12+D13+D14</f>
        <v>9973</v>
      </c>
      <c r="E11" s="40">
        <f>E12+E13+E14</f>
        <v>641779864</v>
      </c>
      <c r="F11" s="40">
        <f t="shared" si="1"/>
        <v>641789837</v>
      </c>
      <c r="G11" s="40">
        <f t="shared" ref="G11:H11" si="3">G12+G13+G14</f>
        <v>14133</v>
      </c>
      <c r="H11" s="40">
        <f t="shared" si="3"/>
        <v>553770957</v>
      </c>
      <c r="I11" s="40">
        <f t="shared" si="2"/>
        <v>553785090</v>
      </c>
    </row>
    <row r="12" spans="1:9" x14ac:dyDescent="0.25">
      <c r="A12" s="189" t="s">
        <v>61</v>
      </c>
      <c r="B12" s="189"/>
      <c r="C12" s="27">
        <v>5</v>
      </c>
      <c r="D12" s="41">
        <v>0</v>
      </c>
      <c r="E12" s="41">
        <v>355254200</v>
      </c>
      <c r="F12" s="40">
        <f t="shared" si="1"/>
        <v>355254200</v>
      </c>
      <c r="G12" s="41">
        <v>0</v>
      </c>
      <c r="H12" s="41">
        <v>266787968</v>
      </c>
      <c r="I12" s="40">
        <f t="shared" si="2"/>
        <v>266787968</v>
      </c>
    </row>
    <row r="13" spans="1:9" x14ac:dyDescent="0.25">
      <c r="A13" s="189" t="s">
        <v>62</v>
      </c>
      <c r="B13" s="189"/>
      <c r="C13" s="27">
        <v>6</v>
      </c>
      <c r="D13" s="41">
        <v>9973</v>
      </c>
      <c r="E13" s="41">
        <v>18585898</v>
      </c>
      <c r="F13" s="40">
        <f t="shared" si="1"/>
        <v>18595871</v>
      </c>
      <c r="G13" s="41">
        <v>14051</v>
      </c>
      <c r="H13" s="41">
        <v>21592457</v>
      </c>
      <c r="I13" s="40">
        <f t="shared" si="2"/>
        <v>21606508</v>
      </c>
    </row>
    <row r="14" spans="1:9" x14ac:dyDescent="0.25">
      <c r="A14" s="189" t="s">
        <v>63</v>
      </c>
      <c r="B14" s="189"/>
      <c r="C14" s="27">
        <v>7</v>
      </c>
      <c r="D14" s="41">
        <v>0</v>
      </c>
      <c r="E14" s="41">
        <v>267939766</v>
      </c>
      <c r="F14" s="40">
        <f t="shared" si="1"/>
        <v>267939766</v>
      </c>
      <c r="G14" s="41">
        <v>82</v>
      </c>
      <c r="H14" s="41">
        <v>265390532</v>
      </c>
      <c r="I14" s="40">
        <f t="shared" si="2"/>
        <v>265390614</v>
      </c>
    </row>
    <row r="15" spans="1:9" x14ac:dyDescent="0.25">
      <c r="A15" s="192" t="s">
        <v>64</v>
      </c>
      <c r="B15" s="190"/>
      <c r="C15" s="26">
        <v>8</v>
      </c>
      <c r="D15" s="40">
        <f>D16+D17+D21+D40</f>
        <v>3054031686</v>
      </c>
      <c r="E15" s="40">
        <f>E16+E17+E21+E40</f>
        <v>5465347334</v>
      </c>
      <c r="F15" s="40">
        <f t="shared" si="1"/>
        <v>8519379020</v>
      </c>
      <c r="G15" s="40">
        <f t="shared" ref="G15:H15" si="4">G16+G17+G21+G40</f>
        <v>2959639193</v>
      </c>
      <c r="H15" s="40">
        <f t="shared" si="4"/>
        <v>5472773833</v>
      </c>
      <c r="I15" s="40">
        <f t="shared" si="2"/>
        <v>8432413026</v>
      </c>
    </row>
    <row r="16" spans="1:9" ht="22.5" customHeight="1" x14ac:dyDescent="0.25">
      <c r="A16" s="195" t="s">
        <v>65</v>
      </c>
      <c r="B16" s="189"/>
      <c r="C16" s="27">
        <v>9</v>
      </c>
      <c r="D16" s="41">
        <v>0</v>
      </c>
      <c r="E16" s="41">
        <v>367521081</v>
      </c>
      <c r="F16" s="40">
        <f t="shared" si="1"/>
        <v>367521081</v>
      </c>
      <c r="G16" s="41">
        <v>0</v>
      </c>
      <c r="H16" s="41">
        <v>474013117</v>
      </c>
      <c r="I16" s="40">
        <f t="shared" si="2"/>
        <v>474013117</v>
      </c>
    </row>
    <row r="17" spans="1:9" ht="29.25" customHeight="1" x14ac:dyDescent="0.25">
      <c r="A17" s="192" t="s">
        <v>66</v>
      </c>
      <c r="B17" s="190"/>
      <c r="C17" s="26">
        <v>10</v>
      </c>
      <c r="D17" s="40">
        <f>D18+D19+D20</f>
        <v>0</v>
      </c>
      <c r="E17" s="40">
        <f>E18+E19+E20</f>
        <v>279110925</v>
      </c>
      <c r="F17" s="40">
        <f t="shared" si="1"/>
        <v>279110925</v>
      </c>
      <c r="G17" s="40">
        <f>G18+G19+G20</f>
        <v>0</v>
      </c>
      <c r="H17" s="40">
        <f t="shared" ref="H17" si="5">H18+H19+H20</f>
        <v>376140353</v>
      </c>
      <c r="I17" s="40">
        <f t="shared" si="2"/>
        <v>376140353</v>
      </c>
    </row>
    <row r="18" spans="1:9" x14ac:dyDescent="0.25">
      <c r="A18" s="189" t="s">
        <v>67</v>
      </c>
      <c r="B18" s="189"/>
      <c r="C18" s="27">
        <v>11</v>
      </c>
      <c r="D18" s="41">
        <v>0</v>
      </c>
      <c r="E18" s="41">
        <v>245422632</v>
      </c>
      <c r="F18" s="40">
        <f t="shared" si="1"/>
        <v>245422632</v>
      </c>
      <c r="G18" s="41">
        <v>0</v>
      </c>
      <c r="H18" s="41">
        <v>342452060</v>
      </c>
      <c r="I18" s="40">
        <f t="shared" si="2"/>
        <v>342452060</v>
      </c>
    </row>
    <row r="19" spans="1:9" x14ac:dyDescent="0.25">
      <c r="A19" s="189" t="s">
        <v>68</v>
      </c>
      <c r="B19" s="189"/>
      <c r="C19" s="27">
        <v>12</v>
      </c>
      <c r="D19" s="41">
        <v>0</v>
      </c>
      <c r="E19" s="41">
        <v>5688293</v>
      </c>
      <c r="F19" s="40">
        <f t="shared" si="1"/>
        <v>5688293</v>
      </c>
      <c r="G19" s="41">
        <v>0</v>
      </c>
      <c r="H19" s="41">
        <v>5688293</v>
      </c>
      <c r="I19" s="40">
        <f t="shared" si="2"/>
        <v>5688293</v>
      </c>
    </row>
    <row r="20" spans="1:9" x14ac:dyDescent="0.25">
      <c r="A20" s="189" t="s">
        <v>69</v>
      </c>
      <c r="B20" s="189"/>
      <c r="C20" s="27">
        <v>13</v>
      </c>
      <c r="D20" s="41">
        <v>0</v>
      </c>
      <c r="E20" s="41">
        <v>28000000</v>
      </c>
      <c r="F20" s="40">
        <f t="shared" si="1"/>
        <v>28000000</v>
      </c>
      <c r="G20" s="41">
        <v>0</v>
      </c>
      <c r="H20" s="41">
        <v>28000000</v>
      </c>
      <c r="I20" s="40">
        <f t="shared" si="2"/>
        <v>28000000</v>
      </c>
    </row>
    <row r="21" spans="1:9" x14ac:dyDescent="0.25">
      <c r="A21" s="192" t="s">
        <v>70</v>
      </c>
      <c r="B21" s="190"/>
      <c r="C21" s="26">
        <v>14</v>
      </c>
      <c r="D21" s="40">
        <f>D22+D25+D30+D36</f>
        <v>3054031686</v>
      </c>
      <c r="E21" s="40">
        <f>E22+E25+E30+E36</f>
        <v>4818715328</v>
      </c>
      <c r="F21" s="40">
        <f t="shared" si="1"/>
        <v>7872747014</v>
      </c>
      <c r="G21" s="40">
        <f t="shared" ref="G21:H21" si="6">G22+G25+G30+G36</f>
        <v>2959639193</v>
      </c>
      <c r="H21" s="40">
        <f t="shared" si="6"/>
        <v>4622620363</v>
      </c>
      <c r="I21" s="40">
        <f t="shared" si="2"/>
        <v>7582259556</v>
      </c>
    </row>
    <row r="22" spans="1:9" x14ac:dyDescent="0.25">
      <c r="A22" s="190" t="s">
        <v>71</v>
      </c>
      <c r="B22" s="190"/>
      <c r="C22" s="26">
        <v>15</v>
      </c>
      <c r="D22" s="40">
        <f>D23+D24</f>
        <v>1228357915</v>
      </c>
      <c r="E22" s="40">
        <f>E23+E24</f>
        <v>944029371</v>
      </c>
      <c r="F22" s="40">
        <f t="shared" si="1"/>
        <v>2172387286</v>
      </c>
      <c r="G22" s="40">
        <f t="shared" ref="G22:H22" si="7">G23+G24</f>
        <v>1074871781</v>
      </c>
      <c r="H22" s="40">
        <f t="shared" si="7"/>
        <v>904698307</v>
      </c>
      <c r="I22" s="40">
        <f t="shared" si="2"/>
        <v>1979570088</v>
      </c>
    </row>
    <row r="23" spans="1:9" x14ac:dyDescent="0.25">
      <c r="A23" s="189" t="s">
        <v>72</v>
      </c>
      <c r="B23" s="189"/>
      <c r="C23" s="27">
        <v>16</v>
      </c>
      <c r="D23" s="41">
        <v>1228357915</v>
      </c>
      <c r="E23" s="41">
        <v>944029371</v>
      </c>
      <c r="F23" s="40">
        <f t="shared" si="1"/>
        <v>2172387286</v>
      </c>
      <c r="G23" s="41">
        <v>1074871781</v>
      </c>
      <c r="H23" s="41">
        <v>904698307</v>
      </c>
      <c r="I23" s="40">
        <f t="shared" si="2"/>
        <v>1979570088</v>
      </c>
    </row>
    <row r="24" spans="1:9" x14ac:dyDescent="0.25">
      <c r="A24" s="189" t="s">
        <v>73</v>
      </c>
      <c r="B24" s="189"/>
      <c r="C24" s="27">
        <v>17</v>
      </c>
      <c r="D24" s="41">
        <v>0</v>
      </c>
      <c r="E24" s="41">
        <v>0</v>
      </c>
      <c r="F24" s="40">
        <f t="shared" si="1"/>
        <v>0</v>
      </c>
      <c r="G24" s="41">
        <v>0</v>
      </c>
      <c r="H24" s="41">
        <v>0</v>
      </c>
      <c r="I24" s="40">
        <f t="shared" si="2"/>
        <v>0</v>
      </c>
    </row>
    <row r="25" spans="1:9" x14ac:dyDescent="0.25">
      <c r="A25" s="190" t="s">
        <v>74</v>
      </c>
      <c r="B25" s="190"/>
      <c r="C25" s="26">
        <v>18</v>
      </c>
      <c r="D25" s="40">
        <f>D26+D27+D28+D29</f>
        <v>1628859849</v>
      </c>
      <c r="E25" s="40">
        <f>E26+E27+E28+E29</f>
        <v>2817918674</v>
      </c>
      <c r="F25" s="40">
        <f t="shared" si="1"/>
        <v>4446778523</v>
      </c>
      <c r="G25" s="40">
        <f t="shared" ref="G25:H25" si="8">G26+G27+G28+G29</f>
        <v>1687068983</v>
      </c>
      <c r="H25" s="40">
        <f t="shared" si="8"/>
        <v>2760633986</v>
      </c>
      <c r="I25" s="40">
        <f t="shared" si="2"/>
        <v>4447702969</v>
      </c>
    </row>
    <row r="26" spans="1:9" x14ac:dyDescent="0.25">
      <c r="A26" s="189" t="s">
        <v>75</v>
      </c>
      <c r="B26" s="189"/>
      <c r="C26" s="27">
        <v>19</v>
      </c>
      <c r="D26" s="41">
        <v>24551993</v>
      </c>
      <c r="E26" s="41">
        <v>498028031</v>
      </c>
      <c r="F26" s="40">
        <f t="shared" si="1"/>
        <v>522580024</v>
      </c>
      <c r="G26" s="41">
        <v>25873666</v>
      </c>
      <c r="H26" s="41">
        <v>468495995</v>
      </c>
      <c r="I26" s="40">
        <f t="shared" si="2"/>
        <v>494369661</v>
      </c>
    </row>
    <row r="27" spans="1:9" x14ac:dyDescent="0.25">
      <c r="A27" s="189" t="s">
        <v>76</v>
      </c>
      <c r="B27" s="189"/>
      <c r="C27" s="27">
        <v>20</v>
      </c>
      <c r="D27" s="41">
        <v>1582180361</v>
      </c>
      <c r="E27" s="41">
        <v>2255225971</v>
      </c>
      <c r="F27" s="40">
        <f t="shared" si="1"/>
        <v>3837406332</v>
      </c>
      <c r="G27" s="41">
        <v>1617261738</v>
      </c>
      <c r="H27" s="41">
        <v>2180809505</v>
      </c>
      <c r="I27" s="40">
        <f t="shared" si="2"/>
        <v>3798071243</v>
      </c>
    </row>
    <row r="28" spans="1:9" x14ac:dyDescent="0.25">
      <c r="A28" s="189" t="s">
        <v>77</v>
      </c>
      <c r="B28" s="189"/>
      <c r="C28" s="27">
        <v>21</v>
      </c>
      <c r="D28" s="41">
        <v>22127495</v>
      </c>
      <c r="E28" s="41">
        <v>64664672</v>
      </c>
      <c r="F28" s="40">
        <f t="shared" si="1"/>
        <v>86792167</v>
      </c>
      <c r="G28" s="41">
        <v>43933579</v>
      </c>
      <c r="H28" s="41">
        <v>111328486</v>
      </c>
      <c r="I28" s="40">
        <f t="shared" si="2"/>
        <v>155262065</v>
      </c>
    </row>
    <row r="29" spans="1:9" x14ac:dyDescent="0.25">
      <c r="A29" s="189" t="s">
        <v>78</v>
      </c>
      <c r="B29" s="189"/>
      <c r="C29" s="27">
        <v>22</v>
      </c>
      <c r="D29" s="41">
        <v>0</v>
      </c>
      <c r="E29" s="41">
        <v>0</v>
      </c>
      <c r="F29" s="40">
        <f t="shared" si="1"/>
        <v>0</v>
      </c>
      <c r="G29" s="41">
        <v>0</v>
      </c>
      <c r="H29" s="41">
        <v>0</v>
      </c>
      <c r="I29" s="40">
        <f t="shared" si="2"/>
        <v>0</v>
      </c>
    </row>
    <row r="30" spans="1:9" ht="21" customHeight="1" x14ac:dyDescent="0.25">
      <c r="A30" s="190" t="s">
        <v>79</v>
      </c>
      <c r="B30" s="190"/>
      <c r="C30" s="26">
        <v>23</v>
      </c>
      <c r="D30" s="40">
        <f>D31+D32+D33+D34+D35</f>
        <v>589945</v>
      </c>
      <c r="E30" s="40">
        <f>E31+E32+E33+E34+E35</f>
        <v>47661095</v>
      </c>
      <c r="F30" s="40">
        <f t="shared" si="1"/>
        <v>48251040</v>
      </c>
      <c r="G30" s="40">
        <f t="shared" ref="G30:H30" si="9">G31+G32+G33+G34+G35</f>
        <v>0</v>
      </c>
      <c r="H30" s="40">
        <f t="shared" si="9"/>
        <v>15834993</v>
      </c>
      <c r="I30" s="40">
        <f t="shared" si="2"/>
        <v>15834993</v>
      </c>
    </row>
    <row r="31" spans="1:9" x14ac:dyDescent="0.25">
      <c r="A31" s="189" t="s">
        <v>80</v>
      </c>
      <c r="B31" s="189"/>
      <c r="C31" s="27">
        <v>24</v>
      </c>
      <c r="D31" s="41">
        <v>0</v>
      </c>
      <c r="E31" s="41">
        <v>17070930</v>
      </c>
      <c r="F31" s="40">
        <f t="shared" si="1"/>
        <v>17070930</v>
      </c>
      <c r="G31" s="41">
        <v>0</v>
      </c>
      <c r="H31" s="41">
        <v>15547806</v>
      </c>
      <c r="I31" s="40">
        <f t="shared" si="2"/>
        <v>15547806</v>
      </c>
    </row>
    <row r="32" spans="1:9" x14ac:dyDescent="0.25">
      <c r="A32" s="189" t="s">
        <v>81</v>
      </c>
      <c r="B32" s="189"/>
      <c r="C32" s="27">
        <v>25</v>
      </c>
      <c r="D32" s="41">
        <v>0</v>
      </c>
      <c r="E32" s="41">
        <v>0</v>
      </c>
      <c r="F32" s="40">
        <f t="shared" si="1"/>
        <v>0</v>
      </c>
      <c r="G32" s="41">
        <v>0</v>
      </c>
      <c r="H32" s="41">
        <v>0</v>
      </c>
      <c r="I32" s="40">
        <f t="shared" si="2"/>
        <v>0</v>
      </c>
    </row>
    <row r="33" spans="1:9" x14ac:dyDescent="0.25">
      <c r="A33" s="189" t="s">
        <v>82</v>
      </c>
      <c r="B33" s="189"/>
      <c r="C33" s="27">
        <v>26</v>
      </c>
      <c r="D33" s="41">
        <v>589945</v>
      </c>
      <c r="E33" s="41">
        <v>3080534</v>
      </c>
      <c r="F33" s="40">
        <f t="shared" si="1"/>
        <v>3670479</v>
      </c>
      <c r="G33" s="41">
        <v>0</v>
      </c>
      <c r="H33" s="41">
        <v>287187</v>
      </c>
      <c r="I33" s="40">
        <f t="shared" si="2"/>
        <v>287187</v>
      </c>
    </row>
    <row r="34" spans="1:9" x14ac:dyDescent="0.25">
      <c r="A34" s="189" t="s">
        <v>83</v>
      </c>
      <c r="B34" s="189"/>
      <c r="C34" s="27">
        <v>27</v>
      </c>
      <c r="D34" s="41">
        <v>0</v>
      </c>
      <c r="E34" s="41">
        <v>27509631</v>
      </c>
      <c r="F34" s="40">
        <f t="shared" si="1"/>
        <v>27509631</v>
      </c>
      <c r="G34" s="41">
        <v>0</v>
      </c>
      <c r="H34" s="41">
        <v>0</v>
      </c>
      <c r="I34" s="40">
        <f t="shared" si="2"/>
        <v>0</v>
      </c>
    </row>
    <row r="35" spans="1:9" x14ac:dyDescent="0.25">
      <c r="A35" s="189" t="s">
        <v>84</v>
      </c>
      <c r="B35" s="189"/>
      <c r="C35" s="27">
        <v>28</v>
      </c>
      <c r="D35" s="41">
        <v>0</v>
      </c>
      <c r="E35" s="41">
        <v>0</v>
      </c>
      <c r="F35" s="40">
        <f t="shared" si="1"/>
        <v>0</v>
      </c>
      <c r="G35" s="41">
        <v>0</v>
      </c>
      <c r="H35" s="41">
        <v>0</v>
      </c>
      <c r="I35" s="40">
        <f t="shared" si="2"/>
        <v>0</v>
      </c>
    </row>
    <row r="36" spans="1:9" x14ac:dyDescent="0.25">
      <c r="A36" s="190" t="s">
        <v>85</v>
      </c>
      <c r="B36" s="190"/>
      <c r="C36" s="26">
        <v>29</v>
      </c>
      <c r="D36" s="40">
        <f>D37+D38+D39</f>
        <v>196223977</v>
      </c>
      <c r="E36" s="40">
        <f>E37+E38+E39</f>
        <v>1009106188</v>
      </c>
      <c r="F36" s="40">
        <f t="shared" si="1"/>
        <v>1205330165</v>
      </c>
      <c r="G36" s="40">
        <f t="shared" ref="G36:H36" si="10">G37+G38+G39</f>
        <v>197698429</v>
      </c>
      <c r="H36" s="40">
        <f t="shared" si="10"/>
        <v>941453077</v>
      </c>
      <c r="I36" s="40">
        <f t="shared" si="2"/>
        <v>1139151506</v>
      </c>
    </row>
    <row r="37" spans="1:9" x14ac:dyDescent="0.25">
      <c r="A37" s="191" t="s">
        <v>86</v>
      </c>
      <c r="B37" s="191"/>
      <c r="C37" s="27">
        <v>30</v>
      </c>
      <c r="D37" s="41">
        <v>144001733</v>
      </c>
      <c r="E37" s="41">
        <v>540294540</v>
      </c>
      <c r="F37" s="40">
        <f t="shared" si="1"/>
        <v>684296273</v>
      </c>
      <c r="G37" s="41">
        <v>145802651</v>
      </c>
      <c r="H37" s="41">
        <v>457607677</v>
      </c>
      <c r="I37" s="40">
        <f t="shared" si="2"/>
        <v>603410328</v>
      </c>
    </row>
    <row r="38" spans="1:9" x14ac:dyDescent="0.25">
      <c r="A38" s="189" t="s">
        <v>87</v>
      </c>
      <c r="B38" s="189"/>
      <c r="C38" s="27">
        <v>31</v>
      </c>
      <c r="D38" s="41">
        <v>52222244</v>
      </c>
      <c r="E38" s="41">
        <v>312837084</v>
      </c>
      <c r="F38" s="40">
        <f t="shared" si="1"/>
        <v>365059328</v>
      </c>
      <c r="G38" s="41">
        <v>47874101</v>
      </c>
      <c r="H38" s="41">
        <v>307141292</v>
      </c>
      <c r="I38" s="40">
        <f t="shared" si="2"/>
        <v>355015393</v>
      </c>
    </row>
    <row r="39" spans="1:9" x14ac:dyDescent="0.25">
      <c r="A39" s="189" t="s">
        <v>88</v>
      </c>
      <c r="B39" s="189"/>
      <c r="C39" s="27">
        <v>32</v>
      </c>
      <c r="D39" s="41">
        <v>0</v>
      </c>
      <c r="E39" s="41">
        <v>155974564</v>
      </c>
      <c r="F39" s="40">
        <f t="shared" si="1"/>
        <v>155974564</v>
      </c>
      <c r="G39" s="41">
        <v>4021677</v>
      </c>
      <c r="H39" s="41">
        <v>176704108</v>
      </c>
      <c r="I39" s="40">
        <f t="shared" si="2"/>
        <v>180725785</v>
      </c>
    </row>
    <row r="40" spans="1:9" x14ac:dyDescent="0.25">
      <c r="A40" s="195" t="s">
        <v>89</v>
      </c>
      <c r="B40" s="189"/>
      <c r="C40" s="27">
        <v>33</v>
      </c>
      <c r="D40" s="41">
        <v>0</v>
      </c>
      <c r="E40" s="41">
        <v>0</v>
      </c>
      <c r="F40" s="40">
        <f t="shared" si="1"/>
        <v>0</v>
      </c>
      <c r="G40" s="41">
        <v>0</v>
      </c>
      <c r="H40" s="41">
        <v>0</v>
      </c>
      <c r="I40" s="40">
        <f t="shared" si="2"/>
        <v>0</v>
      </c>
    </row>
    <row r="41" spans="1:9" x14ac:dyDescent="0.25">
      <c r="A41" s="195" t="s">
        <v>90</v>
      </c>
      <c r="B41" s="189"/>
      <c r="C41" s="27">
        <v>34</v>
      </c>
      <c r="D41" s="41">
        <v>445325559</v>
      </c>
      <c r="E41" s="41">
        <v>0</v>
      </c>
      <c r="F41" s="40">
        <f t="shared" si="1"/>
        <v>445325559</v>
      </c>
      <c r="G41" s="41">
        <v>432965109</v>
      </c>
      <c r="H41" s="41">
        <v>0</v>
      </c>
      <c r="I41" s="40">
        <f t="shared" si="2"/>
        <v>432965109</v>
      </c>
    </row>
    <row r="42" spans="1:9" x14ac:dyDescent="0.25">
      <c r="A42" s="192" t="s">
        <v>91</v>
      </c>
      <c r="B42" s="190"/>
      <c r="C42" s="26">
        <v>35</v>
      </c>
      <c r="D42" s="40">
        <f>D43+D44+D45+D46+D47+D48+D49</f>
        <v>25754</v>
      </c>
      <c r="E42" s="40">
        <f>E43+E44+E45+E46+E47+E48+E49</f>
        <v>213507427</v>
      </c>
      <c r="F42" s="40">
        <f t="shared" si="1"/>
        <v>213533181</v>
      </c>
      <c r="G42" s="40">
        <f>G43+G44+G45+G46+G47+G48+G49</f>
        <v>28258</v>
      </c>
      <c r="H42" s="40">
        <f>H43+H44+H45+H46+H47+H48+H49</f>
        <v>330765930</v>
      </c>
      <c r="I42" s="40">
        <f t="shared" si="2"/>
        <v>330794188</v>
      </c>
    </row>
    <row r="43" spans="1:9" x14ac:dyDescent="0.25">
      <c r="A43" s="189" t="s">
        <v>92</v>
      </c>
      <c r="B43" s="189"/>
      <c r="C43" s="27">
        <v>36</v>
      </c>
      <c r="D43" s="41">
        <v>3724</v>
      </c>
      <c r="E43" s="41">
        <v>42185167</v>
      </c>
      <c r="F43" s="40">
        <f t="shared" si="1"/>
        <v>42188891</v>
      </c>
      <c r="G43" s="41">
        <v>11646</v>
      </c>
      <c r="H43" s="41">
        <v>70931522</v>
      </c>
      <c r="I43" s="40">
        <f t="shared" si="2"/>
        <v>70943168</v>
      </c>
    </row>
    <row r="44" spans="1:9" x14ac:dyDescent="0.25">
      <c r="A44" s="189" t="s">
        <v>93</v>
      </c>
      <c r="B44" s="189"/>
      <c r="C44" s="27">
        <v>37</v>
      </c>
      <c r="D44" s="41">
        <v>22030</v>
      </c>
      <c r="E44" s="41">
        <v>0</v>
      </c>
      <c r="F44" s="40">
        <f t="shared" si="1"/>
        <v>22030</v>
      </c>
      <c r="G44" s="41">
        <v>16612</v>
      </c>
      <c r="H44" s="41">
        <v>0</v>
      </c>
      <c r="I44" s="40">
        <f t="shared" si="2"/>
        <v>16612</v>
      </c>
    </row>
    <row r="45" spans="1:9" x14ac:dyDescent="0.25">
      <c r="A45" s="189" t="s">
        <v>94</v>
      </c>
      <c r="B45" s="189"/>
      <c r="C45" s="27">
        <v>38</v>
      </c>
      <c r="D45" s="41">
        <v>0</v>
      </c>
      <c r="E45" s="41">
        <v>171322260</v>
      </c>
      <c r="F45" s="40">
        <f t="shared" si="1"/>
        <v>171322260</v>
      </c>
      <c r="G45" s="41">
        <v>0</v>
      </c>
      <c r="H45" s="41">
        <v>259834408</v>
      </c>
      <c r="I45" s="40">
        <f t="shared" si="2"/>
        <v>259834408</v>
      </c>
    </row>
    <row r="46" spans="1:9" x14ac:dyDescent="0.25">
      <c r="A46" s="189" t="s">
        <v>95</v>
      </c>
      <c r="B46" s="189"/>
      <c r="C46" s="27">
        <v>39</v>
      </c>
      <c r="D46" s="41">
        <v>0</v>
      </c>
      <c r="E46" s="41">
        <v>0</v>
      </c>
      <c r="F46" s="40">
        <f t="shared" si="1"/>
        <v>0</v>
      </c>
      <c r="G46" s="41">
        <v>0</v>
      </c>
      <c r="H46" s="41">
        <v>0</v>
      </c>
      <c r="I46" s="40">
        <f t="shared" si="2"/>
        <v>0</v>
      </c>
    </row>
    <row r="47" spans="1:9" x14ac:dyDescent="0.25">
      <c r="A47" s="191" t="s">
        <v>96</v>
      </c>
      <c r="B47" s="191"/>
      <c r="C47" s="27">
        <v>40</v>
      </c>
      <c r="D47" s="41">
        <v>0</v>
      </c>
      <c r="E47" s="41">
        <v>0</v>
      </c>
      <c r="F47" s="40">
        <f t="shared" si="1"/>
        <v>0</v>
      </c>
      <c r="G47" s="41">
        <v>0</v>
      </c>
      <c r="H47" s="41">
        <v>0</v>
      </c>
      <c r="I47" s="40">
        <f t="shared" si="2"/>
        <v>0</v>
      </c>
    </row>
    <row r="48" spans="1:9" x14ac:dyDescent="0.25">
      <c r="A48" s="189" t="s">
        <v>97</v>
      </c>
      <c r="B48" s="189"/>
      <c r="C48" s="27">
        <v>41</v>
      </c>
      <c r="D48" s="41">
        <v>0</v>
      </c>
      <c r="E48" s="41">
        <v>0</v>
      </c>
      <c r="F48" s="40">
        <f t="shared" si="1"/>
        <v>0</v>
      </c>
      <c r="G48" s="41">
        <v>0</v>
      </c>
      <c r="H48" s="41">
        <v>0</v>
      </c>
      <c r="I48" s="40">
        <f t="shared" si="2"/>
        <v>0</v>
      </c>
    </row>
    <row r="49" spans="1:9" ht="31.5" customHeight="1" x14ac:dyDescent="0.25">
      <c r="A49" s="189" t="s">
        <v>98</v>
      </c>
      <c r="B49" s="189"/>
      <c r="C49" s="27">
        <v>42</v>
      </c>
      <c r="D49" s="41">
        <v>0</v>
      </c>
      <c r="E49" s="41">
        <v>0</v>
      </c>
      <c r="F49" s="40">
        <f t="shared" si="1"/>
        <v>0</v>
      </c>
      <c r="G49" s="41">
        <v>0</v>
      </c>
      <c r="H49" s="41">
        <v>0</v>
      </c>
      <c r="I49" s="40">
        <f t="shared" si="2"/>
        <v>0</v>
      </c>
    </row>
    <row r="50" spans="1:9" x14ac:dyDescent="0.25">
      <c r="A50" s="192" t="s">
        <v>99</v>
      </c>
      <c r="B50" s="190"/>
      <c r="C50" s="26">
        <v>43</v>
      </c>
      <c r="D50" s="40">
        <f>D51+D52</f>
        <v>2028656</v>
      </c>
      <c r="E50" s="40">
        <f>E51+E52</f>
        <v>66492988</v>
      </c>
      <c r="F50" s="40">
        <f t="shared" si="1"/>
        <v>68521644</v>
      </c>
      <c r="G50" s="40">
        <f>G51+G52</f>
        <v>2028656</v>
      </c>
      <c r="H50" s="40">
        <f>H51+H52</f>
        <v>98536487</v>
      </c>
      <c r="I50" s="40">
        <f t="shared" si="2"/>
        <v>100565143</v>
      </c>
    </row>
    <row r="51" spans="1:9" x14ac:dyDescent="0.25">
      <c r="A51" s="189" t="s">
        <v>100</v>
      </c>
      <c r="B51" s="189"/>
      <c r="C51" s="27">
        <v>44</v>
      </c>
      <c r="D51" s="41">
        <v>2028656</v>
      </c>
      <c r="E51" s="41">
        <v>66492988</v>
      </c>
      <c r="F51" s="40">
        <f t="shared" si="1"/>
        <v>68521644</v>
      </c>
      <c r="G51" s="41">
        <v>2028656</v>
      </c>
      <c r="H51" s="41">
        <v>67520746</v>
      </c>
      <c r="I51" s="40">
        <f t="shared" si="2"/>
        <v>69549402</v>
      </c>
    </row>
    <row r="52" spans="1:9" x14ac:dyDescent="0.25">
      <c r="A52" s="189" t="s">
        <v>101</v>
      </c>
      <c r="B52" s="189"/>
      <c r="C52" s="27">
        <v>45</v>
      </c>
      <c r="D52" s="41">
        <v>0</v>
      </c>
      <c r="E52" s="41">
        <v>0</v>
      </c>
      <c r="F52" s="40">
        <f t="shared" si="1"/>
        <v>0</v>
      </c>
      <c r="G52" s="41">
        <v>0</v>
      </c>
      <c r="H52" s="41">
        <v>31015741</v>
      </c>
      <c r="I52" s="40">
        <f t="shared" si="2"/>
        <v>31015741</v>
      </c>
    </row>
    <row r="53" spans="1:9" x14ac:dyDescent="0.25">
      <c r="A53" s="192" t="s">
        <v>102</v>
      </c>
      <c r="B53" s="190"/>
      <c r="C53" s="26">
        <v>46</v>
      </c>
      <c r="D53" s="40">
        <f>D54+D57+D58</f>
        <v>503662</v>
      </c>
      <c r="E53" s="40">
        <f>E54+E57+E58</f>
        <v>854729992</v>
      </c>
      <c r="F53" s="40">
        <f t="shared" si="1"/>
        <v>855233654</v>
      </c>
      <c r="G53" s="40">
        <f>G54+G57+G58</f>
        <v>1465205</v>
      </c>
      <c r="H53" s="40">
        <f>H54+H57+H58</f>
        <v>888572806</v>
      </c>
      <c r="I53" s="40">
        <f t="shared" si="2"/>
        <v>890038011</v>
      </c>
    </row>
    <row r="54" spans="1:9" x14ac:dyDescent="0.25">
      <c r="A54" s="192" t="s">
        <v>103</v>
      </c>
      <c r="B54" s="190"/>
      <c r="C54" s="26">
        <v>47</v>
      </c>
      <c r="D54" s="40">
        <f>D55+D56</f>
        <v>235763</v>
      </c>
      <c r="E54" s="40">
        <f>E55+E56</f>
        <v>465705701</v>
      </c>
      <c r="F54" s="40">
        <f t="shared" si="1"/>
        <v>465941464</v>
      </c>
      <c r="G54" s="40">
        <f>G55+G56</f>
        <v>234230</v>
      </c>
      <c r="H54" s="40">
        <f>H55+H56</f>
        <v>631057546</v>
      </c>
      <c r="I54" s="40">
        <f t="shared" si="2"/>
        <v>631291776</v>
      </c>
    </row>
    <row r="55" spans="1:9" x14ac:dyDescent="0.25">
      <c r="A55" s="189" t="s">
        <v>104</v>
      </c>
      <c r="B55" s="189"/>
      <c r="C55" s="27">
        <v>48</v>
      </c>
      <c r="D55" s="41">
        <v>0</v>
      </c>
      <c r="E55" s="41">
        <v>464918705</v>
      </c>
      <c r="F55" s="40">
        <f t="shared" si="1"/>
        <v>464918705</v>
      </c>
      <c r="G55" s="41">
        <v>0</v>
      </c>
      <c r="H55" s="41">
        <v>629971861</v>
      </c>
      <c r="I55" s="40">
        <f t="shared" si="2"/>
        <v>629971861</v>
      </c>
    </row>
    <row r="56" spans="1:9" x14ac:dyDescent="0.25">
      <c r="A56" s="189" t="s">
        <v>105</v>
      </c>
      <c r="B56" s="189"/>
      <c r="C56" s="27">
        <v>49</v>
      </c>
      <c r="D56" s="41">
        <v>235763</v>
      </c>
      <c r="E56" s="41">
        <v>786996</v>
      </c>
      <c r="F56" s="40">
        <f t="shared" si="1"/>
        <v>1022759</v>
      </c>
      <c r="G56" s="41">
        <v>234230</v>
      </c>
      <c r="H56" s="41">
        <v>1085685</v>
      </c>
      <c r="I56" s="40">
        <f t="shared" si="2"/>
        <v>1319915</v>
      </c>
    </row>
    <row r="57" spans="1:9" x14ac:dyDescent="0.25">
      <c r="A57" s="195" t="s">
        <v>106</v>
      </c>
      <c r="B57" s="189"/>
      <c r="C57" s="27">
        <v>50</v>
      </c>
      <c r="D57" s="41">
        <v>879</v>
      </c>
      <c r="E57" s="41">
        <v>46715736</v>
      </c>
      <c r="F57" s="40">
        <f t="shared" si="1"/>
        <v>46716615</v>
      </c>
      <c r="G57" s="41">
        <v>0</v>
      </c>
      <c r="H57" s="41">
        <v>35749741</v>
      </c>
      <c r="I57" s="40">
        <f t="shared" si="2"/>
        <v>35749741</v>
      </c>
    </row>
    <row r="58" spans="1:9" x14ac:dyDescent="0.25">
      <c r="A58" s="192" t="s">
        <v>107</v>
      </c>
      <c r="B58" s="190"/>
      <c r="C58" s="26">
        <v>51</v>
      </c>
      <c r="D58" s="40">
        <f>D59+D60+D61</f>
        <v>267020</v>
      </c>
      <c r="E58" s="40">
        <f>E59+E60+E61</f>
        <v>342308555</v>
      </c>
      <c r="F58" s="40">
        <f t="shared" si="1"/>
        <v>342575575</v>
      </c>
      <c r="G58" s="40">
        <f>G59+G60+G61</f>
        <v>1230975</v>
      </c>
      <c r="H58" s="40">
        <f>H59+H60+H61</f>
        <v>221765519</v>
      </c>
      <c r="I58" s="40">
        <f t="shared" si="2"/>
        <v>222996494</v>
      </c>
    </row>
    <row r="59" spans="1:9" x14ac:dyDescent="0.25">
      <c r="A59" s="189" t="s">
        <v>108</v>
      </c>
      <c r="B59" s="189"/>
      <c r="C59" s="27">
        <v>52</v>
      </c>
      <c r="D59" s="41">
        <v>0</v>
      </c>
      <c r="E59" s="41">
        <v>199851589</v>
      </c>
      <c r="F59" s="40">
        <f t="shared" si="1"/>
        <v>199851589</v>
      </c>
      <c r="G59" s="41">
        <v>0</v>
      </c>
      <c r="H59" s="41">
        <v>188458249</v>
      </c>
      <c r="I59" s="40">
        <f t="shared" si="2"/>
        <v>188458249</v>
      </c>
    </row>
    <row r="60" spans="1:9" x14ac:dyDescent="0.25">
      <c r="A60" s="189" t="s">
        <v>109</v>
      </c>
      <c r="B60" s="189"/>
      <c r="C60" s="27">
        <v>53</v>
      </c>
      <c r="D60" s="41">
        <v>262624</v>
      </c>
      <c r="E60" s="41">
        <v>997458</v>
      </c>
      <c r="F60" s="40">
        <f t="shared" si="1"/>
        <v>1260082</v>
      </c>
      <c r="G60" s="41">
        <v>287704</v>
      </c>
      <c r="H60" s="41">
        <v>512341</v>
      </c>
      <c r="I60" s="40">
        <f t="shared" si="2"/>
        <v>800045</v>
      </c>
    </row>
    <row r="61" spans="1:9" x14ac:dyDescent="0.25">
      <c r="A61" s="189" t="s">
        <v>110</v>
      </c>
      <c r="B61" s="189"/>
      <c r="C61" s="27">
        <v>54</v>
      </c>
      <c r="D61" s="41">
        <v>4396</v>
      </c>
      <c r="E61" s="41">
        <v>141459508</v>
      </c>
      <c r="F61" s="40">
        <f t="shared" si="1"/>
        <v>141463904</v>
      </c>
      <c r="G61" s="41">
        <v>943271</v>
      </c>
      <c r="H61" s="41">
        <v>32794929</v>
      </c>
      <c r="I61" s="40">
        <f t="shared" si="2"/>
        <v>33738200</v>
      </c>
    </row>
    <row r="62" spans="1:9" x14ac:dyDescent="0.25">
      <c r="A62" s="192" t="s">
        <v>111</v>
      </c>
      <c r="B62" s="190"/>
      <c r="C62" s="26">
        <v>55</v>
      </c>
      <c r="D62" s="40">
        <f>D63+D67+D68</f>
        <v>25003071</v>
      </c>
      <c r="E62" s="40">
        <f>E63+E67+E68</f>
        <v>100317264</v>
      </c>
      <c r="F62" s="40">
        <f t="shared" si="1"/>
        <v>125320335</v>
      </c>
      <c r="G62" s="40">
        <f>G63+G67+G68</f>
        <v>146178199</v>
      </c>
      <c r="H62" s="40">
        <f>H63+H67+H68</f>
        <v>401085899</v>
      </c>
      <c r="I62" s="40">
        <f t="shared" si="2"/>
        <v>547264098</v>
      </c>
    </row>
    <row r="63" spans="1:9" x14ac:dyDescent="0.25">
      <c r="A63" s="192" t="s">
        <v>112</v>
      </c>
      <c r="B63" s="190"/>
      <c r="C63" s="26">
        <v>56</v>
      </c>
      <c r="D63" s="40">
        <f>D64+D65+D66</f>
        <v>25003071</v>
      </c>
      <c r="E63" s="40">
        <f>E64+E65+E66</f>
        <v>100316752</v>
      </c>
      <c r="F63" s="40">
        <f t="shared" si="1"/>
        <v>125319823</v>
      </c>
      <c r="G63" s="40">
        <f>G64+G65+G66</f>
        <v>146178199</v>
      </c>
      <c r="H63" s="40">
        <f>H64+H65+H66</f>
        <v>401085387</v>
      </c>
      <c r="I63" s="40">
        <f t="shared" si="2"/>
        <v>547263586</v>
      </c>
    </row>
    <row r="64" spans="1:9" x14ac:dyDescent="0.25">
      <c r="A64" s="189" t="s">
        <v>113</v>
      </c>
      <c r="B64" s="189"/>
      <c r="C64" s="27">
        <v>57</v>
      </c>
      <c r="D64" s="41">
        <v>0</v>
      </c>
      <c r="E64" s="41">
        <v>100316752</v>
      </c>
      <c r="F64" s="40">
        <f t="shared" si="1"/>
        <v>100316752</v>
      </c>
      <c r="G64" s="41">
        <v>0</v>
      </c>
      <c r="H64" s="41">
        <v>401083379</v>
      </c>
      <c r="I64" s="40">
        <f t="shared" si="2"/>
        <v>401083379</v>
      </c>
    </row>
    <row r="65" spans="1:9" x14ac:dyDescent="0.25">
      <c r="A65" s="189" t="s">
        <v>114</v>
      </c>
      <c r="B65" s="189"/>
      <c r="C65" s="27">
        <v>58</v>
      </c>
      <c r="D65" s="41">
        <v>25003071</v>
      </c>
      <c r="E65" s="41">
        <v>0</v>
      </c>
      <c r="F65" s="40">
        <f t="shared" si="1"/>
        <v>25003071</v>
      </c>
      <c r="G65" s="41">
        <v>146178199</v>
      </c>
      <c r="H65" s="41">
        <v>0</v>
      </c>
      <c r="I65" s="40">
        <f t="shared" si="2"/>
        <v>146178199</v>
      </c>
    </row>
    <row r="66" spans="1:9" x14ac:dyDescent="0.25">
      <c r="A66" s="189" t="s">
        <v>115</v>
      </c>
      <c r="B66" s="189"/>
      <c r="C66" s="27">
        <v>59</v>
      </c>
      <c r="D66" s="41">
        <v>0</v>
      </c>
      <c r="E66" s="41">
        <v>0</v>
      </c>
      <c r="F66" s="40">
        <f t="shared" si="1"/>
        <v>0</v>
      </c>
      <c r="G66" s="41">
        <v>0</v>
      </c>
      <c r="H66" s="41">
        <v>2008</v>
      </c>
      <c r="I66" s="40">
        <f t="shared" si="2"/>
        <v>2008</v>
      </c>
    </row>
    <row r="67" spans="1:9" x14ac:dyDescent="0.25">
      <c r="A67" s="195" t="s">
        <v>116</v>
      </c>
      <c r="B67" s="189"/>
      <c r="C67" s="27">
        <v>60</v>
      </c>
      <c r="D67" s="41">
        <v>0</v>
      </c>
      <c r="E67" s="41">
        <v>0</v>
      </c>
      <c r="F67" s="40">
        <f t="shared" si="1"/>
        <v>0</v>
      </c>
      <c r="G67" s="41">
        <v>0</v>
      </c>
      <c r="H67" s="41">
        <v>0</v>
      </c>
      <c r="I67" s="40">
        <f t="shared" si="2"/>
        <v>0</v>
      </c>
    </row>
    <row r="68" spans="1:9" x14ac:dyDescent="0.25">
      <c r="A68" s="195" t="s">
        <v>117</v>
      </c>
      <c r="B68" s="189"/>
      <c r="C68" s="27">
        <v>61</v>
      </c>
      <c r="D68" s="41">
        <v>0</v>
      </c>
      <c r="E68" s="41">
        <v>512</v>
      </c>
      <c r="F68" s="40">
        <f t="shared" si="1"/>
        <v>512</v>
      </c>
      <c r="G68" s="41">
        <v>0</v>
      </c>
      <c r="H68" s="41">
        <v>512</v>
      </c>
      <c r="I68" s="40">
        <f t="shared" si="2"/>
        <v>512</v>
      </c>
    </row>
    <row r="69" spans="1:9" ht="23.25" customHeight="1" x14ac:dyDescent="0.25">
      <c r="A69" s="192" t="s">
        <v>118</v>
      </c>
      <c r="B69" s="190"/>
      <c r="C69" s="26">
        <v>62</v>
      </c>
      <c r="D69" s="40">
        <f>D70+D71+D72</f>
        <v>0</v>
      </c>
      <c r="E69" s="40">
        <f>E70+E71+E72</f>
        <v>239306560</v>
      </c>
      <c r="F69" s="40">
        <f t="shared" si="1"/>
        <v>239306560</v>
      </c>
      <c r="G69" s="40">
        <f>G70+G71+G72</f>
        <v>0</v>
      </c>
      <c r="H69" s="40">
        <f>H70+H71+H72</f>
        <v>248211975</v>
      </c>
      <c r="I69" s="40">
        <f t="shared" si="2"/>
        <v>248211975</v>
      </c>
    </row>
    <row r="70" spans="1:9" x14ac:dyDescent="0.25">
      <c r="A70" s="189" t="s">
        <v>119</v>
      </c>
      <c r="B70" s="189"/>
      <c r="C70" s="27">
        <v>63</v>
      </c>
      <c r="D70" s="41">
        <v>0</v>
      </c>
      <c r="E70" s="41">
        <v>0</v>
      </c>
      <c r="F70" s="40">
        <f t="shared" si="1"/>
        <v>0</v>
      </c>
      <c r="G70" s="41">
        <v>0</v>
      </c>
      <c r="H70" s="41">
        <v>10000</v>
      </c>
      <c r="I70" s="40">
        <f t="shared" si="2"/>
        <v>10000</v>
      </c>
    </row>
    <row r="71" spans="1:9" x14ac:dyDescent="0.25">
      <c r="A71" s="189" t="s">
        <v>120</v>
      </c>
      <c r="B71" s="189"/>
      <c r="C71" s="27">
        <v>64</v>
      </c>
      <c r="D71" s="41">
        <v>0</v>
      </c>
      <c r="E71" s="41">
        <v>226109778</v>
      </c>
      <c r="F71" s="40">
        <f t="shared" si="1"/>
        <v>226109778</v>
      </c>
      <c r="G71" s="41">
        <v>0</v>
      </c>
      <c r="H71" s="41">
        <v>229944439</v>
      </c>
      <c r="I71" s="40">
        <f t="shared" si="2"/>
        <v>229944439</v>
      </c>
    </row>
    <row r="72" spans="1:9" x14ac:dyDescent="0.25">
      <c r="A72" s="189" t="s">
        <v>121</v>
      </c>
      <c r="B72" s="189"/>
      <c r="C72" s="27">
        <v>65</v>
      </c>
      <c r="D72" s="41">
        <v>0</v>
      </c>
      <c r="E72" s="41">
        <v>13196782</v>
      </c>
      <c r="F72" s="40">
        <f t="shared" si="1"/>
        <v>13196782</v>
      </c>
      <c r="G72" s="41">
        <v>0</v>
      </c>
      <c r="H72" s="41">
        <v>18257536</v>
      </c>
      <c r="I72" s="40">
        <f t="shared" si="2"/>
        <v>18257536</v>
      </c>
    </row>
    <row r="73" spans="1:9" x14ac:dyDescent="0.25">
      <c r="A73" s="192" t="s">
        <v>122</v>
      </c>
      <c r="B73" s="190"/>
      <c r="C73" s="26">
        <v>66</v>
      </c>
      <c r="D73" s="40">
        <f>D8+D11+D15+D41+D42+D50+D53+D62+D69</f>
        <v>3526928361</v>
      </c>
      <c r="E73" s="40">
        <f>E8+E11+E15+E41+E42+E50+E53+E62+E69</f>
        <v>7618474080</v>
      </c>
      <c r="F73" s="40">
        <f t="shared" si="1"/>
        <v>11145402441</v>
      </c>
      <c r="G73" s="40">
        <f>G8+G11+G15+G41+G42+G50+G53+G62+G69</f>
        <v>3542318753</v>
      </c>
      <c r="H73" s="40">
        <f>H8+H11+H15+H41+H42+H50+H53+H62+H69</f>
        <v>8066305812</v>
      </c>
      <c r="I73" s="40">
        <f>G73+H73</f>
        <v>11608624565</v>
      </c>
    </row>
    <row r="74" spans="1:9" x14ac:dyDescent="0.25">
      <c r="A74" s="195" t="s">
        <v>123</v>
      </c>
      <c r="B74" s="189"/>
      <c r="C74" s="27">
        <v>67</v>
      </c>
      <c r="D74" s="41">
        <v>265956261</v>
      </c>
      <c r="E74" s="41">
        <v>2518024767</v>
      </c>
      <c r="F74" s="40">
        <f t="shared" ref="F74" si="11">D74+E74</f>
        <v>2783981028</v>
      </c>
      <c r="G74" s="41">
        <v>307893468</v>
      </c>
      <c r="H74" s="41">
        <v>2559558837</v>
      </c>
      <c r="I74" s="40">
        <f t="shared" ref="I74" si="12">G74+H74</f>
        <v>2867452305</v>
      </c>
    </row>
    <row r="75" spans="1:9" x14ac:dyDescent="0.25">
      <c r="A75" s="196" t="s">
        <v>124</v>
      </c>
      <c r="B75" s="197"/>
      <c r="C75" s="197"/>
      <c r="D75" s="197"/>
      <c r="E75" s="197"/>
      <c r="F75" s="197"/>
      <c r="G75" s="197"/>
      <c r="H75" s="197"/>
      <c r="I75" s="197"/>
    </row>
    <row r="76" spans="1:9" x14ac:dyDescent="0.25">
      <c r="A76" s="192" t="s">
        <v>125</v>
      </c>
      <c r="B76" s="190"/>
      <c r="C76" s="26">
        <v>68</v>
      </c>
      <c r="D76" s="40">
        <f>D77+D80+D81+D85+D89+D92</f>
        <v>434798823</v>
      </c>
      <c r="E76" s="40">
        <f>E77+E80+E81+E85+E89+E92</f>
        <v>2913664885</v>
      </c>
      <c r="F76" s="40">
        <f>D76+E76</f>
        <v>3348463708</v>
      </c>
      <c r="G76" s="40">
        <f t="shared" ref="G76:H76" si="13">G77+G80+G81+G85+G89+G92</f>
        <v>440174611</v>
      </c>
      <c r="H76" s="40">
        <f t="shared" si="13"/>
        <v>3006611603</v>
      </c>
      <c r="I76" s="40">
        <f>G76+H76</f>
        <v>3446786214</v>
      </c>
    </row>
    <row r="77" spans="1:9" x14ac:dyDescent="0.25">
      <c r="A77" s="192" t="s">
        <v>126</v>
      </c>
      <c r="B77" s="190"/>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189" t="s">
        <v>127</v>
      </c>
      <c r="B78" s="189"/>
      <c r="C78" s="27">
        <v>70</v>
      </c>
      <c r="D78" s="41">
        <v>44288720</v>
      </c>
      <c r="E78" s="41">
        <v>545037080</v>
      </c>
      <c r="F78" s="40">
        <f t="shared" si="14"/>
        <v>589325800</v>
      </c>
      <c r="G78" s="41">
        <v>44288720</v>
      </c>
      <c r="H78" s="41">
        <v>545037080</v>
      </c>
      <c r="I78" s="40">
        <f t="shared" si="16"/>
        <v>589325800</v>
      </c>
    </row>
    <row r="79" spans="1:9" x14ac:dyDescent="0.25">
      <c r="A79" s="189" t="s">
        <v>128</v>
      </c>
      <c r="B79" s="189"/>
      <c r="C79" s="27">
        <v>71</v>
      </c>
      <c r="D79" s="41">
        <v>0</v>
      </c>
      <c r="E79" s="41">
        <v>0</v>
      </c>
      <c r="F79" s="40">
        <f t="shared" si="14"/>
        <v>0</v>
      </c>
      <c r="G79" s="41">
        <v>0</v>
      </c>
      <c r="H79" s="41">
        <v>0</v>
      </c>
      <c r="I79" s="40">
        <f t="shared" si="16"/>
        <v>0</v>
      </c>
    </row>
    <row r="80" spans="1:9" x14ac:dyDescent="0.25">
      <c r="A80" s="195" t="s">
        <v>129</v>
      </c>
      <c r="B80" s="189"/>
      <c r="C80" s="27">
        <v>72</v>
      </c>
      <c r="D80" s="41">
        <v>0</v>
      </c>
      <c r="E80" s="41">
        <v>681482525</v>
      </c>
      <c r="F80" s="40">
        <f t="shared" si="14"/>
        <v>681482525</v>
      </c>
      <c r="G80" s="41">
        <v>0</v>
      </c>
      <c r="H80" s="41">
        <v>681482525</v>
      </c>
      <c r="I80" s="40">
        <f t="shared" si="16"/>
        <v>681482525</v>
      </c>
    </row>
    <row r="81" spans="1:9" x14ac:dyDescent="0.25">
      <c r="A81" s="192" t="s">
        <v>130</v>
      </c>
      <c r="B81" s="190"/>
      <c r="C81" s="26">
        <v>73</v>
      </c>
      <c r="D81" s="40">
        <f>D82+D83+D84</f>
        <v>147994829</v>
      </c>
      <c r="E81" s="40">
        <f>E82+E83+E84</f>
        <v>368660865</v>
      </c>
      <c r="F81" s="40">
        <f t="shared" si="14"/>
        <v>516655694</v>
      </c>
      <c r="G81" s="40">
        <f t="shared" ref="G81:H81" si="17">G82+G83+G84</f>
        <v>124032939</v>
      </c>
      <c r="H81" s="40">
        <f t="shared" si="17"/>
        <v>277713735</v>
      </c>
      <c r="I81" s="40">
        <f t="shared" si="16"/>
        <v>401746674</v>
      </c>
    </row>
    <row r="82" spans="1:9" x14ac:dyDescent="0.25">
      <c r="A82" s="189" t="s">
        <v>131</v>
      </c>
      <c r="B82" s="189"/>
      <c r="C82" s="27">
        <v>74</v>
      </c>
      <c r="D82" s="41">
        <v>0</v>
      </c>
      <c r="E82" s="41">
        <v>50470925</v>
      </c>
      <c r="F82" s="40">
        <f t="shared" si="14"/>
        <v>50470925</v>
      </c>
      <c r="G82" s="41">
        <v>0</v>
      </c>
      <c r="H82" s="41">
        <v>50042889</v>
      </c>
      <c r="I82" s="40">
        <f t="shared" si="16"/>
        <v>50042889</v>
      </c>
    </row>
    <row r="83" spans="1:9" x14ac:dyDescent="0.25">
      <c r="A83" s="189" t="s">
        <v>132</v>
      </c>
      <c r="B83" s="189"/>
      <c r="C83" s="27">
        <v>75</v>
      </c>
      <c r="D83" s="41">
        <v>147994829</v>
      </c>
      <c r="E83" s="41">
        <v>318189940</v>
      </c>
      <c r="F83" s="40">
        <f t="shared" si="14"/>
        <v>466184769</v>
      </c>
      <c r="G83" s="41">
        <v>124032939</v>
      </c>
      <c r="H83" s="41">
        <v>227670846</v>
      </c>
      <c r="I83" s="40">
        <f t="shared" si="16"/>
        <v>351703785</v>
      </c>
    </row>
    <row r="84" spans="1:9" x14ac:dyDescent="0.25">
      <c r="A84" s="189" t="s">
        <v>133</v>
      </c>
      <c r="B84" s="189"/>
      <c r="C84" s="27">
        <v>76</v>
      </c>
      <c r="D84" s="41">
        <v>0</v>
      </c>
      <c r="E84" s="41">
        <v>0</v>
      </c>
      <c r="F84" s="40">
        <f t="shared" si="14"/>
        <v>0</v>
      </c>
      <c r="G84" s="41">
        <v>0</v>
      </c>
      <c r="H84" s="41">
        <v>0</v>
      </c>
      <c r="I84" s="40">
        <f t="shared" si="16"/>
        <v>0</v>
      </c>
    </row>
    <row r="85" spans="1:9" x14ac:dyDescent="0.25">
      <c r="A85" s="192" t="s">
        <v>134</v>
      </c>
      <c r="B85" s="190"/>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189" t="s">
        <v>135</v>
      </c>
      <c r="B86" s="189"/>
      <c r="C86" s="27">
        <v>78</v>
      </c>
      <c r="D86" s="41">
        <v>2214436</v>
      </c>
      <c r="E86" s="41">
        <v>27864354</v>
      </c>
      <c r="F86" s="40">
        <f t="shared" si="14"/>
        <v>30078790</v>
      </c>
      <c r="G86" s="41">
        <v>2214436</v>
      </c>
      <c r="H86" s="41">
        <v>27864354</v>
      </c>
      <c r="I86" s="40">
        <f t="shared" si="16"/>
        <v>30078790</v>
      </c>
    </row>
    <row r="87" spans="1:9" x14ac:dyDescent="0.25">
      <c r="A87" s="189" t="s">
        <v>136</v>
      </c>
      <c r="B87" s="189"/>
      <c r="C87" s="27">
        <v>79</v>
      </c>
      <c r="D87" s="41">
        <v>7581501</v>
      </c>
      <c r="E87" s="41">
        <v>139638995</v>
      </c>
      <c r="F87" s="40">
        <f t="shared" si="14"/>
        <v>147220496</v>
      </c>
      <c r="G87" s="41">
        <v>7581501</v>
      </c>
      <c r="H87" s="41">
        <v>139638995</v>
      </c>
      <c r="I87" s="40">
        <f t="shared" si="16"/>
        <v>147220496</v>
      </c>
    </row>
    <row r="88" spans="1:9" x14ac:dyDescent="0.25">
      <c r="A88" s="189" t="s">
        <v>137</v>
      </c>
      <c r="B88" s="189"/>
      <c r="C88" s="27">
        <v>80</v>
      </c>
      <c r="D88" s="41">
        <v>75500000</v>
      </c>
      <c r="E88" s="41">
        <v>149239290</v>
      </c>
      <c r="F88" s="40">
        <f t="shared" si="14"/>
        <v>224739290</v>
      </c>
      <c r="G88" s="41">
        <v>75500000</v>
      </c>
      <c r="H88" s="41">
        <v>149239290</v>
      </c>
      <c r="I88" s="40">
        <f t="shared" si="16"/>
        <v>224739290</v>
      </c>
    </row>
    <row r="89" spans="1:9" x14ac:dyDescent="0.25">
      <c r="A89" s="192" t="s">
        <v>138</v>
      </c>
      <c r="B89" s="190"/>
      <c r="C89" s="26">
        <v>81</v>
      </c>
      <c r="D89" s="40">
        <f>D90+D91</f>
        <v>117543395</v>
      </c>
      <c r="E89" s="40">
        <f>E90+E91</f>
        <v>748287005</v>
      </c>
      <c r="F89" s="40">
        <f t="shared" si="14"/>
        <v>865830400</v>
      </c>
      <c r="G89" s="40">
        <f t="shared" ref="G89:H89" si="19">G90+G91</f>
        <v>157219337</v>
      </c>
      <c r="H89" s="40">
        <f t="shared" si="19"/>
        <v>1002263770</v>
      </c>
      <c r="I89" s="40">
        <f t="shared" si="16"/>
        <v>1159483107</v>
      </c>
    </row>
    <row r="90" spans="1:9" x14ac:dyDescent="0.25">
      <c r="A90" s="189" t="s">
        <v>139</v>
      </c>
      <c r="B90" s="189"/>
      <c r="C90" s="27">
        <v>82</v>
      </c>
      <c r="D90" s="41">
        <v>117543395</v>
      </c>
      <c r="E90" s="41">
        <v>748287005</v>
      </c>
      <c r="F90" s="40">
        <f t="shared" si="14"/>
        <v>865830400</v>
      </c>
      <c r="G90" s="41">
        <v>157219337</v>
      </c>
      <c r="H90" s="41">
        <v>1002263770</v>
      </c>
      <c r="I90" s="40">
        <f t="shared" si="16"/>
        <v>1159483107</v>
      </c>
    </row>
    <row r="91" spans="1:9" x14ac:dyDescent="0.25">
      <c r="A91" s="189" t="s">
        <v>140</v>
      </c>
      <c r="B91" s="189"/>
      <c r="C91" s="27">
        <v>83</v>
      </c>
      <c r="D91" s="41">
        <v>0</v>
      </c>
      <c r="E91" s="41">
        <v>0</v>
      </c>
      <c r="F91" s="40">
        <f t="shared" si="14"/>
        <v>0</v>
      </c>
      <c r="G91" s="41">
        <v>0</v>
      </c>
      <c r="H91" s="41">
        <v>0</v>
      </c>
      <c r="I91" s="40">
        <f t="shared" si="16"/>
        <v>0</v>
      </c>
    </row>
    <row r="92" spans="1:9" x14ac:dyDescent="0.25">
      <c r="A92" s="192" t="s">
        <v>141</v>
      </c>
      <c r="B92" s="190"/>
      <c r="C92" s="26">
        <v>84</v>
      </c>
      <c r="D92" s="40">
        <f>D93+D94</f>
        <v>39675942</v>
      </c>
      <c r="E92" s="40">
        <f>E93+E94</f>
        <v>253454771</v>
      </c>
      <c r="F92" s="40">
        <f t="shared" si="14"/>
        <v>293130713</v>
      </c>
      <c r="G92" s="40">
        <f t="shared" ref="G92:H92" si="20">G93+G94</f>
        <v>29337678</v>
      </c>
      <c r="H92" s="40">
        <f t="shared" si="20"/>
        <v>183371854</v>
      </c>
      <c r="I92" s="40">
        <f t="shared" si="16"/>
        <v>212709532</v>
      </c>
    </row>
    <row r="93" spans="1:9" x14ac:dyDescent="0.25">
      <c r="A93" s="189" t="s">
        <v>142</v>
      </c>
      <c r="B93" s="189"/>
      <c r="C93" s="27">
        <v>85</v>
      </c>
      <c r="D93" s="41">
        <v>39675942</v>
      </c>
      <c r="E93" s="41">
        <v>253454771</v>
      </c>
      <c r="F93" s="40">
        <f t="shared" si="14"/>
        <v>293130713</v>
      </c>
      <c r="G93" s="41">
        <v>29337678</v>
      </c>
      <c r="H93" s="41">
        <v>183371854</v>
      </c>
      <c r="I93" s="40">
        <f t="shared" si="16"/>
        <v>212709532</v>
      </c>
    </row>
    <row r="94" spans="1:9" x14ac:dyDescent="0.25">
      <c r="A94" s="189" t="s">
        <v>143</v>
      </c>
      <c r="B94" s="189"/>
      <c r="C94" s="27">
        <v>86</v>
      </c>
      <c r="D94" s="41">
        <v>0</v>
      </c>
      <c r="E94" s="41">
        <v>0</v>
      </c>
      <c r="F94" s="40">
        <f t="shared" si="14"/>
        <v>0</v>
      </c>
      <c r="G94" s="41">
        <v>0</v>
      </c>
      <c r="H94" s="41">
        <v>0</v>
      </c>
      <c r="I94" s="40">
        <f t="shared" si="16"/>
        <v>0</v>
      </c>
    </row>
    <row r="95" spans="1:9" x14ac:dyDescent="0.25">
      <c r="A95" s="195" t="s">
        <v>144</v>
      </c>
      <c r="B95" s="189"/>
      <c r="C95" s="27">
        <v>87</v>
      </c>
      <c r="D95" s="41">
        <v>0</v>
      </c>
      <c r="E95" s="41">
        <v>0</v>
      </c>
      <c r="F95" s="40">
        <f t="shared" si="14"/>
        <v>0</v>
      </c>
      <c r="G95" s="41">
        <v>0</v>
      </c>
      <c r="H95" s="41">
        <v>0</v>
      </c>
      <c r="I95" s="40">
        <f t="shared" si="16"/>
        <v>0</v>
      </c>
    </row>
    <row r="96" spans="1:9" x14ac:dyDescent="0.25">
      <c r="A96" s="195" t="s">
        <v>145</v>
      </c>
      <c r="B96" s="189"/>
      <c r="C96" s="27">
        <v>88</v>
      </c>
      <c r="D96" s="41">
        <v>0</v>
      </c>
      <c r="E96" s="41">
        <v>0</v>
      </c>
      <c r="F96" s="40">
        <f t="shared" si="14"/>
        <v>0</v>
      </c>
      <c r="G96" s="41">
        <v>0</v>
      </c>
      <c r="H96" s="41">
        <v>0</v>
      </c>
      <c r="I96" s="40">
        <f t="shared" si="16"/>
        <v>0</v>
      </c>
    </row>
    <row r="97" spans="1:9" x14ac:dyDescent="0.25">
      <c r="A97" s="192" t="s">
        <v>146</v>
      </c>
      <c r="B97" s="190"/>
      <c r="C97" s="26">
        <v>89</v>
      </c>
      <c r="D97" s="40">
        <f>D98+D99+D100+D101+D102+D103</f>
        <v>2572182413</v>
      </c>
      <c r="E97" s="40">
        <f>E98+E99+E100+E101+E102+E103</f>
        <v>3712920109</v>
      </c>
      <c r="F97" s="40">
        <f t="shared" si="14"/>
        <v>6285102522</v>
      </c>
      <c r="G97" s="40">
        <f t="shared" ref="G97:H97" si="21">G98+G99+G100+G101+G102+G103</f>
        <v>2598509793</v>
      </c>
      <c r="H97" s="40">
        <f t="shared" si="21"/>
        <v>4015097474</v>
      </c>
      <c r="I97" s="40">
        <f t="shared" si="16"/>
        <v>6613607267</v>
      </c>
    </row>
    <row r="98" spans="1:9" x14ac:dyDescent="0.25">
      <c r="A98" s="189" t="s">
        <v>147</v>
      </c>
      <c r="B98" s="189"/>
      <c r="C98" s="27">
        <v>90</v>
      </c>
      <c r="D98" s="41">
        <v>4869308</v>
      </c>
      <c r="E98" s="41">
        <v>1130567020</v>
      </c>
      <c r="F98" s="40">
        <f t="shared" si="14"/>
        <v>1135436328</v>
      </c>
      <c r="G98" s="41">
        <v>4868660</v>
      </c>
      <c r="H98" s="41">
        <v>1305921859</v>
      </c>
      <c r="I98" s="40">
        <f t="shared" si="16"/>
        <v>1310790519</v>
      </c>
    </row>
    <row r="99" spans="1:9" x14ac:dyDescent="0.25">
      <c r="A99" s="189" t="s">
        <v>148</v>
      </c>
      <c r="B99" s="189"/>
      <c r="C99" s="27">
        <v>91</v>
      </c>
      <c r="D99" s="41">
        <v>2505680869</v>
      </c>
      <c r="E99" s="41">
        <v>17908413</v>
      </c>
      <c r="F99" s="40">
        <f t="shared" si="14"/>
        <v>2523589282</v>
      </c>
      <c r="G99" s="41">
        <v>2525065005</v>
      </c>
      <c r="H99" s="41">
        <v>12702041</v>
      </c>
      <c r="I99" s="40">
        <f t="shared" si="16"/>
        <v>2537767046</v>
      </c>
    </row>
    <row r="100" spans="1:9" x14ac:dyDescent="0.25">
      <c r="A100" s="189" t="s">
        <v>149</v>
      </c>
      <c r="B100" s="189"/>
      <c r="C100" s="27">
        <v>92</v>
      </c>
      <c r="D100" s="41">
        <v>61632236</v>
      </c>
      <c r="E100" s="41">
        <v>2532867656</v>
      </c>
      <c r="F100" s="40">
        <f t="shared" si="14"/>
        <v>2594499892</v>
      </c>
      <c r="G100" s="41">
        <v>68576128</v>
      </c>
      <c r="H100" s="41">
        <v>2680554766</v>
      </c>
      <c r="I100" s="40">
        <f t="shared" si="16"/>
        <v>2749130894</v>
      </c>
    </row>
    <row r="101" spans="1:9" x14ac:dyDescent="0.25">
      <c r="A101" s="189" t="s">
        <v>150</v>
      </c>
      <c r="B101" s="189"/>
      <c r="C101" s="27">
        <v>93</v>
      </c>
      <c r="D101" s="41">
        <v>0</v>
      </c>
      <c r="E101" s="41">
        <v>7653600</v>
      </c>
      <c r="F101" s="40">
        <f t="shared" si="14"/>
        <v>7653600</v>
      </c>
      <c r="G101" s="41">
        <v>0</v>
      </c>
      <c r="H101" s="41">
        <v>6071000</v>
      </c>
      <c r="I101" s="40">
        <f t="shared" si="16"/>
        <v>6071000</v>
      </c>
    </row>
    <row r="102" spans="1:9" x14ac:dyDescent="0.25">
      <c r="A102" s="189" t="s">
        <v>151</v>
      </c>
      <c r="B102" s="189"/>
      <c r="C102" s="27">
        <v>94</v>
      </c>
      <c r="D102" s="41">
        <v>0</v>
      </c>
      <c r="E102" s="41">
        <v>7055533</v>
      </c>
      <c r="F102" s="40">
        <f t="shared" si="14"/>
        <v>7055533</v>
      </c>
      <c r="G102" s="41">
        <v>0</v>
      </c>
      <c r="H102" s="41">
        <v>7055533</v>
      </c>
      <c r="I102" s="40">
        <f t="shared" si="16"/>
        <v>7055533</v>
      </c>
    </row>
    <row r="103" spans="1:9" x14ac:dyDescent="0.25">
      <c r="A103" s="189" t="s">
        <v>152</v>
      </c>
      <c r="B103" s="189"/>
      <c r="C103" s="27">
        <v>95</v>
      </c>
      <c r="D103" s="41">
        <v>0</v>
      </c>
      <c r="E103" s="41">
        <v>16867887</v>
      </c>
      <c r="F103" s="40">
        <f t="shared" si="14"/>
        <v>16867887</v>
      </c>
      <c r="G103" s="41">
        <v>0</v>
      </c>
      <c r="H103" s="41">
        <v>2792275</v>
      </c>
      <c r="I103" s="40">
        <f t="shared" si="16"/>
        <v>2792275</v>
      </c>
    </row>
    <row r="104" spans="1:9" ht="28.5" customHeight="1" x14ac:dyDescent="0.25">
      <c r="A104" s="195" t="s">
        <v>153</v>
      </c>
      <c r="B104" s="189"/>
      <c r="C104" s="27">
        <v>96</v>
      </c>
      <c r="D104" s="41">
        <v>445325559</v>
      </c>
      <c r="E104" s="41">
        <v>0</v>
      </c>
      <c r="F104" s="40">
        <f t="shared" si="14"/>
        <v>445325559</v>
      </c>
      <c r="G104" s="41">
        <v>432965109</v>
      </c>
      <c r="H104" s="41">
        <v>0</v>
      </c>
      <c r="I104" s="40">
        <f t="shared" si="16"/>
        <v>432965109</v>
      </c>
    </row>
    <row r="105" spans="1:9" x14ac:dyDescent="0.25">
      <c r="A105" s="192" t="s">
        <v>154</v>
      </c>
      <c r="B105" s="190"/>
      <c r="C105" s="26">
        <v>97</v>
      </c>
      <c r="D105" s="40">
        <f>D106+D107</f>
        <v>2930875</v>
      </c>
      <c r="E105" s="40">
        <f>E106+E107</f>
        <v>104301522</v>
      </c>
      <c r="F105" s="40">
        <f t="shared" si="14"/>
        <v>107232397</v>
      </c>
      <c r="G105" s="40">
        <f t="shared" ref="G105:H105" si="22">G106+G107</f>
        <v>1977959</v>
      </c>
      <c r="H105" s="40">
        <f t="shared" si="22"/>
        <v>80877253</v>
      </c>
      <c r="I105" s="40">
        <f t="shared" si="16"/>
        <v>82855212</v>
      </c>
    </row>
    <row r="106" spans="1:9" x14ac:dyDescent="0.25">
      <c r="A106" s="191" t="s">
        <v>155</v>
      </c>
      <c r="B106" s="191"/>
      <c r="C106" s="27">
        <v>98</v>
      </c>
      <c r="D106" s="41">
        <v>2930875</v>
      </c>
      <c r="E106" s="41">
        <v>99785773</v>
      </c>
      <c r="F106" s="40">
        <f t="shared" si="14"/>
        <v>102716648</v>
      </c>
      <c r="G106" s="41">
        <v>1652669</v>
      </c>
      <c r="H106" s="41">
        <v>76758295</v>
      </c>
      <c r="I106" s="40">
        <f t="shared" si="16"/>
        <v>78410964</v>
      </c>
    </row>
    <row r="107" spans="1:9" x14ac:dyDescent="0.25">
      <c r="A107" s="189" t="s">
        <v>156</v>
      </c>
      <c r="B107" s="189"/>
      <c r="C107" s="27">
        <v>99</v>
      </c>
      <c r="D107" s="41">
        <v>0</v>
      </c>
      <c r="E107" s="41">
        <v>4515749</v>
      </c>
      <c r="F107" s="40">
        <f t="shared" si="14"/>
        <v>4515749</v>
      </c>
      <c r="G107" s="41">
        <v>325290</v>
      </c>
      <c r="H107" s="41">
        <v>4118958</v>
      </c>
      <c r="I107" s="40">
        <f t="shared" si="16"/>
        <v>4444248</v>
      </c>
    </row>
    <row r="108" spans="1:9" x14ac:dyDescent="0.25">
      <c r="A108" s="192" t="s">
        <v>157</v>
      </c>
      <c r="B108" s="190"/>
      <c r="C108" s="26">
        <v>100</v>
      </c>
      <c r="D108" s="40">
        <f>D109+D110</f>
        <v>32486670</v>
      </c>
      <c r="E108" s="40">
        <f>E109+E110</f>
        <v>94182105</v>
      </c>
      <c r="F108" s="40">
        <f t="shared" si="14"/>
        <v>126668775</v>
      </c>
      <c r="G108" s="40">
        <f t="shared" ref="G108:H108" si="23">G109+G110</f>
        <v>33463489</v>
      </c>
      <c r="H108" s="40">
        <f t="shared" si="23"/>
        <v>103652911</v>
      </c>
      <c r="I108" s="40">
        <f t="shared" si="16"/>
        <v>137116400</v>
      </c>
    </row>
    <row r="109" spans="1:9" x14ac:dyDescent="0.25">
      <c r="A109" s="189" t="s">
        <v>158</v>
      </c>
      <c r="B109" s="189"/>
      <c r="C109" s="27">
        <v>101</v>
      </c>
      <c r="D109" s="41">
        <v>32486670</v>
      </c>
      <c r="E109" s="41">
        <v>81151686</v>
      </c>
      <c r="F109" s="40">
        <f t="shared" si="14"/>
        <v>113638356</v>
      </c>
      <c r="G109" s="41">
        <v>27226743</v>
      </c>
      <c r="H109" s="41">
        <v>61214559</v>
      </c>
      <c r="I109" s="40">
        <f t="shared" si="16"/>
        <v>88441302</v>
      </c>
    </row>
    <row r="110" spans="1:9" x14ac:dyDescent="0.25">
      <c r="A110" s="189" t="s">
        <v>159</v>
      </c>
      <c r="B110" s="189"/>
      <c r="C110" s="27">
        <v>102</v>
      </c>
      <c r="D110" s="41">
        <v>0</v>
      </c>
      <c r="E110" s="41">
        <v>13030419</v>
      </c>
      <c r="F110" s="40">
        <f t="shared" si="14"/>
        <v>13030419</v>
      </c>
      <c r="G110" s="41">
        <v>6236746</v>
      </c>
      <c r="H110" s="41">
        <v>42438352</v>
      </c>
      <c r="I110" s="40">
        <f t="shared" si="16"/>
        <v>48675098</v>
      </c>
    </row>
    <row r="111" spans="1:9" x14ac:dyDescent="0.25">
      <c r="A111" s="195" t="s">
        <v>160</v>
      </c>
      <c r="B111" s="189"/>
      <c r="C111" s="27">
        <v>103</v>
      </c>
      <c r="D111" s="41">
        <v>0</v>
      </c>
      <c r="E111" s="41">
        <v>0</v>
      </c>
      <c r="F111" s="40">
        <f t="shared" si="14"/>
        <v>0</v>
      </c>
      <c r="G111" s="41">
        <v>0</v>
      </c>
      <c r="H111" s="41">
        <v>0</v>
      </c>
      <c r="I111" s="40">
        <f t="shared" si="16"/>
        <v>0</v>
      </c>
    </row>
    <row r="112" spans="1:9" x14ac:dyDescent="0.25">
      <c r="A112" s="192" t="s">
        <v>161</v>
      </c>
      <c r="B112" s="190"/>
      <c r="C112" s="26">
        <v>104</v>
      </c>
      <c r="D112" s="40">
        <f>D113+D114+D115</f>
        <v>300004</v>
      </c>
      <c r="E112" s="40">
        <f>E113+E114+E115</f>
        <v>271366763</v>
      </c>
      <c r="F112" s="40">
        <f t="shared" si="14"/>
        <v>271666767</v>
      </c>
      <c r="G112" s="40">
        <f t="shared" ref="G112:H112" si="24">G113+G114+G115</f>
        <v>2102517</v>
      </c>
      <c r="H112" s="40">
        <f t="shared" si="24"/>
        <v>347468543</v>
      </c>
      <c r="I112" s="40">
        <f t="shared" si="16"/>
        <v>349571060</v>
      </c>
    </row>
    <row r="113" spans="1:9" x14ac:dyDescent="0.25">
      <c r="A113" s="189" t="s">
        <v>162</v>
      </c>
      <c r="B113" s="189"/>
      <c r="C113" s="27">
        <v>105</v>
      </c>
      <c r="D113" s="41">
        <v>0</v>
      </c>
      <c r="E113" s="41">
        <v>0</v>
      </c>
      <c r="F113" s="40">
        <f t="shared" si="14"/>
        <v>0</v>
      </c>
      <c r="G113" s="41">
        <v>0</v>
      </c>
      <c r="H113" s="41">
        <v>0</v>
      </c>
      <c r="I113" s="40">
        <f t="shared" si="16"/>
        <v>0</v>
      </c>
    </row>
    <row r="114" spans="1:9" x14ac:dyDescent="0.25">
      <c r="A114" s="189" t="s">
        <v>163</v>
      </c>
      <c r="B114" s="189"/>
      <c r="C114" s="27">
        <v>106</v>
      </c>
      <c r="D114" s="41">
        <v>0</v>
      </c>
      <c r="E114" s="41">
        <v>0</v>
      </c>
      <c r="F114" s="40">
        <f t="shared" si="14"/>
        <v>0</v>
      </c>
      <c r="G114" s="41">
        <v>0</v>
      </c>
      <c r="H114" s="41">
        <v>0</v>
      </c>
      <c r="I114" s="40">
        <f t="shared" si="16"/>
        <v>0</v>
      </c>
    </row>
    <row r="115" spans="1:9" x14ac:dyDescent="0.25">
      <c r="A115" s="189" t="s">
        <v>164</v>
      </c>
      <c r="B115" s="189"/>
      <c r="C115" s="27">
        <v>107</v>
      </c>
      <c r="D115" s="41">
        <v>300004</v>
      </c>
      <c r="E115" s="41">
        <v>271366763</v>
      </c>
      <c r="F115" s="40">
        <f t="shared" si="14"/>
        <v>271666767</v>
      </c>
      <c r="G115" s="41">
        <v>2102517</v>
      </c>
      <c r="H115" s="41">
        <v>347468543</v>
      </c>
      <c r="I115" s="40">
        <f t="shared" si="16"/>
        <v>349571060</v>
      </c>
    </row>
    <row r="116" spans="1:9" x14ac:dyDescent="0.25">
      <c r="A116" s="192" t="s">
        <v>165</v>
      </c>
      <c r="B116" s="190"/>
      <c r="C116" s="26">
        <v>108</v>
      </c>
      <c r="D116" s="40">
        <f>D117+D118+D119+D120</f>
        <v>16312651</v>
      </c>
      <c r="E116" s="40">
        <f>E117+E118+E119+E120</f>
        <v>209728027</v>
      </c>
      <c r="F116" s="40">
        <f t="shared" si="14"/>
        <v>226040678</v>
      </c>
      <c r="G116" s="40">
        <f t="shared" ref="G116:H116" si="25">G117+G118+G119+G120</f>
        <v>8109098</v>
      </c>
      <c r="H116" s="40">
        <f t="shared" si="25"/>
        <v>216594686</v>
      </c>
      <c r="I116" s="40">
        <f t="shared" si="16"/>
        <v>224703784</v>
      </c>
    </row>
    <row r="117" spans="1:9" x14ac:dyDescent="0.25">
      <c r="A117" s="189" t="s">
        <v>166</v>
      </c>
      <c r="B117" s="189"/>
      <c r="C117" s="27">
        <v>109</v>
      </c>
      <c r="D117" s="41">
        <v>4067620</v>
      </c>
      <c r="E117" s="41">
        <v>78960077</v>
      </c>
      <c r="F117" s="40">
        <f t="shared" si="14"/>
        <v>83027697</v>
      </c>
      <c r="G117" s="41">
        <v>2349039</v>
      </c>
      <c r="H117" s="41">
        <v>86067006</v>
      </c>
      <c r="I117" s="40">
        <f t="shared" si="16"/>
        <v>88416045</v>
      </c>
    </row>
    <row r="118" spans="1:9" x14ac:dyDescent="0.25">
      <c r="A118" s="189" t="s">
        <v>167</v>
      </c>
      <c r="B118" s="189"/>
      <c r="C118" s="27">
        <v>110</v>
      </c>
      <c r="D118" s="41">
        <v>21961</v>
      </c>
      <c r="E118" s="41">
        <v>43692666</v>
      </c>
      <c r="F118" s="40">
        <f t="shared" si="14"/>
        <v>43714627</v>
      </c>
      <c r="G118" s="41">
        <v>0</v>
      </c>
      <c r="H118" s="41">
        <v>63583564</v>
      </c>
      <c r="I118" s="40">
        <f t="shared" si="16"/>
        <v>63583564</v>
      </c>
    </row>
    <row r="119" spans="1:9" x14ac:dyDescent="0.25">
      <c r="A119" s="189" t="s">
        <v>168</v>
      </c>
      <c r="B119" s="189"/>
      <c r="C119" s="27">
        <v>111</v>
      </c>
      <c r="D119" s="41">
        <v>0</v>
      </c>
      <c r="E119" s="41">
        <v>0</v>
      </c>
      <c r="F119" s="40">
        <f t="shared" si="14"/>
        <v>0</v>
      </c>
      <c r="G119" s="41">
        <v>0</v>
      </c>
      <c r="H119" s="41">
        <v>0</v>
      </c>
      <c r="I119" s="40">
        <f t="shared" si="16"/>
        <v>0</v>
      </c>
    </row>
    <row r="120" spans="1:9" x14ac:dyDescent="0.25">
      <c r="A120" s="189" t="s">
        <v>169</v>
      </c>
      <c r="B120" s="189"/>
      <c r="C120" s="27">
        <v>112</v>
      </c>
      <c r="D120" s="41">
        <v>12223070</v>
      </c>
      <c r="E120" s="41">
        <v>87075284</v>
      </c>
      <c r="F120" s="40">
        <f t="shared" si="14"/>
        <v>99298354</v>
      </c>
      <c r="G120" s="41">
        <v>5760059</v>
      </c>
      <c r="H120" s="41">
        <v>66944116</v>
      </c>
      <c r="I120" s="40">
        <f t="shared" si="16"/>
        <v>72704175</v>
      </c>
    </row>
    <row r="121" spans="1:9" ht="22.5" customHeight="1" x14ac:dyDescent="0.25">
      <c r="A121" s="192" t="s">
        <v>170</v>
      </c>
      <c r="B121" s="190"/>
      <c r="C121" s="26">
        <v>113</v>
      </c>
      <c r="D121" s="40">
        <f>D122+D123</f>
        <v>22591366</v>
      </c>
      <c r="E121" s="40">
        <f>E122+E123</f>
        <v>312310669</v>
      </c>
      <c r="F121" s="40">
        <f t="shared" si="14"/>
        <v>334902035</v>
      </c>
      <c r="G121" s="40">
        <f t="shared" ref="G121:H121" si="26">G122+G123</f>
        <v>25016177</v>
      </c>
      <c r="H121" s="40">
        <f t="shared" si="26"/>
        <v>296003342</v>
      </c>
      <c r="I121" s="40">
        <f t="shared" si="16"/>
        <v>321019519</v>
      </c>
    </row>
    <row r="122" spans="1:9" x14ac:dyDescent="0.25">
      <c r="A122" s="189" t="s">
        <v>171</v>
      </c>
      <c r="B122" s="189"/>
      <c r="C122" s="27">
        <v>114</v>
      </c>
      <c r="D122" s="41">
        <v>0</v>
      </c>
      <c r="E122" s="41">
        <v>0</v>
      </c>
      <c r="F122" s="40">
        <f t="shared" si="14"/>
        <v>0</v>
      </c>
      <c r="G122" s="41">
        <v>0</v>
      </c>
      <c r="H122" s="41">
        <v>0</v>
      </c>
      <c r="I122" s="40">
        <f t="shared" si="16"/>
        <v>0</v>
      </c>
    </row>
    <row r="123" spans="1:9" x14ac:dyDescent="0.25">
      <c r="A123" s="189" t="s">
        <v>172</v>
      </c>
      <c r="B123" s="189"/>
      <c r="C123" s="27">
        <v>115</v>
      </c>
      <c r="D123" s="41">
        <v>22591366</v>
      </c>
      <c r="E123" s="41">
        <v>312310669</v>
      </c>
      <c r="F123" s="40">
        <f t="shared" si="14"/>
        <v>334902035</v>
      </c>
      <c r="G123" s="41">
        <v>25016177</v>
      </c>
      <c r="H123" s="41">
        <v>296003342</v>
      </c>
      <c r="I123" s="40">
        <f t="shared" si="16"/>
        <v>321019519</v>
      </c>
    </row>
    <row r="124" spans="1:9" x14ac:dyDescent="0.25">
      <c r="A124" s="192" t="s">
        <v>173</v>
      </c>
      <c r="B124" s="190"/>
      <c r="C124" s="26">
        <v>116</v>
      </c>
      <c r="D124" s="40">
        <f>D95++D96+D97+D104+D105+D108+D111+D112+D116+D121+D76</f>
        <v>3526928361</v>
      </c>
      <c r="E124" s="40">
        <f>E95++E96+E97+E104+E105+E108+E111+E112+E116+E121+E76</f>
        <v>7618474080</v>
      </c>
      <c r="F124" s="40">
        <f t="shared" si="14"/>
        <v>11145402441</v>
      </c>
      <c r="G124" s="40">
        <f t="shared" ref="G124:H124" si="27">G95++G96+G97+G104+G105+G108+G111+G112+G116+G121+G76</f>
        <v>3542318753</v>
      </c>
      <c r="H124" s="40">
        <f t="shared" si="27"/>
        <v>8066305812</v>
      </c>
      <c r="I124" s="40">
        <f t="shared" si="16"/>
        <v>11608624565</v>
      </c>
    </row>
    <row r="125" spans="1:9" x14ac:dyDescent="0.25">
      <c r="A125" s="195" t="s">
        <v>174</v>
      </c>
      <c r="B125" s="189"/>
      <c r="C125" s="27">
        <v>117</v>
      </c>
      <c r="D125" s="41">
        <v>265956261</v>
      </c>
      <c r="E125" s="41">
        <v>2518024767</v>
      </c>
      <c r="F125" s="40">
        <f t="shared" si="14"/>
        <v>2783981028</v>
      </c>
      <c r="G125" s="41">
        <v>307893468</v>
      </c>
      <c r="H125" s="41">
        <v>2559558837</v>
      </c>
      <c r="I125" s="40">
        <f t="shared" si="16"/>
        <v>2867452305</v>
      </c>
    </row>
  </sheetData>
  <sheetProtection algorithmName="SHA-512" hashValue="R6mGkNcAxec3U9C7k4zMTCLwO6y+b3vRTbvoyfM6nLzpZu4YH6avfYHRelf33FX0Bjjm6iQowiOcaCfWY4yEkQ==" saltValue="N6MOF1MUWqBzyHNPpBUbQg==" spinCount="100000" sheet="1" objects="1" scenarios="1"/>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3" type="noConversion"/>
  <dataValidations count="4">
    <dataValidation type="whole" operator="notEqual" allowBlank="1" showInputMessage="1" showErrorMessage="1" errorTitle="Invalid entry" error="You can enter only whole numbers (positive or negative) and a zero." sqref="D76:I76 D81:I84 D89:I89 D92:I92" xr:uid="{00000000-0002-0000-0100-000000000000}">
      <formula1>999999999</formula1>
    </dataValidation>
    <dataValidation type="whole" operator="greaterThanOrEqual" allowBlank="1" showErrorMessage="1" errorTitle="Incorrect entry" error="You can enter only positive whole numbers or a zero." sqref="D8:I74" xr:uid="{00000000-0002-0000-0100-000001000000}">
      <formula1>0</formula1>
    </dataValidation>
    <dataValidation type="whole" operator="greaterThanOrEqual" allowBlank="1" showInputMessage="1" showErrorMessage="1" errorTitle="Incorrect entry" error="You can enter only positive whole numbers or a zero." sqref="D95:I125 D93:I93 D90:I90 D85:I88 D77:I80" xr:uid="{00000000-0002-0000-0100-000002000000}">
      <formula1>0</formula1>
    </dataValidation>
    <dataValidation type="whole" operator="lessThanOrEqual" allowBlank="1" showInputMessage="1" showErrorMessage="1" errorTitle="Incorrect entry" error="You can enter only negative whole numbers or a zero." sqref="D91:I91 D94:I94" xr:uid="{00000000-0002-0000-0100-000003000000}">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80" zoomScaleNormal="100" zoomScaleSheetLayoutView="80" workbookViewId="0">
      <selection activeCell="G11" sqref="G11"/>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16" t="s">
        <v>175</v>
      </c>
      <c r="B1" s="199"/>
      <c r="C1" s="199"/>
      <c r="D1" s="199"/>
      <c r="E1" s="199"/>
      <c r="F1" s="199"/>
      <c r="G1" s="199"/>
      <c r="H1" s="199"/>
      <c r="I1" s="199"/>
    </row>
    <row r="2" spans="1:9" x14ac:dyDescent="0.25">
      <c r="A2" s="200" t="s">
        <v>502</v>
      </c>
      <c r="B2" s="217"/>
      <c r="C2" s="217"/>
      <c r="D2" s="217"/>
      <c r="E2" s="217"/>
      <c r="F2" s="217"/>
      <c r="G2" s="217"/>
      <c r="H2" s="217"/>
      <c r="I2" s="217"/>
    </row>
    <row r="3" spans="1:9" x14ac:dyDescent="0.25">
      <c r="A3" s="218" t="s">
        <v>176</v>
      </c>
      <c r="B3" s="219"/>
      <c r="C3" s="219"/>
      <c r="D3" s="219"/>
      <c r="E3" s="219"/>
      <c r="F3" s="219"/>
      <c r="G3" s="219"/>
      <c r="H3" s="219"/>
      <c r="I3" s="219"/>
    </row>
    <row r="4" spans="1:9" ht="33.75" customHeight="1" x14ac:dyDescent="0.25">
      <c r="A4" s="220" t="s">
        <v>177</v>
      </c>
      <c r="B4" s="221"/>
      <c r="C4" s="224" t="s">
        <v>178</v>
      </c>
      <c r="D4" s="226" t="s">
        <v>179</v>
      </c>
      <c r="E4" s="227"/>
      <c r="F4" s="228"/>
      <c r="G4" s="226" t="s">
        <v>180</v>
      </c>
      <c r="H4" s="227"/>
      <c r="I4" s="228"/>
    </row>
    <row r="5" spans="1:9" ht="24" customHeight="1" thickBot="1" x14ac:dyDescent="0.3">
      <c r="A5" s="222"/>
      <c r="B5" s="223"/>
      <c r="C5" s="225"/>
      <c r="D5" s="42" t="s">
        <v>181</v>
      </c>
      <c r="E5" s="43" t="s">
        <v>182</v>
      </c>
      <c r="F5" s="44" t="s">
        <v>183</v>
      </c>
      <c r="G5" s="42" t="s">
        <v>184</v>
      </c>
      <c r="H5" s="43" t="s">
        <v>185</v>
      </c>
      <c r="I5" s="44" t="s">
        <v>186</v>
      </c>
    </row>
    <row r="6" spans="1:9" x14ac:dyDescent="0.25">
      <c r="A6" s="212">
        <v>1</v>
      </c>
      <c r="B6" s="213"/>
      <c r="C6" s="28">
        <v>2</v>
      </c>
      <c r="D6" s="45">
        <v>3</v>
      </c>
      <c r="E6" s="46">
        <v>4</v>
      </c>
      <c r="F6" s="47" t="s">
        <v>187</v>
      </c>
      <c r="G6" s="45">
        <v>6</v>
      </c>
      <c r="H6" s="46">
        <v>7</v>
      </c>
      <c r="I6" s="48" t="s">
        <v>188</v>
      </c>
    </row>
    <row r="7" spans="1:9" ht="22.5" customHeight="1" x14ac:dyDescent="0.25">
      <c r="A7" s="214" t="s">
        <v>189</v>
      </c>
      <c r="B7" s="215"/>
      <c r="C7" s="31">
        <v>118</v>
      </c>
      <c r="D7" s="49">
        <f>D8+D9+D10+D11+D12</f>
        <v>436346284</v>
      </c>
      <c r="E7" s="50">
        <f>E8+E9+E10+E11+E12</f>
        <v>1447340494</v>
      </c>
      <c r="F7" s="50">
        <f>D7+E7</f>
        <v>1883686778</v>
      </c>
      <c r="G7" s="49">
        <f t="shared" ref="G7:H7" si="0">G8+G9+G10+G11+G12</f>
        <v>353456541</v>
      </c>
      <c r="H7" s="50">
        <f t="shared" si="0"/>
        <v>1518345988</v>
      </c>
      <c r="I7" s="51">
        <f>G7+H7</f>
        <v>1871802529</v>
      </c>
    </row>
    <row r="8" spans="1:9" x14ac:dyDescent="0.25">
      <c r="A8" s="210" t="s">
        <v>190</v>
      </c>
      <c r="B8" s="210"/>
      <c r="C8" s="29">
        <v>119</v>
      </c>
      <c r="D8" s="52">
        <v>436914334</v>
      </c>
      <c r="E8" s="53">
        <v>1823728074</v>
      </c>
      <c r="F8" s="54">
        <f t="shared" ref="F8:F71" si="1">D8+E8</f>
        <v>2260642408</v>
      </c>
      <c r="G8" s="52">
        <v>353503919</v>
      </c>
      <c r="H8" s="53">
        <v>1861571361</v>
      </c>
      <c r="I8" s="54">
        <f t="shared" ref="I8:I71" si="2">G8+H8</f>
        <v>2215075280</v>
      </c>
    </row>
    <row r="9" spans="1:9" ht="19.5" customHeight="1" x14ac:dyDescent="0.25">
      <c r="A9" s="210" t="s">
        <v>191</v>
      </c>
      <c r="B9" s="210"/>
      <c r="C9" s="29">
        <v>120</v>
      </c>
      <c r="D9" s="52">
        <v>0</v>
      </c>
      <c r="E9" s="53">
        <v>-7874244</v>
      </c>
      <c r="F9" s="54">
        <f>D9+E9</f>
        <v>-7874244</v>
      </c>
      <c r="G9" s="52">
        <v>0</v>
      </c>
      <c r="H9" s="53">
        <v>-1234615</v>
      </c>
      <c r="I9" s="54">
        <f t="shared" si="2"/>
        <v>-1234615</v>
      </c>
    </row>
    <row r="10" spans="1:9" x14ac:dyDescent="0.25">
      <c r="A10" s="210" t="s">
        <v>192</v>
      </c>
      <c r="B10" s="210"/>
      <c r="C10" s="29">
        <v>121</v>
      </c>
      <c r="D10" s="52">
        <v>-61620</v>
      </c>
      <c r="E10" s="53">
        <v>-211645229</v>
      </c>
      <c r="F10" s="54">
        <f t="shared" si="1"/>
        <v>-211706849</v>
      </c>
      <c r="G10" s="52">
        <v>-55949</v>
      </c>
      <c r="H10" s="53">
        <v>-195382274</v>
      </c>
      <c r="I10" s="54">
        <f t="shared" si="2"/>
        <v>-195438223</v>
      </c>
    </row>
    <row r="11" spans="1:9" ht="22.5" customHeight="1" x14ac:dyDescent="0.25">
      <c r="A11" s="210" t="s">
        <v>193</v>
      </c>
      <c r="B11" s="210"/>
      <c r="C11" s="29">
        <v>122</v>
      </c>
      <c r="D11" s="52">
        <v>-511982</v>
      </c>
      <c r="E11" s="53">
        <v>-177360668</v>
      </c>
      <c r="F11" s="54">
        <f t="shared" si="1"/>
        <v>-177872650</v>
      </c>
      <c r="G11" s="52">
        <v>649</v>
      </c>
      <c r="H11" s="53">
        <v>-175354839</v>
      </c>
      <c r="I11" s="54">
        <f t="shared" si="2"/>
        <v>-175354190</v>
      </c>
    </row>
    <row r="12" spans="1:9" ht="21.75" customHeight="1" x14ac:dyDescent="0.25">
      <c r="A12" s="210" t="s">
        <v>194</v>
      </c>
      <c r="B12" s="210"/>
      <c r="C12" s="29">
        <v>123</v>
      </c>
      <c r="D12" s="52">
        <v>5552</v>
      </c>
      <c r="E12" s="53">
        <v>20492561</v>
      </c>
      <c r="F12" s="54">
        <f t="shared" si="1"/>
        <v>20498113</v>
      </c>
      <c r="G12" s="52">
        <v>7922</v>
      </c>
      <c r="H12" s="53">
        <v>28746355</v>
      </c>
      <c r="I12" s="54">
        <f t="shared" si="2"/>
        <v>28754277</v>
      </c>
    </row>
    <row r="13" spans="1:9" x14ac:dyDescent="0.25">
      <c r="A13" s="208" t="s">
        <v>195</v>
      </c>
      <c r="B13" s="209"/>
      <c r="C13" s="32">
        <v>124</v>
      </c>
      <c r="D13" s="55">
        <f>D14+D15+D16+D17+D18+D19+D20</f>
        <v>95037847</v>
      </c>
      <c r="E13" s="56">
        <f>E14+E15+E16+E17+E18+E19+E20</f>
        <v>209007109</v>
      </c>
      <c r="F13" s="54">
        <f t="shared" si="1"/>
        <v>304044956</v>
      </c>
      <c r="G13" s="55">
        <f t="shared" ref="G13" si="3">G14+G15+G16+G17+G18+G19+G20</f>
        <v>121608074</v>
      </c>
      <c r="H13" s="56">
        <f>H14+H15+H16+H17+H18+H19+H20</f>
        <v>193469243</v>
      </c>
      <c r="I13" s="54">
        <f t="shared" si="2"/>
        <v>315077317</v>
      </c>
    </row>
    <row r="14" spans="1:9" ht="24" customHeight="1" x14ac:dyDescent="0.25">
      <c r="A14" s="210" t="s">
        <v>196</v>
      </c>
      <c r="B14" s="210"/>
      <c r="C14" s="29">
        <v>125</v>
      </c>
      <c r="D14" s="52">
        <v>947704</v>
      </c>
      <c r="E14" s="53">
        <v>43308958</v>
      </c>
      <c r="F14" s="54">
        <f t="shared" si="1"/>
        <v>44256662</v>
      </c>
      <c r="G14" s="52">
        <v>1939687</v>
      </c>
      <c r="H14" s="53">
        <v>11441095</v>
      </c>
      <c r="I14" s="54">
        <f t="shared" si="2"/>
        <v>13380782</v>
      </c>
    </row>
    <row r="15" spans="1:9" ht="17.5" customHeight="1" x14ac:dyDescent="0.25">
      <c r="A15" s="210" t="s">
        <v>197</v>
      </c>
      <c r="B15" s="210"/>
      <c r="C15" s="29">
        <v>126</v>
      </c>
      <c r="D15" s="52">
        <v>0</v>
      </c>
      <c r="E15" s="53">
        <v>26594641</v>
      </c>
      <c r="F15" s="54">
        <f t="shared" si="1"/>
        <v>26594641</v>
      </c>
      <c r="G15" s="52">
        <v>0</v>
      </c>
      <c r="H15" s="53">
        <v>17882951</v>
      </c>
      <c r="I15" s="54">
        <f t="shared" si="2"/>
        <v>17882951</v>
      </c>
    </row>
    <row r="16" spans="1:9" x14ac:dyDescent="0.25">
      <c r="A16" s="210" t="s">
        <v>198</v>
      </c>
      <c r="B16" s="210"/>
      <c r="C16" s="29">
        <v>127</v>
      </c>
      <c r="D16" s="52">
        <v>79941276</v>
      </c>
      <c r="E16" s="53">
        <v>80275574</v>
      </c>
      <c r="F16" s="54">
        <f t="shared" si="1"/>
        <v>160216850</v>
      </c>
      <c r="G16" s="52">
        <v>67003090</v>
      </c>
      <c r="H16" s="53">
        <v>69562494</v>
      </c>
      <c r="I16" s="54">
        <f t="shared" si="2"/>
        <v>136565584</v>
      </c>
    </row>
    <row r="17" spans="1:9" x14ac:dyDescent="0.25">
      <c r="A17" s="210" t="s">
        <v>199</v>
      </c>
      <c r="B17" s="210"/>
      <c r="C17" s="29">
        <v>128</v>
      </c>
      <c r="D17" s="52">
        <v>522864</v>
      </c>
      <c r="E17" s="53">
        <v>6309932</v>
      </c>
      <c r="F17" s="54">
        <f t="shared" si="1"/>
        <v>6832796</v>
      </c>
      <c r="G17" s="52">
        <v>0</v>
      </c>
      <c r="H17" s="53">
        <v>224785</v>
      </c>
      <c r="I17" s="54">
        <f t="shared" si="2"/>
        <v>224785</v>
      </c>
    </row>
    <row r="18" spans="1:9" x14ac:dyDescent="0.25">
      <c r="A18" s="210" t="s">
        <v>200</v>
      </c>
      <c r="B18" s="210"/>
      <c r="C18" s="29">
        <v>129</v>
      </c>
      <c r="D18" s="52">
        <v>13618395</v>
      </c>
      <c r="E18" s="53">
        <v>38989851</v>
      </c>
      <c r="F18" s="54">
        <f t="shared" si="1"/>
        <v>52608246</v>
      </c>
      <c r="G18" s="52">
        <v>19190684</v>
      </c>
      <c r="H18" s="53">
        <v>64666111</v>
      </c>
      <c r="I18" s="54">
        <f t="shared" si="2"/>
        <v>83856795</v>
      </c>
    </row>
    <row r="19" spans="1:9" x14ac:dyDescent="0.25">
      <c r="A19" s="210" t="s">
        <v>201</v>
      </c>
      <c r="B19" s="210"/>
      <c r="C19" s="29">
        <v>130</v>
      </c>
      <c r="D19" s="52">
        <v>0</v>
      </c>
      <c r="E19" s="53">
        <v>0</v>
      </c>
      <c r="F19" s="54">
        <f t="shared" si="1"/>
        <v>0</v>
      </c>
      <c r="G19" s="52">
        <v>33467093</v>
      </c>
      <c r="H19" s="53">
        <v>12107396</v>
      </c>
      <c r="I19" s="54">
        <f t="shared" si="2"/>
        <v>45574489</v>
      </c>
    </row>
    <row r="20" spans="1:9" x14ac:dyDescent="0.25">
      <c r="A20" s="210" t="s">
        <v>202</v>
      </c>
      <c r="B20" s="210"/>
      <c r="C20" s="29">
        <v>131</v>
      </c>
      <c r="D20" s="52">
        <v>7608</v>
      </c>
      <c r="E20" s="53">
        <v>13528153</v>
      </c>
      <c r="F20" s="54">
        <f t="shared" si="1"/>
        <v>13535761</v>
      </c>
      <c r="G20" s="52">
        <v>7520</v>
      </c>
      <c r="H20" s="53">
        <v>17584411</v>
      </c>
      <c r="I20" s="54">
        <f t="shared" si="2"/>
        <v>17591931</v>
      </c>
    </row>
    <row r="21" spans="1:9" x14ac:dyDescent="0.25">
      <c r="A21" s="211" t="s">
        <v>203</v>
      </c>
      <c r="B21" s="210"/>
      <c r="C21" s="29">
        <v>132</v>
      </c>
      <c r="D21" s="52">
        <v>1607981</v>
      </c>
      <c r="E21" s="53">
        <v>28743824</v>
      </c>
      <c r="F21" s="54">
        <f t="shared" si="1"/>
        <v>30351805</v>
      </c>
      <c r="G21" s="52">
        <v>1573887</v>
      </c>
      <c r="H21" s="53">
        <v>29364639</v>
      </c>
      <c r="I21" s="54">
        <f t="shared" si="2"/>
        <v>30938526</v>
      </c>
    </row>
    <row r="22" spans="1:9" ht="24.75" customHeight="1" x14ac:dyDescent="0.25">
      <c r="A22" s="211" t="s">
        <v>204</v>
      </c>
      <c r="B22" s="210"/>
      <c r="C22" s="29">
        <v>133</v>
      </c>
      <c r="D22" s="52">
        <v>151632</v>
      </c>
      <c r="E22" s="53">
        <v>19701976</v>
      </c>
      <c r="F22" s="54">
        <f t="shared" si="1"/>
        <v>19853608</v>
      </c>
      <c r="G22" s="52">
        <v>384844</v>
      </c>
      <c r="H22" s="53">
        <v>23978676</v>
      </c>
      <c r="I22" s="54">
        <f t="shared" si="2"/>
        <v>24363520</v>
      </c>
    </row>
    <row r="23" spans="1:9" x14ac:dyDescent="0.25">
      <c r="A23" s="211" t="s">
        <v>205</v>
      </c>
      <c r="B23" s="210"/>
      <c r="C23" s="29">
        <v>134</v>
      </c>
      <c r="D23" s="52">
        <v>5347</v>
      </c>
      <c r="E23" s="53">
        <v>7710184</v>
      </c>
      <c r="F23" s="54">
        <f t="shared" si="1"/>
        <v>7715531</v>
      </c>
      <c r="G23" s="52">
        <v>846</v>
      </c>
      <c r="H23" s="53">
        <v>4323176</v>
      </c>
      <c r="I23" s="54">
        <f t="shared" si="2"/>
        <v>4324022</v>
      </c>
    </row>
    <row r="24" spans="1:9" ht="21" customHeight="1" x14ac:dyDescent="0.25">
      <c r="A24" s="208" t="s">
        <v>206</v>
      </c>
      <c r="B24" s="209"/>
      <c r="C24" s="32">
        <v>135</v>
      </c>
      <c r="D24" s="55">
        <f>D25+D28</f>
        <v>-243443509</v>
      </c>
      <c r="E24" s="56">
        <f>E25+E28</f>
        <v>-826353635</v>
      </c>
      <c r="F24" s="54">
        <f t="shared" si="1"/>
        <v>-1069797144</v>
      </c>
      <c r="G24" s="55">
        <f t="shared" ref="G24:H24" si="4">G25+G28</f>
        <v>-369729779</v>
      </c>
      <c r="H24" s="56">
        <f t="shared" si="4"/>
        <v>-897121083</v>
      </c>
      <c r="I24" s="54">
        <f t="shared" si="2"/>
        <v>-1266850862</v>
      </c>
    </row>
    <row r="25" spans="1:9" x14ac:dyDescent="0.25">
      <c r="A25" s="209" t="s">
        <v>207</v>
      </c>
      <c r="B25" s="209"/>
      <c r="C25" s="32">
        <v>136</v>
      </c>
      <c r="D25" s="55">
        <f>D26+D27</f>
        <v>-250843279</v>
      </c>
      <c r="E25" s="56">
        <f>E26+E27</f>
        <v>-798132656</v>
      </c>
      <c r="F25" s="54">
        <f t="shared" si="1"/>
        <v>-1048975935</v>
      </c>
      <c r="G25" s="55">
        <f t="shared" ref="G25:H25" si="5">G26+G27</f>
        <v>-362785887</v>
      </c>
      <c r="H25" s="56">
        <f t="shared" si="5"/>
        <v>-837946121</v>
      </c>
      <c r="I25" s="54">
        <f t="shared" si="2"/>
        <v>-1200732008</v>
      </c>
    </row>
    <row r="26" spans="1:9" x14ac:dyDescent="0.25">
      <c r="A26" s="210" t="s">
        <v>208</v>
      </c>
      <c r="B26" s="210"/>
      <c r="C26" s="29">
        <v>137</v>
      </c>
      <c r="D26" s="52">
        <v>-250843279</v>
      </c>
      <c r="E26" s="53">
        <v>-871410430</v>
      </c>
      <c r="F26" s="54">
        <f t="shared" si="1"/>
        <v>-1122253709</v>
      </c>
      <c r="G26" s="52">
        <v>-362785887</v>
      </c>
      <c r="H26" s="53">
        <v>-883193914</v>
      </c>
      <c r="I26" s="54">
        <f t="shared" si="2"/>
        <v>-1245979801</v>
      </c>
    </row>
    <row r="27" spans="1:9" x14ac:dyDescent="0.25">
      <c r="A27" s="210" t="s">
        <v>209</v>
      </c>
      <c r="B27" s="210"/>
      <c r="C27" s="29">
        <v>138</v>
      </c>
      <c r="D27" s="52">
        <v>0</v>
      </c>
      <c r="E27" s="53">
        <v>73277774</v>
      </c>
      <c r="F27" s="54">
        <f t="shared" si="1"/>
        <v>73277774</v>
      </c>
      <c r="G27" s="52">
        <v>0</v>
      </c>
      <c r="H27" s="53">
        <v>45247793</v>
      </c>
      <c r="I27" s="54">
        <f t="shared" si="2"/>
        <v>45247793</v>
      </c>
    </row>
    <row r="28" spans="1:9" x14ac:dyDescent="0.25">
      <c r="A28" s="209" t="s">
        <v>210</v>
      </c>
      <c r="B28" s="209"/>
      <c r="C28" s="32">
        <v>139</v>
      </c>
      <c r="D28" s="55">
        <f>D29+D30</f>
        <v>7399770</v>
      </c>
      <c r="E28" s="56">
        <f>E29+E30</f>
        <v>-28220979</v>
      </c>
      <c r="F28" s="54">
        <f t="shared" si="1"/>
        <v>-20821209</v>
      </c>
      <c r="G28" s="55">
        <f t="shared" ref="G28:H28" si="6">G29+G30</f>
        <v>-6943892</v>
      </c>
      <c r="H28" s="56">
        <f t="shared" si="6"/>
        <v>-59174962</v>
      </c>
      <c r="I28" s="54">
        <f t="shared" si="2"/>
        <v>-66118854</v>
      </c>
    </row>
    <row r="29" spans="1:9" x14ac:dyDescent="0.25">
      <c r="A29" s="210" t="s">
        <v>211</v>
      </c>
      <c r="B29" s="210"/>
      <c r="C29" s="29">
        <v>140</v>
      </c>
      <c r="D29" s="52">
        <v>7399770</v>
      </c>
      <c r="E29" s="53">
        <v>-25802024</v>
      </c>
      <c r="F29" s="54">
        <f t="shared" si="1"/>
        <v>-18402254</v>
      </c>
      <c r="G29" s="52">
        <v>-6943892</v>
      </c>
      <c r="H29" s="53">
        <v>-147687110</v>
      </c>
      <c r="I29" s="54">
        <f t="shared" si="2"/>
        <v>-154631002</v>
      </c>
    </row>
    <row r="30" spans="1:9" x14ac:dyDescent="0.25">
      <c r="A30" s="210" t="s">
        <v>212</v>
      </c>
      <c r="B30" s="210"/>
      <c r="C30" s="29">
        <v>141</v>
      </c>
      <c r="D30" s="52">
        <v>0</v>
      </c>
      <c r="E30" s="53">
        <v>-2418955</v>
      </c>
      <c r="F30" s="54">
        <f t="shared" si="1"/>
        <v>-2418955</v>
      </c>
      <c r="G30" s="52">
        <v>0</v>
      </c>
      <c r="H30" s="53">
        <v>88512148</v>
      </c>
      <c r="I30" s="54">
        <f t="shared" si="2"/>
        <v>88512148</v>
      </c>
    </row>
    <row r="31" spans="1:9" ht="31.5" customHeight="1" x14ac:dyDescent="0.25">
      <c r="A31" s="208" t="s">
        <v>213</v>
      </c>
      <c r="B31" s="209"/>
      <c r="C31" s="32">
        <v>142</v>
      </c>
      <c r="D31" s="55">
        <f>D32+D35</f>
        <v>-186789625</v>
      </c>
      <c r="E31" s="56">
        <f>E32+E35</f>
        <v>9522310</v>
      </c>
      <c r="F31" s="54">
        <f t="shared" si="1"/>
        <v>-177267315</v>
      </c>
      <c r="G31" s="55">
        <f t="shared" ref="G31:H31" si="7">G32+G35</f>
        <v>-19389554</v>
      </c>
      <c r="H31" s="56">
        <f t="shared" si="7"/>
        <v>20864584</v>
      </c>
      <c r="I31" s="54">
        <f t="shared" si="2"/>
        <v>1475030</v>
      </c>
    </row>
    <row r="32" spans="1:9" x14ac:dyDescent="0.25">
      <c r="A32" s="209" t="s">
        <v>214</v>
      </c>
      <c r="B32" s="209"/>
      <c r="C32" s="32">
        <v>143</v>
      </c>
      <c r="D32" s="55">
        <f>D33+D34</f>
        <v>-186789625</v>
      </c>
      <c r="E32" s="56">
        <f>E33+E34</f>
        <v>8946678</v>
      </c>
      <c r="F32" s="54">
        <f t="shared" si="1"/>
        <v>-177842947</v>
      </c>
      <c r="G32" s="55">
        <f t="shared" ref="G32:H32" si="8">G33+G34</f>
        <v>-19389554</v>
      </c>
      <c r="H32" s="56">
        <f t="shared" si="8"/>
        <v>5206372</v>
      </c>
      <c r="I32" s="54">
        <f t="shared" si="2"/>
        <v>-14183182</v>
      </c>
    </row>
    <row r="33" spans="1:9" x14ac:dyDescent="0.25">
      <c r="A33" s="210" t="s">
        <v>215</v>
      </c>
      <c r="B33" s="210"/>
      <c r="C33" s="29">
        <v>144</v>
      </c>
      <c r="D33" s="52">
        <v>-186792112</v>
      </c>
      <c r="E33" s="53">
        <v>8946678</v>
      </c>
      <c r="F33" s="54">
        <f t="shared" si="1"/>
        <v>-177845434</v>
      </c>
      <c r="G33" s="52">
        <v>-19384136</v>
      </c>
      <c r="H33" s="53">
        <v>5206372</v>
      </c>
      <c r="I33" s="54">
        <f t="shared" si="2"/>
        <v>-14177764</v>
      </c>
    </row>
    <row r="34" spans="1:9" x14ac:dyDescent="0.25">
      <c r="A34" s="210" t="s">
        <v>216</v>
      </c>
      <c r="B34" s="210"/>
      <c r="C34" s="29">
        <v>145</v>
      </c>
      <c r="D34" s="52">
        <v>2487</v>
      </c>
      <c r="E34" s="53">
        <v>0</v>
      </c>
      <c r="F34" s="54">
        <f t="shared" si="1"/>
        <v>2487</v>
      </c>
      <c r="G34" s="52">
        <v>-5418</v>
      </c>
      <c r="H34" s="53">
        <v>0</v>
      </c>
      <c r="I34" s="54">
        <f t="shared" si="2"/>
        <v>-5418</v>
      </c>
    </row>
    <row r="35" spans="1:9" ht="31.5" customHeight="1" x14ac:dyDescent="0.25">
      <c r="A35" s="209" t="s">
        <v>217</v>
      </c>
      <c r="B35" s="209"/>
      <c r="C35" s="32">
        <v>146</v>
      </c>
      <c r="D35" s="55">
        <f>D36+D37</f>
        <v>0</v>
      </c>
      <c r="E35" s="56">
        <f>E36+E37</f>
        <v>575632</v>
      </c>
      <c r="F35" s="54">
        <f t="shared" si="1"/>
        <v>575632</v>
      </c>
      <c r="G35" s="55">
        <f t="shared" ref="G35:H35" si="9">G36+G37</f>
        <v>0</v>
      </c>
      <c r="H35" s="56">
        <f t="shared" si="9"/>
        <v>15658212</v>
      </c>
      <c r="I35" s="54">
        <f t="shared" si="2"/>
        <v>15658212</v>
      </c>
    </row>
    <row r="36" spans="1:9" x14ac:dyDescent="0.25">
      <c r="A36" s="210" t="s">
        <v>218</v>
      </c>
      <c r="B36" s="210"/>
      <c r="C36" s="29">
        <v>147</v>
      </c>
      <c r="D36" s="52">
        <v>0</v>
      </c>
      <c r="E36" s="53">
        <v>575632</v>
      </c>
      <c r="F36" s="54">
        <f t="shared" si="1"/>
        <v>575632</v>
      </c>
      <c r="G36" s="52">
        <v>0</v>
      </c>
      <c r="H36" s="53">
        <v>15658212</v>
      </c>
      <c r="I36" s="54">
        <f t="shared" si="2"/>
        <v>15658212</v>
      </c>
    </row>
    <row r="37" spans="1:9" x14ac:dyDescent="0.25">
      <c r="A37" s="210" t="s">
        <v>219</v>
      </c>
      <c r="B37" s="210"/>
      <c r="C37" s="29">
        <v>148</v>
      </c>
      <c r="D37" s="52">
        <v>0</v>
      </c>
      <c r="E37" s="53">
        <v>0</v>
      </c>
      <c r="F37" s="54">
        <f t="shared" si="1"/>
        <v>0</v>
      </c>
      <c r="G37" s="52">
        <v>0</v>
      </c>
      <c r="H37" s="53">
        <v>0</v>
      </c>
      <c r="I37" s="54">
        <f t="shared" si="2"/>
        <v>0</v>
      </c>
    </row>
    <row r="38" spans="1:9" ht="45.75" customHeight="1" x14ac:dyDescent="0.25">
      <c r="A38" s="208" t="s">
        <v>220</v>
      </c>
      <c r="B38" s="209"/>
      <c r="C38" s="32">
        <v>149</v>
      </c>
      <c r="D38" s="55">
        <f>D39+D40</f>
        <v>9762649</v>
      </c>
      <c r="E38" s="56">
        <f>E39+E40</f>
        <v>0</v>
      </c>
      <c r="F38" s="54">
        <f t="shared" si="1"/>
        <v>9762649</v>
      </c>
      <c r="G38" s="55">
        <f t="shared" ref="G38:H38" si="10">G39+G40</f>
        <v>13381242</v>
      </c>
      <c r="H38" s="56">
        <f t="shared" si="10"/>
        <v>0</v>
      </c>
      <c r="I38" s="54">
        <f t="shared" si="2"/>
        <v>13381242</v>
      </c>
    </row>
    <row r="39" spans="1:9" x14ac:dyDescent="0.25">
      <c r="A39" s="210" t="s">
        <v>221</v>
      </c>
      <c r="B39" s="210"/>
      <c r="C39" s="29">
        <v>150</v>
      </c>
      <c r="D39" s="52">
        <v>9762649</v>
      </c>
      <c r="E39" s="53">
        <v>0</v>
      </c>
      <c r="F39" s="54">
        <f t="shared" si="1"/>
        <v>9762649</v>
      </c>
      <c r="G39" s="52">
        <v>13381242</v>
      </c>
      <c r="H39" s="53">
        <v>0</v>
      </c>
      <c r="I39" s="54">
        <f t="shared" si="2"/>
        <v>13381242</v>
      </c>
    </row>
    <row r="40" spans="1:9" x14ac:dyDescent="0.25">
      <c r="A40" s="210" t="s">
        <v>222</v>
      </c>
      <c r="B40" s="210"/>
      <c r="C40" s="29">
        <v>151</v>
      </c>
      <c r="D40" s="52">
        <v>0</v>
      </c>
      <c r="E40" s="53">
        <v>0</v>
      </c>
      <c r="F40" s="54">
        <f t="shared" si="1"/>
        <v>0</v>
      </c>
      <c r="G40" s="52">
        <v>0</v>
      </c>
      <c r="H40" s="53">
        <v>0</v>
      </c>
      <c r="I40" s="54">
        <f t="shared" si="2"/>
        <v>0</v>
      </c>
    </row>
    <row r="41" spans="1:9" ht="21" customHeight="1" x14ac:dyDescent="0.25">
      <c r="A41" s="208" t="s">
        <v>223</v>
      </c>
      <c r="B41" s="209"/>
      <c r="C41" s="32">
        <v>152</v>
      </c>
      <c r="D41" s="55">
        <f>D42+D43</f>
        <v>0</v>
      </c>
      <c r="E41" s="55">
        <f>E42+E43</f>
        <v>-6164324</v>
      </c>
      <c r="F41" s="54">
        <f t="shared" si="1"/>
        <v>-6164324</v>
      </c>
      <c r="G41" s="55">
        <f>G42+G43</f>
        <v>0</v>
      </c>
      <c r="H41" s="55">
        <f>H42+H43</f>
        <v>-5200416</v>
      </c>
      <c r="I41" s="54">
        <f t="shared" si="2"/>
        <v>-5200416</v>
      </c>
    </row>
    <row r="42" spans="1:9" x14ac:dyDescent="0.25">
      <c r="A42" s="210" t="s">
        <v>224</v>
      </c>
      <c r="B42" s="210"/>
      <c r="C42" s="29">
        <v>153</v>
      </c>
      <c r="D42" s="52">
        <v>0</v>
      </c>
      <c r="E42" s="53">
        <v>-6164324</v>
      </c>
      <c r="F42" s="54">
        <f t="shared" si="1"/>
        <v>-6164324</v>
      </c>
      <c r="G42" s="52">
        <v>0</v>
      </c>
      <c r="H42" s="53">
        <v>-5200416</v>
      </c>
      <c r="I42" s="54">
        <f t="shared" si="2"/>
        <v>-5200416</v>
      </c>
    </row>
    <row r="43" spans="1:9" x14ac:dyDescent="0.25">
      <c r="A43" s="210" t="s">
        <v>225</v>
      </c>
      <c r="B43" s="210"/>
      <c r="C43" s="29">
        <v>154</v>
      </c>
      <c r="D43" s="52">
        <v>0</v>
      </c>
      <c r="E43" s="53">
        <v>0</v>
      </c>
      <c r="F43" s="54">
        <f t="shared" si="1"/>
        <v>0</v>
      </c>
      <c r="G43" s="52">
        <v>0</v>
      </c>
      <c r="H43" s="53">
        <v>0</v>
      </c>
      <c r="I43" s="54">
        <f t="shared" si="2"/>
        <v>0</v>
      </c>
    </row>
    <row r="44" spans="1:9" ht="22.5" customHeight="1" x14ac:dyDescent="0.25">
      <c r="A44" s="208" t="s">
        <v>226</v>
      </c>
      <c r="B44" s="209"/>
      <c r="C44" s="32">
        <v>155</v>
      </c>
      <c r="D44" s="55">
        <f>D45+D49</f>
        <v>-62414931</v>
      </c>
      <c r="E44" s="56">
        <f>E45+E49</f>
        <v>-590205324</v>
      </c>
      <c r="F44" s="54">
        <f t="shared" si="1"/>
        <v>-652620255</v>
      </c>
      <c r="G44" s="55">
        <f t="shared" ref="G44:H44" si="11">G45+G49</f>
        <v>-48697147</v>
      </c>
      <c r="H44" s="56">
        <f t="shared" si="11"/>
        <v>-573168441</v>
      </c>
      <c r="I44" s="54">
        <f t="shared" si="2"/>
        <v>-621865588</v>
      </c>
    </row>
    <row r="45" spans="1:9" x14ac:dyDescent="0.25">
      <c r="A45" s="209" t="s">
        <v>227</v>
      </c>
      <c r="B45" s="209"/>
      <c r="C45" s="32">
        <v>156</v>
      </c>
      <c r="D45" s="55">
        <f>D46+D47+D48</f>
        <v>-28549420</v>
      </c>
      <c r="E45" s="56">
        <f>E46+E47+E48</f>
        <v>-343786637</v>
      </c>
      <c r="F45" s="54">
        <f t="shared" si="1"/>
        <v>-372336057</v>
      </c>
      <c r="G45" s="55">
        <f t="shared" ref="G45:H45" si="12">G46+G47+G48</f>
        <v>-21324501</v>
      </c>
      <c r="H45" s="56">
        <f t="shared" si="12"/>
        <v>-311558168</v>
      </c>
      <c r="I45" s="54">
        <f t="shared" si="2"/>
        <v>-332882669</v>
      </c>
    </row>
    <row r="46" spans="1:9" x14ac:dyDescent="0.25">
      <c r="A46" s="210" t="s">
        <v>228</v>
      </c>
      <c r="B46" s="210"/>
      <c r="C46" s="29">
        <v>157</v>
      </c>
      <c r="D46" s="52">
        <v>-9949606</v>
      </c>
      <c r="E46" s="53">
        <v>-210758843</v>
      </c>
      <c r="F46" s="54">
        <f t="shared" si="1"/>
        <v>-220708449</v>
      </c>
      <c r="G46" s="52">
        <v>-5850222</v>
      </c>
      <c r="H46" s="53">
        <v>-196885039</v>
      </c>
      <c r="I46" s="54">
        <f t="shared" si="2"/>
        <v>-202735261</v>
      </c>
    </row>
    <row r="47" spans="1:9" x14ac:dyDescent="0.25">
      <c r="A47" s="210" t="s">
        <v>229</v>
      </c>
      <c r="B47" s="210"/>
      <c r="C47" s="29">
        <v>158</v>
      </c>
      <c r="D47" s="52">
        <v>-18599814</v>
      </c>
      <c r="E47" s="53">
        <v>-130360398</v>
      </c>
      <c r="F47" s="54">
        <f t="shared" si="1"/>
        <v>-148960212</v>
      </c>
      <c r="G47" s="52">
        <v>-15474279</v>
      </c>
      <c r="H47" s="53">
        <v>-118507790</v>
      </c>
      <c r="I47" s="54">
        <f t="shared" si="2"/>
        <v>-133982069</v>
      </c>
    </row>
    <row r="48" spans="1:9" x14ac:dyDescent="0.25">
      <c r="A48" s="210" t="s">
        <v>230</v>
      </c>
      <c r="B48" s="210"/>
      <c r="C48" s="29">
        <v>159</v>
      </c>
      <c r="D48" s="52">
        <v>0</v>
      </c>
      <c r="E48" s="53">
        <v>-2667396</v>
      </c>
      <c r="F48" s="54">
        <f t="shared" si="1"/>
        <v>-2667396</v>
      </c>
      <c r="G48" s="52">
        <v>0</v>
      </c>
      <c r="H48" s="53">
        <v>3834661</v>
      </c>
      <c r="I48" s="54">
        <f t="shared" si="2"/>
        <v>3834661</v>
      </c>
    </row>
    <row r="49" spans="1:9" ht="24.75" customHeight="1" x14ac:dyDescent="0.25">
      <c r="A49" s="209" t="s">
        <v>231</v>
      </c>
      <c r="B49" s="209"/>
      <c r="C49" s="32">
        <v>160</v>
      </c>
      <c r="D49" s="55">
        <f>D50+D51+D52</f>
        <v>-33865511</v>
      </c>
      <c r="E49" s="56">
        <f>E50+E51+E52</f>
        <v>-246418687</v>
      </c>
      <c r="F49" s="54">
        <f t="shared" si="1"/>
        <v>-280284198</v>
      </c>
      <c r="G49" s="55">
        <f t="shared" ref="G49:H49" si="13">G50+G51+G52</f>
        <v>-27372646</v>
      </c>
      <c r="H49" s="56">
        <f t="shared" si="13"/>
        <v>-261610273</v>
      </c>
      <c r="I49" s="54">
        <f t="shared" si="2"/>
        <v>-288982919</v>
      </c>
    </row>
    <row r="50" spans="1:9" x14ac:dyDescent="0.25">
      <c r="A50" s="210" t="s">
        <v>232</v>
      </c>
      <c r="B50" s="210"/>
      <c r="C50" s="29">
        <v>161</v>
      </c>
      <c r="D50" s="52">
        <v>-2754578</v>
      </c>
      <c r="E50" s="53">
        <v>-40236354</v>
      </c>
      <c r="F50" s="54">
        <f t="shared" si="1"/>
        <v>-42990932</v>
      </c>
      <c r="G50" s="52">
        <v>-2455043</v>
      </c>
      <c r="H50" s="53">
        <v>-40537659</v>
      </c>
      <c r="I50" s="54">
        <f t="shared" si="2"/>
        <v>-42992702</v>
      </c>
    </row>
    <row r="51" spans="1:9" x14ac:dyDescent="0.25">
      <c r="A51" s="210" t="s">
        <v>233</v>
      </c>
      <c r="B51" s="210"/>
      <c r="C51" s="29">
        <v>162</v>
      </c>
      <c r="D51" s="52">
        <v>-14934686</v>
      </c>
      <c r="E51" s="53">
        <v>-95613144</v>
      </c>
      <c r="F51" s="54">
        <f t="shared" si="1"/>
        <v>-110547830</v>
      </c>
      <c r="G51" s="52">
        <v>-11755262</v>
      </c>
      <c r="H51" s="53">
        <v>-88317251</v>
      </c>
      <c r="I51" s="54">
        <f t="shared" si="2"/>
        <v>-100072513</v>
      </c>
    </row>
    <row r="52" spans="1:9" x14ac:dyDescent="0.25">
      <c r="A52" s="210" t="s">
        <v>234</v>
      </c>
      <c r="B52" s="210"/>
      <c r="C52" s="29">
        <v>163</v>
      </c>
      <c r="D52" s="52">
        <v>-16176247</v>
      </c>
      <c r="E52" s="53">
        <v>-110569189</v>
      </c>
      <c r="F52" s="54">
        <f t="shared" si="1"/>
        <v>-126745436</v>
      </c>
      <c r="G52" s="52">
        <v>-13162341</v>
      </c>
      <c r="H52" s="53">
        <v>-132755363</v>
      </c>
      <c r="I52" s="54">
        <f t="shared" si="2"/>
        <v>-145917704</v>
      </c>
    </row>
    <row r="53" spans="1:9" x14ac:dyDescent="0.25">
      <c r="A53" s="208" t="s">
        <v>235</v>
      </c>
      <c r="B53" s="209"/>
      <c r="C53" s="32">
        <v>164</v>
      </c>
      <c r="D53" s="55">
        <f>D54+D55+D56+D57+D58+D59+D60</f>
        <v>-8932545</v>
      </c>
      <c r="E53" s="56">
        <f>E54+E55+E56+E57+E58+E59+E60</f>
        <v>-49761759</v>
      </c>
      <c r="F53" s="54">
        <f t="shared" si="1"/>
        <v>-58694304</v>
      </c>
      <c r="G53" s="55">
        <f t="shared" ref="G53:H53" si="14">G54+G55+G56+G57+G58+G59+G60</f>
        <v>-16174782</v>
      </c>
      <c r="H53" s="56">
        <f t="shared" si="14"/>
        <v>-65150721</v>
      </c>
      <c r="I53" s="54">
        <f t="shared" si="2"/>
        <v>-81325503</v>
      </c>
    </row>
    <row r="54" spans="1:9" ht="24" customHeight="1" x14ac:dyDescent="0.25">
      <c r="A54" s="210" t="s">
        <v>236</v>
      </c>
      <c r="B54" s="210"/>
      <c r="C54" s="29">
        <v>165</v>
      </c>
      <c r="D54" s="52">
        <v>0</v>
      </c>
      <c r="E54" s="53">
        <v>0</v>
      </c>
      <c r="F54" s="54">
        <f t="shared" si="1"/>
        <v>0</v>
      </c>
      <c r="G54" s="52">
        <v>0</v>
      </c>
      <c r="H54" s="53">
        <v>0</v>
      </c>
      <c r="I54" s="54">
        <f t="shared" si="2"/>
        <v>0</v>
      </c>
    </row>
    <row r="55" spans="1:9" x14ac:dyDescent="0.25">
      <c r="A55" s="210" t="s">
        <v>237</v>
      </c>
      <c r="B55" s="210"/>
      <c r="C55" s="29">
        <v>166</v>
      </c>
      <c r="D55" s="52">
        <v>-991010</v>
      </c>
      <c r="E55" s="53">
        <v>-5956346</v>
      </c>
      <c r="F55" s="54">
        <f t="shared" si="1"/>
        <v>-6947356</v>
      </c>
      <c r="G55" s="52">
        <v>-979738</v>
      </c>
      <c r="H55" s="53">
        <v>-6273287</v>
      </c>
      <c r="I55" s="54">
        <f t="shared" si="2"/>
        <v>-7253025</v>
      </c>
    </row>
    <row r="56" spans="1:9" x14ac:dyDescent="0.25">
      <c r="A56" s="210" t="s">
        <v>238</v>
      </c>
      <c r="B56" s="210"/>
      <c r="C56" s="29">
        <v>167</v>
      </c>
      <c r="D56" s="52">
        <v>0</v>
      </c>
      <c r="E56" s="53">
        <v>-6507124</v>
      </c>
      <c r="F56" s="54">
        <f t="shared" si="1"/>
        <v>-6507124</v>
      </c>
      <c r="G56" s="52">
        <v>-1013854</v>
      </c>
      <c r="H56" s="53">
        <v>-4704845</v>
      </c>
      <c r="I56" s="54">
        <f t="shared" si="2"/>
        <v>-5718699</v>
      </c>
    </row>
    <row r="57" spans="1:9" x14ac:dyDescent="0.25">
      <c r="A57" s="210" t="s">
        <v>239</v>
      </c>
      <c r="B57" s="210"/>
      <c r="C57" s="29">
        <v>168</v>
      </c>
      <c r="D57" s="52">
        <v>-484817</v>
      </c>
      <c r="E57" s="53">
        <v>-10085472</v>
      </c>
      <c r="F57" s="54">
        <f t="shared" si="1"/>
        <v>-10570289</v>
      </c>
      <c r="G57" s="52">
        <v>-9139608</v>
      </c>
      <c r="H57" s="53">
        <v>-18719785</v>
      </c>
      <c r="I57" s="54">
        <f t="shared" si="2"/>
        <v>-27859393</v>
      </c>
    </row>
    <row r="58" spans="1:9" x14ac:dyDescent="0.25">
      <c r="A58" s="210" t="s">
        <v>240</v>
      </c>
      <c r="B58" s="210"/>
      <c r="C58" s="29">
        <v>169</v>
      </c>
      <c r="D58" s="52">
        <v>-138310</v>
      </c>
      <c r="E58" s="53">
        <v>-3277035</v>
      </c>
      <c r="F58" s="54">
        <f t="shared" si="1"/>
        <v>-3415345</v>
      </c>
      <c r="G58" s="52">
        <v>-2690462</v>
      </c>
      <c r="H58" s="53">
        <v>-13835618</v>
      </c>
      <c r="I58" s="54">
        <f t="shared" si="2"/>
        <v>-16526080</v>
      </c>
    </row>
    <row r="59" spans="1:9" x14ac:dyDescent="0.25">
      <c r="A59" s="210" t="s">
        <v>241</v>
      </c>
      <c r="B59" s="210"/>
      <c r="C59" s="29">
        <v>170</v>
      </c>
      <c r="D59" s="52">
        <v>-5775853</v>
      </c>
      <c r="E59" s="53">
        <v>-973103</v>
      </c>
      <c r="F59" s="54">
        <f t="shared" si="1"/>
        <v>-6748956</v>
      </c>
      <c r="G59" s="52">
        <v>0</v>
      </c>
      <c r="H59" s="53">
        <v>0</v>
      </c>
      <c r="I59" s="54">
        <f t="shared" si="2"/>
        <v>0</v>
      </c>
    </row>
    <row r="60" spans="1:9" x14ac:dyDescent="0.25">
      <c r="A60" s="210" t="s">
        <v>242</v>
      </c>
      <c r="B60" s="210"/>
      <c r="C60" s="29">
        <v>171</v>
      </c>
      <c r="D60" s="52">
        <v>-1542555</v>
      </c>
      <c r="E60" s="53">
        <v>-22962679</v>
      </c>
      <c r="F60" s="54">
        <f t="shared" si="1"/>
        <v>-24505234</v>
      </c>
      <c r="G60" s="52">
        <v>-2351120</v>
      </c>
      <c r="H60" s="53">
        <v>-21617186</v>
      </c>
      <c r="I60" s="54">
        <f t="shared" si="2"/>
        <v>-23968306</v>
      </c>
    </row>
    <row r="61" spans="1:9" ht="29.25" customHeight="1" x14ac:dyDescent="0.25">
      <c r="A61" s="208" t="s">
        <v>243</v>
      </c>
      <c r="B61" s="209"/>
      <c r="C61" s="32">
        <v>172</v>
      </c>
      <c r="D61" s="55">
        <f>D62+D63</f>
        <v>-453273</v>
      </c>
      <c r="E61" s="56">
        <f>E62+E63</f>
        <v>-23208156</v>
      </c>
      <c r="F61" s="54">
        <f t="shared" si="1"/>
        <v>-23661429</v>
      </c>
      <c r="G61" s="55">
        <f t="shared" ref="G61:H61" si="15">G62+G63</f>
        <v>-833340</v>
      </c>
      <c r="H61" s="56">
        <f t="shared" si="15"/>
        <v>-26152889</v>
      </c>
      <c r="I61" s="54">
        <f t="shared" si="2"/>
        <v>-26986229</v>
      </c>
    </row>
    <row r="62" spans="1:9" x14ac:dyDescent="0.25">
      <c r="A62" s="210" t="s">
        <v>244</v>
      </c>
      <c r="B62" s="210"/>
      <c r="C62" s="29">
        <v>173</v>
      </c>
      <c r="D62" s="52">
        <v>0</v>
      </c>
      <c r="E62" s="53">
        <v>0</v>
      </c>
      <c r="F62" s="54">
        <f t="shared" si="1"/>
        <v>0</v>
      </c>
      <c r="G62" s="52">
        <v>0</v>
      </c>
      <c r="H62" s="53">
        <v>0</v>
      </c>
      <c r="I62" s="54">
        <f t="shared" si="2"/>
        <v>0</v>
      </c>
    </row>
    <row r="63" spans="1:9" x14ac:dyDescent="0.25">
      <c r="A63" s="210" t="s">
        <v>245</v>
      </c>
      <c r="B63" s="210"/>
      <c r="C63" s="29">
        <v>174</v>
      </c>
      <c r="D63" s="52">
        <v>-453273</v>
      </c>
      <c r="E63" s="53">
        <v>-23208156</v>
      </c>
      <c r="F63" s="54">
        <f t="shared" si="1"/>
        <v>-23661429</v>
      </c>
      <c r="G63" s="52">
        <v>-833340</v>
      </c>
      <c r="H63" s="53">
        <v>-26152889</v>
      </c>
      <c r="I63" s="54">
        <f t="shared" si="2"/>
        <v>-26986229</v>
      </c>
    </row>
    <row r="64" spans="1:9" x14ac:dyDescent="0.25">
      <c r="A64" s="211" t="s">
        <v>246</v>
      </c>
      <c r="B64" s="210"/>
      <c r="C64" s="29">
        <v>175</v>
      </c>
      <c r="D64" s="52">
        <v>-10160</v>
      </c>
      <c r="E64" s="53">
        <v>-4275310</v>
      </c>
      <c r="F64" s="54">
        <f t="shared" si="1"/>
        <v>-4285470</v>
      </c>
      <c r="G64" s="52">
        <v>-6408</v>
      </c>
      <c r="H64" s="53">
        <v>-1407233</v>
      </c>
      <c r="I64" s="54">
        <f t="shared" si="2"/>
        <v>-1413641</v>
      </c>
    </row>
    <row r="65" spans="1:9" ht="42" customHeight="1" x14ac:dyDescent="0.25">
      <c r="A65" s="208" t="s">
        <v>247</v>
      </c>
      <c r="B65" s="209"/>
      <c r="C65" s="32">
        <v>176</v>
      </c>
      <c r="D65" s="55">
        <f>D7+D13+D21+D22+D23+D24+D31+D38+D41+D53+D61+D64+D44</f>
        <v>40867697</v>
      </c>
      <c r="E65" s="56">
        <f>E7+E13+E21+E22+E23+E24+E31+E38+E41+E53+E61+E64+E44</f>
        <v>222057389</v>
      </c>
      <c r="F65" s="54">
        <f t="shared" si="1"/>
        <v>262925086</v>
      </c>
      <c r="G65" s="55">
        <f t="shared" ref="G65:H65" si="16">G7+G13+G21+G22+G23+G24+G31+G38+G41+G53+G61+G64+G44</f>
        <v>35574424</v>
      </c>
      <c r="H65" s="56">
        <f t="shared" si="16"/>
        <v>222145523</v>
      </c>
      <c r="I65" s="54">
        <f t="shared" si="2"/>
        <v>257719947</v>
      </c>
    </row>
    <row r="66" spans="1:9" x14ac:dyDescent="0.25">
      <c r="A66" s="208" t="s">
        <v>248</v>
      </c>
      <c r="B66" s="209"/>
      <c r="C66" s="32">
        <v>177</v>
      </c>
      <c r="D66" s="55">
        <f>D67+D68</f>
        <v>-7185599</v>
      </c>
      <c r="E66" s="56">
        <f>E67+E68</f>
        <v>-33346000</v>
      </c>
      <c r="F66" s="54">
        <f t="shared" si="1"/>
        <v>-40531599</v>
      </c>
      <c r="G66" s="55">
        <f t="shared" ref="G66:H66" si="17">G67+G68</f>
        <v>-6236746</v>
      </c>
      <c r="H66" s="56">
        <f t="shared" si="17"/>
        <v>-38773669</v>
      </c>
      <c r="I66" s="54">
        <f t="shared" si="2"/>
        <v>-45010415</v>
      </c>
    </row>
    <row r="67" spans="1:9" x14ac:dyDescent="0.25">
      <c r="A67" s="210" t="s">
        <v>249</v>
      </c>
      <c r="B67" s="210"/>
      <c r="C67" s="29">
        <v>178</v>
      </c>
      <c r="D67" s="52">
        <v>-7185599</v>
      </c>
      <c r="E67" s="53">
        <v>-33346000</v>
      </c>
      <c r="F67" s="54">
        <f t="shared" si="1"/>
        <v>-40531599</v>
      </c>
      <c r="G67" s="52">
        <v>-6236746</v>
      </c>
      <c r="H67" s="53">
        <v>-38773669</v>
      </c>
      <c r="I67" s="54">
        <f t="shared" si="2"/>
        <v>-45010415</v>
      </c>
    </row>
    <row r="68" spans="1:9" x14ac:dyDescent="0.25">
      <c r="A68" s="210" t="s">
        <v>250</v>
      </c>
      <c r="B68" s="210"/>
      <c r="C68" s="29">
        <v>179</v>
      </c>
      <c r="D68" s="52">
        <v>0</v>
      </c>
      <c r="E68" s="53">
        <v>0</v>
      </c>
      <c r="F68" s="54">
        <f t="shared" si="1"/>
        <v>0</v>
      </c>
      <c r="G68" s="52">
        <v>0</v>
      </c>
      <c r="H68" s="53">
        <v>0</v>
      </c>
      <c r="I68" s="54">
        <f t="shared" si="2"/>
        <v>0</v>
      </c>
    </row>
    <row r="69" spans="1:9" ht="24" customHeight="1" x14ac:dyDescent="0.25">
      <c r="A69" s="208" t="s">
        <v>251</v>
      </c>
      <c r="B69" s="209"/>
      <c r="C69" s="32">
        <v>180</v>
      </c>
      <c r="D69" s="55">
        <f>D65+D66</f>
        <v>33682098</v>
      </c>
      <c r="E69" s="56">
        <f>E65+E66</f>
        <v>188711389</v>
      </c>
      <c r="F69" s="54">
        <f t="shared" si="1"/>
        <v>222393487</v>
      </c>
      <c r="G69" s="55">
        <f t="shared" ref="G69:H69" si="18">G65+G66</f>
        <v>29337678</v>
      </c>
      <c r="H69" s="56">
        <f t="shared" si="18"/>
        <v>183371854</v>
      </c>
      <c r="I69" s="54">
        <f t="shared" si="2"/>
        <v>212709532</v>
      </c>
    </row>
    <row r="70" spans="1:9" x14ac:dyDescent="0.25">
      <c r="A70" s="204" t="s">
        <v>252</v>
      </c>
      <c r="B70" s="204"/>
      <c r="C70" s="29">
        <v>181</v>
      </c>
      <c r="D70" s="52">
        <v>0</v>
      </c>
      <c r="E70" s="53">
        <v>0</v>
      </c>
      <c r="F70" s="54">
        <f t="shared" si="1"/>
        <v>0</v>
      </c>
      <c r="G70" s="52">
        <v>0</v>
      </c>
      <c r="H70" s="53">
        <v>0</v>
      </c>
      <c r="I70" s="54">
        <f t="shared" si="2"/>
        <v>0</v>
      </c>
    </row>
    <row r="71" spans="1:9" x14ac:dyDescent="0.25">
      <c r="A71" s="204" t="s">
        <v>253</v>
      </c>
      <c r="B71" s="204"/>
      <c r="C71" s="29">
        <v>182</v>
      </c>
      <c r="D71" s="52">
        <v>0</v>
      </c>
      <c r="E71" s="53">
        <v>0</v>
      </c>
      <c r="F71" s="54">
        <f t="shared" si="1"/>
        <v>0</v>
      </c>
      <c r="G71" s="52">
        <v>0</v>
      </c>
      <c r="H71" s="53">
        <v>0</v>
      </c>
      <c r="I71" s="54">
        <f t="shared" si="2"/>
        <v>0</v>
      </c>
    </row>
    <row r="72" spans="1:9" ht="30" customHeight="1" x14ac:dyDescent="0.25">
      <c r="A72" s="208" t="s">
        <v>254</v>
      </c>
      <c r="B72" s="208"/>
      <c r="C72" s="32">
        <v>183</v>
      </c>
      <c r="D72" s="55">
        <f>D7+D13+D21+D22+D23+D68</f>
        <v>533149091</v>
      </c>
      <c r="E72" s="56">
        <f>E7+E13+E21+E22+E23+E68</f>
        <v>1712503587</v>
      </c>
      <c r="F72" s="54">
        <f t="shared" ref="F72:F86" si="19">D72+E72</f>
        <v>2245652678</v>
      </c>
      <c r="G72" s="55">
        <f t="shared" ref="G72:H72" si="20">G7+G13+G21+G22+G23+G68</f>
        <v>477024192</v>
      </c>
      <c r="H72" s="56">
        <f t="shared" si="20"/>
        <v>1769481722</v>
      </c>
      <c r="I72" s="54">
        <f t="shared" ref="I72:I86" si="21">G72+H72</f>
        <v>2246505914</v>
      </c>
    </row>
    <row r="73" spans="1:9" ht="31.5" customHeight="1" x14ac:dyDescent="0.25">
      <c r="A73" s="208" t="s">
        <v>255</v>
      </c>
      <c r="B73" s="208"/>
      <c r="C73" s="32">
        <v>184</v>
      </c>
      <c r="D73" s="55">
        <f>D24+D31+D38+D41+D44+D53+D61+D64+D67</f>
        <v>-499466993</v>
      </c>
      <c r="E73" s="56">
        <f>E24+E31+E38+E41+E44+E53+E61+E64+E67</f>
        <v>-1523792198</v>
      </c>
      <c r="F73" s="54">
        <f t="shared" si="19"/>
        <v>-2023259191</v>
      </c>
      <c r="G73" s="55">
        <f t="shared" ref="G73:H73" si="22">G24+G31+G38+G41+G44+G53+G61+G64+G67</f>
        <v>-447686514</v>
      </c>
      <c r="H73" s="56">
        <f t="shared" si="22"/>
        <v>-1586109868</v>
      </c>
      <c r="I73" s="54">
        <f t="shared" si="21"/>
        <v>-2033796382</v>
      </c>
    </row>
    <row r="74" spans="1:9" x14ac:dyDescent="0.25">
      <c r="A74" s="208" t="s">
        <v>256</v>
      </c>
      <c r="B74" s="209"/>
      <c r="C74" s="32">
        <v>185</v>
      </c>
      <c r="D74" s="55">
        <f>D75+D76+D77+D78+D79+D80+D81+D82</f>
        <v>92049832</v>
      </c>
      <c r="E74" s="56">
        <f>E75+E76+E77+E78+E79+E80+E81+E82</f>
        <v>144729300</v>
      </c>
      <c r="F74" s="54">
        <f t="shared" si="19"/>
        <v>236779132</v>
      </c>
      <c r="G74" s="55">
        <f t="shared" ref="G74:H74" si="23">G75+G76+G77+G78+G79+G80+G81+G82</f>
        <v>-23961890</v>
      </c>
      <c r="H74" s="56">
        <f t="shared" si="23"/>
        <v>-90519095</v>
      </c>
      <c r="I74" s="54">
        <f t="shared" si="21"/>
        <v>-114480985</v>
      </c>
    </row>
    <row r="75" spans="1:9" ht="27.75" customHeight="1" x14ac:dyDescent="0.25">
      <c r="A75" s="207" t="s">
        <v>257</v>
      </c>
      <c r="B75" s="207"/>
      <c r="C75" s="29">
        <v>186</v>
      </c>
      <c r="D75" s="57">
        <v>0</v>
      </c>
      <c r="E75" s="58">
        <v>7750</v>
      </c>
      <c r="F75" s="54">
        <f t="shared" si="19"/>
        <v>7750</v>
      </c>
      <c r="G75" s="57">
        <v>0</v>
      </c>
      <c r="H75" s="58">
        <v>-122439</v>
      </c>
      <c r="I75" s="54">
        <f t="shared" si="21"/>
        <v>-122439</v>
      </c>
    </row>
    <row r="76" spans="1:9" ht="21.65" customHeight="1" x14ac:dyDescent="0.25">
      <c r="A76" s="207" t="s">
        <v>258</v>
      </c>
      <c r="B76" s="207"/>
      <c r="C76" s="29">
        <v>187</v>
      </c>
      <c r="D76" s="57">
        <v>112255892</v>
      </c>
      <c r="E76" s="58">
        <v>176489695</v>
      </c>
      <c r="F76" s="54">
        <f t="shared" si="19"/>
        <v>288745587</v>
      </c>
      <c r="G76" s="57">
        <v>-29221817</v>
      </c>
      <c r="H76" s="58">
        <v>-110239824</v>
      </c>
      <c r="I76" s="54">
        <f t="shared" si="21"/>
        <v>-139461641</v>
      </c>
    </row>
    <row r="77" spans="1:9" ht="28.15" customHeight="1" x14ac:dyDescent="0.25">
      <c r="A77" s="207" t="s">
        <v>259</v>
      </c>
      <c r="B77" s="207"/>
      <c r="C77" s="29">
        <v>188</v>
      </c>
      <c r="D77" s="57">
        <v>0</v>
      </c>
      <c r="E77" s="58">
        <v>0</v>
      </c>
      <c r="F77" s="54">
        <f t="shared" si="19"/>
        <v>0</v>
      </c>
      <c r="G77" s="57">
        <v>0</v>
      </c>
      <c r="H77" s="58">
        <v>0</v>
      </c>
      <c r="I77" s="54">
        <f t="shared" si="21"/>
        <v>0</v>
      </c>
    </row>
    <row r="78" spans="1:9" ht="25.15" customHeight="1" x14ac:dyDescent="0.25">
      <c r="A78" s="207" t="s">
        <v>260</v>
      </c>
      <c r="B78" s="207"/>
      <c r="C78" s="29">
        <v>189</v>
      </c>
      <c r="D78" s="57">
        <v>0</v>
      </c>
      <c r="E78" s="58">
        <v>0</v>
      </c>
      <c r="F78" s="54">
        <f t="shared" si="19"/>
        <v>0</v>
      </c>
      <c r="G78" s="57">
        <v>0</v>
      </c>
      <c r="H78" s="58">
        <v>0</v>
      </c>
      <c r="I78" s="54">
        <f t="shared" si="21"/>
        <v>0</v>
      </c>
    </row>
    <row r="79" spans="1:9" x14ac:dyDescent="0.25">
      <c r="A79" s="207" t="s">
        <v>261</v>
      </c>
      <c r="B79" s="207"/>
      <c r="C79" s="29">
        <v>190</v>
      </c>
      <c r="D79" s="57">
        <v>0</v>
      </c>
      <c r="E79" s="58">
        <v>0</v>
      </c>
      <c r="F79" s="54">
        <f t="shared" si="19"/>
        <v>0</v>
      </c>
      <c r="G79" s="57">
        <v>0</v>
      </c>
      <c r="H79" s="58">
        <v>0</v>
      </c>
      <c r="I79" s="54">
        <f t="shared" si="21"/>
        <v>0</v>
      </c>
    </row>
    <row r="80" spans="1:9" ht="21" customHeight="1" x14ac:dyDescent="0.25">
      <c r="A80" s="207" t="s">
        <v>262</v>
      </c>
      <c r="B80" s="207"/>
      <c r="C80" s="29">
        <v>191</v>
      </c>
      <c r="D80" s="57">
        <v>0</v>
      </c>
      <c r="E80" s="58">
        <v>0</v>
      </c>
      <c r="F80" s="54">
        <f t="shared" si="19"/>
        <v>0</v>
      </c>
      <c r="G80" s="57">
        <v>0</v>
      </c>
      <c r="H80" s="58">
        <v>0</v>
      </c>
      <c r="I80" s="54">
        <f t="shared" si="21"/>
        <v>0</v>
      </c>
    </row>
    <row r="81" spans="1:9" ht="16.149999999999999" customHeight="1" x14ac:dyDescent="0.25">
      <c r="A81" s="207" t="s">
        <v>263</v>
      </c>
      <c r="B81" s="207"/>
      <c r="C81" s="29">
        <v>192</v>
      </c>
      <c r="D81" s="57">
        <v>0</v>
      </c>
      <c r="E81" s="58">
        <v>0</v>
      </c>
      <c r="F81" s="54">
        <f t="shared" si="19"/>
        <v>0</v>
      </c>
      <c r="G81" s="57">
        <v>0</v>
      </c>
      <c r="H81" s="58">
        <v>0</v>
      </c>
      <c r="I81" s="54">
        <f t="shared" si="21"/>
        <v>0</v>
      </c>
    </row>
    <row r="82" spans="1:9" x14ac:dyDescent="0.25">
      <c r="A82" s="207" t="s">
        <v>264</v>
      </c>
      <c r="B82" s="207"/>
      <c r="C82" s="29">
        <v>193</v>
      </c>
      <c r="D82" s="57">
        <v>-20206060</v>
      </c>
      <c r="E82" s="58">
        <v>-31768145</v>
      </c>
      <c r="F82" s="54">
        <f t="shared" si="19"/>
        <v>-51974205</v>
      </c>
      <c r="G82" s="57">
        <v>5259927</v>
      </c>
      <c r="H82" s="58">
        <v>19843168</v>
      </c>
      <c r="I82" s="54">
        <f t="shared" si="21"/>
        <v>25103095</v>
      </c>
    </row>
    <row r="83" spans="1:9" x14ac:dyDescent="0.25">
      <c r="A83" s="208" t="s">
        <v>265</v>
      </c>
      <c r="B83" s="209"/>
      <c r="C83" s="32">
        <v>194</v>
      </c>
      <c r="D83" s="55">
        <f>D69+D74</f>
        <v>125731930</v>
      </c>
      <c r="E83" s="56">
        <f>E69+E74</f>
        <v>333440689</v>
      </c>
      <c r="F83" s="54">
        <f t="shared" si="19"/>
        <v>459172619</v>
      </c>
      <c r="G83" s="55">
        <f t="shared" ref="G83:H83" si="24">G69+G74</f>
        <v>5375788</v>
      </c>
      <c r="H83" s="56">
        <f t="shared" si="24"/>
        <v>92852759</v>
      </c>
      <c r="I83" s="54">
        <f t="shared" si="21"/>
        <v>98228547</v>
      </c>
    </row>
    <row r="84" spans="1:9" x14ac:dyDescent="0.25">
      <c r="A84" s="204" t="s">
        <v>266</v>
      </c>
      <c r="B84" s="204"/>
      <c r="C84" s="29">
        <v>195</v>
      </c>
      <c r="D84" s="52">
        <v>0</v>
      </c>
      <c r="E84" s="53">
        <v>0</v>
      </c>
      <c r="F84" s="54">
        <f t="shared" si="19"/>
        <v>0</v>
      </c>
      <c r="G84" s="52">
        <v>0</v>
      </c>
      <c r="H84" s="53">
        <v>0</v>
      </c>
      <c r="I84" s="54">
        <f t="shared" si="21"/>
        <v>0</v>
      </c>
    </row>
    <row r="85" spans="1:9" x14ac:dyDescent="0.25">
      <c r="A85" s="204" t="s">
        <v>267</v>
      </c>
      <c r="B85" s="204"/>
      <c r="C85" s="29">
        <v>196</v>
      </c>
      <c r="D85" s="52">
        <v>0</v>
      </c>
      <c r="E85" s="53">
        <v>0</v>
      </c>
      <c r="F85" s="54">
        <f t="shared" si="19"/>
        <v>0</v>
      </c>
      <c r="G85" s="52">
        <v>0</v>
      </c>
      <c r="H85" s="53">
        <v>0</v>
      </c>
      <c r="I85" s="54">
        <f t="shared" si="21"/>
        <v>0</v>
      </c>
    </row>
    <row r="86" spans="1:9" x14ac:dyDescent="0.25">
      <c r="A86" s="205" t="s">
        <v>268</v>
      </c>
      <c r="B86" s="206"/>
      <c r="C86" s="30">
        <v>197</v>
      </c>
      <c r="D86" s="59">
        <v>0</v>
      </c>
      <c r="E86" s="60">
        <v>0</v>
      </c>
      <c r="F86" s="61">
        <f t="shared" si="19"/>
        <v>0</v>
      </c>
      <c r="G86" s="59">
        <v>0</v>
      </c>
      <c r="H86" s="60">
        <v>0</v>
      </c>
      <c r="I86" s="61">
        <f t="shared" si="21"/>
        <v>0</v>
      </c>
    </row>
  </sheetData>
  <sheetProtection algorithmName="SHA-512" hashValue="1YFVM61SR35/Y7NHGYD0iEVxj+sUZIYc0egwd6w7Oytjz9zDeifaLQaAhyl4IKD8hvEudbC0y1CxivZPrgg8IA==" saltValue="MoxvoIo50LSTnBSiT4jaRw=="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type="whole" operator="greaterThanOrEqual" allowBlank="1" showErrorMessage="1" errorTitle="Invalid entry" error="You can enter only positive whole numbers or a zero." sqref="D27:I27 D13:I23 D72:I72 D8:I8" xr:uid="{00000000-0002-0000-0200-000000000000}">
      <formula1>0</formula1>
    </dataValidation>
    <dataValidation type="whole" operator="lessThanOrEqual" allowBlank="1" showErrorMessage="1" errorTitle="Invalid entry" error="You can enter only negative whole numbers or a zero." sqref="D10:I10 D24:I26 D44:I47 D49:I64 D67:I67 D73:I73" xr:uid="{00000000-0002-0000-0200-000001000000}">
      <formula1>0</formula1>
    </dataValidation>
    <dataValidation type="whole" operator="notEqual" allowBlank="1" showErrorMessage="1" errorTitle="Invalid entry" error="You can enter only whole numbers (positive or negative) or a zero." sqref="D7:I7 D9:I9 D11:I12 D83:I86 D48:I48 D65:I66 D68:I71 D74:I81 D28:I43" xr:uid="{00000000-0002-0000-0200-000002000000}">
      <formula1>999999999</formula1>
    </dataValidation>
    <dataValidation type="whole" operator="notEqual" allowBlank="1" showErrorMessage="1" errorTitle="Invalid entry" error="You can enter only whole numbers." sqref="D82:I82" xr:uid="{00000000-0002-0000-0200-000003000000}">
      <formula1>99999999</formula1>
    </dataValidation>
    <dataValidation allowBlank="1" sqref="A87:I1048576 C6 A6 C4 H5:I6 A1:A4 D4:D6 E5:F6 G4:G6 J1:XFD1048576" xr:uid="{00000000-0002-0000-0200-000004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80" zoomScaleNormal="100" zoomScaleSheetLayoutView="80" workbookViewId="0">
      <selection sqref="A1:I1"/>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16" t="s">
        <v>269</v>
      </c>
      <c r="B1" s="199"/>
      <c r="C1" s="199"/>
      <c r="D1" s="199"/>
      <c r="E1" s="199"/>
      <c r="F1" s="199"/>
      <c r="G1" s="199"/>
      <c r="H1" s="199"/>
      <c r="I1" s="199"/>
    </row>
    <row r="2" spans="1:9" x14ac:dyDescent="0.25">
      <c r="A2" s="200" t="s">
        <v>503</v>
      </c>
      <c r="B2" s="217"/>
      <c r="C2" s="217"/>
      <c r="D2" s="217"/>
      <c r="E2" s="217"/>
      <c r="F2" s="217"/>
      <c r="G2" s="217"/>
      <c r="H2" s="217"/>
      <c r="I2" s="217"/>
    </row>
    <row r="3" spans="1:9" x14ac:dyDescent="0.25">
      <c r="A3" s="218" t="s">
        <v>270</v>
      </c>
      <c r="B3" s="219"/>
      <c r="C3" s="219"/>
      <c r="D3" s="219"/>
      <c r="E3" s="219"/>
      <c r="F3" s="219"/>
      <c r="G3" s="219"/>
      <c r="H3" s="219"/>
      <c r="I3" s="219"/>
    </row>
    <row r="4" spans="1:9" ht="33.75" customHeight="1" x14ac:dyDescent="0.25">
      <c r="A4" s="202" t="s">
        <v>271</v>
      </c>
      <c r="B4" s="203"/>
      <c r="C4" s="202" t="s">
        <v>272</v>
      </c>
      <c r="D4" s="187" t="s">
        <v>273</v>
      </c>
      <c r="E4" s="188"/>
      <c r="F4" s="188"/>
      <c r="G4" s="187" t="s">
        <v>274</v>
      </c>
      <c r="H4" s="188"/>
      <c r="I4" s="188"/>
    </row>
    <row r="5" spans="1:9" ht="24" customHeight="1" x14ac:dyDescent="0.25">
      <c r="A5" s="203"/>
      <c r="B5" s="203"/>
      <c r="C5" s="203"/>
      <c r="D5" s="35" t="s">
        <v>275</v>
      </c>
      <c r="E5" s="35" t="s">
        <v>276</v>
      </c>
      <c r="F5" s="35" t="s">
        <v>277</v>
      </c>
      <c r="G5" s="35" t="s">
        <v>278</v>
      </c>
      <c r="H5" s="35" t="s">
        <v>279</v>
      </c>
      <c r="I5" s="35" t="s">
        <v>280</v>
      </c>
    </row>
    <row r="6" spans="1:9" x14ac:dyDescent="0.25">
      <c r="A6" s="202">
        <v>1</v>
      </c>
      <c r="B6" s="203"/>
      <c r="C6" s="25">
        <v>2</v>
      </c>
      <c r="D6" s="39">
        <v>3</v>
      </c>
      <c r="E6" s="39">
        <v>4</v>
      </c>
      <c r="F6" s="39" t="s">
        <v>281</v>
      </c>
      <c r="G6" s="39">
        <v>6</v>
      </c>
      <c r="H6" s="39">
        <v>7</v>
      </c>
      <c r="I6" s="39" t="s">
        <v>282</v>
      </c>
    </row>
    <row r="7" spans="1:9" ht="22.5" customHeight="1" x14ac:dyDescent="0.25">
      <c r="A7" s="192" t="s">
        <v>283</v>
      </c>
      <c r="B7" s="190"/>
      <c r="C7" s="26">
        <v>118</v>
      </c>
      <c r="D7" s="40">
        <f>D8+D9+D10+D11+D12</f>
        <v>101105154</v>
      </c>
      <c r="E7" s="40">
        <f>E8+E9+E10+E11+E12</f>
        <v>519454124</v>
      </c>
      <c r="F7" s="40">
        <f>D7+E7</f>
        <v>620559278</v>
      </c>
      <c r="G7" s="40">
        <f t="shared" ref="G7:H7" si="0">G8+G9+G10+G11+G12</f>
        <v>125510487</v>
      </c>
      <c r="H7" s="40">
        <f t="shared" si="0"/>
        <v>540110277</v>
      </c>
      <c r="I7" s="40">
        <f>G7+H7</f>
        <v>665620764</v>
      </c>
    </row>
    <row r="8" spans="1:9" x14ac:dyDescent="0.25">
      <c r="A8" s="191" t="s">
        <v>284</v>
      </c>
      <c r="B8" s="191"/>
      <c r="C8" s="27">
        <v>119</v>
      </c>
      <c r="D8" s="41">
        <v>101011714</v>
      </c>
      <c r="E8" s="41">
        <v>468624436</v>
      </c>
      <c r="F8" s="40">
        <f t="shared" ref="F8:F71" si="1">D8+E8</f>
        <v>569636150</v>
      </c>
      <c r="G8" s="41">
        <v>125527351</v>
      </c>
      <c r="H8" s="41">
        <v>482091434</v>
      </c>
      <c r="I8" s="40">
        <f t="shared" ref="I8:I71" si="2">G8+H8</f>
        <v>607618785</v>
      </c>
    </row>
    <row r="9" spans="1:9" ht="19.5" customHeight="1" x14ac:dyDescent="0.25">
      <c r="A9" s="191" t="s">
        <v>285</v>
      </c>
      <c r="B9" s="191"/>
      <c r="C9" s="27">
        <v>120</v>
      </c>
      <c r="D9" s="41">
        <v>0</v>
      </c>
      <c r="E9" s="41">
        <v>-1096710</v>
      </c>
      <c r="F9" s="40">
        <f t="shared" si="1"/>
        <v>-1096710</v>
      </c>
      <c r="G9" s="41">
        <v>0</v>
      </c>
      <c r="H9" s="41">
        <v>-3013476</v>
      </c>
      <c r="I9" s="40">
        <f t="shared" si="2"/>
        <v>-3013476</v>
      </c>
    </row>
    <row r="10" spans="1:9" x14ac:dyDescent="0.25">
      <c r="A10" s="191" t="s">
        <v>286</v>
      </c>
      <c r="B10" s="191"/>
      <c r="C10" s="27">
        <v>121</v>
      </c>
      <c r="D10" s="41">
        <v>-10385</v>
      </c>
      <c r="E10" s="41">
        <v>-29706438</v>
      </c>
      <c r="F10" s="40">
        <f t="shared" si="1"/>
        <v>-29716823</v>
      </c>
      <c r="G10" s="41">
        <v>-6694</v>
      </c>
      <c r="H10" s="41">
        <v>-31196486</v>
      </c>
      <c r="I10" s="40">
        <f t="shared" si="2"/>
        <v>-31203180</v>
      </c>
    </row>
    <row r="11" spans="1:9" ht="22.5" customHeight="1" x14ac:dyDescent="0.25">
      <c r="A11" s="191" t="s">
        <v>287</v>
      </c>
      <c r="B11" s="191"/>
      <c r="C11" s="27">
        <v>122</v>
      </c>
      <c r="D11" s="41">
        <v>106592</v>
      </c>
      <c r="E11" s="41">
        <v>114913875</v>
      </c>
      <c r="F11" s="40">
        <f t="shared" si="1"/>
        <v>115020467</v>
      </c>
      <c r="G11" s="41">
        <v>-21816</v>
      </c>
      <c r="H11" s="41">
        <v>115343077</v>
      </c>
      <c r="I11" s="40">
        <f t="shared" si="2"/>
        <v>115321261</v>
      </c>
    </row>
    <row r="12" spans="1:9" ht="21.75" customHeight="1" x14ac:dyDescent="0.25">
      <c r="A12" s="191" t="s">
        <v>288</v>
      </c>
      <c r="B12" s="191"/>
      <c r="C12" s="27">
        <v>123</v>
      </c>
      <c r="D12" s="41">
        <v>-2767</v>
      </c>
      <c r="E12" s="41">
        <v>-33281039</v>
      </c>
      <c r="F12" s="40">
        <f t="shared" si="1"/>
        <v>-33283806</v>
      </c>
      <c r="G12" s="41">
        <v>11646</v>
      </c>
      <c r="H12" s="41">
        <v>-23114272</v>
      </c>
      <c r="I12" s="40">
        <f t="shared" si="2"/>
        <v>-23102626</v>
      </c>
    </row>
    <row r="13" spans="1:9" x14ac:dyDescent="0.25">
      <c r="A13" s="192" t="s">
        <v>289</v>
      </c>
      <c r="B13" s="190"/>
      <c r="C13" s="26">
        <v>124</v>
      </c>
      <c r="D13" s="40">
        <f>D14+D15+D16+D17+D18+D19+D20</f>
        <v>28891745</v>
      </c>
      <c r="E13" s="40">
        <f>E14+E15+E16+E17+E18+E19+E20</f>
        <v>68593185</v>
      </c>
      <c r="F13" s="40">
        <f t="shared" si="1"/>
        <v>97484930</v>
      </c>
      <c r="G13" s="40">
        <f t="shared" ref="G13" si="3">G14+G15+G16+G17+G18+G19+G20</f>
        <v>21412743</v>
      </c>
      <c r="H13" s="40">
        <f>H14+H15+H16+H17+H18+H19+H20</f>
        <v>41768353</v>
      </c>
      <c r="I13" s="40">
        <f t="shared" si="2"/>
        <v>63181096</v>
      </c>
    </row>
    <row r="14" spans="1:9" ht="24" customHeight="1" x14ac:dyDescent="0.25">
      <c r="A14" s="191" t="s">
        <v>290</v>
      </c>
      <c r="B14" s="191"/>
      <c r="C14" s="27">
        <v>125</v>
      </c>
      <c r="D14" s="41">
        <v>570661</v>
      </c>
      <c r="E14" s="41">
        <v>2627079</v>
      </c>
      <c r="F14" s="40">
        <f t="shared" si="1"/>
        <v>3197740</v>
      </c>
      <c r="G14" s="41">
        <v>1576155</v>
      </c>
      <c r="H14" s="41">
        <v>5260207</v>
      </c>
      <c r="I14" s="40">
        <f t="shared" si="2"/>
        <v>6836362</v>
      </c>
    </row>
    <row r="15" spans="1:9" ht="24.75" customHeight="1" x14ac:dyDescent="0.25">
      <c r="A15" s="191" t="s">
        <v>291</v>
      </c>
      <c r="B15" s="191"/>
      <c r="C15" s="27">
        <v>126</v>
      </c>
      <c r="D15" s="41">
        <v>0</v>
      </c>
      <c r="E15" s="41">
        <v>9472528</v>
      </c>
      <c r="F15" s="40">
        <f t="shared" si="1"/>
        <v>9472528</v>
      </c>
      <c r="G15" s="41">
        <v>0</v>
      </c>
      <c r="H15" s="41">
        <v>6376317</v>
      </c>
      <c r="I15" s="40">
        <f t="shared" si="2"/>
        <v>6376317</v>
      </c>
    </row>
    <row r="16" spans="1:9" x14ac:dyDescent="0.25">
      <c r="A16" s="191" t="s">
        <v>292</v>
      </c>
      <c r="B16" s="191"/>
      <c r="C16" s="27">
        <v>127</v>
      </c>
      <c r="D16" s="41">
        <v>26946289</v>
      </c>
      <c r="E16" s="41">
        <v>26995639</v>
      </c>
      <c r="F16" s="40">
        <f t="shared" si="1"/>
        <v>53941928</v>
      </c>
      <c r="G16" s="41">
        <v>21364494</v>
      </c>
      <c r="H16" s="41">
        <v>21525263</v>
      </c>
      <c r="I16" s="40">
        <f t="shared" si="2"/>
        <v>42889757</v>
      </c>
    </row>
    <row r="17" spans="1:9" x14ac:dyDescent="0.25">
      <c r="A17" s="191" t="s">
        <v>293</v>
      </c>
      <c r="B17" s="191"/>
      <c r="C17" s="27">
        <v>128</v>
      </c>
      <c r="D17" s="41">
        <v>-760751</v>
      </c>
      <c r="E17" s="41">
        <v>-5745658</v>
      </c>
      <c r="F17" s="40">
        <f t="shared" si="1"/>
        <v>-6506409</v>
      </c>
      <c r="G17" s="41">
        <v>-377461</v>
      </c>
      <c r="H17" s="41">
        <v>-788192</v>
      </c>
      <c r="I17" s="40">
        <f t="shared" si="2"/>
        <v>-1165653</v>
      </c>
    </row>
    <row r="18" spans="1:9" x14ac:dyDescent="0.25">
      <c r="A18" s="191" t="s">
        <v>294</v>
      </c>
      <c r="B18" s="191"/>
      <c r="C18" s="27">
        <v>129</v>
      </c>
      <c r="D18" s="41">
        <v>2131403</v>
      </c>
      <c r="E18" s="41">
        <v>23254675</v>
      </c>
      <c r="F18" s="40">
        <f t="shared" si="1"/>
        <v>25386078</v>
      </c>
      <c r="G18" s="41">
        <v>4828867</v>
      </c>
      <c r="H18" s="41">
        <v>11071434</v>
      </c>
      <c r="I18" s="40">
        <f t="shared" si="2"/>
        <v>15900301</v>
      </c>
    </row>
    <row r="19" spans="1:9" x14ac:dyDescent="0.25">
      <c r="A19" s="191" t="s">
        <v>295</v>
      </c>
      <c r="B19" s="191"/>
      <c r="C19" s="27">
        <v>130</v>
      </c>
      <c r="D19" s="41">
        <v>0</v>
      </c>
      <c r="E19" s="41">
        <v>0</v>
      </c>
      <c r="F19" s="40">
        <f t="shared" si="1"/>
        <v>0</v>
      </c>
      <c r="G19" s="41">
        <v>-5980106</v>
      </c>
      <c r="H19" s="41">
        <v>-5015193</v>
      </c>
      <c r="I19" s="40">
        <f t="shared" si="2"/>
        <v>-10995299</v>
      </c>
    </row>
    <row r="20" spans="1:9" x14ac:dyDescent="0.25">
      <c r="A20" s="191" t="s">
        <v>296</v>
      </c>
      <c r="B20" s="191"/>
      <c r="C20" s="27">
        <v>131</v>
      </c>
      <c r="D20" s="41">
        <v>4143</v>
      </c>
      <c r="E20" s="41">
        <v>11988922</v>
      </c>
      <c r="F20" s="40">
        <f t="shared" si="1"/>
        <v>11993065</v>
      </c>
      <c r="G20" s="41">
        <v>794</v>
      </c>
      <c r="H20" s="41">
        <v>3338517</v>
      </c>
      <c r="I20" s="40">
        <f t="shared" si="2"/>
        <v>3339311</v>
      </c>
    </row>
    <row r="21" spans="1:9" x14ac:dyDescent="0.25">
      <c r="A21" s="230" t="s">
        <v>297</v>
      </c>
      <c r="B21" s="191"/>
      <c r="C21" s="27">
        <v>132</v>
      </c>
      <c r="D21" s="41">
        <v>536422</v>
      </c>
      <c r="E21" s="41">
        <v>6808367</v>
      </c>
      <c r="F21" s="40">
        <f t="shared" si="1"/>
        <v>7344789</v>
      </c>
      <c r="G21" s="41">
        <v>520335</v>
      </c>
      <c r="H21" s="41">
        <v>5970271</v>
      </c>
      <c r="I21" s="40">
        <f t="shared" si="2"/>
        <v>6490606</v>
      </c>
    </row>
    <row r="22" spans="1:9" ht="24.75" customHeight="1" x14ac:dyDescent="0.25">
      <c r="A22" s="230" t="s">
        <v>298</v>
      </c>
      <c r="B22" s="191"/>
      <c r="C22" s="27">
        <v>133</v>
      </c>
      <c r="D22" s="41">
        <v>39510</v>
      </c>
      <c r="E22" s="41">
        <v>5395703</v>
      </c>
      <c r="F22" s="40">
        <f t="shared" si="1"/>
        <v>5435213</v>
      </c>
      <c r="G22" s="41">
        <v>56255</v>
      </c>
      <c r="H22" s="41">
        <v>6996327</v>
      </c>
      <c r="I22" s="40">
        <f t="shared" si="2"/>
        <v>7052582</v>
      </c>
    </row>
    <row r="23" spans="1:9" x14ac:dyDescent="0.25">
      <c r="A23" s="230" t="s">
        <v>299</v>
      </c>
      <c r="B23" s="191"/>
      <c r="C23" s="27">
        <v>134</v>
      </c>
      <c r="D23" s="41">
        <v>1989</v>
      </c>
      <c r="E23" s="41">
        <v>4239492</v>
      </c>
      <c r="F23" s="40">
        <f t="shared" si="1"/>
        <v>4241481</v>
      </c>
      <c r="G23" s="41">
        <v>0</v>
      </c>
      <c r="H23" s="41">
        <v>1082229</v>
      </c>
      <c r="I23" s="40">
        <f t="shared" si="2"/>
        <v>1082229</v>
      </c>
    </row>
    <row r="24" spans="1:9" ht="21" customHeight="1" x14ac:dyDescent="0.25">
      <c r="A24" s="192" t="s">
        <v>300</v>
      </c>
      <c r="B24" s="190"/>
      <c r="C24" s="26">
        <v>135</v>
      </c>
      <c r="D24" s="40">
        <f>D25+D28</f>
        <v>-67908392</v>
      </c>
      <c r="E24" s="40">
        <f>E25+E28</f>
        <v>-316153989</v>
      </c>
      <c r="F24" s="40">
        <f t="shared" si="1"/>
        <v>-384062381</v>
      </c>
      <c r="G24" s="40">
        <f t="shared" ref="G24:H24" si="4">G25+G28</f>
        <v>-79970771</v>
      </c>
      <c r="H24" s="40">
        <f t="shared" si="4"/>
        <v>-322331803</v>
      </c>
      <c r="I24" s="40">
        <f t="shared" si="2"/>
        <v>-402302574</v>
      </c>
    </row>
    <row r="25" spans="1:9" x14ac:dyDescent="0.25">
      <c r="A25" s="190" t="s">
        <v>301</v>
      </c>
      <c r="B25" s="190"/>
      <c r="C25" s="26">
        <v>136</v>
      </c>
      <c r="D25" s="40">
        <f>D26+D27</f>
        <v>-63037504</v>
      </c>
      <c r="E25" s="40">
        <f>E26+E27</f>
        <v>-277003236</v>
      </c>
      <c r="F25" s="40">
        <f t="shared" si="1"/>
        <v>-340040740</v>
      </c>
      <c r="G25" s="40">
        <f t="shared" ref="G25:H25" si="5">G26+G27</f>
        <v>-85522615</v>
      </c>
      <c r="H25" s="40">
        <f t="shared" si="5"/>
        <v>-310165665</v>
      </c>
      <c r="I25" s="40">
        <f t="shared" si="2"/>
        <v>-395688280</v>
      </c>
    </row>
    <row r="26" spans="1:9" x14ac:dyDescent="0.25">
      <c r="A26" s="191" t="s">
        <v>302</v>
      </c>
      <c r="B26" s="191"/>
      <c r="C26" s="27">
        <v>137</v>
      </c>
      <c r="D26" s="41">
        <v>-63037504</v>
      </c>
      <c r="E26" s="41">
        <v>-299789835</v>
      </c>
      <c r="F26" s="40">
        <f t="shared" si="1"/>
        <v>-362827339</v>
      </c>
      <c r="G26" s="41">
        <v>-85522615</v>
      </c>
      <c r="H26" s="41">
        <v>-333000176</v>
      </c>
      <c r="I26" s="40">
        <f t="shared" si="2"/>
        <v>-418522791</v>
      </c>
    </row>
    <row r="27" spans="1:9" x14ac:dyDescent="0.25">
      <c r="A27" s="191" t="s">
        <v>303</v>
      </c>
      <c r="B27" s="191"/>
      <c r="C27" s="27">
        <v>138</v>
      </c>
      <c r="D27" s="41">
        <v>0</v>
      </c>
      <c r="E27" s="41">
        <v>22786599</v>
      </c>
      <c r="F27" s="40">
        <f t="shared" si="1"/>
        <v>22786599</v>
      </c>
      <c r="G27" s="41">
        <v>0</v>
      </c>
      <c r="H27" s="41">
        <v>22834511</v>
      </c>
      <c r="I27" s="40">
        <f t="shared" si="2"/>
        <v>22834511</v>
      </c>
    </row>
    <row r="28" spans="1:9" x14ac:dyDescent="0.25">
      <c r="A28" s="190" t="s">
        <v>304</v>
      </c>
      <c r="B28" s="190"/>
      <c r="C28" s="26">
        <v>139</v>
      </c>
      <c r="D28" s="40">
        <f>D29+D30</f>
        <v>-4870888</v>
      </c>
      <c r="E28" s="40">
        <f>E29+E30</f>
        <v>-39150753</v>
      </c>
      <c r="F28" s="40">
        <f t="shared" si="1"/>
        <v>-44021641</v>
      </c>
      <c r="G28" s="40">
        <f t="shared" ref="G28:H28" si="6">G29+G30</f>
        <v>5551844</v>
      </c>
      <c r="H28" s="40">
        <f t="shared" si="6"/>
        <v>-12166138</v>
      </c>
      <c r="I28" s="40">
        <f t="shared" si="2"/>
        <v>-6614294</v>
      </c>
    </row>
    <row r="29" spans="1:9" x14ac:dyDescent="0.25">
      <c r="A29" s="191" t="s">
        <v>305</v>
      </c>
      <c r="B29" s="191"/>
      <c r="C29" s="27">
        <v>140</v>
      </c>
      <c r="D29" s="41">
        <v>-4870888</v>
      </c>
      <c r="E29" s="41">
        <v>-43390188</v>
      </c>
      <c r="F29" s="40">
        <f t="shared" si="1"/>
        <v>-48261076</v>
      </c>
      <c r="G29" s="41">
        <v>5551844</v>
      </c>
      <c r="H29" s="41">
        <v>-14261916</v>
      </c>
      <c r="I29" s="40">
        <f t="shared" si="2"/>
        <v>-8710072</v>
      </c>
    </row>
    <row r="30" spans="1:9" x14ac:dyDescent="0.25">
      <c r="A30" s="191" t="s">
        <v>306</v>
      </c>
      <c r="B30" s="191"/>
      <c r="C30" s="27">
        <v>141</v>
      </c>
      <c r="D30" s="41">
        <v>0</v>
      </c>
      <c r="E30" s="41">
        <v>4239435</v>
      </c>
      <c r="F30" s="40">
        <f t="shared" si="1"/>
        <v>4239435</v>
      </c>
      <c r="G30" s="41">
        <v>0</v>
      </c>
      <c r="H30" s="41">
        <v>2095778</v>
      </c>
      <c r="I30" s="40">
        <f t="shared" si="2"/>
        <v>2095778</v>
      </c>
    </row>
    <row r="31" spans="1:9" ht="31.5" customHeight="1" x14ac:dyDescent="0.25">
      <c r="A31" s="192" t="s">
        <v>307</v>
      </c>
      <c r="B31" s="190"/>
      <c r="C31" s="26">
        <v>142</v>
      </c>
      <c r="D31" s="40">
        <f>D32+D35</f>
        <v>-32525947</v>
      </c>
      <c r="E31" s="40">
        <f>E32+E35</f>
        <v>6763423</v>
      </c>
      <c r="F31" s="40">
        <f t="shared" si="1"/>
        <v>-25762524</v>
      </c>
      <c r="G31" s="40">
        <f t="shared" ref="G31:H31" si="7">G32+G35</f>
        <v>-38794231</v>
      </c>
      <c r="H31" s="40">
        <f t="shared" si="7"/>
        <v>4459743</v>
      </c>
      <c r="I31" s="40">
        <f t="shared" si="2"/>
        <v>-34334488</v>
      </c>
    </row>
    <row r="32" spans="1:9" x14ac:dyDescent="0.25">
      <c r="A32" s="190" t="s">
        <v>308</v>
      </c>
      <c r="B32" s="190"/>
      <c r="C32" s="26">
        <v>143</v>
      </c>
      <c r="D32" s="40">
        <f>D33+D34</f>
        <v>-32525947</v>
      </c>
      <c r="E32" s="40">
        <f>E33+E34</f>
        <v>2661751</v>
      </c>
      <c r="F32" s="40">
        <f t="shared" si="1"/>
        <v>-29864196</v>
      </c>
      <c r="G32" s="40">
        <f t="shared" ref="G32:H32" si="8">G33+G34</f>
        <v>-38794231</v>
      </c>
      <c r="H32" s="40">
        <f t="shared" si="8"/>
        <v>1517141</v>
      </c>
      <c r="I32" s="40">
        <f t="shared" si="2"/>
        <v>-37277090</v>
      </c>
    </row>
    <row r="33" spans="1:9" x14ac:dyDescent="0.25">
      <c r="A33" s="191" t="s">
        <v>309</v>
      </c>
      <c r="B33" s="191"/>
      <c r="C33" s="27">
        <v>144</v>
      </c>
      <c r="D33" s="41">
        <v>-32533786</v>
      </c>
      <c r="E33" s="41">
        <v>2661751</v>
      </c>
      <c r="F33" s="40">
        <f t="shared" si="1"/>
        <v>-29872035</v>
      </c>
      <c r="G33" s="41">
        <v>-38799604</v>
      </c>
      <c r="H33" s="41">
        <v>1517141</v>
      </c>
      <c r="I33" s="40">
        <f t="shared" si="2"/>
        <v>-37282463</v>
      </c>
    </row>
    <row r="34" spans="1:9" x14ac:dyDescent="0.25">
      <c r="A34" s="191" t="s">
        <v>310</v>
      </c>
      <c r="B34" s="191"/>
      <c r="C34" s="27">
        <v>145</v>
      </c>
      <c r="D34" s="41">
        <v>7839</v>
      </c>
      <c r="E34" s="41">
        <v>0</v>
      </c>
      <c r="F34" s="40">
        <f t="shared" si="1"/>
        <v>7839</v>
      </c>
      <c r="G34" s="41">
        <v>5373</v>
      </c>
      <c r="H34" s="41">
        <v>0</v>
      </c>
      <c r="I34" s="40">
        <f t="shared" si="2"/>
        <v>5373</v>
      </c>
    </row>
    <row r="35" spans="1:9" ht="31.5" customHeight="1" x14ac:dyDescent="0.25">
      <c r="A35" s="190" t="s">
        <v>311</v>
      </c>
      <c r="B35" s="190"/>
      <c r="C35" s="26">
        <v>146</v>
      </c>
      <c r="D35" s="40">
        <f>D36+D37</f>
        <v>0</v>
      </c>
      <c r="E35" s="40">
        <f>E36+E37</f>
        <v>4101672</v>
      </c>
      <c r="F35" s="40">
        <f t="shared" si="1"/>
        <v>4101672</v>
      </c>
      <c r="G35" s="40">
        <f t="shared" ref="G35:H35" si="9">G36+G37</f>
        <v>0</v>
      </c>
      <c r="H35" s="40">
        <f t="shared" si="9"/>
        <v>2942602</v>
      </c>
      <c r="I35" s="40">
        <f t="shared" si="2"/>
        <v>2942602</v>
      </c>
    </row>
    <row r="36" spans="1:9" x14ac:dyDescent="0.25">
      <c r="A36" s="191" t="s">
        <v>312</v>
      </c>
      <c r="B36" s="191"/>
      <c r="C36" s="27">
        <v>147</v>
      </c>
      <c r="D36" s="41">
        <v>0</v>
      </c>
      <c r="E36" s="41">
        <v>4101672</v>
      </c>
      <c r="F36" s="40">
        <f t="shared" si="1"/>
        <v>4101672</v>
      </c>
      <c r="G36" s="41">
        <v>0</v>
      </c>
      <c r="H36" s="41">
        <v>2942602</v>
      </c>
      <c r="I36" s="40">
        <f t="shared" si="2"/>
        <v>2942602</v>
      </c>
    </row>
    <row r="37" spans="1:9" x14ac:dyDescent="0.25">
      <c r="A37" s="191" t="s">
        <v>313</v>
      </c>
      <c r="B37" s="191"/>
      <c r="C37" s="27">
        <v>148</v>
      </c>
      <c r="D37" s="41">
        <v>0</v>
      </c>
      <c r="E37" s="41">
        <v>0</v>
      </c>
      <c r="F37" s="40">
        <f t="shared" si="1"/>
        <v>0</v>
      </c>
      <c r="G37" s="41">
        <v>0</v>
      </c>
      <c r="H37" s="41">
        <v>0</v>
      </c>
      <c r="I37" s="40">
        <f t="shared" si="2"/>
        <v>0</v>
      </c>
    </row>
    <row r="38" spans="1:9" ht="45.75" customHeight="1" x14ac:dyDescent="0.25">
      <c r="A38" s="192" t="s">
        <v>314</v>
      </c>
      <c r="B38" s="190"/>
      <c r="C38" s="26">
        <v>149</v>
      </c>
      <c r="D38" s="40">
        <f>D39+D40</f>
        <v>2284450</v>
      </c>
      <c r="E38" s="40">
        <f>E39+E40</f>
        <v>0</v>
      </c>
      <c r="F38" s="40">
        <f t="shared" si="1"/>
        <v>2284450</v>
      </c>
      <c r="G38" s="40">
        <f t="shared" ref="G38:H38" si="10">G39+G40</f>
        <v>861618</v>
      </c>
      <c r="H38" s="40">
        <f t="shared" si="10"/>
        <v>0</v>
      </c>
      <c r="I38" s="40">
        <f t="shared" si="2"/>
        <v>861618</v>
      </c>
    </row>
    <row r="39" spans="1:9" x14ac:dyDescent="0.25">
      <c r="A39" s="191" t="s">
        <v>315</v>
      </c>
      <c r="B39" s="191"/>
      <c r="C39" s="27">
        <v>150</v>
      </c>
      <c r="D39" s="41">
        <v>2284450</v>
      </c>
      <c r="E39" s="41">
        <v>0</v>
      </c>
      <c r="F39" s="40">
        <f t="shared" si="1"/>
        <v>2284450</v>
      </c>
      <c r="G39" s="41">
        <v>861618</v>
      </c>
      <c r="H39" s="41">
        <v>0</v>
      </c>
      <c r="I39" s="40">
        <f t="shared" si="2"/>
        <v>861618</v>
      </c>
    </row>
    <row r="40" spans="1:9" x14ac:dyDescent="0.25">
      <c r="A40" s="191" t="s">
        <v>316</v>
      </c>
      <c r="B40" s="191"/>
      <c r="C40" s="27">
        <v>151</v>
      </c>
      <c r="D40" s="41">
        <v>0</v>
      </c>
      <c r="E40" s="41">
        <v>0</v>
      </c>
      <c r="F40" s="40">
        <f t="shared" si="1"/>
        <v>0</v>
      </c>
      <c r="G40" s="41">
        <v>0</v>
      </c>
      <c r="H40" s="41">
        <v>0</v>
      </c>
      <c r="I40" s="40">
        <f t="shared" si="2"/>
        <v>0</v>
      </c>
    </row>
    <row r="41" spans="1:9" ht="22.9" customHeight="1" x14ac:dyDescent="0.25">
      <c r="A41" s="230" t="s">
        <v>317</v>
      </c>
      <c r="B41" s="191"/>
      <c r="C41" s="27">
        <v>152</v>
      </c>
      <c r="D41" s="62">
        <f>D42+D43</f>
        <v>0</v>
      </c>
      <c r="E41" s="62">
        <f>E42+E43</f>
        <v>-4038556</v>
      </c>
      <c r="F41" s="40">
        <f t="shared" si="1"/>
        <v>-4038556</v>
      </c>
      <c r="G41" s="62">
        <f>G42+G43</f>
        <v>0</v>
      </c>
      <c r="H41" s="62">
        <f>H42+H43</f>
        <v>-1897698</v>
      </c>
      <c r="I41" s="40">
        <f t="shared" si="2"/>
        <v>-1897698</v>
      </c>
    </row>
    <row r="42" spans="1:9" x14ac:dyDescent="0.25">
      <c r="A42" s="191" t="s">
        <v>318</v>
      </c>
      <c r="B42" s="191"/>
      <c r="C42" s="27">
        <v>153</v>
      </c>
      <c r="D42" s="41">
        <v>0</v>
      </c>
      <c r="E42" s="41">
        <v>-4038556</v>
      </c>
      <c r="F42" s="40">
        <f t="shared" si="1"/>
        <v>-4038556</v>
      </c>
      <c r="G42" s="41">
        <v>0</v>
      </c>
      <c r="H42" s="41">
        <v>-1897698</v>
      </c>
      <c r="I42" s="40">
        <f t="shared" si="2"/>
        <v>-1897698</v>
      </c>
    </row>
    <row r="43" spans="1:9" x14ac:dyDescent="0.25">
      <c r="A43" s="191" t="s">
        <v>319</v>
      </c>
      <c r="B43" s="191"/>
      <c r="C43" s="27">
        <v>154</v>
      </c>
      <c r="D43" s="41">
        <v>0</v>
      </c>
      <c r="E43" s="41">
        <v>0</v>
      </c>
      <c r="F43" s="40">
        <f t="shared" si="1"/>
        <v>0</v>
      </c>
      <c r="G43" s="41">
        <v>0</v>
      </c>
      <c r="H43" s="41">
        <v>0</v>
      </c>
      <c r="I43" s="40">
        <f t="shared" si="2"/>
        <v>0</v>
      </c>
    </row>
    <row r="44" spans="1:9" ht="22.5" customHeight="1" x14ac:dyDescent="0.25">
      <c r="A44" s="192" t="s">
        <v>320</v>
      </c>
      <c r="B44" s="190"/>
      <c r="C44" s="26">
        <v>155</v>
      </c>
      <c r="D44" s="40">
        <f>D45+D49</f>
        <v>-20446014</v>
      </c>
      <c r="E44" s="40">
        <f>E45+E49</f>
        <v>-210269178</v>
      </c>
      <c r="F44" s="40">
        <f t="shared" si="1"/>
        <v>-230715192</v>
      </c>
      <c r="G44" s="40">
        <f t="shared" ref="G44:H44" si="11">G45+G49</f>
        <v>-16272969</v>
      </c>
      <c r="H44" s="40">
        <f t="shared" si="11"/>
        <v>-207204723</v>
      </c>
      <c r="I44" s="40">
        <f t="shared" si="2"/>
        <v>-223477692</v>
      </c>
    </row>
    <row r="45" spans="1:9" x14ac:dyDescent="0.25">
      <c r="A45" s="190" t="s">
        <v>321</v>
      </c>
      <c r="B45" s="190"/>
      <c r="C45" s="26">
        <v>156</v>
      </c>
      <c r="D45" s="40">
        <f>D46+D47+D48</f>
        <v>-8645940</v>
      </c>
      <c r="E45" s="40">
        <f>E46+E47+E48</f>
        <v>-124216478</v>
      </c>
      <c r="F45" s="40">
        <f t="shared" si="1"/>
        <v>-132862418</v>
      </c>
      <c r="G45" s="40">
        <f t="shared" ref="G45:H45" si="12">G46+G47+G48</f>
        <v>-6974442</v>
      </c>
      <c r="H45" s="40">
        <f t="shared" si="12"/>
        <v>-113330815</v>
      </c>
      <c r="I45" s="40">
        <f t="shared" si="2"/>
        <v>-120305257</v>
      </c>
    </row>
    <row r="46" spans="1:9" x14ac:dyDescent="0.25">
      <c r="A46" s="191" t="s">
        <v>322</v>
      </c>
      <c r="B46" s="191"/>
      <c r="C46" s="27">
        <v>157</v>
      </c>
      <c r="D46" s="41">
        <v>-2291064</v>
      </c>
      <c r="E46" s="41">
        <v>-66010038</v>
      </c>
      <c r="F46" s="40">
        <f t="shared" si="1"/>
        <v>-68301102</v>
      </c>
      <c r="G46" s="41">
        <v>-1960725</v>
      </c>
      <c r="H46" s="41">
        <v>-58126574</v>
      </c>
      <c r="I46" s="40">
        <f t="shared" si="2"/>
        <v>-60087299</v>
      </c>
    </row>
    <row r="47" spans="1:9" x14ac:dyDescent="0.25">
      <c r="A47" s="191" t="s">
        <v>323</v>
      </c>
      <c r="B47" s="191"/>
      <c r="C47" s="27">
        <v>158</v>
      </c>
      <c r="D47" s="41">
        <v>-6354876</v>
      </c>
      <c r="E47" s="41">
        <v>-43258921</v>
      </c>
      <c r="F47" s="40">
        <f t="shared" si="1"/>
        <v>-49613797</v>
      </c>
      <c r="G47" s="41">
        <v>-5013717</v>
      </c>
      <c r="H47" s="41">
        <v>-42298034</v>
      </c>
      <c r="I47" s="40">
        <f t="shared" si="2"/>
        <v>-47311751</v>
      </c>
    </row>
    <row r="48" spans="1:9" x14ac:dyDescent="0.25">
      <c r="A48" s="191" t="s">
        <v>324</v>
      </c>
      <c r="B48" s="191"/>
      <c r="C48" s="27">
        <v>159</v>
      </c>
      <c r="D48" s="41">
        <v>0</v>
      </c>
      <c r="E48" s="41">
        <v>-14947519</v>
      </c>
      <c r="F48" s="40">
        <f t="shared" si="1"/>
        <v>-14947519</v>
      </c>
      <c r="G48" s="41">
        <v>0</v>
      </c>
      <c r="H48" s="41">
        <v>-12906207</v>
      </c>
      <c r="I48" s="40">
        <f t="shared" si="2"/>
        <v>-12906207</v>
      </c>
    </row>
    <row r="49" spans="1:9" ht="24.75" customHeight="1" x14ac:dyDescent="0.25">
      <c r="A49" s="190" t="s">
        <v>325</v>
      </c>
      <c r="B49" s="190"/>
      <c r="C49" s="26">
        <v>160</v>
      </c>
      <c r="D49" s="40">
        <f>D50+D51+D52</f>
        <v>-11800074</v>
      </c>
      <c r="E49" s="40">
        <f>E50+E51+E52</f>
        <v>-86052700</v>
      </c>
      <c r="F49" s="40">
        <f t="shared" si="1"/>
        <v>-97852774</v>
      </c>
      <c r="G49" s="40">
        <f t="shared" ref="G49:H49" si="13">G50+G51+G52</f>
        <v>-9298527</v>
      </c>
      <c r="H49" s="40">
        <f t="shared" si="13"/>
        <v>-93873908</v>
      </c>
      <c r="I49" s="40">
        <f t="shared" si="2"/>
        <v>-103172435</v>
      </c>
    </row>
    <row r="50" spans="1:9" x14ac:dyDescent="0.25">
      <c r="A50" s="191" t="s">
        <v>326</v>
      </c>
      <c r="B50" s="191"/>
      <c r="C50" s="27">
        <v>161</v>
      </c>
      <c r="D50" s="41">
        <v>-919877</v>
      </c>
      <c r="E50" s="41">
        <v>-13738547</v>
      </c>
      <c r="F50" s="40">
        <f t="shared" si="1"/>
        <v>-14658424</v>
      </c>
      <c r="G50" s="41">
        <v>-847045</v>
      </c>
      <c r="H50" s="41">
        <v>-12832517</v>
      </c>
      <c r="I50" s="40">
        <f t="shared" si="2"/>
        <v>-13679562</v>
      </c>
    </row>
    <row r="51" spans="1:9" x14ac:dyDescent="0.25">
      <c r="A51" s="191" t="s">
        <v>327</v>
      </c>
      <c r="B51" s="191"/>
      <c r="C51" s="27">
        <v>162</v>
      </c>
      <c r="D51" s="41">
        <v>-4349828</v>
      </c>
      <c r="E51" s="41">
        <v>-28291488</v>
      </c>
      <c r="F51" s="40">
        <f t="shared" si="1"/>
        <v>-32641316</v>
      </c>
      <c r="G51" s="41">
        <v>-4648582</v>
      </c>
      <c r="H51" s="41">
        <v>-34303680</v>
      </c>
      <c r="I51" s="40">
        <f t="shared" si="2"/>
        <v>-38952262</v>
      </c>
    </row>
    <row r="52" spans="1:9" x14ac:dyDescent="0.25">
      <c r="A52" s="191" t="s">
        <v>328</v>
      </c>
      <c r="B52" s="191"/>
      <c r="C52" s="27">
        <v>163</v>
      </c>
      <c r="D52" s="41">
        <v>-6530369</v>
      </c>
      <c r="E52" s="41">
        <v>-44022665</v>
      </c>
      <c r="F52" s="40">
        <f t="shared" si="1"/>
        <v>-50553034</v>
      </c>
      <c r="G52" s="41">
        <v>-3802900</v>
      </c>
      <c r="H52" s="41">
        <v>-46737711</v>
      </c>
      <c r="I52" s="40">
        <f t="shared" si="2"/>
        <v>-50540611</v>
      </c>
    </row>
    <row r="53" spans="1:9" x14ac:dyDescent="0.25">
      <c r="A53" s="192" t="s">
        <v>329</v>
      </c>
      <c r="B53" s="190"/>
      <c r="C53" s="26">
        <v>164</v>
      </c>
      <c r="D53" s="40">
        <f>D54+D55+D56+D57+D58+D59+D60</f>
        <v>1503247</v>
      </c>
      <c r="E53" s="40">
        <f>E54+E55+E56+E57+E58+E59+E60</f>
        <v>-23830102</v>
      </c>
      <c r="F53" s="40">
        <f t="shared" si="1"/>
        <v>-22326855</v>
      </c>
      <c r="G53" s="40">
        <f t="shared" ref="G53:H53" si="14">G54+G55+G56+G57+G58+G59+G60</f>
        <v>1113974</v>
      </c>
      <c r="H53" s="40">
        <f t="shared" si="14"/>
        <v>-434981</v>
      </c>
      <c r="I53" s="40">
        <f t="shared" si="2"/>
        <v>678993</v>
      </c>
    </row>
    <row r="54" spans="1:9" ht="24" customHeight="1" x14ac:dyDescent="0.25">
      <c r="A54" s="191" t="s">
        <v>330</v>
      </c>
      <c r="B54" s="191"/>
      <c r="C54" s="27">
        <v>165</v>
      </c>
      <c r="D54" s="41">
        <v>0</v>
      </c>
      <c r="E54" s="41">
        <v>0</v>
      </c>
      <c r="F54" s="40">
        <f t="shared" si="1"/>
        <v>0</v>
      </c>
      <c r="G54" s="41">
        <v>0</v>
      </c>
      <c r="H54" s="41">
        <v>0</v>
      </c>
      <c r="I54" s="40">
        <f t="shared" si="2"/>
        <v>0</v>
      </c>
    </row>
    <row r="55" spans="1:9" x14ac:dyDescent="0.25">
      <c r="A55" s="191" t="s">
        <v>331</v>
      </c>
      <c r="B55" s="191"/>
      <c r="C55" s="27">
        <v>166</v>
      </c>
      <c r="D55" s="41">
        <v>-345067</v>
      </c>
      <c r="E55" s="41">
        <v>-2073462</v>
      </c>
      <c r="F55" s="40">
        <f t="shared" si="1"/>
        <v>-2418529</v>
      </c>
      <c r="G55" s="41">
        <v>-305145</v>
      </c>
      <c r="H55" s="41">
        <v>-2163168</v>
      </c>
      <c r="I55" s="40">
        <f t="shared" si="2"/>
        <v>-2468313</v>
      </c>
    </row>
    <row r="56" spans="1:9" x14ac:dyDescent="0.25">
      <c r="A56" s="191" t="s">
        <v>332</v>
      </c>
      <c r="B56" s="191"/>
      <c r="C56" s="27">
        <v>167</v>
      </c>
      <c r="D56" s="41">
        <v>0</v>
      </c>
      <c r="E56" s="41">
        <v>-5981653</v>
      </c>
      <c r="F56" s="40">
        <f t="shared" si="1"/>
        <v>-5981653</v>
      </c>
      <c r="G56" s="41">
        <v>0</v>
      </c>
      <c r="H56" s="41">
        <v>-1358259</v>
      </c>
      <c r="I56" s="40">
        <f t="shared" si="2"/>
        <v>-1358259</v>
      </c>
    </row>
    <row r="57" spans="1:9" x14ac:dyDescent="0.25">
      <c r="A57" s="191" t="s">
        <v>333</v>
      </c>
      <c r="B57" s="191"/>
      <c r="C57" s="27">
        <v>168</v>
      </c>
      <c r="D57" s="41">
        <v>0</v>
      </c>
      <c r="E57" s="41">
        <v>-7430105</v>
      </c>
      <c r="F57" s="40">
        <f t="shared" si="1"/>
        <v>-7430105</v>
      </c>
      <c r="G57" s="41">
        <v>-1899496</v>
      </c>
      <c r="H57" s="41">
        <v>-9402332</v>
      </c>
      <c r="I57" s="40">
        <f t="shared" si="2"/>
        <v>-11301828</v>
      </c>
    </row>
    <row r="58" spans="1:9" x14ac:dyDescent="0.25">
      <c r="A58" s="191" t="s">
        <v>334</v>
      </c>
      <c r="B58" s="191"/>
      <c r="C58" s="27">
        <v>169</v>
      </c>
      <c r="D58" s="41">
        <v>-138310</v>
      </c>
      <c r="E58" s="41">
        <v>-2709405</v>
      </c>
      <c r="F58" s="40">
        <f t="shared" si="1"/>
        <v>-2847715</v>
      </c>
      <c r="G58" s="41">
        <v>3794664</v>
      </c>
      <c r="H58" s="41">
        <v>16996712</v>
      </c>
      <c r="I58" s="40">
        <f t="shared" si="2"/>
        <v>20791376</v>
      </c>
    </row>
    <row r="59" spans="1:9" x14ac:dyDescent="0.25">
      <c r="A59" s="191" t="s">
        <v>335</v>
      </c>
      <c r="B59" s="191"/>
      <c r="C59" s="27">
        <v>170</v>
      </c>
      <c r="D59" s="41">
        <v>2550636</v>
      </c>
      <c r="E59" s="41">
        <v>2264715</v>
      </c>
      <c r="F59" s="40">
        <f t="shared" si="1"/>
        <v>4815351</v>
      </c>
      <c r="G59" s="41">
        <v>0</v>
      </c>
      <c r="H59" s="41">
        <v>0</v>
      </c>
      <c r="I59" s="40">
        <f t="shared" si="2"/>
        <v>0</v>
      </c>
    </row>
    <row r="60" spans="1:9" x14ac:dyDescent="0.25">
      <c r="A60" s="191" t="s">
        <v>336</v>
      </c>
      <c r="B60" s="191"/>
      <c r="C60" s="27">
        <v>171</v>
      </c>
      <c r="D60" s="41">
        <v>-564012</v>
      </c>
      <c r="E60" s="41">
        <v>-7900192</v>
      </c>
      <c r="F60" s="40">
        <f t="shared" si="1"/>
        <v>-8464204</v>
      </c>
      <c r="G60" s="41">
        <v>-476049</v>
      </c>
      <c r="H60" s="41">
        <v>-4507934</v>
      </c>
      <c r="I60" s="40">
        <f t="shared" si="2"/>
        <v>-4983983</v>
      </c>
    </row>
    <row r="61" spans="1:9" ht="29.25" customHeight="1" x14ac:dyDescent="0.25">
      <c r="A61" s="192" t="s">
        <v>337</v>
      </c>
      <c r="B61" s="190"/>
      <c r="C61" s="26">
        <v>172</v>
      </c>
      <c r="D61" s="40">
        <f>D62+D63</f>
        <v>-379219</v>
      </c>
      <c r="E61" s="40">
        <f>E62+E63</f>
        <v>-8159679</v>
      </c>
      <c r="F61" s="40">
        <f t="shared" si="1"/>
        <v>-8538898</v>
      </c>
      <c r="G61" s="40">
        <f t="shared" ref="G61:H61" si="15">G62+G63</f>
        <v>-503496</v>
      </c>
      <c r="H61" s="40">
        <f t="shared" si="15"/>
        <v>-7218166</v>
      </c>
      <c r="I61" s="40">
        <f t="shared" si="2"/>
        <v>-7721662</v>
      </c>
    </row>
    <row r="62" spans="1:9" x14ac:dyDescent="0.25">
      <c r="A62" s="191" t="s">
        <v>338</v>
      </c>
      <c r="B62" s="191"/>
      <c r="C62" s="27">
        <v>173</v>
      </c>
      <c r="D62" s="41">
        <v>0</v>
      </c>
      <c r="E62" s="41">
        <v>0</v>
      </c>
      <c r="F62" s="40">
        <f t="shared" si="1"/>
        <v>0</v>
      </c>
      <c r="G62" s="41">
        <v>0</v>
      </c>
      <c r="H62" s="41">
        <v>0</v>
      </c>
      <c r="I62" s="40">
        <f t="shared" si="2"/>
        <v>0</v>
      </c>
    </row>
    <row r="63" spans="1:9" x14ac:dyDescent="0.25">
      <c r="A63" s="191" t="s">
        <v>339</v>
      </c>
      <c r="B63" s="191"/>
      <c r="C63" s="27">
        <v>174</v>
      </c>
      <c r="D63" s="41">
        <v>-379219</v>
      </c>
      <c r="E63" s="41">
        <v>-8159679</v>
      </c>
      <c r="F63" s="40">
        <f t="shared" si="1"/>
        <v>-8538898</v>
      </c>
      <c r="G63" s="41">
        <v>-503496</v>
      </c>
      <c r="H63" s="41">
        <v>-7218166</v>
      </c>
      <c r="I63" s="40">
        <f t="shared" si="2"/>
        <v>-7721662</v>
      </c>
    </row>
    <row r="64" spans="1:9" x14ac:dyDescent="0.25">
      <c r="A64" s="230" t="s">
        <v>340</v>
      </c>
      <c r="B64" s="191"/>
      <c r="C64" s="27">
        <v>175</v>
      </c>
      <c r="D64" s="41">
        <v>-2244</v>
      </c>
      <c r="E64" s="41">
        <v>-3075193</v>
      </c>
      <c r="F64" s="40">
        <f t="shared" si="1"/>
        <v>-3077437</v>
      </c>
      <c r="G64" s="41">
        <v>-1031</v>
      </c>
      <c r="H64" s="41">
        <v>-370021</v>
      </c>
      <c r="I64" s="40">
        <f t="shared" si="2"/>
        <v>-371052</v>
      </c>
    </row>
    <row r="65" spans="1:9" ht="42" customHeight="1" x14ac:dyDescent="0.25">
      <c r="A65" s="192" t="s">
        <v>341</v>
      </c>
      <c r="B65" s="190"/>
      <c r="C65" s="26">
        <v>176</v>
      </c>
      <c r="D65" s="40">
        <f>D7+D13+D21+D22+D23+D24+D31+D38+D41+D53+D61+D64+D44</f>
        <v>13100701</v>
      </c>
      <c r="E65" s="40">
        <f>E7+E13+E21+E22+E23+E24+E31+E38+E41+E53+E61+E64+E44</f>
        <v>45727597</v>
      </c>
      <c r="F65" s="40">
        <f t="shared" si="1"/>
        <v>58828298</v>
      </c>
      <c r="G65" s="40">
        <f t="shared" ref="G65:H65" si="16">G7+G13+G21+G22+G23+G24+G31+G38+G41+G53+G61+G64+G44</f>
        <v>13932914</v>
      </c>
      <c r="H65" s="40">
        <f t="shared" si="16"/>
        <v>60929808</v>
      </c>
      <c r="I65" s="40">
        <f t="shared" si="2"/>
        <v>74862722</v>
      </c>
    </row>
    <row r="66" spans="1:9" x14ac:dyDescent="0.25">
      <c r="A66" s="192" t="s">
        <v>342</v>
      </c>
      <c r="B66" s="190"/>
      <c r="C66" s="26">
        <v>177</v>
      </c>
      <c r="D66" s="40">
        <f>D67+D68</f>
        <v>-2255407</v>
      </c>
      <c r="E66" s="40">
        <f>E67+E68</f>
        <v>-8834790</v>
      </c>
      <c r="F66" s="40">
        <f t="shared" si="1"/>
        <v>-11090197</v>
      </c>
      <c r="G66" s="40">
        <f t="shared" ref="G66:H66" si="17">G67+G68</f>
        <v>-2224216</v>
      </c>
      <c r="H66" s="40">
        <f t="shared" si="17"/>
        <v>-10265015</v>
      </c>
      <c r="I66" s="40">
        <f t="shared" si="2"/>
        <v>-12489231</v>
      </c>
    </row>
    <row r="67" spans="1:9" x14ac:dyDescent="0.25">
      <c r="A67" s="191" t="s">
        <v>343</v>
      </c>
      <c r="B67" s="191"/>
      <c r="C67" s="27">
        <v>178</v>
      </c>
      <c r="D67" s="41">
        <v>-2255407</v>
      </c>
      <c r="E67" s="41">
        <v>-8834790</v>
      </c>
      <c r="F67" s="40">
        <f t="shared" si="1"/>
        <v>-11090197</v>
      </c>
      <c r="G67" s="41">
        <v>-2224216</v>
      </c>
      <c r="H67" s="41">
        <v>-10265015</v>
      </c>
      <c r="I67" s="40">
        <f t="shared" si="2"/>
        <v>-12489231</v>
      </c>
    </row>
    <row r="68" spans="1:9" x14ac:dyDescent="0.25">
      <c r="A68" s="191" t="s">
        <v>344</v>
      </c>
      <c r="B68" s="191"/>
      <c r="C68" s="27">
        <v>179</v>
      </c>
      <c r="D68" s="41">
        <v>0</v>
      </c>
      <c r="E68" s="41">
        <v>0</v>
      </c>
      <c r="F68" s="40">
        <f t="shared" si="1"/>
        <v>0</v>
      </c>
      <c r="G68" s="41">
        <v>0</v>
      </c>
      <c r="H68" s="41">
        <v>0</v>
      </c>
      <c r="I68" s="40">
        <f t="shared" si="2"/>
        <v>0</v>
      </c>
    </row>
    <row r="69" spans="1:9" ht="24" customHeight="1" x14ac:dyDescent="0.25">
      <c r="A69" s="192" t="s">
        <v>345</v>
      </c>
      <c r="B69" s="190"/>
      <c r="C69" s="26">
        <v>180</v>
      </c>
      <c r="D69" s="40">
        <f>D65+D66</f>
        <v>10845294</v>
      </c>
      <c r="E69" s="40">
        <f>E65+E66</f>
        <v>36892807</v>
      </c>
      <c r="F69" s="40">
        <f t="shared" si="1"/>
        <v>47738101</v>
      </c>
      <c r="G69" s="40">
        <f t="shared" ref="G69:H69" si="18">G65+G66</f>
        <v>11708698</v>
      </c>
      <c r="H69" s="40">
        <f t="shared" si="18"/>
        <v>50664793</v>
      </c>
      <c r="I69" s="40">
        <f t="shared" si="2"/>
        <v>62373491</v>
      </c>
    </row>
    <row r="70" spans="1:9" x14ac:dyDescent="0.25">
      <c r="A70" s="229" t="s">
        <v>346</v>
      </c>
      <c r="B70" s="229"/>
      <c r="C70" s="27">
        <v>181</v>
      </c>
      <c r="D70" s="41">
        <v>0</v>
      </c>
      <c r="E70" s="41">
        <v>0</v>
      </c>
      <c r="F70" s="40">
        <f t="shared" si="1"/>
        <v>0</v>
      </c>
      <c r="G70" s="41">
        <v>0</v>
      </c>
      <c r="H70" s="41">
        <v>0</v>
      </c>
      <c r="I70" s="40">
        <f t="shared" si="2"/>
        <v>0</v>
      </c>
    </row>
    <row r="71" spans="1:9" x14ac:dyDescent="0.25">
      <c r="A71" s="229" t="s">
        <v>347</v>
      </c>
      <c r="B71" s="229"/>
      <c r="C71" s="27">
        <v>182</v>
      </c>
      <c r="D71" s="41">
        <v>0</v>
      </c>
      <c r="E71" s="41">
        <v>0</v>
      </c>
      <c r="F71" s="40">
        <f t="shared" si="1"/>
        <v>0</v>
      </c>
      <c r="G71" s="41">
        <v>0</v>
      </c>
      <c r="H71" s="41">
        <v>0</v>
      </c>
      <c r="I71" s="40">
        <f t="shared" si="2"/>
        <v>0</v>
      </c>
    </row>
    <row r="72" spans="1:9" ht="30" customHeight="1" x14ac:dyDescent="0.25">
      <c r="A72" s="192" t="s">
        <v>348</v>
      </c>
      <c r="B72" s="192"/>
      <c r="C72" s="26">
        <v>183</v>
      </c>
      <c r="D72" s="40">
        <f>D7+D13+D21+D22+D23+D68</f>
        <v>130574820</v>
      </c>
      <c r="E72" s="40">
        <f>E7+E13+E21+E22+E23+E68</f>
        <v>604490871</v>
      </c>
      <c r="F72" s="40">
        <f t="shared" ref="F72:F86" si="19">D72+E72</f>
        <v>735065691</v>
      </c>
      <c r="G72" s="40">
        <f t="shared" ref="G72:H72" si="20">G7+G13+G21+G22+G23+G68</f>
        <v>147499820</v>
      </c>
      <c r="H72" s="40">
        <f t="shared" si="20"/>
        <v>595927457</v>
      </c>
      <c r="I72" s="40">
        <f t="shared" ref="I72:I86" si="21">G72+H72</f>
        <v>743427277</v>
      </c>
    </row>
    <row r="73" spans="1:9" ht="31.5" customHeight="1" x14ac:dyDescent="0.25">
      <c r="A73" s="192" t="s">
        <v>349</v>
      </c>
      <c r="B73" s="192"/>
      <c r="C73" s="26">
        <v>184</v>
      </c>
      <c r="D73" s="40">
        <f>D24+D31+D38+D41+D44+D53+D61+D64+D67</f>
        <v>-119729526</v>
      </c>
      <c r="E73" s="40">
        <f>E24+E31+E38+E41+E44+E53+E61+E64+E67</f>
        <v>-567598064</v>
      </c>
      <c r="F73" s="40">
        <f t="shared" si="19"/>
        <v>-687327590</v>
      </c>
      <c r="G73" s="40">
        <f t="shared" ref="G73:H73" si="22">G24+G31+G38+G41+G44+G53+G61+G64+G67</f>
        <v>-135791122</v>
      </c>
      <c r="H73" s="40">
        <f t="shared" si="22"/>
        <v>-545262664</v>
      </c>
      <c r="I73" s="40">
        <f t="shared" si="21"/>
        <v>-681053786</v>
      </c>
    </row>
    <row r="74" spans="1:9" x14ac:dyDescent="0.25">
      <c r="A74" s="192" t="s">
        <v>350</v>
      </c>
      <c r="B74" s="190"/>
      <c r="C74" s="26">
        <v>185</v>
      </c>
      <c r="D74" s="40">
        <f>D75+D76+D77+D78+D79+D80+D81+D82</f>
        <v>33039540</v>
      </c>
      <c r="E74" s="40">
        <f>E75+E76+E77+E78+E79+E80+E81+E82</f>
        <v>49800485</v>
      </c>
      <c r="F74" s="40">
        <f t="shared" si="19"/>
        <v>82840025</v>
      </c>
      <c r="G74" s="40">
        <f t="shared" ref="G74:H74" si="23">G75+G76+G77+G78+G79+G80+G81+G82</f>
        <v>20793673</v>
      </c>
      <c r="H74" s="40">
        <f t="shared" si="23"/>
        <v>19711763</v>
      </c>
      <c r="I74" s="40">
        <f t="shared" si="21"/>
        <v>40505436</v>
      </c>
    </row>
    <row r="75" spans="1:9" ht="27.75" customHeight="1" x14ac:dyDescent="0.25">
      <c r="A75" s="189" t="s">
        <v>351</v>
      </c>
      <c r="B75" s="189"/>
      <c r="C75" s="27">
        <v>186</v>
      </c>
      <c r="D75" s="63">
        <v>0</v>
      </c>
      <c r="E75" s="63">
        <v>-6257</v>
      </c>
      <c r="F75" s="40">
        <f t="shared" si="19"/>
        <v>-6257</v>
      </c>
      <c r="G75" s="63">
        <v>0</v>
      </c>
      <c r="H75" s="63">
        <v>14776</v>
      </c>
      <c r="I75" s="40">
        <f t="shared" si="21"/>
        <v>14776</v>
      </c>
    </row>
    <row r="76" spans="1:9" ht="22.9" customHeight="1" x14ac:dyDescent="0.25">
      <c r="A76" s="189" t="s">
        <v>352</v>
      </c>
      <c r="B76" s="189"/>
      <c r="C76" s="27">
        <v>187</v>
      </c>
      <c r="D76" s="63">
        <v>40292121</v>
      </c>
      <c r="E76" s="63">
        <v>60744607</v>
      </c>
      <c r="F76" s="40">
        <f t="shared" si="19"/>
        <v>101036728</v>
      </c>
      <c r="G76" s="63">
        <v>25358138</v>
      </c>
      <c r="H76" s="63">
        <v>24020716</v>
      </c>
      <c r="I76" s="40">
        <f t="shared" si="21"/>
        <v>49378854</v>
      </c>
    </row>
    <row r="77" spans="1:9" ht="32.25" customHeight="1" x14ac:dyDescent="0.25">
      <c r="A77" s="189" t="s">
        <v>353</v>
      </c>
      <c r="B77" s="189"/>
      <c r="C77" s="27">
        <v>188</v>
      </c>
      <c r="D77" s="63">
        <v>0</v>
      </c>
      <c r="E77" s="63">
        <v>0</v>
      </c>
      <c r="F77" s="40">
        <f t="shared" si="19"/>
        <v>0</v>
      </c>
      <c r="G77" s="63">
        <v>0</v>
      </c>
      <c r="H77" s="63">
        <v>0</v>
      </c>
      <c r="I77" s="40">
        <f t="shared" si="21"/>
        <v>0</v>
      </c>
    </row>
    <row r="78" spans="1:9" ht="32.25" customHeight="1" x14ac:dyDescent="0.25">
      <c r="A78" s="189" t="s">
        <v>354</v>
      </c>
      <c r="B78" s="189"/>
      <c r="C78" s="27">
        <v>189</v>
      </c>
      <c r="D78" s="63">
        <v>0</v>
      </c>
      <c r="E78" s="63">
        <v>0</v>
      </c>
      <c r="F78" s="40">
        <f t="shared" si="19"/>
        <v>0</v>
      </c>
      <c r="G78" s="63">
        <v>0</v>
      </c>
      <c r="H78" s="63">
        <v>0</v>
      </c>
      <c r="I78" s="40">
        <f t="shared" si="21"/>
        <v>0</v>
      </c>
    </row>
    <row r="79" spans="1:9" x14ac:dyDescent="0.25">
      <c r="A79" s="189" t="s">
        <v>355</v>
      </c>
      <c r="B79" s="189"/>
      <c r="C79" s="27">
        <v>190</v>
      </c>
      <c r="D79" s="63">
        <v>0</v>
      </c>
      <c r="E79" s="63">
        <v>0</v>
      </c>
      <c r="F79" s="40">
        <f t="shared" si="19"/>
        <v>0</v>
      </c>
      <c r="G79" s="63">
        <v>0</v>
      </c>
      <c r="H79" s="63">
        <v>0</v>
      </c>
      <c r="I79" s="40">
        <f t="shared" si="21"/>
        <v>0</v>
      </c>
    </row>
    <row r="80" spans="1:9" ht="21" customHeight="1" x14ac:dyDescent="0.25">
      <c r="A80" s="189" t="s">
        <v>356</v>
      </c>
      <c r="B80" s="189"/>
      <c r="C80" s="27">
        <v>191</v>
      </c>
      <c r="D80" s="63">
        <v>0</v>
      </c>
      <c r="E80" s="63">
        <v>0</v>
      </c>
      <c r="F80" s="40">
        <f t="shared" si="19"/>
        <v>0</v>
      </c>
      <c r="G80" s="63">
        <v>0</v>
      </c>
      <c r="H80" s="63">
        <v>0</v>
      </c>
      <c r="I80" s="40">
        <f t="shared" si="21"/>
        <v>0</v>
      </c>
    </row>
    <row r="81" spans="1:9" ht="18.649999999999999" customHeight="1" x14ac:dyDescent="0.25">
      <c r="A81" s="189" t="s">
        <v>357</v>
      </c>
      <c r="B81" s="189"/>
      <c r="C81" s="27">
        <v>192</v>
      </c>
      <c r="D81" s="63">
        <v>0</v>
      </c>
      <c r="E81" s="63">
        <v>0</v>
      </c>
      <c r="F81" s="40">
        <f t="shared" si="19"/>
        <v>0</v>
      </c>
      <c r="G81" s="63">
        <v>0</v>
      </c>
      <c r="H81" s="63">
        <v>0</v>
      </c>
      <c r="I81" s="40">
        <f t="shared" si="21"/>
        <v>0</v>
      </c>
    </row>
    <row r="82" spans="1:9" x14ac:dyDescent="0.25">
      <c r="A82" s="189" t="s">
        <v>358</v>
      </c>
      <c r="B82" s="189"/>
      <c r="C82" s="27">
        <v>193</v>
      </c>
      <c r="D82" s="63">
        <v>-7252581</v>
      </c>
      <c r="E82" s="63">
        <v>-10937865</v>
      </c>
      <c r="F82" s="40">
        <f t="shared" si="19"/>
        <v>-18190446</v>
      </c>
      <c r="G82" s="63">
        <v>-4564465</v>
      </c>
      <c r="H82" s="63">
        <v>-4323729</v>
      </c>
      <c r="I82" s="40">
        <f t="shared" si="21"/>
        <v>-8888194</v>
      </c>
    </row>
    <row r="83" spans="1:9" x14ac:dyDescent="0.25">
      <c r="A83" s="192" t="s">
        <v>359</v>
      </c>
      <c r="B83" s="190"/>
      <c r="C83" s="26">
        <v>194</v>
      </c>
      <c r="D83" s="40">
        <f>D69+D74</f>
        <v>43884834</v>
      </c>
      <c r="E83" s="40">
        <f>E69+E74</f>
        <v>86693292</v>
      </c>
      <c r="F83" s="40">
        <f t="shared" si="19"/>
        <v>130578126</v>
      </c>
      <c r="G83" s="40">
        <f t="shared" ref="G83:H83" si="24">G69+G74</f>
        <v>32502371</v>
      </c>
      <c r="H83" s="40">
        <f t="shared" si="24"/>
        <v>70376556</v>
      </c>
      <c r="I83" s="40">
        <f t="shared" si="21"/>
        <v>102878927</v>
      </c>
    </row>
    <row r="84" spans="1:9" x14ac:dyDescent="0.25">
      <c r="A84" s="229" t="s">
        <v>360</v>
      </c>
      <c r="B84" s="229"/>
      <c r="C84" s="27">
        <v>195</v>
      </c>
      <c r="D84" s="41">
        <v>0</v>
      </c>
      <c r="E84" s="41">
        <v>0</v>
      </c>
      <c r="F84" s="40">
        <f t="shared" si="19"/>
        <v>0</v>
      </c>
      <c r="G84" s="41">
        <v>0</v>
      </c>
      <c r="H84" s="41">
        <v>0</v>
      </c>
      <c r="I84" s="40">
        <f t="shared" si="21"/>
        <v>0</v>
      </c>
    </row>
    <row r="85" spans="1:9" x14ac:dyDescent="0.25">
      <c r="A85" s="229" t="s">
        <v>361</v>
      </c>
      <c r="B85" s="229"/>
      <c r="C85" s="27">
        <v>196</v>
      </c>
      <c r="D85" s="41">
        <v>0</v>
      </c>
      <c r="E85" s="41">
        <v>0</v>
      </c>
      <c r="F85" s="40">
        <f t="shared" si="19"/>
        <v>0</v>
      </c>
      <c r="G85" s="41">
        <v>0</v>
      </c>
      <c r="H85" s="41">
        <v>0</v>
      </c>
      <c r="I85" s="40">
        <f t="shared" si="21"/>
        <v>0</v>
      </c>
    </row>
    <row r="86" spans="1:9" x14ac:dyDescent="0.25">
      <c r="A86" s="195" t="s">
        <v>362</v>
      </c>
      <c r="B86" s="189"/>
      <c r="C86" s="27">
        <v>197</v>
      </c>
      <c r="D86" s="63">
        <v>0</v>
      </c>
      <c r="E86" s="63">
        <v>0</v>
      </c>
      <c r="F86" s="40">
        <f t="shared" si="19"/>
        <v>0</v>
      </c>
      <c r="G86" s="63">
        <v>0</v>
      </c>
      <c r="H86" s="63">
        <v>0</v>
      </c>
      <c r="I86" s="40">
        <f t="shared" si="21"/>
        <v>0</v>
      </c>
    </row>
  </sheetData>
  <sheetProtection algorithmName="SHA-512" hashValue="Nwt3jHlqE3I5ZqagMnZqMAp22H/hdvXXqvZPz7aS5HUMjLBpKyNkvfD2SiRD0XaoE+iIb4RcRl4c9NWHNvwKFg==" saltValue="D4wxhbY3hjikgniVjynydQ==" spinCount="100000" sheet="1" objects="1" scenarios="1"/>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3" type="noConversion"/>
  <dataValidations count="5">
    <dataValidation allowBlank="1" sqref="A87:I1048576 C6 A6 C4 H5:I6 A1:A4 D4:D6 E5:F6 G4:G6 J1:XFD1048576" xr:uid="{00000000-0002-0000-0300-000000000000}"/>
    <dataValidation type="whole" operator="notEqual" allowBlank="1" showErrorMessage="1" errorTitle="Invalid entry" error="You can enter only whole numbers." sqref="D82:I82" xr:uid="{00000000-0002-0000-0300-000001000000}">
      <formula1>99999999</formula1>
    </dataValidation>
    <dataValidation type="whole" operator="notEqual" allowBlank="1" showErrorMessage="1" errorTitle="Invalid entry" error="You can enter only whole numbers (positive or negative) or a zero." sqref="D7:I7 D9:I9 D11:I12 D83:I86 D48:I48 D65:I66 D68:I71 D74:I81 D28:I43" xr:uid="{00000000-0002-0000-0300-000002000000}">
      <formula1>999999999</formula1>
    </dataValidation>
    <dataValidation type="whole" operator="lessThanOrEqual" allowBlank="1" showErrorMessage="1" errorTitle="Invalid entry" error="You can enter only negative whole numbers or a zero." sqref="D10:I10 D24:I26 D44:I47 D49:I64 D67:I67 D73:I73" xr:uid="{00000000-0002-0000-0300-000003000000}">
      <formula1>0</formula1>
    </dataValidation>
    <dataValidation type="whole" operator="greaterThanOrEqual" allowBlank="1" showErrorMessage="1" errorTitle="Invalid entry" error="You can enter only positive whole numbers or a zero." sqref="D27:I27 D13:I23 D72:I72 D8:I8" xr:uid="{00000000-0002-0000-0300-000004000000}">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topLeftCell="A43" zoomScale="90" zoomScaleNormal="100" zoomScaleSheetLayoutView="90" workbookViewId="0">
      <selection activeCell="H61" sqref="H61:I61"/>
    </sheetView>
  </sheetViews>
  <sheetFormatPr defaultColWidth="9.1796875" defaultRowHeight="12.5" x14ac:dyDescent="0.25"/>
  <cols>
    <col min="1" max="7" width="9.1796875" style="18"/>
    <col min="8" max="8" width="13.26953125" style="70" customWidth="1"/>
    <col min="9" max="9" width="13.26953125" style="17" customWidth="1"/>
    <col min="10" max="10" width="16.26953125" style="17" bestFit="1" customWidth="1"/>
    <col min="11" max="16384" width="9.1796875" style="18"/>
  </cols>
  <sheetData>
    <row r="1" spans="1:9" x14ac:dyDescent="0.25">
      <c r="A1" s="198" t="s">
        <v>363</v>
      </c>
      <c r="B1" s="199"/>
      <c r="C1" s="199"/>
      <c r="D1" s="199"/>
      <c r="E1" s="199"/>
      <c r="F1" s="199"/>
      <c r="G1" s="199"/>
      <c r="H1" s="199"/>
    </row>
    <row r="2" spans="1:9" x14ac:dyDescent="0.25">
      <c r="A2" s="200" t="s">
        <v>504</v>
      </c>
      <c r="B2" s="201"/>
      <c r="C2" s="201"/>
      <c r="D2" s="201"/>
      <c r="E2" s="201"/>
      <c r="F2" s="201"/>
      <c r="G2" s="201"/>
      <c r="H2" s="201"/>
    </row>
    <row r="3" spans="1:9" x14ac:dyDescent="0.25">
      <c r="A3" s="240" t="s">
        <v>364</v>
      </c>
      <c r="B3" s="241"/>
      <c r="C3" s="241"/>
      <c r="D3" s="241"/>
      <c r="E3" s="241"/>
      <c r="F3" s="241"/>
      <c r="G3" s="241"/>
      <c r="H3" s="241"/>
    </row>
    <row r="4" spans="1:9" ht="22.5" thickBot="1" x14ac:dyDescent="0.3">
      <c r="A4" s="242" t="s">
        <v>365</v>
      </c>
      <c r="B4" s="243"/>
      <c r="C4" s="243"/>
      <c r="D4" s="243"/>
      <c r="E4" s="243"/>
      <c r="F4" s="244"/>
      <c r="G4" s="19" t="s">
        <v>366</v>
      </c>
      <c r="H4" s="64" t="s">
        <v>367</v>
      </c>
      <c r="I4" s="64" t="s">
        <v>368</v>
      </c>
    </row>
    <row r="5" spans="1:9" ht="12.75" customHeight="1" x14ac:dyDescent="0.25">
      <c r="A5" s="245">
        <v>1</v>
      </c>
      <c r="B5" s="246"/>
      <c r="C5" s="246"/>
      <c r="D5" s="246"/>
      <c r="E5" s="246"/>
      <c r="F5" s="247"/>
      <c r="G5" s="20">
        <v>2</v>
      </c>
      <c r="H5" s="65">
        <v>3</v>
      </c>
      <c r="I5" s="65">
        <v>4</v>
      </c>
    </row>
    <row r="6" spans="1:9" x14ac:dyDescent="0.25">
      <c r="A6" s="248" t="s">
        <v>369</v>
      </c>
      <c r="B6" s="249"/>
      <c r="C6" s="249"/>
      <c r="D6" s="249"/>
      <c r="E6" s="249"/>
      <c r="F6" s="249"/>
      <c r="G6" s="21">
        <v>1</v>
      </c>
      <c r="H6" s="66">
        <f>H7+H18+H36</f>
        <v>-58392902</v>
      </c>
      <c r="I6" s="66">
        <f>I7+I18+I36</f>
        <v>268260840</v>
      </c>
    </row>
    <row r="7" spans="1:9" ht="21" customHeight="1" x14ac:dyDescent="0.25">
      <c r="A7" s="235" t="s">
        <v>370</v>
      </c>
      <c r="B7" s="237"/>
      <c r="C7" s="237"/>
      <c r="D7" s="237"/>
      <c r="E7" s="237"/>
      <c r="F7" s="237"/>
      <c r="G7" s="22">
        <v>2</v>
      </c>
      <c r="H7" s="67">
        <f>H8+H9</f>
        <v>108011888</v>
      </c>
      <c r="I7" s="67">
        <f>I8+I9</f>
        <v>170113707</v>
      </c>
    </row>
    <row r="8" spans="1:9" x14ac:dyDescent="0.25">
      <c r="A8" s="231" t="s">
        <v>371</v>
      </c>
      <c r="B8" s="232"/>
      <c r="C8" s="232"/>
      <c r="D8" s="232"/>
      <c r="E8" s="232"/>
      <c r="F8" s="232"/>
      <c r="G8" s="23">
        <v>3</v>
      </c>
      <c r="H8" s="68">
        <v>262925086</v>
      </c>
      <c r="I8" s="68">
        <v>257719947</v>
      </c>
    </row>
    <row r="9" spans="1:9" x14ac:dyDescent="0.25">
      <c r="A9" s="237" t="s">
        <v>372</v>
      </c>
      <c r="B9" s="237"/>
      <c r="C9" s="237"/>
      <c r="D9" s="237"/>
      <c r="E9" s="237"/>
      <c r="F9" s="237"/>
      <c r="G9" s="22">
        <v>4</v>
      </c>
      <c r="H9" s="67">
        <f>SUM(H10:H17)</f>
        <v>-154913198</v>
      </c>
      <c r="I9" s="67">
        <f>SUM(I10:I17)</f>
        <v>-87606240</v>
      </c>
    </row>
    <row r="10" spans="1:9" x14ac:dyDescent="0.25">
      <c r="A10" s="231" t="s">
        <v>373</v>
      </c>
      <c r="B10" s="232"/>
      <c r="C10" s="232"/>
      <c r="D10" s="232"/>
      <c r="E10" s="232"/>
      <c r="F10" s="232"/>
      <c r="G10" s="23">
        <v>5</v>
      </c>
      <c r="H10" s="68">
        <v>30319700</v>
      </c>
      <c r="I10" s="68">
        <v>29620543</v>
      </c>
    </row>
    <row r="11" spans="1:9" x14ac:dyDescent="0.25">
      <c r="A11" s="231" t="s">
        <v>374</v>
      </c>
      <c r="B11" s="232"/>
      <c r="C11" s="232"/>
      <c r="D11" s="232"/>
      <c r="E11" s="232"/>
      <c r="F11" s="232"/>
      <c r="G11" s="23">
        <v>6</v>
      </c>
      <c r="H11" s="68">
        <v>12671232</v>
      </c>
      <c r="I11" s="68">
        <v>13372159</v>
      </c>
    </row>
    <row r="12" spans="1:9" ht="23.25" customHeight="1" x14ac:dyDescent="0.25">
      <c r="A12" s="231" t="s">
        <v>375</v>
      </c>
      <c r="B12" s="232"/>
      <c r="C12" s="232"/>
      <c r="D12" s="232"/>
      <c r="E12" s="232"/>
      <c r="F12" s="232"/>
      <c r="G12" s="23">
        <v>7</v>
      </c>
      <c r="H12" s="68">
        <v>1702757</v>
      </c>
      <c r="I12" s="68">
        <v>10505311</v>
      </c>
    </row>
    <row r="13" spans="1:9" x14ac:dyDescent="0.25">
      <c r="A13" s="231" t="s">
        <v>376</v>
      </c>
      <c r="B13" s="232"/>
      <c r="C13" s="232"/>
      <c r="D13" s="232"/>
      <c r="E13" s="232"/>
      <c r="F13" s="232"/>
      <c r="G13" s="23">
        <v>8</v>
      </c>
      <c r="H13" s="68">
        <v>6947356</v>
      </c>
      <c r="I13" s="68">
        <v>7253025</v>
      </c>
    </row>
    <row r="14" spans="1:9" x14ac:dyDescent="0.25">
      <c r="A14" s="231" t="s">
        <v>377</v>
      </c>
      <c r="B14" s="232"/>
      <c r="C14" s="232"/>
      <c r="D14" s="232"/>
      <c r="E14" s="232"/>
      <c r="F14" s="232"/>
      <c r="G14" s="23">
        <v>9</v>
      </c>
      <c r="H14" s="68">
        <v>-160216850</v>
      </c>
      <c r="I14" s="68">
        <v>-136565584</v>
      </c>
    </row>
    <row r="15" spans="1:9" x14ac:dyDescent="0.25">
      <c r="A15" s="231" t="s">
        <v>378</v>
      </c>
      <c r="B15" s="232"/>
      <c r="C15" s="232"/>
      <c r="D15" s="232"/>
      <c r="E15" s="232"/>
      <c r="F15" s="232"/>
      <c r="G15" s="23">
        <v>10</v>
      </c>
      <c r="H15" s="68">
        <v>0</v>
      </c>
      <c r="I15" s="68">
        <v>0</v>
      </c>
    </row>
    <row r="16" spans="1:9" ht="24.75" customHeight="1" x14ac:dyDescent="0.25">
      <c r="A16" s="231" t="s">
        <v>379</v>
      </c>
      <c r="B16" s="232"/>
      <c r="C16" s="232"/>
      <c r="D16" s="232"/>
      <c r="E16" s="232"/>
      <c r="F16" s="232"/>
      <c r="G16" s="23">
        <v>11</v>
      </c>
      <c r="H16" s="68">
        <v>-565263</v>
      </c>
      <c r="I16" s="68">
        <v>523052</v>
      </c>
    </row>
    <row r="17" spans="1:9" x14ac:dyDescent="0.25">
      <c r="A17" s="231" t="s">
        <v>380</v>
      </c>
      <c r="B17" s="232"/>
      <c r="C17" s="232"/>
      <c r="D17" s="232"/>
      <c r="E17" s="232"/>
      <c r="F17" s="232"/>
      <c r="G17" s="23">
        <v>12</v>
      </c>
      <c r="H17" s="68">
        <v>-45772130</v>
      </c>
      <c r="I17" s="68">
        <v>-12314746</v>
      </c>
    </row>
    <row r="18" spans="1:9" ht="30.75" customHeight="1" x14ac:dyDescent="0.25">
      <c r="A18" s="235" t="s">
        <v>381</v>
      </c>
      <c r="B18" s="237"/>
      <c r="C18" s="237"/>
      <c r="D18" s="237"/>
      <c r="E18" s="237"/>
      <c r="F18" s="237"/>
      <c r="G18" s="22">
        <v>13</v>
      </c>
      <c r="H18" s="67">
        <f>SUM(H19:H35)</f>
        <v>-124899384</v>
      </c>
      <c r="I18" s="67">
        <f>SUM(I19:I35)</f>
        <v>138528610</v>
      </c>
    </row>
    <row r="19" spans="1:9" x14ac:dyDescent="0.25">
      <c r="A19" s="231" t="s">
        <v>382</v>
      </c>
      <c r="B19" s="232"/>
      <c r="C19" s="232"/>
      <c r="D19" s="232"/>
      <c r="E19" s="232"/>
      <c r="F19" s="232"/>
      <c r="G19" s="23">
        <v>14</v>
      </c>
      <c r="H19" s="68">
        <v>-220752146</v>
      </c>
      <c r="I19" s="68">
        <v>-67098201</v>
      </c>
    </row>
    <row r="20" spans="1:9" ht="24.75" customHeight="1" x14ac:dyDescent="0.25">
      <c r="A20" s="231" t="s">
        <v>383</v>
      </c>
      <c r="B20" s="232"/>
      <c r="C20" s="232"/>
      <c r="D20" s="232"/>
      <c r="E20" s="232"/>
      <c r="F20" s="232"/>
      <c r="G20" s="23">
        <v>15</v>
      </c>
      <c r="H20" s="68">
        <v>125647533</v>
      </c>
      <c r="I20" s="68">
        <v>16893823</v>
      </c>
    </row>
    <row r="21" spans="1:9" x14ac:dyDescent="0.25">
      <c r="A21" s="231" t="s">
        <v>384</v>
      </c>
      <c r="B21" s="232"/>
      <c r="C21" s="232"/>
      <c r="D21" s="232"/>
      <c r="E21" s="232"/>
      <c r="F21" s="232"/>
      <c r="G21" s="23">
        <v>16</v>
      </c>
      <c r="H21" s="68">
        <v>-199949136</v>
      </c>
      <c r="I21" s="68">
        <v>67748333</v>
      </c>
    </row>
    <row r="22" spans="1:9" x14ac:dyDescent="0.25">
      <c r="A22" s="231" t="s">
        <v>385</v>
      </c>
      <c r="B22" s="232"/>
      <c r="C22" s="232"/>
      <c r="D22" s="232"/>
      <c r="E22" s="232"/>
      <c r="F22" s="232"/>
      <c r="G22" s="23">
        <v>17</v>
      </c>
      <c r="H22" s="68">
        <v>0</v>
      </c>
      <c r="I22" s="68">
        <v>0</v>
      </c>
    </row>
    <row r="23" spans="1:9" ht="30" customHeight="1" x14ac:dyDescent="0.25">
      <c r="A23" s="231" t="s">
        <v>386</v>
      </c>
      <c r="B23" s="232"/>
      <c r="C23" s="232"/>
      <c r="D23" s="232"/>
      <c r="E23" s="232"/>
      <c r="F23" s="232"/>
      <c r="G23" s="23">
        <v>18</v>
      </c>
      <c r="H23" s="68">
        <v>-14301666</v>
      </c>
      <c r="I23" s="68">
        <v>12360450</v>
      </c>
    </row>
    <row r="24" spans="1:9" x14ac:dyDescent="0.25">
      <c r="A24" s="231" t="s">
        <v>387</v>
      </c>
      <c r="B24" s="232"/>
      <c r="C24" s="232"/>
      <c r="D24" s="232"/>
      <c r="E24" s="232"/>
      <c r="F24" s="232"/>
      <c r="G24" s="23">
        <v>19</v>
      </c>
      <c r="H24" s="68">
        <v>-18081644</v>
      </c>
      <c r="I24" s="68">
        <v>-117261007</v>
      </c>
    </row>
    <row r="25" spans="1:9" x14ac:dyDescent="0.25">
      <c r="A25" s="231" t="s">
        <v>388</v>
      </c>
      <c r="B25" s="232"/>
      <c r="C25" s="232"/>
      <c r="D25" s="232"/>
      <c r="E25" s="232"/>
      <c r="F25" s="232"/>
      <c r="G25" s="23">
        <v>20</v>
      </c>
      <c r="H25" s="68">
        <v>-24599615</v>
      </c>
      <c r="I25" s="68">
        <v>-32043499</v>
      </c>
    </row>
    <row r="26" spans="1:9" x14ac:dyDescent="0.25">
      <c r="A26" s="231" t="s">
        <v>389</v>
      </c>
      <c r="B26" s="232"/>
      <c r="C26" s="232"/>
      <c r="D26" s="232"/>
      <c r="E26" s="232"/>
      <c r="F26" s="232"/>
      <c r="G26" s="23">
        <v>21</v>
      </c>
      <c r="H26" s="68">
        <v>-128911917</v>
      </c>
      <c r="I26" s="68">
        <v>-107476351</v>
      </c>
    </row>
    <row r="27" spans="1:9" x14ac:dyDescent="0.25">
      <c r="A27" s="231" t="s">
        <v>390</v>
      </c>
      <c r="B27" s="232"/>
      <c r="C27" s="232"/>
      <c r="D27" s="232"/>
      <c r="E27" s="232"/>
      <c r="F27" s="232"/>
      <c r="G27" s="23">
        <v>22</v>
      </c>
      <c r="H27" s="68">
        <v>0</v>
      </c>
      <c r="I27" s="68">
        <v>0</v>
      </c>
    </row>
    <row r="28" spans="1:9" ht="25.5" customHeight="1" x14ac:dyDescent="0.25">
      <c r="A28" s="231" t="s">
        <v>391</v>
      </c>
      <c r="B28" s="232"/>
      <c r="C28" s="232"/>
      <c r="D28" s="232"/>
      <c r="E28" s="232"/>
      <c r="F28" s="232"/>
      <c r="G28" s="23">
        <v>23</v>
      </c>
      <c r="H28" s="68">
        <v>-3905068</v>
      </c>
      <c r="I28" s="68">
        <v>-8905415</v>
      </c>
    </row>
    <row r="29" spans="1:9" x14ac:dyDescent="0.25">
      <c r="A29" s="231" t="s">
        <v>392</v>
      </c>
      <c r="B29" s="232"/>
      <c r="C29" s="232"/>
      <c r="D29" s="232"/>
      <c r="E29" s="232"/>
      <c r="F29" s="232"/>
      <c r="G29" s="23">
        <v>24</v>
      </c>
      <c r="H29" s="68">
        <v>373544706</v>
      </c>
      <c r="I29" s="68">
        <v>328504744</v>
      </c>
    </row>
    <row r="30" spans="1:9" ht="33" customHeight="1" x14ac:dyDescent="0.25">
      <c r="A30" s="231" t="s">
        <v>393</v>
      </c>
      <c r="B30" s="232"/>
      <c r="C30" s="232"/>
      <c r="D30" s="232"/>
      <c r="E30" s="232"/>
      <c r="F30" s="232"/>
      <c r="G30" s="23">
        <v>25</v>
      </c>
      <c r="H30" s="68">
        <v>14301666</v>
      </c>
      <c r="I30" s="68">
        <v>-12360450</v>
      </c>
    </row>
    <row r="31" spans="1:9" x14ac:dyDescent="0.25">
      <c r="A31" s="231" t="s">
        <v>394</v>
      </c>
      <c r="B31" s="232"/>
      <c r="C31" s="232"/>
      <c r="D31" s="232"/>
      <c r="E31" s="232"/>
      <c r="F31" s="232"/>
      <c r="G31" s="23">
        <v>26</v>
      </c>
      <c r="H31" s="68">
        <v>24599615</v>
      </c>
      <c r="I31" s="68">
        <v>31015741</v>
      </c>
    </row>
    <row r="32" spans="1:9" ht="23.25" customHeight="1" x14ac:dyDescent="0.25">
      <c r="A32" s="231" t="s">
        <v>395</v>
      </c>
      <c r="B32" s="232"/>
      <c r="C32" s="232"/>
      <c r="D32" s="232"/>
      <c r="E32" s="232"/>
      <c r="F32" s="232"/>
      <c r="G32" s="23">
        <v>27</v>
      </c>
      <c r="H32" s="68">
        <v>0</v>
      </c>
      <c r="I32" s="68">
        <v>0</v>
      </c>
    </row>
    <row r="33" spans="1:9" x14ac:dyDescent="0.25">
      <c r="A33" s="231" t="s">
        <v>396</v>
      </c>
      <c r="B33" s="232"/>
      <c r="C33" s="232"/>
      <c r="D33" s="232"/>
      <c r="E33" s="232"/>
      <c r="F33" s="232"/>
      <c r="G33" s="23">
        <v>28</v>
      </c>
      <c r="H33" s="68">
        <v>-2568293</v>
      </c>
      <c r="I33" s="68">
        <v>66747034</v>
      </c>
    </row>
    <row r="34" spans="1:9" x14ac:dyDescent="0.25">
      <c r="A34" s="231" t="s">
        <v>397</v>
      </c>
      <c r="B34" s="232"/>
      <c r="C34" s="232"/>
      <c r="D34" s="232"/>
      <c r="E34" s="232"/>
      <c r="F34" s="232"/>
      <c r="G34" s="23">
        <v>29</v>
      </c>
      <c r="H34" s="68">
        <v>-52200259</v>
      </c>
      <c r="I34" s="68">
        <v>-25714080</v>
      </c>
    </row>
    <row r="35" spans="1:9" ht="21" customHeight="1" x14ac:dyDescent="0.25">
      <c r="A35" s="231" t="s">
        <v>398</v>
      </c>
      <c r="B35" s="232"/>
      <c r="C35" s="232"/>
      <c r="D35" s="232"/>
      <c r="E35" s="232"/>
      <c r="F35" s="232"/>
      <c r="G35" s="23">
        <v>30</v>
      </c>
      <c r="H35" s="68">
        <v>2276840</v>
      </c>
      <c r="I35" s="68">
        <v>-13882512</v>
      </c>
    </row>
    <row r="36" spans="1:9" x14ac:dyDescent="0.25">
      <c r="A36" s="233" t="s">
        <v>399</v>
      </c>
      <c r="B36" s="232"/>
      <c r="C36" s="232"/>
      <c r="D36" s="232"/>
      <c r="E36" s="232"/>
      <c r="F36" s="232"/>
      <c r="G36" s="23">
        <v>31</v>
      </c>
      <c r="H36" s="68">
        <v>-41505406</v>
      </c>
      <c r="I36" s="68">
        <v>-40381477</v>
      </c>
    </row>
    <row r="37" spans="1:9" x14ac:dyDescent="0.25">
      <c r="A37" s="235" t="s">
        <v>400</v>
      </c>
      <c r="B37" s="237"/>
      <c r="C37" s="237"/>
      <c r="D37" s="237"/>
      <c r="E37" s="237"/>
      <c r="F37" s="237"/>
      <c r="G37" s="22">
        <v>32</v>
      </c>
      <c r="H37" s="67">
        <f>SUM(H38:H51)</f>
        <v>30445460</v>
      </c>
      <c r="I37" s="67">
        <f>SUM(I38:I51)</f>
        <v>214337112</v>
      </c>
    </row>
    <row r="38" spans="1:9" x14ac:dyDescent="0.25">
      <c r="A38" s="231" t="s">
        <v>401</v>
      </c>
      <c r="B38" s="232"/>
      <c r="C38" s="232"/>
      <c r="D38" s="232"/>
      <c r="E38" s="232"/>
      <c r="F38" s="232"/>
      <c r="G38" s="23">
        <v>33</v>
      </c>
      <c r="H38" s="68">
        <v>5103465</v>
      </c>
      <c r="I38" s="68">
        <v>78115</v>
      </c>
    </row>
    <row r="39" spans="1:9" x14ac:dyDescent="0.25">
      <c r="A39" s="231" t="s">
        <v>402</v>
      </c>
      <c r="B39" s="232"/>
      <c r="C39" s="232"/>
      <c r="D39" s="232"/>
      <c r="E39" s="232"/>
      <c r="F39" s="232"/>
      <c r="G39" s="23">
        <v>34</v>
      </c>
      <c r="H39" s="68">
        <v>-14625542</v>
      </c>
      <c r="I39" s="68">
        <v>-7004246</v>
      </c>
    </row>
    <row r="40" spans="1:9" x14ac:dyDescent="0.25">
      <c r="A40" s="231" t="s">
        <v>403</v>
      </c>
      <c r="B40" s="232"/>
      <c r="C40" s="232"/>
      <c r="D40" s="232"/>
      <c r="E40" s="232"/>
      <c r="F40" s="232"/>
      <c r="G40" s="23">
        <v>35</v>
      </c>
      <c r="H40" s="68">
        <v>629925</v>
      </c>
      <c r="I40" s="68">
        <v>0</v>
      </c>
    </row>
    <row r="41" spans="1:9" x14ac:dyDescent="0.25">
      <c r="A41" s="231" t="s">
        <v>404</v>
      </c>
      <c r="B41" s="232"/>
      <c r="C41" s="232"/>
      <c r="D41" s="232"/>
      <c r="E41" s="232"/>
      <c r="F41" s="232"/>
      <c r="G41" s="23">
        <v>36</v>
      </c>
      <c r="H41" s="68">
        <v>-15462382</v>
      </c>
      <c r="I41" s="68">
        <v>-48967433</v>
      </c>
    </row>
    <row r="42" spans="1:9" ht="25.5" customHeight="1" x14ac:dyDescent="0.25">
      <c r="A42" s="231" t="s">
        <v>405</v>
      </c>
      <c r="B42" s="232"/>
      <c r="C42" s="232"/>
      <c r="D42" s="232"/>
      <c r="E42" s="232"/>
      <c r="F42" s="232"/>
      <c r="G42" s="23">
        <v>37</v>
      </c>
      <c r="H42" s="68">
        <v>11533482</v>
      </c>
      <c r="I42" s="68">
        <v>80614594</v>
      </c>
    </row>
    <row r="43" spans="1:9" ht="21.75" customHeight="1" x14ac:dyDescent="0.25">
      <c r="A43" s="231" t="s">
        <v>406</v>
      </c>
      <c r="B43" s="232"/>
      <c r="C43" s="232"/>
      <c r="D43" s="232"/>
      <c r="E43" s="232"/>
      <c r="F43" s="232"/>
      <c r="G43" s="23">
        <v>38</v>
      </c>
      <c r="H43" s="68">
        <v>-2774459</v>
      </c>
      <c r="I43" s="68">
        <v>-24282527</v>
      </c>
    </row>
    <row r="44" spans="1:9" ht="24" customHeight="1" x14ac:dyDescent="0.25">
      <c r="A44" s="231" t="s">
        <v>407</v>
      </c>
      <c r="B44" s="232"/>
      <c r="C44" s="232"/>
      <c r="D44" s="232"/>
      <c r="E44" s="232"/>
      <c r="F44" s="232"/>
      <c r="G44" s="23">
        <v>39</v>
      </c>
      <c r="H44" s="68">
        <v>0</v>
      </c>
      <c r="I44" s="68">
        <v>-97029427</v>
      </c>
    </row>
    <row r="45" spans="1:9" x14ac:dyDescent="0.25">
      <c r="A45" s="231" t="s">
        <v>408</v>
      </c>
      <c r="B45" s="232"/>
      <c r="C45" s="232"/>
      <c r="D45" s="232"/>
      <c r="E45" s="232"/>
      <c r="F45" s="232"/>
      <c r="G45" s="23">
        <v>40</v>
      </c>
      <c r="H45" s="68">
        <v>90769292</v>
      </c>
      <c r="I45" s="68">
        <v>371674724</v>
      </c>
    </row>
    <row r="46" spans="1:9" x14ac:dyDescent="0.25">
      <c r="A46" s="231" t="s">
        <v>409</v>
      </c>
      <c r="B46" s="232"/>
      <c r="C46" s="232"/>
      <c r="D46" s="232"/>
      <c r="E46" s="232"/>
      <c r="F46" s="232"/>
      <c r="G46" s="23">
        <v>41</v>
      </c>
      <c r="H46" s="68">
        <v>-140910320</v>
      </c>
      <c r="I46" s="68">
        <v>-102751198</v>
      </c>
    </row>
    <row r="47" spans="1:9" x14ac:dyDescent="0.25">
      <c r="A47" s="231" t="s">
        <v>410</v>
      </c>
      <c r="B47" s="232"/>
      <c r="C47" s="232"/>
      <c r="D47" s="232"/>
      <c r="E47" s="232"/>
      <c r="F47" s="232"/>
      <c r="G47" s="23">
        <v>42</v>
      </c>
      <c r="H47" s="68">
        <v>0</v>
      </c>
      <c r="I47" s="68">
        <v>0</v>
      </c>
    </row>
    <row r="48" spans="1:9" x14ac:dyDescent="0.25">
      <c r="A48" s="231" t="s">
        <v>411</v>
      </c>
      <c r="B48" s="232"/>
      <c r="C48" s="232"/>
      <c r="D48" s="232"/>
      <c r="E48" s="232"/>
      <c r="F48" s="232"/>
      <c r="G48" s="23">
        <v>43</v>
      </c>
      <c r="H48" s="68">
        <v>0</v>
      </c>
      <c r="I48" s="68">
        <v>0</v>
      </c>
    </row>
    <row r="49" spans="1:9" x14ac:dyDescent="0.25">
      <c r="A49" s="231" t="s">
        <v>412</v>
      </c>
      <c r="B49" s="234"/>
      <c r="C49" s="234"/>
      <c r="D49" s="234"/>
      <c r="E49" s="234"/>
      <c r="F49" s="234"/>
      <c r="G49" s="23">
        <v>44</v>
      </c>
      <c r="H49" s="68">
        <v>43729741</v>
      </c>
      <c r="I49" s="68">
        <v>13168826</v>
      </c>
    </row>
    <row r="50" spans="1:9" x14ac:dyDescent="0.25">
      <c r="A50" s="231" t="s">
        <v>413</v>
      </c>
      <c r="B50" s="234"/>
      <c r="C50" s="234"/>
      <c r="D50" s="234"/>
      <c r="E50" s="234"/>
      <c r="F50" s="234"/>
      <c r="G50" s="23">
        <v>45</v>
      </c>
      <c r="H50" s="68">
        <v>68464891</v>
      </c>
      <c r="I50" s="68">
        <v>71645363</v>
      </c>
    </row>
    <row r="51" spans="1:9" x14ac:dyDescent="0.25">
      <c r="A51" s="231" t="s">
        <v>414</v>
      </c>
      <c r="B51" s="234"/>
      <c r="C51" s="234"/>
      <c r="D51" s="234"/>
      <c r="E51" s="234"/>
      <c r="F51" s="234"/>
      <c r="G51" s="23">
        <v>46</v>
      </c>
      <c r="H51" s="68">
        <v>-16012633</v>
      </c>
      <c r="I51" s="68">
        <v>-42809679</v>
      </c>
    </row>
    <row r="52" spans="1:9" x14ac:dyDescent="0.25">
      <c r="A52" s="235" t="s">
        <v>415</v>
      </c>
      <c r="B52" s="236"/>
      <c r="C52" s="236"/>
      <c r="D52" s="236"/>
      <c r="E52" s="236"/>
      <c r="F52" s="236"/>
      <c r="G52" s="22">
        <v>47</v>
      </c>
      <c r="H52" s="67">
        <f>SUM(H53:H57)</f>
        <v>-14716134</v>
      </c>
      <c r="I52" s="67">
        <f>SUM(I53:I57)</f>
        <v>-15079700</v>
      </c>
    </row>
    <row r="53" spans="1:9" x14ac:dyDescent="0.25">
      <c r="A53" s="231" t="s">
        <v>416</v>
      </c>
      <c r="B53" s="234"/>
      <c r="C53" s="234"/>
      <c r="D53" s="234"/>
      <c r="E53" s="234"/>
      <c r="F53" s="234"/>
      <c r="G53" s="23">
        <v>48</v>
      </c>
      <c r="H53" s="68">
        <v>0</v>
      </c>
      <c r="I53" s="68">
        <v>0</v>
      </c>
    </row>
    <row r="54" spans="1:9" x14ac:dyDescent="0.25">
      <c r="A54" s="231" t="s">
        <v>417</v>
      </c>
      <c r="B54" s="234"/>
      <c r="C54" s="234"/>
      <c r="D54" s="234"/>
      <c r="E54" s="234"/>
      <c r="F54" s="234"/>
      <c r="G54" s="23">
        <v>49</v>
      </c>
      <c r="H54" s="68">
        <v>0</v>
      </c>
      <c r="I54" s="68">
        <v>0</v>
      </c>
    </row>
    <row r="55" spans="1:9" x14ac:dyDescent="0.25">
      <c r="A55" s="231" t="s">
        <v>418</v>
      </c>
      <c r="B55" s="234"/>
      <c r="C55" s="234"/>
      <c r="D55" s="234"/>
      <c r="E55" s="234"/>
      <c r="F55" s="234"/>
      <c r="G55" s="23">
        <v>50</v>
      </c>
      <c r="H55" s="68">
        <v>-13736134</v>
      </c>
      <c r="I55" s="68">
        <v>-15079700</v>
      </c>
    </row>
    <row r="56" spans="1:9" x14ac:dyDescent="0.25">
      <c r="A56" s="231" t="s">
        <v>419</v>
      </c>
      <c r="B56" s="234"/>
      <c r="C56" s="234"/>
      <c r="D56" s="234"/>
      <c r="E56" s="234"/>
      <c r="F56" s="234"/>
      <c r="G56" s="23">
        <v>51</v>
      </c>
      <c r="H56" s="68">
        <v>0</v>
      </c>
      <c r="I56" s="68">
        <v>0</v>
      </c>
    </row>
    <row r="57" spans="1:9" x14ac:dyDescent="0.25">
      <c r="A57" s="231" t="s">
        <v>420</v>
      </c>
      <c r="B57" s="234"/>
      <c r="C57" s="234"/>
      <c r="D57" s="234"/>
      <c r="E57" s="234"/>
      <c r="F57" s="234"/>
      <c r="G57" s="23">
        <v>52</v>
      </c>
      <c r="H57" s="68">
        <v>-980000</v>
      </c>
      <c r="I57" s="68">
        <v>0</v>
      </c>
    </row>
    <row r="58" spans="1:9" x14ac:dyDescent="0.25">
      <c r="A58" s="235" t="s">
        <v>421</v>
      </c>
      <c r="B58" s="236"/>
      <c r="C58" s="236"/>
      <c r="D58" s="236"/>
      <c r="E58" s="236"/>
      <c r="F58" s="236"/>
      <c r="G58" s="22">
        <v>53</v>
      </c>
      <c r="H58" s="67">
        <f>H6+H37+H52</f>
        <v>-42663576</v>
      </c>
      <c r="I58" s="67">
        <f>I6+I37+I52</f>
        <v>467518252</v>
      </c>
    </row>
    <row r="59" spans="1:9" ht="24.75" customHeight="1" x14ac:dyDescent="0.25">
      <c r="A59" s="233" t="s">
        <v>422</v>
      </c>
      <c r="B59" s="234"/>
      <c r="C59" s="234"/>
      <c r="D59" s="234"/>
      <c r="E59" s="234"/>
      <c r="F59" s="234"/>
      <c r="G59" s="23">
        <v>54</v>
      </c>
      <c r="H59" s="68">
        <v>6748956</v>
      </c>
      <c r="I59" s="68">
        <v>-45574489</v>
      </c>
    </row>
    <row r="60" spans="1:9" ht="27.75" customHeight="1" x14ac:dyDescent="0.25">
      <c r="A60" s="235" t="s">
        <v>423</v>
      </c>
      <c r="B60" s="236"/>
      <c r="C60" s="236"/>
      <c r="D60" s="236"/>
      <c r="E60" s="236"/>
      <c r="F60" s="236"/>
      <c r="G60" s="22">
        <v>55</v>
      </c>
      <c r="H60" s="67">
        <f>H58+H59</f>
        <v>-35914620</v>
      </c>
      <c r="I60" s="67">
        <f>I58+I59</f>
        <v>421943763</v>
      </c>
    </row>
    <row r="61" spans="1:9" x14ac:dyDescent="0.25">
      <c r="A61" s="231" t="s">
        <v>424</v>
      </c>
      <c r="B61" s="234"/>
      <c r="C61" s="234"/>
      <c r="D61" s="234"/>
      <c r="E61" s="234"/>
      <c r="F61" s="234"/>
      <c r="G61" s="23">
        <v>56</v>
      </c>
      <c r="H61" s="68">
        <v>355640455</v>
      </c>
      <c r="I61" s="68">
        <v>125320335</v>
      </c>
    </row>
    <row r="62" spans="1:9" x14ac:dyDescent="0.25">
      <c r="A62" s="238" t="s">
        <v>425</v>
      </c>
      <c r="B62" s="239"/>
      <c r="C62" s="239"/>
      <c r="D62" s="239"/>
      <c r="E62" s="239"/>
      <c r="F62" s="239"/>
      <c r="G62" s="24">
        <v>57</v>
      </c>
      <c r="H62" s="69">
        <f>H60+H61</f>
        <v>319725835</v>
      </c>
      <c r="I62" s="69">
        <f>I60+I61</f>
        <v>547264098</v>
      </c>
    </row>
  </sheetData>
  <sheetProtection algorithmName="SHA-512" hashValue="8tk+b29+eD+dO2mi3GsWq4OEm5AIjk6QLM02TV6vDBXZZABPgbGPJDh9/Z3TZbjOd1Ir2krzdhj/dTejwr6Ziw==" saltValue="pzc690VMFVsvghoPzcxQ1g==" spinCount="100000" sheet="1" objects="1" scenarios="1"/>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3" type="noConversion"/>
  <dataValidations count="2">
    <dataValidation allowBlank="1" sqref="A1:A5 J1:XFD1048576 I1:I3 G4:I5 A63:I1048576" xr:uid="{00000000-0002-0000-0400-000000000000}"/>
    <dataValidation type="whole" operator="notEqual" allowBlank="1" showInputMessage="1" showErrorMessage="1" errorTitle="Invalid entry" error="You can enter only rounded whole numbers." sqref="H6:I62" xr:uid="{00000000-0002-0000-0400-000001000000}">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70" zoomScaleNormal="100" zoomScaleSheetLayoutView="70" workbookViewId="0">
      <pane xSplit="4" ySplit="6" topLeftCell="E7" activePane="bottomRight" state="frozen"/>
      <selection activeCell="L1" sqref="L1"/>
      <selection pane="topRight" activeCell="L1" sqref="L1"/>
      <selection pane="bottomLeft" activeCell="L1" sqref="L1"/>
      <selection pane="bottomRight" activeCell="L36" sqref="L36:L39"/>
    </sheetView>
  </sheetViews>
  <sheetFormatPr defaultColWidth="8.81640625" defaultRowHeight="12.5" x14ac:dyDescent="0.25"/>
  <cols>
    <col min="1" max="3" width="9.1796875" style="15" customWidth="1"/>
    <col min="4" max="4" width="8.81640625" style="16"/>
    <col min="5" max="6" width="10.81640625" style="12" customWidth="1"/>
    <col min="7" max="7" width="11.7265625" style="12" customWidth="1"/>
    <col min="8" max="9" width="10.81640625" style="12" customWidth="1"/>
    <col min="10" max="10" width="12.26953125" style="12" customWidth="1"/>
    <col min="11" max="11" width="14.26953125" style="12" customWidth="1"/>
    <col min="12" max="12" width="12" style="12" customWidth="1"/>
    <col min="13" max="13" width="12.26953125" style="12" customWidth="1"/>
    <col min="14" max="14" width="11.1796875" style="1" bestFit="1" customWidth="1"/>
    <col min="15" max="23" width="13.1796875" style="2" customWidth="1"/>
    <col min="24" max="28" width="13.1796875" style="1" customWidth="1"/>
    <col min="29" max="29" width="11.7265625" style="1" bestFit="1" customWidth="1"/>
    <col min="30" max="30" width="13.453125" style="1" bestFit="1" customWidth="1"/>
    <col min="31" max="31" width="11.7265625" style="1" bestFit="1" customWidth="1"/>
    <col min="32" max="32" width="13.453125" style="3" bestFit="1" customWidth="1"/>
    <col min="33" max="16384" width="8.81640625" style="3"/>
  </cols>
  <sheetData>
    <row r="1" spans="1:34" ht="22.5" customHeight="1" x14ac:dyDescent="0.35">
      <c r="A1" s="255" t="s">
        <v>426</v>
      </c>
      <c r="B1" s="256"/>
      <c r="C1" s="256"/>
      <c r="D1" s="256"/>
      <c r="E1" s="257"/>
      <c r="F1" s="258"/>
      <c r="G1" s="258"/>
      <c r="H1" s="258"/>
      <c r="I1" s="258"/>
      <c r="J1" s="258"/>
      <c r="K1" s="259"/>
      <c r="L1" s="199"/>
      <c r="M1" s="199"/>
    </row>
    <row r="2" spans="1:34" ht="19.5" customHeight="1" x14ac:dyDescent="0.25">
      <c r="A2" s="200" t="s">
        <v>505</v>
      </c>
      <c r="B2" s="201"/>
      <c r="C2" s="201"/>
      <c r="D2" s="201"/>
      <c r="E2" s="201"/>
      <c r="F2" s="201"/>
      <c r="G2" s="201"/>
      <c r="H2" s="201"/>
      <c r="I2" s="201"/>
      <c r="J2" s="201"/>
      <c r="K2" s="201"/>
      <c r="L2" s="201"/>
      <c r="M2" s="201"/>
    </row>
    <row r="3" spans="1:34" ht="13" x14ac:dyDescent="0.25">
      <c r="A3" s="4"/>
      <c r="B3" s="5"/>
      <c r="C3" s="5"/>
      <c r="D3" s="6"/>
      <c r="E3" s="71"/>
      <c r="F3" s="72"/>
      <c r="G3" s="72"/>
      <c r="H3" s="72"/>
      <c r="I3" s="72"/>
      <c r="J3" s="72"/>
      <c r="K3" s="72"/>
      <c r="L3" s="260" t="s">
        <v>427</v>
      </c>
      <c r="M3" s="260"/>
    </row>
    <row r="4" spans="1:34" ht="13.5" customHeight="1" x14ac:dyDescent="0.25">
      <c r="A4" s="261" t="s">
        <v>428</v>
      </c>
      <c r="B4" s="261"/>
      <c r="C4" s="261"/>
      <c r="D4" s="254" t="s">
        <v>429</v>
      </c>
      <c r="E4" s="187" t="s">
        <v>430</v>
      </c>
      <c r="F4" s="187"/>
      <c r="G4" s="187"/>
      <c r="H4" s="187"/>
      <c r="I4" s="187"/>
      <c r="J4" s="187"/>
      <c r="K4" s="187"/>
      <c r="L4" s="187" t="s">
        <v>431</v>
      </c>
      <c r="M4" s="187" t="s">
        <v>432</v>
      </c>
    </row>
    <row r="5" spans="1:34" ht="42" x14ac:dyDescent="0.25">
      <c r="A5" s="261"/>
      <c r="B5" s="261"/>
      <c r="C5" s="261"/>
      <c r="D5" s="254"/>
      <c r="E5" s="35" t="s">
        <v>433</v>
      </c>
      <c r="F5" s="35" t="s">
        <v>434</v>
      </c>
      <c r="G5" s="35" t="s">
        <v>435</v>
      </c>
      <c r="H5" s="35" t="s">
        <v>436</v>
      </c>
      <c r="I5" s="35" t="s">
        <v>437</v>
      </c>
      <c r="J5" s="35" t="s">
        <v>438</v>
      </c>
      <c r="K5" s="35" t="s">
        <v>439</v>
      </c>
      <c r="L5" s="187"/>
      <c r="M5" s="187"/>
    </row>
    <row r="6" spans="1:34" ht="13" x14ac:dyDescent="0.3">
      <c r="A6" s="187">
        <v>1</v>
      </c>
      <c r="B6" s="187"/>
      <c r="C6" s="187"/>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53" t="s">
        <v>449</v>
      </c>
      <c r="B7" s="253"/>
      <c r="C7" s="253"/>
      <c r="D7" s="11">
        <v>1</v>
      </c>
      <c r="E7" s="73">
        <v>589325800</v>
      </c>
      <c r="F7" s="73">
        <v>681482525</v>
      </c>
      <c r="G7" s="73">
        <v>273428913</v>
      </c>
      <c r="H7" s="73">
        <v>402038576</v>
      </c>
      <c r="I7" s="73">
        <v>594530662</v>
      </c>
      <c r="J7" s="73">
        <v>270417757</v>
      </c>
      <c r="K7" s="74">
        <f>SUM(E7:J7)</f>
        <v>2811224233</v>
      </c>
      <c r="L7" s="73">
        <v>0</v>
      </c>
      <c r="M7" s="74">
        <f>K7+L7</f>
        <v>2811224233</v>
      </c>
      <c r="X7" s="2"/>
      <c r="Y7" s="2"/>
      <c r="Z7" s="2"/>
      <c r="AA7" s="2"/>
      <c r="AB7" s="2"/>
      <c r="AC7" s="2"/>
      <c r="AD7" s="2"/>
      <c r="AE7" s="2"/>
      <c r="AF7" s="12"/>
      <c r="AG7" s="12"/>
      <c r="AH7" s="12"/>
    </row>
    <row r="8" spans="1:34" ht="22.5" customHeight="1" x14ac:dyDescent="0.25">
      <c r="A8" s="251" t="s">
        <v>450</v>
      </c>
      <c r="B8" s="251"/>
      <c r="C8" s="251"/>
      <c r="D8" s="11">
        <v>2</v>
      </c>
      <c r="E8" s="73">
        <v>0</v>
      </c>
      <c r="F8" s="73">
        <v>0</v>
      </c>
      <c r="G8" s="73">
        <v>0</v>
      </c>
      <c r="H8" s="73">
        <v>0</v>
      </c>
      <c r="I8" s="73">
        <v>0</v>
      </c>
      <c r="J8" s="73">
        <v>0</v>
      </c>
      <c r="K8" s="74">
        <f t="shared" ref="K8:K40" si="0">SUM(E8:J8)</f>
        <v>0</v>
      </c>
      <c r="L8" s="73">
        <v>0</v>
      </c>
      <c r="M8" s="74">
        <f t="shared" ref="M8:M40" si="1">K8+L8</f>
        <v>0</v>
      </c>
      <c r="X8" s="2"/>
      <c r="Y8" s="2"/>
      <c r="Z8" s="2"/>
      <c r="AA8" s="2"/>
      <c r="AB8" s="2"/>
      <c r="AC8" s="2"/>
      <c r="AD8" s="2"/>
      <c r="AE8" s="2"/>
      <c r="AF8" s="12"/>
    </row>
    <row r="9" spans="1:34" ht="21.75" customHeight="1" x14ac:dyDescent="0.25">
      <c r="A9" s="251" t="s">
        <v>451</v>
      </c>
      <c r="B9" s="251"/>
      <c r="C9" s="251"/>
      <c r="D9" s="11">
        <v>3</v>
      </c>
      <c r="E9" s="73">
        <v>0</v>
      </c>
      <c r="F9" s="73">
        <v>0</v>
      </c>
      <c r="G9" s="73">
        <v>0</v>
      </c>
      <c r="H9" s="73">
        <v>0</v>
      </c>
      <c r="I9" s="73">
        <v>0</v>
      </c>
      <c r="J9" s="73">
        <v>0</v>
      </c>
      <c r="K9" s="74">
        <f t="shared" si="0"/>
        <v>0</v>
      </c>
      <c r="L9" s="73">
        <v>0</v>
      </c>
      <c r="M9" s="74">
        <f t="shared" si="1"/>
        <v>0</v>
      </c>
      <c r="X9" s="2"/>
      <c r="Y9" s="2"/>
      <c r="Z9" s="2"/>
      <c r="AA9" s="2"/>
      <c r="AB9" s="2"/>
      <c r="AC9" s="2"/>
      <c r="AD9" s="2"/>
      <c r="AE9" s="2"/>
      <c r="AF9" s="12"/>
    </row>
    <row r="10" spans="1:34" ht="35.5" customHeight="1" x14ac:dyDescent="0.25">
      <c r="A10" s="250" t="s">
        <v>452</v>
      </c>
      <c r="B10" s="250"/>
      <c r="C10" s="250"/>
      <c r="D10" s="13">
        <v>4</v>
      </c>
      <c r="E10" s="74">
        <f>E7+E8+E9</f>
        <v>589325800</v>
      </c>
      <c r="F10" s="74">
        <f t="shared" ref="F10:L10" si="2">F7+F8+F9</f>
        <v>681482525</v>
      </c>
      <c r="G10" s="74">
        <f>G7+G8+G9</f>
        <v>273428913</v>
      </c>
      <c r="H10" s="74">
        <f t="shared" si="2"/>
        <v>402038576</v>
      </c>
      <c r="I10" s="74">
        <f t="shared" si="2"/>
        <v>594530662</v>
      </c>
      <c r="J10" s="74">
        <f t="shared" si="2"/>
        <v>270417757</v>
      </c>
      <c r="K10" s="74">
        <f t="shared" si="0"/>
        <v>2811224233</v>
      </c>
      <c r="L10" s="74">
        <f t="shared" si="2"/>
        <v>0</v>
      </c>
      <c r="M10" s="74">
        <f t="shared" si="1"/>
        <v>2811224233</v>
      </c>
      <c r="X10" s="2"/>
      <c r="Y10" s="2"/>
      <c r="Z10" s="2"/>
      <c r="AA10" s="2"/>
      <c r="AB10" s="2"/>
      <c r="AC10" s="2"/>
      <c r="AD10" s="2"/>
      <c r="AE10" s="2"/>
      <c r="AF10" s="12"/>
    </row>
    <row r="11" spans="1:34" ht="37.5" customHeight="1" x14ac:dyDescent="0.25">
      <c r="A11" s="250" t="s">
        <v>453</v>
      </c>
      <c r="B11" s="250"/>
      <c r="C11" s="250"/>
      <c r="D11" s="13">
        <v>5</v>
      </c>
      <c r="E11" s="74">
        <f>E12+E13</f>
        <v>0</v>
      </c>
      <c r="F11" s="74">
        <f t="shared" ref="F11:L11" si="3">F12+F13</f>
        <v>0</v>
      </c>
      <c r="G11" s="74">
        <f t="shared" si="3"/>
        <v>243950004</v>
      </c>
      <c r="H11" s="74">
        <f t="shared" si="3"/>
        <v>0</v>
      </c>
      <c r="I11" s="74">
        <f t="shared" si="3"/>
        <v>0</v>
      </c>
      <c r="J11" s="74">
        <f t="shared" si="3"/>
        <v>293130713</v>
      </c>
      <c r="K11" s="74">
        <f t="shared" si="0"/>
        <v>537080717</v>
      </c>
      <c r="L11" s="74">
        <f t="shared" si="3"/>
        <v>0</v>
      </c>
      <c r="M11" s="74">
        <f t="shared" si="1"/>
        <v>537080717</v>
      </c>
      <c r="X11" s="2"/>
      <c r="Y11" s="2"/>
      <c r="Z11" s="2"/>
      <c r="AA11" s="2"/>
      <c r="AB11" s="2"/>
      <c r="AC11" s="2"/>
      <c r="AD11" s="2"/>
      <c r="AE11" s="2"/>
      <c r="AF11" s="12"/>
    </row>
    <row r="12" spans="1:34" ht="12.75" customHeight="1" x14ac:dyDescent="0.25">
      <c r="A12" s="251" t="s">
        <v>454</v>
      </c>
      <c r="B12" s="251"/>
      <c r="C12" s="251"/>
      <c r="D12" s="11">
        <v>6</v>
      </c>
      <c r="E12" s="73">
        <v>0</v>
      </c>
      <c r="F12" s="73">
        <v>0</v>
      </c>
      <c r="G12" s="73">
        <v>0</v>
      </c>
      <c r="H12" s="73">
        <v>0</v>
      </c>
      <c r="I12" s="73">
        <v>0</v>
      </c>
      <c r="J12" s="73">
        <v>293130713</v>
      </c>
      <c r="K12" s="74">
        <f t="shared" si="0"/>
        <v>293130713</v>
      </c>
      <c r="L12" s="73">
        <v>0</v>
      </c>
      <c r="M12" s="74">
        <f t="shared" si="1"/>
        <v>293130713</v>
      </c>
      <c r="X12" s="2"/>
      <c r="Y12" s="2"/>
      <c r="Z12" s="2"/>
      <c r="AA12" s="2"/>
      <c r="AB12" s="2"/>
      <c r="AC12" s="2"/>
      <c r="AD12" s="2"/>
      <c r="AE12" s="2"/>
      <c r="AF12" s="12"/>
    </row>
    <row r="13" spans="1:34" ht="39" customHeight="1" x14ac:dyDescent="0.25">
      <c r="A13" s="252" t="s">
        <v>455</v>
      </c>
      <c r="B13" s="252"/>
      <c r="C13" s="252"/>
      <c r="D13" s="13">
        <v>7</v>
      </c>
      <c r="E13" s="74">
        <f>E14+E15+E16+E17</f>
        <v>0</v>
      </c>
      <c r="F13" s="74">
        <f t="shared" ref="F13:L13" si="4">F14+F15+F16+F17</f>
        <v>0</v>
      </c>
      <c r="G13" s="74">
        <f t="shared" si="4"/>
        <v>243950004</v>
      </c>
      <c r="H13" s="74">
        <f t="shared" si="4"/>
        <v>0</v>
      </c>
      <c r="I13" s="74">
        <f t="shared" si="4"/>
        <v>0</v>
      </c>
      <c r="J13" s="74">
        <f t="shared" si="4"/>
        <v>0</v>
      </c>
      <c r="K13" s="74">
        <f t="shared" si="0"/>
        <v>243950004</v>
      </c>
      <c r="L13" s="74">
        <f t="shared" si="4"/>
        <v>0</v>
      </c>
      <c r="M13" s="74">
        <f t="shared" si="1"/>
        <v>243950004</v>
      </c>
      <c r="X13" s="2"/>
      <c r="Y13" s="2"/>
      <c r="Z13" s="2"/>
      <c r="AA13" s="2"/>
      <c r="AB13" s="2"/>
      <c r="AC13" s="2"/>
      <c r="AD13" s="2"/>
      <c r="AE13" s="2"/>
      <c r="AF13" s="12"/>
    </row>
    <row r="14" spans="1:34" ht="38.5" customHeight="1" x14ac:dyDescent="0.25">
      <c r="A14" s="251" t="s">
        <v>456</v>
      </c>
      <c r="B14" s="251"/>
      <c r="C14" s="251"/>
      <c r="D14" s="11">
        <v>8</v>
      </c>
      <c r="E14" s="73">
        <v>0</v>
      </c>
      <c r="F14" s="73">
        <v>0</v>
      </c>
      <c r="G14" s="73">
        <v>544208</v>
      </c>
      <c r="H14" s="73">
        <v>0</v>
      </c>
      <c r="I14" s="73">
        <v>0</v>
      </c>
      <c r="J14" s="73">
        <v>0</v>
      </c>
      <c r="K14" s="74">
        <f>SUM(E14:J14)</f>
        <v>544208</v>
      </c>
      <c r="L14" s="73">
        <v>0</v>
      </c>
      <c r="M14" s="74">
        <f>K14+L14</f>
        <v>544208</v>
      </c>
      <c r="X14" s="2"/>
      <c r="Y14" s="2"/>
      <c r="Z14" s="2"/>
      <c r="AA14" s="2"/>
      <c r="AB14" s="2"/>
      <c r="AC14" s="2"/>
      <c r="AD14" s="2"/>
      <c r="AE14" s="2"/>
      <c r="AF14" s="12"/>
    </row>
    <row r="15" spans="1:34" ht="38.5" customHeight="1" x14ac:dyDescent="0.25">
      <c r="A15" s="251" t="s">
        <v>457</v>
      </c>
      <c r="B15" s="251"/>
      <c r="C15" s="251"/>
      <c r="D15" s="11">
        <v>9</v>
      </c>
      <c r="E15" s="73">
        <v>0</v>
      </c>
      <c r="F15" s="73">
        <v>0</v>
      </c>
      <c r="G15" s="73">
        <v>270441738</v>
      </c>
      <c r="H15" s="73">
        <v>0</v>
      </c>
      <c r="I15" s="73">
        <v>0</v>
      </c>
      <c r="J15" s="73">
        <v>0</v>
      </c>
      <c r="K15" s="74">
        <f t="shared" si="0"/>
        <v>270441738</v>
      </c>
      <c r="L15" s="73">
        <v>0</v>
      </c>
      <c r="M15" s="74">
        <f t="shared" si="1"/>
        <v>270441738</v>
      </c>
      <c r="X15" s="2"/>
      <c r="Y15" s="2"/>
      <c r="Z15" s="2"/>
      <c r="AA15" s="2"/>
      <c r="AB15" s="2"/>
      <c r="AC15" s="2"/>
      <c r="AD15" s="2"/>
      <c r="AE15" s="2"/>
      <c r="AF15" s="12"/>
    </row>
    <row r="16" spans="1:34" ht="38.5" customHeight="1" x14ac:dyDescent="0.25">
      <c r="A16" s="251" t="s">
        <v>458</v>
      </c>
      <c r="B16" s="251"/>
      <c r="C16" s="251"/>
      <c r="D16" s="11">
        <v>10</v>
      </c>
      <c r="E16" s="73">
        <v>0</v>
      </c>
      <c r="F16" s="73">
        <v>0</v>
      </c>
      <c r="G16" s="73">
        <v>-27005744</v>
      </c>
      <c r="H16" s="73">
        <v>0</v>
      </c>
      <c r="I16" s="73">
        <v>0</v>
      </c>
      <c r="J16" s="73">
        <v>0</v>
      </c>
      <c r="K16" s="74">
        <f t="shared" si="0"/>
        <v>-27005744</v>
      </c>
      <c r="L16" s="73">
        <v>0</v>
      </c>
      <c r="M16" s="74">
        <f t="shared" si="1"/>
        <v>-27005744</v>
      </c>
      <c r="X16" s="2"/>
      <c r="Y16" s="2"/>
      <c r="Z16" s="2"/>
      <c r="AA16" s="2"/>
      <c r="AB16" s="2"/>
      <c r="AC16" s="2"/>
      <c r="AD16" s="2"/>
      <c r="AE16" s="2"/>
      <c r="AF16" s="12"/>
    </row>
    <row r="17" spans="1:32" ht="21.75" customHeight="1" x14ac:dyDescent="0.25">
      <c r="A17" s="251" t="s">
        <v>459</v>
      </c>
      <c r="B17" s="251"/>
      <c r="C17" s="251"/>
      <c r="D17" s="11">
        <v>11</v>
      </c>
      <c r="E17" s="73">
        <v>0</v>
      </c>
      <c r="F17" s="73">
        <v>0</v>
      </c>
      <c r="G17" s="73">
        <v>-30198</v>
      </c>
      <c r="H17" s="73">
        <v>0</v>
      </c>
      <c r="I17" s="73">
        <v>0</v>
      </c>
      <c r="J17" s="73">
        <v>0</v>
      </c>
      <c r="K17" s="74">
        <f t="shared" si="0"/>
        <v>-30198</v>
      </c>
      <c r="L17" s="73">
        <v>0</v>
      </c>
      <c r="M17" s="74">
        <f t="shared" si="1"/>
        <v>-30198</v>
      </c>
      <c r="X17" s="2"/>
      <c r="Y17" s="2"/>
      <c r="Z17" s="2"/>
      <c r="AA17" s="2"/>
      <c r="AB17" s="2"/>
      <c r="AC17" s="2"/>
      <c r="AD17" s="2"/>
      <c r="AE17" s="2"/>
      <c r="AF17" s="12"/>
    </row>
    <row r="18" spans="1:32" ht="24" customHeight="1" x14ac:dyDescent="0.25">
      <c r="A18" s="250" t="s">
        <v>460</v>
      </c>
      <c r="B18" s="250"/>
      <c r="C18" s="250"/>
      <c r="D18" s="13">
        <v>12</v>
      </c>
      <c r="E18" s="74">
        <f>E19+E20+E21+E22</f>
        <v>0</v>
      </c>
      <c r="F18" s="74">
        <f t="shared" ref="F18:L18" si="5">F19+F20+F21+F22</f>
        <v>0</v>
      </c>
      <c r="G18" s="74">
        <f t="shared" si="5"/>
        <v>-723223</v>
      </c>
      <c r="H18" s="74">
        <f t="shared" si="5"/>
        <v>0</v>
      </c>
      <c r="I18" s="74">
        <f t="shared" si="5"/>
        <v>271299738</v>
      </c>
      <c r="J18" s="74">
        <f t="shared" si="5"/>
        <v>-270417757</v>
      </c>
      <c r="K18" s="74">
        <f t="shared" si="0"/>
        <v>158758</v>
      </c>
      <c r="L18" s="74">
        <f t="shared" si="5"/>
        <v>0</v>
      </c>
      <c r="M18" s="74">
        <f t="shared" si="1"/>
        <v>158758</v>
      </c>
      <c r="X18" s="2"/>
      <c r="Y18" s="2"/>
      <c r="Z18" s="2"/>
      <c r="AA18" s="2"/>
      <c r="AB18" s="2"/>
      <c r="AC18" s="2"/>
      <c r="AD18" s="2"/>
      <c r="AE18" s="2"/>
      <c r="AF18" s="12"/>
    </row>
    <row r="19" spans="1:32" ht="25.15" customHeight="1" x14ac:dyDescent="0.25">
      <c r="A19" s="251" t="s">
        <v>461</v>
      </c>
      <c r="B19" s="251"/>
      <c r="C19" s="251"/>
      <c r="D19" s="11">
        <v>13</v>
      </c>
      <c r="E19" s="73">
        <v>0</v>
      </c>
      <c r="F19" s="73">
        <v>0</v>
      </c>
      <c r="G19" s="73">
        <v>0</v>
      </c>
      <c r="H19" s="73">
        <v>0</v>
      </c>
      <c r="I19" s="73">
        <v>0</v>
      </c>
      <c r="J19" s="73">
        <v>0</v>
      </c>
      <c r="K19" s="74">
        <f t="shared" si="0"/>
        <v>0</v>
      </c>
      <c r="L19" s="73">
        <v>0</v>
      </c>
      <c r="M19" s="74">
        <f t="shared" si="1"/>
        <v>0</v>
      </c>
      <c r="X19" s="2"/>
      <c r="Y19" s="2"/>
      <c r="Z19" s="2"/>
      <c r="AA19" s="2"/>
      <c r="AB19" s="2"/>
      <c r="AC19" s="2"/>
      <c r="AD19" s="2"/>
      <c r="AE19" s="2"/>
      <c r="AF19" s="12"/>
    </row>
    <row r="20" spans="1:32" ht="18.649999999999999" customHeight="1" x14ac:dyDescent="0.25">
      <c r="A20" s="251" t="s">
        <v>462</v>
      </c>
      <c r="B20" s="251"/>
      <c r="C20" s="251"/>
      <c r="D20" s="11">
        <v>14</v>
      </c>
      <c r="E20" s="73">
        <v>0</v>
      </c>
      <c r="F20" s="73">
        <v>0</v>
      </c>
      <c r="G20" s="73">
        <v>0</v>
      </c>
      <c r="H20" s="73">
        <v>0</v>
      </c>
      <c r="I20" s="73">
        <v>0</v>
      </c>
      <c r="J20" s="73">
        <v>0</v>
      </c>
      <c r="K20" s="74">
        <f t="shared" si="0"/>
        <v>0</v>
      </c>
      <c r="L20" s="73">
        <v>0</v>
      </c>
      <c r="M20" s="74">
        <f t="shared" si="1"/>
        <v>0</v>
      </c>
      <c r="X20" s="2"/>
      <c r="Y20" s="2"/>
      <c r="Z20" s="2"/>
      <c r="AA20" s="2"/>
      <c r="AB20" s="2"/>
      <c r="AC20" s="2"/>
      <c r="AD20" s="2"/>
      <c r="AE20" s="2"/>
      <c r="AF20" s="12"/>
    </row>
    <row r="21" spans="1:32" ht="18" customHeight="1" x14ac:dyDescent="0.25">
      <c r="A21" s="251" t="s">
        <v>463</v>
      </c>
      <c r="B21" s="251"/>
      <c r="C21" s="251"/>
      <c r="D21" s="11">
        <v>15</v>
      </c>
      <c r="E21" s="73">
        <v>0</v>
      </c>
      <c r="F21" s="73">
        <v>0</v>
      </c>
      <c r="G21" s="73">
        <v>0</v>
      </c>
      <c r="H21" s="73">
        <v>0</v>
      </c>
      <c r="I21" s="73">
        <v>0</v>
      </c>
      <c r="J21" s="73">
        <v>0</v>
      </c>
      <c r="K21" s="74">
        <f t="shared" si="0"/>
        <v>0</v>
      </c>
      <c r="L21" s="73">
        <v>0</v>
      </c>
      <c r="M21" s="74">
        <f t="shared" si="1"/>
        <v>0</v>
      </c>
      <c r="X21" s="2"/>
      <c r="Y21" s="2"/>
      <c r="Z21" s="2"/>
      <c r="AA21" s="2"/>
      <c r="AB21" s="2"/>
      <c r="AC21" s="2"/>
      <c r="AD21" s="2"/>
      <c r="AE21" s="2"/>
      <c r="AF21" s="12"/>
    </row>
    <row r="22" spans="1:32" ht="16.149999999999999" customHeight="1" x14ac:dyDescent="0.25">
      <c r="A22" s="251" t="s">
        <v>464</v>
      </c>
      <c r="B22" s="251"/>
      <c r="C22" s="251"/>
      <c r="D22" s="11">
        <v>16</v>
      </c>
      <c r="E22" s="73">
        <v>0</v>
      </c>
      <c r="F22" s="73">
        <v>0</v>
      </c>
      <c r="G22" s="73">
        <v>-723223</v>
      </c>
      <c r="H22" s="73">
        <v>0</v>
      </c>
      <c r="I22" s="73">
        <v>271299738</v>
      </c>
      <c r="J22" s="73">
        <v>-270417757</v>
      </c>
      <c r="K22" s="74">
        <f t="shared" si="0"/>
        <v>158758</v>
      </c>
      <c r="L22" s="73">
        <v>0</v>
      </c>
      <c r="M22" s="74">
        <f t="shared" si="1"/>
        <v>158758</v>
      </c>
      <c r="X22" s="2"/>
      <c r="Y22" s="2"/>
      <c r="Z22" s="2"/>
      <c r="AA22" s="2"/>
      <c r="AB22" s="2"/>
      <c r="AC22" s="2"/>
      <c r="AD22" s="2"/>
      <c r="AE22" s="2"/>
      <c r="AF22" s="12"/>
    </row>
    <row r="23" spans="1:32" ht="36" customHeight="1" x14ac:dyDescent="0.25">
      <c r="A23" s="250" t="s">
        <v>465</v>
      </c>
      <c r="B23" s="250"/>
      <c r="C23" s="250"/>
      <c r="D23" s="13">
        <v>17</v>
      </c>
      <c r="E23" s="74">
        <f>E18+E11+E10</f>
        <v>589325800</v>
      </c>
      <c r="F23" s="74">
        <f t="shared" ref="F23:J23" si="6">F18+F11+F10</f>
        <v>681482525</v>
      </c>
      <c r="G23" s="74">
        <f t="shared" si="6"/>
        <v>516655694</v>
      </c>
      <c r="H23" s="74">
        <f t="shared" si="6"/>
        <v>402038576</v>
      </c>
      <c r="I23" s="74">
        <f t="shared" si="6"/>
        <v>865830400</v>
      </c>
      <c r="J23" s="74">
        <f t="shared" si="6"/>
        <v>293130713</v>
      </c>
      <c r="K23" s="74">
        <f t="shared" si="0"/>
        <v>3348463708</v>
      </c>
      <c r="L23" s="74">
        <f t="shared" ref="L23" si="7">L18+L11+L10</f>
        <v>0</v>
      </c>
      <c r="M23" s="74">
        <f t="shared" si="1"/>
        <v>3348463708</v>
      </c>
      <c r="X23" s="2"/>
      <c r="Y23" s="2"/>
      <c r="Z23" s="2"/>
      <c r="AA23" s="2"/>
      <c r="AB23" s="2"/>
      <c r="AC23" s="2"/>
      <c r="AD23" s="2"/>
      <c r="AE23" s="2"/>
      <c r="AF23" s="12"/>
    </row>
    <row r="24" spans="1:32" ht="24" customHeight="1" x14ac:dyDescent="0.25">
      <c r="A24" s="253" t="s">
        <v>466</v>
      </c>
      <c r="B24" s="253"/>
      <c r="C24" s="253"/>
      <c r="D24" s="11">
        <v>18</v>
      </c>
      <c r="E24" s="73">
        <v>589325800</v>
      </c>
      <c r="F24" s="73">
        <v>681482525</v>
      </c>
      <c r="G24" s="73">
        <v>516655694</v>
      </c>
      <c r="H24" s="73">
        <v>402038576</v>
      </c>
      <c r="I24" s="73">
        <v>865830400</v>
      </c>
      <c r="J24" s="73">
        <v>293130713</v>
      </c>
      <c r="K24" s="74">
        <f t="shared" si="0"/>
        <v>3348463708</v>
      </c>
      <c r="L24" s="73">
        <v>0</v>
      </c>
      <c r="M24" s="74">
        <f t="shared" si="1"/>
        <v>3348463708</v>
      </c>
      <c r="X24" s="2"/>
      <c r="Y24" s="2"/>
      <c r="Z24" s="2"/>
      <c r="AA24" s="2"/>
      <c r="AB24" s="2"/>
      <c r="AC24" s="2"/>
      <c r="AD24" s="2"/>
      <c r="AE24" s="2"/>
      <c r="AF24" s="12"/>
    </row>
    <row r="25" spans="1:32" ht="16.149999999999999" customHeight="1" x14ac:dyDescent="0.25">
      <c r="A25" s="251" t="s">
        <v>467</v>
      </c>
      <c r="B25" s="251"/>
      <c r="C25" s="251"/>
      <c r="D25" s="11">
        <v>19</v>
      </c>
      <c r="E25" s="73">
        <v>0</v>
      </c>
      <c r="F25" s="73">
        <v>0</v>
      </c>
      <c r="G25" s="73">
        <v>0</v>
      </c>
      <c r="H25" s="73">
        <v>0</v>
      </c>
      <c r="I25" s="73">
        <v>0</v>
      </c>
      <c r="J25" s="73">
        <v>0</v>
      </c>
      <c r="K25" s="74">
        <f t="shared" si="0"/>
        <v>0</v>
      </c>
      <c r="L25" s="73">
        <v>0</v>
      </c>
      <c r="M25" s="74">
        <f t="shared" si="1"/>
        <v>0</v>
      </c>
      <c r="X25" s="2"/>
      <c r="Y25" s="2"/>
      <c r="Z25" s="2"/>
      <c r="AA25" s="2"/>
      <c r="AB25" s="2"/>
      <c r="AC25" s="2"/>
      <c r="AD25" s="2"/>
      <c r="AE25" s="2"/>
      <c r="AF25" s="12"/>
    </row>
    <row r="26" spans="1:32" ht="22.15" customHeight="1" x14ac:dyDescent="0.25">
      <c r="A26" s="251" t="s">
        <v>468</v>
      </c>
      <c r="B26" s="251"/>
      <c r="C26" s="251"/>
      <c r="D26" s="11">
        <v>20</v>
      </c>
      <c r="E26" s="73">
        <v>0</v>
      </c>
      <c r="F26" s="73">
        <v>0</v>
      </c>
      <c r="G26" s="73">
        <v>0</v>
      </c>
      <c r="H26" s="73">
        <v>0</v>
      </c>
      <c r="I26" s="73">
        <v>0</v>
      </c>
      <c r="J26" s="73">
        <v>0</v>
      </c>
      <c r="K26" s="74">
        <f t="shared" si="0"/>
        <v>0</v>
      </c>
      <c r="L26" s="73">
        <v>0</v>
      </c>
      <c r="M26" s="74">
        <f t="shared" si="1"/>
        <v>0</v>
      </c>
      <c r="X26" s="2"/>
      <c r="Y26" s="2"/>
      <c r="Z26" s="2"/>
      <c r="AA26" s="2"/>
      <c r="AB26" s="2"/>
      <c r="AC26" s="2"/>
      <c r="AD26" s="2"/>
      <c r="AE26" s="2"/>
      <c r="AF26" s="12"/>
    </row>
    <row r="27" spans="1:32" ht="21.75" customHeight="1" x14ac:dyDescent="0.25">
      <c r="A27" s="250" t="s">
        <v>469</v>
      </c>
      <c r="B27" s="250"/>
      <c r="C27" s="250"/>
      <c r="D27" s="13">
        <v>21</v>
      </c>
      <c r="E27" s="74">
        <f>E24+E25+E26</f>
        <v>589325800</v>
      </c>
      <c r="F27" s="74">
        <f t="shared" ref="F27:L27" si="8">F24+F25+F26</f>
        <v>681482525</v>
      </c>
      <c r="G27" s="74">
        <f t="shared" si="8"/>
        <v>516655694</v>
      </c>
      <c r="H27" s="74">
        <f t="shared" si="8"/>
        <v>402038576</v>
      </c>
      <c r="I27" s="74">
        <f t="shared" si="8"/>
        <v>865830400</v>
      </c>
      <c r="J27" s="74">
        <f t="shared" si="8"/>
        <v>293130713</v>
      </c>
      <c r="K27" s="74">
        <f t="shared" si="0"/>
        <v>3348463708</v>
      </c>
      <c r="L27" s="74">
        <f t="shared" si="8"/>
        <v>0</v>
      </c>
      <c r="M27" s="74">
        <f t="shared" si="1"/>
        <v>3348463708</v>
      </c>
      <c r="N27" s="14"/>
      <c r="X27" s="2"/>
      <c r="Y27" s="2"/>
      <c r="Z27" s="2"/>
      <c r="AA27" s="2"/>
      <c r="AB27" s="2"/>
      <c r="AC27" s="2"/>
      <c r="AD27" s="2"/>
      <c r="AE27" s="2"/>
      <c r="AF27" s="12"/>
    </row>
    <row r="28" spans="1:32" ht="42" customHeight="1" x14ac:dyDescent="0.25">
      <c r="A28" s="250" t="s">
        <v>470</v>
      </c>
      <c r="B28" s="250"/>
      <c r="C28" s="250"/>
      <c r="D28" s="13">
        <v>22</v>
      </c>
      <c r="E28" s="74">
        <f>E29+E30</f>
        <v>0</v>
      </c>
      <c r="F28" s="74">
        <f t="shared" ref="F28:L28" si="9">F29+F30</f>
        <v>0</v>
      </c>
      <c r="G28" s="74">
        <f t="shared" si="9"/>
        <v>-114480985</v>
      </c>
      <c r="H28" s="74">
        <f t="shared" si="9"/>
        <v>0</v>
      </c>
      <c r="I28" s="74">
        <f t="shared" si="9"/>
        <v>0</v>
      </c>
      <c r="J28" s="74">
        <f t="shared" si="9"/>
        <v>212709532</v>
      </c>
      <c r="K28" s="74">
        <f t="shared" si="0"/>
        <v>98228547</v>
      </c>
      <c r="L28" s="74">
        <f t="shared" si="9"/>
        <v>0</v>
      </c>
      <c r="M28" s="74">
        <f t="shared" si="1"/>
        <v>98228547</v>
      </c>
      <c r="X28" s="2"/>
      <c r="Y28" s="2"/>
      <c r="Z28" s="2"/>
      <c r="AA28" s="2"/>
      <c r="AB28" s="2"/>
      <c r="AC28" s="2"/>
      <c r="AD28" s="2"/>
      <c r="AE28" s="2"/>
      <c r="AF28" s="12"/>
    </row>
    <row r="29" spans="1:32" ht="24.75" customHeight="1" x14ac:dyDescent="0.25">
      <c r="A29" s="251" t="s">
        <v>471</v>
      </c>
      <c r="B29" s="251"/>
      <c r="C29" s="251"/>
      <c r="D29" s="11">
        <v>23</v>
      </c>
      <c r="E29" s="73">
        <v>0</v>
      </c>
      <c r="F29" s="73">
        <v>0</v>
      </c>
      <c r="G29" s="73">
        <v>0</v>
      </c>
      <c r="H29" s="73">
        <v>0</v>
      </c>
      <c r="I29" s="73">
        <v>0</v>
      </c>
      <c r="J29" s="73">
        <v>212709532</v>
      </c>
      <c r="K29" s="74">
        <f t="shared" si="0"/>
        <v>212709532</v>
      </c>
      <c r="L29" s="73">
        <v>0</v>
      </c>
      <c r="M29" s="74">
        <f t="shared" si="1"/>
        <v>212709532</v>
      </c>
      <c r="X29" s="2"/>
      <c r="Y29" s="2"/>
      <c r="Z29" s="2"/>
      <c r="AA29" s="2"/>
      <c r="AB29" s="2"/>
      <c r="AC29" s="2"/>
      <c r="AD29" s="2"/>
      <c r="AE29" s="2"/>
      <c r="AF29" s="12"/>
    </row>
    <row r="30" spans="1:32" ht="33.75" customHeight="1" x14ac:dyDescent="0.25">
      <c r="A30" s="252" t="s">
        <v>472</v>
      </c>
      <c r="B30" s="252"/>
      <c r="C30" s="252"/>
      <c r="D30" s="13">
        <v>24</v>
      </c>
      <c r="E30" s="74">
        <f>E31+E32+E33+E34</f>
        <v>0</v>
      </c>
      <c r="F30" s="74">
        <f t="shared" ref="F30:L30" si="10">F31+F32+F33+F34</f>
        <v>0</v>
      </c>
      <c r="G30" s="74">
        <f t="shared" si="10"/>
        <v>-114480985</v>
      </c>
      <c r="H30" s="74">
        <f t="shared" si="10"/>
        <v>0</v>
      </c>
      <c r="I30" s="74">
        <f t="shared" si="10"/>
        <v>0</v>
      </c>
      <c r="J30" s="74">
        <f t="shared" si="10"/>
        <v>0</v>
      </c>
      <c r="K30" s="74">
        <f t="shared" si="0"/>
        <v>-114480985</v>
      </c>
      <c r="L30" s="74">
        <f t="shared" si="10"/>
        <v>0</v>
      </c>
      <c r="M30" s="74">
        <f t="shared" si="1"/>
        <v>-114480985</v>
      </c>
      <c r="X30" s="2"/>
      <c r="Y30" s="2"/>
      <c r="Z30" s="2"/>
      <c r="AA30" s="2"/>
      <c r="AB30" s="2"/>
      <c r="AC30" s="2"/>
      <c r="AD30" s="2"/>
      <c r="AE30" s="2"/>
      <c r="AF30" s="12"/>
    </row>
    <row r="31" spans="1:32" ht="34.5" customHeight="1" x14ac:dyDescent="0.25">
      <c r="A31" s="251" t="s">
        <v>473</v>
      </c>
      <c r="B31" s="251"/>
      <c r="C31" s="251"/>
      <c r="D31" s="11">
        <v>25</v>
      </c>
      <c r="E31" s="73">
        <v>0</v>
      </c>
      <c r="F31" s="73">
        <v>0</v>
      </c>
      <c r="G31" s="73">
        <v>0</v>
      </c>
      <c r="H31" s="73">
        <v>0</v>
      </c>
      <c r="I31" s="73">
        <v>0</v>
      </c>
      <c r="J31" s="73">
        <v>0</v>
      </c>
      <c r="K31" s="74">
        <f t="shared" si="0"/>
        <v>0</v>
      </c>
      <c r="L31" s="73">
        <v>0</v>
      </c>
      <c r="M31" s="74">
        <f t="shared" si="1"/>
        <v>0</v>
      </c>
      <c r="X31" s="2"/>
      <c r="Y31" s="2"/>
      <c r="Z31" s="2"/>
      <c r="AA31" s="2"/>
      <c r="AB31" s="2"/>
      <c r="AC31" s="2"/>
      <c r="AD31" s="2"/>
      <c r="AE31" s="2"/>
      <c r="AF31" s="12"/>
    </row>
    <row r="32" spans="1:32" ht="33.75" customHeight="1" x14ac:dyDescent="0.25">
      <c r="A32" s="251" t="s">
        <v>474</v>
      </c>
      <c r="B32" s="251"/>
      <c r="C32" s="251"/>
      <c r="D32" s="11">
        <v>26</v>
      </c>
      <c r="E32" s="73">
        <v>0</v>
      </c>
      <c r="F32" s="73">
        <v>0</v>
      </c>
      <c r="G32" s="73">
        <v>-63110095</v>
      </c>
      <c r="H32" s="73">
        <v>0</v>
      </c>
      <c r="I32" s="73">
        <v>0</v>
      </c>
      <c r="J32" s="73">
        <v>0</v>
      </c>
      <c r="K32" s="74">
        <f t="shared" si="0"/>
        <v>-63110095</v>
      </c>
      <c r="L32" s="73">
        <v>0</v>
      </c>
      <c r="M32" s="74">
        <f t="shared" si="1"/>
        <v>-63110095</v>
      </c>
      <c r="X32" s="2"/>
      <c r="Y32" s="2"/>
      <c r="Z32" s="2"/>
      <c r="AA32" s="2"/>
      <c r="AB32" s="2"/>
      <c r="AC32" s="2"/>
      <c r="AD32" s="2"/>
      <c r="AE32" s="2"/>
      <c r="AF32" s="12"/>
    </row>
    <row r="33" spans="1:32" ht="22.5" customHeight="1" x14ac:dyDescent="0.25">
      <c r="A33" s="251" t="s">
        <v>475</v>
      </c>
      <c r="B33" s="251"/>
      <c r="C33" s="251"/>
      <c r="D33" s="11">
        <v>27</v>
      </c>
      <c r="E33" s="73">
        <v>0</v>
      </c>
      <c r="F33" s="73">
        <v>0</v>
      </c>
      <c r="G33" s="73">
        <v>-51248451</v>
      </c>
      <c r="H33" s="73">
        <v>0</v>
      </c>
      <c r="I33" s="73">
        <v>0</v>
      </c>
      <c r="J33" s="73">
        <v>0</v>
      </c>
      <c r="K33" s="74">
        <f t="shared" si="0"/>
        <v>-51248451</v>
      </c>
      <c r="L33" s="73">
        <v>0</v>
      </c>
      <c r="M33" s="74">
        <f t="shared" si="1"/>
        <v>-51248451</v>
      </c>
      <c r="X33" s="2"/>
      <c r="Y33" s="2"/>
      <c r="Z33" s="2"/>
      <c r="AA33" s="2"/>
      <c r="AB33" s="2"/>
      <c r="AC33" s="2"/>
      <c r="AD33" s="2"/>
      <c r="AE33" s="2"/>
      <c r="AF33" s="12"/>
    </row>
    <row r="34" spans="1:32" ht="21" customHeight="1" x14ac:dyDescent="0.25">
      <c r="A34" s="251" t="s">
        <v>476</v>
      </c>
      <c r="B34" s="251"/>
      <c r="C34" s="251"/>
      <c r="D34" s="11">
        <v>28</v>
      </c>
      <c r="E34" s="73">
        <v>0</v>
      </c>
      <c r="F34" s="73">
        <v>0</v>
      </c>
      <c r="G34" s="73">
        <v>-122439</v>
      </c>
      <c r="H34" s="73">
        <v>0</v>
      </c>
      <c r="I34" s="73">
        <v>0</v>
      </c>
      <c r="J34" s="73">
        <v>0</v>
      </c>
      <c r="K34" s="74">
        <f t="shared" si="0"/>
        <v>-122439</v>
      </c>
      <c r="L34" s="73">
        <v>0</v>
      </c>
      <c r="M34" s="74">
        <f t="shared" si="1"/>
        <v>-122439</v>
      </c>
      <c r="X34" s="2"/>
      <c r="Y34" s="2"/>
      <c r="Z34" s="2"/>
      <c r="AA34" s="2"/>
      <c r="AB34" s="2"/>
      <c r="AC34" s="2"/>
      <c r="AD34" s="2"/>
      <c r="AE34" s="2"/>
      <c r="AF34" s="12"/>
    </row>
    <row r="35" spans="1:32" ht="33.75" customHeight="1" x14ac:dyDescent="0.25">
      <c r="A35" s="250" t="s">
        <v>477</v>
      </c>
      <c r="B35" s="250"/>
      <c r="C35" s="250"/>
      <c r="D35" s="13">
        <v>29</v>
      </c>
      <c r="E35" s="74">
        <f>E36+E37+E38+E39</f>
        <v>0</v>
      </c>
      <c r="F35" s="74">
        <f t="shared" ref="F35:L35" si="11">F36+F37+F38+F39</f>
        <v>0</v>
      </c>
      <c r="G35" s="74">
        <f t="shared" si="11"/>
        <v>-428035</v>
      </c>
      <c r="H35" s="74">
        <f t="shared" si="11"/>
        <v>0</v>
      </c>
      <c r="I35" s="74">
        <f t="shared" si="11"/>
        <v>293652707</v>
      </c>
      <c r="J35" s="74">
        <f t="shared" si="11"/>
        <v>-293130713</v>
      </c>
      <c r="K35" s="74">
        <f t="shared" si="0"/>
        <v>93959</v>
      </c>
      <c r="L35" s="74">
        <f t="shared" si="11"/>
        <v>0</v>
      </c>
      <c r="M35" s="74">
        <f t="shared" si="1"/>
        <v>93959</v>
      </c>
      <c r="X35" s="2"/>
      <c r="Y35" s="2"/>
      <c r="Z35" s="2"/>
      <c r="AA35" s="2"/>
      <c r="AB35" s="2"/>
      <c r="AC35" s="2"/>
      <c r="AD35" s="2"/>
      <c r="AE35" s="2"/>
      <c r="AF35" s="12"/>
    </row>
    <row r="36" spans="1:32" ht="26.25" customHeight="1" x14ac:dyDescent="0.25">
      <c r="A36" s="251" t="s">
        <v>478</v>
      </c>
      <c r="B36" s="251"/>
      <c r="C36" s="251"/>
      <c r="D36" s="11">
        <v>30</v>
      </c>
      <c r="E36" s="73">
        <v>0</v>
      </c>
      <c r="F36" s="73">
        <v>0</v>
      </c>
      <c r="G36" s="73">
        <v>0</v>
      </c>
      <c r="H36" s="73">
        <v>0</v>
      </c>
      <c r="I36" s="73">
        <v>0</v>
      </c>
      <c r="J36" s="73">
        <v>0</v>
      </c>
      <c r="K36" s="74">
        <f t="shared" si="0"/>
        <v>0</v>
      </c>
      <c r="L36" s="73">
        <v>0</v>
      </c>
      <c r="M36" s="74">
        <f t="shared" si="1"/>
        <v>0</v>
      </c>
      <c r="X36" s="2"/>
      <c r="Y36" s="2"/>
      <c r="Z36" s="2"/>
      <c r="AA36" s="2"/>
      <c r="AB36" s="2"/>
      <c r="AC36" s="2"/>
      <c r="AD36" s="2"/>
      <c r="AE36" s="2"/>
      <c r="AF36" s="12"/>
    </row>
    <row r="37" spans="1:32" ht="12.75" customHeight="1" x14ac:dyDescent="0.25">
      <c r="A37" s="251" t="s">
        <v>479</v>
      </c>
      <c r="B37" s="251"/>
      <c r="C37" s="251"/>
      <c r="D37" s="11">
        <v>31</v>
      </c>
      <c r="E37" s="73">
        <v>0</v>
      </c>
      <c r="F37" s="73">
        <v>0</v>
      </c>
      <c r="G37" s="73">
        <v>0</v>
      </c>
      <c r="H37" s="73">
        <v>0</v>
      </c>
      <c r="I37" s="73">
        <v>0</v>
      </c>
      <c r="J37" s="73">
        <v>0</v>
      </c>
      <c r="K37" s="74">
        <f t="shared" si="0"/>
        <v>0</v>
      </c>
      <c r="L37" s="73">
        <v>0</v>
      </c>
      <c r="M37" s="74">
        <f t="shared" si="1"/>
        <v>0</v>
      </c>
      <c r="X37" s="2"/>
      <c r="Y37" s="2"/>
      <c r="Z37" s="2"/>
      <c r="AA37" s="2"/>
      <c r="AB37" s="2"/>
      <c r="AC37" s="2"/>
      <c r="AD37" s="2"/>
      <c r="AE37" s="2"/>
      <c r="AF37" s="12"/>
    </row>
    <row r="38" spans="1:32" ht="12.75" customHeight="1" x14ac:dyDescent="0.25">
      <c r="A38" s="251" t="s">
        <v>480</v>
      </c>
      <c r="B38" s="251"/>
      <c r="C38" s="251"/>
      <c r="D38" s="11">
        <v>32</v>
      </c>
      <c r="E38" s="73">
        <v>0</v>
      </c>
      <c r="F38" s="73">
        <v>0</v>
      </c>
      <c r="G38" s="73">
        <v>0</v>
      </c>
      <c r="H38" s="73">
        <v>0</v>
      </c>
      <c r="I38" s="73">
        <v>0</v>
      </c>
      <c r="J38" s="73">
        <v>0</v>
      </c>
      <c r="K38" s="74">
        <f t="shared" si="0"/>
        <v>0</v>
      </c>
      <c r="L38" s="73">
        <v>0</v>
      </c>
      <c r="M38" s="74">
        <f t="shared" si="1"/>
        <v>0</v>
      </c>
      <c r="X38" s="2"/>
      <c r="Y38" s="2"/>
      <c r="Z38" s="2"/>
      <c r="AA38" s="2"/>
      <c r="AB38" s="2"/>
      <c r="AC38" s="2"/>
      <c r="AD38" s="2"/>
      <c r="AE38" s="2"/>
      <c r="AF38" s="12"/>
    </row>
    <row r="39" spans="1:32" ht="12.75" customHeight="1" x14ac:dyDescent="0.25">
      <c r="A39" s="251" t="s">
        <v>481</v>
      </c>
      <c r="B39" s="251"/>
      <c r="C39" s="251"/>
      <c r="D39" s="11">
        <v>33</v>
      </c>
      <c r="E39" s="73">
        <v>0</v>
      </c>
      <c r="F39" s="73">
        <v>0</v>
      </c>
      <c r="G39" s="73">
        <v>-428035</v>
      </c>
      <c r="H39" s="73">
        <v>0</v>
      </c>
      <c r="I39" s="73">
        <v>293652707</v>
      </c>
      <c r="J39" s="73">
        <v>-293130713</v>
      </c>
      <c r="K39" s="74">
        <f t="shared" si="0"/>
        <v>93959</v>
      </c>
      <c r="L39" s="73">
        <v>0</v>
      </c>
      <c r="M39" s="74">
        <f t="shared" si="1"/>
        <v>93959</v>
      </c>
      <c r="X39" s="2"/>
      <c r="Y39" s="2"/>
      <c r="Z39" s="2"/>
      <c r="AA39" s="2"/>
      <c r="AB39" s="2"/>
      <c r="AC39" s="2"/>
      <c r="AD39" s="2"/>
      <c r="AE39" s="2"/>
      <c r="AF39" s="12"/>
    </row>
    <row r="40" spans="1:32" ht="48.75" customHeight="1" x14ac:dyDescent="0.25">
      <c r="A40" s="250" t="s">
        <v>482</v>
      </c>
      <c r="B40" s="250"/>
      <c r="C40" s="250"/>
      <c r="D40" s="13">
        <v>34</v>
      </c>
      <c r="E40" s="74">
        <f>E35+E28+E27</f>
        <v>589325800</v>
      </c>
      <c r="F40" s="74">
        <f t="shared" ref="F40:J40" si="12">F35+F28+F27</f>
        <v>681482525</v>
      </c>
      <c r="G40" s="74">
        <f t="shared" si="12"/>
        <v>401746674</v>
      </c>
      <c r="H40" s="74">
        <f t="shared" si="12"/>
        <v>402038576</v>
      </c>
      <c r="I40" s="74">
        <f t="shared" si="12"/>
        <v>1159483107</v>
      </c>
      <c r="J40" s="74">
        <f t="shared" si="12"/>
        <v>212709532</v>
      </c>
      <c r="K40" s="74">
        <f t="shared" si="0"/>
        <v>3446786214</v>
      </c>
      <c r="L40" s="74">
        <f t="shared" ref="L40" si="13">L35+L28+L27</f>
        <v>0</v>
      </c>
      <c r="M40" s="74">
        <f t="shared" si="1"/>
        <v>3446786214</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3" type="noConversion"/>
  <dataValidations count="1">
    <dataValidation allowBlank="1" sqref="O6:P6 B1:K1 A6:M6 A1:A5 N1:P5 B3:M5 A7:P65535 Q1:IV1048576"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XFD1048576"/>
    </sheetView>
  </sheetViews>
  <sheetFormatPr defaultRowHeight="12.5" x14ac:dyDescent="0.25"/>
  <sheetData>
    <row r="1" spans="1:9" x14ac:dyDescent="0.25">
      <c r="A1" s="262" t="s">
        <v>506</v>
      </c>
      <c r="B1" s="263"/>
      <c r="C1" s="263"/>
      <c r="D1" s="263"/>
      <c r="E1" s="263"/>
      <c r="F1" s="263"/>
      <c r="G1" s="263"/>
      <c r="H1" s="263"/>
      <c r="I1" s="263"/>
    </row>
    <row r="2" spans="1:9" x14ac:dyDescent="0.25">
      <c r="A2" s="263"/>
      <c r="B2" s="263"/>
      <c r="C2" s="263"/>
      <c r="D2" s="263"/>
      <c r="E2" s="263"/>
      <c r="F2" s="263"/>
      <c r="G2" s="263"/>
      <c r="H2" s="263"/>
      <c r="I2" s="263"/>
    </row>
    <row r="3" spans="1:9" x14ac:dyDescent="0.25">
      <c r="A3" s="263"/>
      <c r="B3" s="263"/>
      <c r="C3" s="263"/>
      <c r="D3" s="263"/>
      <c r="E3" s="263"/>
      <c r="F3" s="263"/>
      <c r="G3" s="263"/>
      <c r="H3" s="263"/>
      <c r="I3" s="263"/>
    </row>
    <row r="4" spans="1:9" x14ac:dyDescent="0.25">
      <c r="A4" s="263"/>
      <c r="B4" s="263"/>
      <c r="C4" s="263"/>
      <c r="D4" s="263"/>
      <c r="E4" s="263"/>
      <c r="F4" s="263"/>
      <c r="G4" s="263"/>
      <c r="H4" s="263"/>
      <c r="I4" s="263"/>
    </row>
    <row r="5" spans="1:9" x14ac:dyDescent="0.25">
      <c r="A5" s="263"/>
      <c r="B5" s="263"/>
      <c r="C5" s="263"/>
      <c r="D5" s="263"/>
      <c r="E5" s="263"/>
      <c r="F5" s="263"/>
      <c r="G5" s="263"/>
      <c r="H5" s="263"/>
      <c r="I5" s="263"/>
    </row>
    <row r="6" spans="1:9" x14ac:dyDescent="0.25">
      <c r="A6" s="263"/>
      <c r="B6" s="263"/>
      <c r="C6" s="263"/>
      <c r="D6" s="263"/>
      <c r="E6" s="263"/>
      <c r="F6" s="263"/>
      <c r="G6" s="263"/>
      <c r="H6" s="263"/>
      <c r="I6" s="263"/>
    </row>
    <row r="7" spans="1:9" x14ac:dyDescent="0.25">
      <c r="A7" s="263"/>
      <c r="B7" s="263"/>
      <c r="C7" s="263"/>
      <c r="D7" s="263"/>
      <c r="E7" s="263"/>
      <c r="F7" s="263"/>
      <c r="G7" s="263"/>
      <c r="H7" s="263"/>
      <c r="I7" s="263"/>
    </row>
    <row r="8" spans="1:9" x14ac:dyDescent="0.25">
      <c r="A8" s="263"/>
      <c r="B8" s="263"/>
      <c r="C8" s="263"/>
      <c r="D8" s="263"/>
      <c r="E8" s="263"/>
      <c r="F8" s="263"/>
      <c r="G8" s="263"/>
      <c r="H8" s="263"/>
      <c r="I8" s="263"/>
    </row>
    <row r="9" spans="1:9" x14ac:dyDescent="0.25">
      <c r="A9" s="263"/>
      <c r="B9" s="263"/>
      <c r="C9" s="263"/>
      <c r="D9" s="263"/>
      <c r="E9" s="263"/>
      <c r="F9" s="263"/>
      <c r="G9" s="263"/>
      <c r="H9" s="263"/>
      <c r="I9" s="263"/>
    </row>
    <row r="10" spans="1:9" x14ac:dyDescent="0.25">
      <c r="A10" s="263"/>
      <c r="B10" s="263"/>
      <c r="C10" s="263"/>
      <c r="D10" s="263"/>
      <c r="E10" s="263"/>
      <c r="F10" s="263"/>
      <c r="G10" s="263"/>
      <c r="H10" s="263"/>
      <c r="I10" s="263"/>
    </row>
    <row r="11" spans="1:9" x14ac:dyDescent="0.25">
      <c r="A11" s="263"/>
      <c r="B11" s="263"/>
      <c r="C11" s="263"/>
      <c r="D11" s="263"/>
      <c r="E11" s="263"/>
      <c r="F11" s="263"/>
      <c r="G11" s="263"/>
      <c r="H11" s="263"/>
      <c r="I11" s="263"/>
    </row>
    <row r="12" spans="1:9" x14ac:dyDescent="0.25">
      <c r="A12" s="263"/>
      <c r="B12" s="263"/>
      <c r="C12" s="263"/>
      <c r="D12" s="263"/>
      <c r="E12" s="263"/>
      <c r="F12" s="263"/>
      <c r="G12" s="263"/>
      <c r="H12" s="263"/>
      <c r="I12" s="263"/>
    </row>
    <row r="13" spans="1:9" x14ac:dyDescent="0.25">
      <c r="A13" s="263"/>
      <c r="B13" s="263"/>
      <c r="C13" s="263"/>
      <c r="D13" s="263"/>
      <c r="E13" s="263"/>
      <c r="F13" s="263"/>
      <c r="G13" s="263"/>
      <c r="H13" s="263"/>
      <c r="I13" s="263"/>
    </row>
    <row r="14" spans="1:9" x14ac:dyDescent="0.25">
      <c r="A14" s="263"/>
      <c r="B14" s="263"/>
      <c r="C14" s="263"/>
      <c r="D14" s="263"/>
      <c r="E14" s="263"/>
      <c r="F14" s="263"/>
      <c r="G14" s="263"/>
      <c r="H14" s="263"/>
      <c r="I14" s="263"/>
    </row>
    <row r="15" spans="1:9" x14ac:dyDescent="0.25">
      <c r="A15" s="263"/>
      <c r="B15" s="263"/>
      <c r="C15" s="263"/>
      <c r="D15" s="263"/>
      <c r="E15" s="263"/>
      <c r="F15" s="263"/>
      <c r="G15" s="263"/>
      <c r="H15" s="263"/>
      <c r="I15" s="263"/>
    </row>
    <row r="16" spans="1:9" x14ac:dyDescent="0.25">
      <c r="A16" s="263"/>
      <c r="B16" s="263"/>
      <c r="C16" s="263"/>
      <c r="D16" s="263"/>
      <c r="E16" s="263"/>
      <c r="F16" s="263"/>
      <c r="G16" s="263"/>
      <c r="H16" s="263"/>
      <c r="I16" s="263"/>
    </row>
    <row r="17" spans="1:9" x14ac:dyDescent="0.25">
      <c r="A17" s="263"/>
      <c r="B17" s="263"/>
      <c r="C17" s="263"/>
      <c r="D17" s="263"/>
      <c r="E17" s="263"/>
      <c r="F17" s="263"/>
      <c r="G17" s="263"/>
      <c r="H17" s="263"/>
      <c r="I17" s="263"/>
    </row>
    <row r="18" spans="1:9" x14ac:dyDescent="0.25">
      <c r="A18" s="263"/>
      <c r="B18" s="263"/>
      <c r="C18" s="263"/>
      <c r="D18" s="263"/>
      <c r="E18" s="263"/>
      <c r="F18" s="263"/>
      <c r="G18" s="263"/>
      <c r="H18" s="263"/>
      <c r="I18" s="263"/>
    </row>
    <row r="19" spans="1:9" x14ac:dyDescent="0.25">
      <c r="A19" s="263"/>
      <c r="B19" s="263"/>
      <c r="C19" s="263"/>
      <c r="D19" s="263"/>
      <c r="E19" s="263"/>
      <c r="F19" s="263"/>
      <c r="G19" s="263"/>
      <c r="H19" s="263"/>
      <c r="I19" s="263"/>
    </row>
    <row r="20" spans="1:9" x14ac:dyDescent="0.25">
      <c r="A20" s="263"/>
      <c r="B20" s="263"/>
      <c r="C20" s="263"/>
      <c r="D20" s="263"/>
      <c r="E20" s="263"/>
      <c r="F20" s="263"/>
      <c r="G20" s="263"/>
      <c r="H20" s="263"/>
      <c r="I20" s="263"/>
    </row>
    <row r="21" spans="1:9" x14ac:dyDescent="0.25">
      <c r="A21" s="263"/>
      <c r="B21" s="263"/>
      <c r="C21" s="263"/>
      <c r="D21" s="263"/>
      <c r="E21" s="263"/>
      <c r="F21" s="263"/>
      <c r="G21" s="263"/>
      <c r="H21" s="263"/>
      <c r="I21" s="263"/>
    </row>
    <row r="22" spans="1:9" x14ac:dyDescent="0.25">
      <c r="A22" s="263"/>
      <c r="B22" s="263"/>
      <c r="C22" s="263"/>
      <c r="D22" s="263"/>
      <c r="E22" s="263"/>
      <c r="F22" s="263"/>
      <c r="G22" s="263"/>
      <c r="H22" s="263"/>
      <c r="I22" s="263"/>
    </row>
    <row r="23" spans="1:9" x14ac:dyDescent="0.25">
      <c r="A23" s="263"/>
      <c r="B23" s="263"/>
      <c r="C23" s="263"/>
      <c r="D23" s="263"/>
      <c r="E23" s="263"/>
      <c r="F23" s="263"/>
      <c r="G23" s="263"/>
      <c r="H23" s="263"/>
      <c r="I23" s="263"/>
    </row>
    <row r="24" spans="1:9" x14ac:dyDescent="0.25">
      <c r="A24" s="263"/>
      <c r="B24" s="263"/>
      <c r="C24" s="263"/>
      <c r="D24" s="263"/>
      <c r="E24" s="263"/>
      <c r="F24" s="263"/>
      <c r="G24" s="263"/>
      <c r="H24" s="263"/>
      <c r="I24" s="263"/>
    </row>
    <row r="25" spans="1:9" x14ac:dyDescent="0.25">
      <c r="A25" s="263"/>
      <c r="B25" s="263"/>
      <c r="C25" s="263"/>
      <c r="D25" s="263"/>
      <c r="E25" s="263"/>
      <c r="F25" s="263"/>
      <c r="G25" s="263"/>
      <c r="H25" s="263"/>
      <c r="I25" s="263"/>
    </row>
    <row r="26" spans="1:9" x14ac:dyDescent="0.25">
      <c r="A26" s="263"/>
      <c r="B26" s="263"/>
      <c r="C26" s="263"/>
      <c r="D26" s="263"/>
      <c r="E26" s="263"/>
      <c r="F26" s="263"/>
      <c r="G26" s="263"/>
      <c r="H26" s="263"/>
      <c r="I26" s="263"/>
    </row>
    <row r="27" spans="1:9" x14ac:dyDescent="0.25">
      <c r="A27" s="263"/>
      <c r="B27" s="263"/>
      <c r="C27" s="263"/>
      <c r="D27" s="263"/>
      <c r="E27" s="263"/>
      <c r="F27" s="263"/>
      <c r="G27" s="263"/>
      <c r="H27" s="263"/>
      <c r="I27" s="263"/>
    </row>
    <row r="28" spans="1:9" x14ac:dyDescent="0.25">
      <c r="A28" s="263"/>
      <c r="B28" s="263"/>
      <c r="C28" s="263"/>
      <c r="D28" s="263"/>
      <c r="E28" s="263"/>
      <c r="F28" s="263"/>
      <c r="G28" s="263"/>
      <c r="H28" s="263"/>
      <c r="I28" s="263"/>
    </row>
    <row r="29" spans="1:9" x14ac:dyDescent="0.25">
      <c r="A29" s="263"/>
      <c r="B29" s="263"/>
      <c r="C29" s="263"/>
      <c r="D29" s="263"/>
      <c r="E29" s="263"/>
      <c r="F29" s="263"/>
      <c r="G29" s="263"/>
      <c r="H29" s="263"/>
      <c r="I29" s="263"/>
    </row>
    <row r="30" spans="1:9" x14ac:dyDescent="0.25">
      <c r="A30" s="263"/>
      <c r="B30" s="263"/>
      <c r="C30" s="263"/>
      <c r="D30" s="263"/>
      <c r="E30" s="263"/>
      <c r="F30" s="263"/>
      <c r="G30" s="263"/>
      <c r="H30" s="263"/>
      <c r="I30" s="263"/>
    </row>
    <row r="31" spans="1:9" x14ac:dyDescent="0.25">
      <c r="A31" s="263"/>
      <c r="B31" s="263"/>
      <c r="C31" s="263"/>
      <c r="D31" s="263"/>
      <c r="E31" s="263"/>
      <c r="F31" s="263"/>
      <c r="G31" s="263"/>
      <c r="H31" s="263"/>
      <c r="I31" s="263"/>
    </row>
    <row r="32" spans="1:9" x14ac:dyDescent="0.25">
      <c r="A32" s="263"/>
      <c r="B32" s="263"/>
      <c r="C32" s="263"/>
      <c r="D32" s="263"/>
      <c r="E32" s="263"/>
      <c r="F32" s="263"/>
      <c r="G32" s="263"/>
      <c r="H32" s="263"/>
      <c r="I32" s="263"/>
    </row>
    <row r="33" spans="1:9" x14ac:dyDescent="0.25">
      <c r="A33" s="263"/>
      <c r="B33" s="263"/>
      <c r="C33" s="263"/>
      <c r="D33" s="263"/>
      <c r="E33" s="263"/>
      <c r="F33" s="263"/>
      <c r="G33" s="263"/>
      <c r="H33" s="263"/>
      <c r="I33" s="263"/>
    </row>
    <row r="34" spans="1:9" x14ac:dyDescent="0.25">
      <c r="A34" s="263"/>
      <c r="B34" s="263"/>
      <c r="C34" s="263"/>
      <c r="D34" s="263"/>
      <c r="E34" s="263"/>
      <c r="F34" s="263"/>
      <c r="G34" s="263"/>
      <c r="H34" s="263"/>
      <c r="I34" s="263"/>
    </row>
    <row r="35" spans="1:9" x14ac:dyDescent="0.25">
      <c r="A35" s="263"/>
      <c r="B35" s="263"/>
      <c r="C35" s="263"/>
      <c r="D35" s="263"/>
      <c r="E35" s="263"/>
      <c r="F35" s="263"/>
      <c r="G35" s="263"/>
      <c r="H35" s="263"/>
      <c r="I35" s="263"/>
    </row>
    <row r="36" spans="1:9" x14ac:dyDescent="0.25">
      <c r="A36" s="263"/>
      <c r="B36" s="263"/>
      <c r="C36" s="263"/>
      <c r="D36" s="263"/>
      <c r="E36" s="263"/>
      <c r="F36" s="263"/>
      <c r="G36" s="263"/>
      <c r="H36" s="263"/>
      <c r="I36" s="263"/>
    </row>
    <row r="37" spans="1:9" x14ac:dyDescent="0.25">
      <c r="A37" s="263"/>
      <c r="B37" s="263"/>
      <c r="C37" s="263"/>
      <c r="D37" s="263"/>
      <c r="E37" s="263"/>
      <c r="F37" s="263"/>
      <c r="G37" s="263"/>
      <c r="H37" s="263"/>
      <c r="I37" s="263"/>
    </row>
    <row r="38" spans="1:9" x14ac:dyDescent="0.25">
      <c r="A38" s="263"/>
      <c r="B38" s="263"/>
      <c r="C38" s="263"/>
      <c r="D38" s="263"/>
      <c r="E38" s="263"/>
      <c r="F38" s="263"/>
      <c r="G38" s="263"/>
      <c r="H38" s="263"/>
      <c r="I38" s="263"/>
    </row>
    <row r="39" spans="1:9" x14ac:dyDescent="0.25">
      <c r="A39" s="263"/>
      <c r="B39" s="263"/>
      <c r="C39" s="263"/>
      <c r="D39" s="263"/>
      <c r="E39" s="263"/>
      <c r="F39" s="263"/>
      <c r="G39" s="263"/>
      <c r="H39" s="263"/>
      <c r="I39" s="263"/>
    </row>
    <row r="40" spans="1:9" x14ac:dyDescent="0.25">
      <c r="A40" s="263"/>
      <c r="B40" s="263"/>
      <c r="C40" s="263"/>
      <c r="D40" s="263"/>
      <c r="E40" s="263"/>
      <c r="F40" s="263"/>
      <c r="G40" s="263"/>
      <c r="H40" s="263"/>
      <c r="I40" s="263"/>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http://purl.org/dc/dcmitype/"/>
    <ds:schemaRef ds:uri="http://schemas.microsoft.com/office/2006/documentManagement/types"/>
    <ds:schemaRef ds:uri="22baa3bd-a2fa-4ea9-9ebb-3a9c6a55952b"/>
    <ds:schemaRef ds:uri="d8745bc5-821e-4205-946a-621c2da728c8"/>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385D442-F799-457C-93AF-BA5D65875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Golec</cp:lastModifiedBy>
  <cp:lastPrinted>2015-04-30T06:30:17Z</cp:lastPrinted>
  <dcterms:created xsi:type="dcterms:W3CDTF">2008-10-17T11:51:54Z</dcterms:created>
  <dcterms:modified xsi:type="dcterms:W3CDTF">2020-10-21T14:40:13Z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