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8C76C796-23CF-4BA3-A1C3-94688CACE1C9}" xr6:coauthVersionLast="47" xr6:coauthVersionMax="47" xr10:uidLastSave="{00000000-0000-0000-0000-000000000000}"/>
  <workbookProtection workbookPassword="CA29" lockStructure="1"/>
  <bookViews>
    <workbookView xWindow="-120" yWindow="-120" windowWidth="29040" windowHeight="15840" xr2:uid="{00000000-000D-0000-FFFF-FFFF00000000}"/>
  </bookViews>
  <sheets>
    <sheet name="General data" sheetId="6" r:id="rId1"/>
    <sheet name="BS" sheetId="1" r:id="rId2"/>
    <sheet name="P&amp;L" sheetId="2" r:id="rId3"/>
    <sheet name="CF_I" sheetId="3" r:id="rId4"/>
    <sheet name="SOCE" sheetId="5" r:id="rId5"/>
    <sheet name="Notes"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9" i="5" l="1"/>
  <c r="M39" i="5" s="1"/>
  <c r="K38" i="5"/>
  <c r="M38" i="5" s="1"/>
  <c r="K37" i="5"/>
  <c r="M37" i="5" s="1"/>
  <c r="K36" i="5"/>
  <c r="M36" i="5" s="1"/>
  <c r="L35" i="5"/>
  <c r="J35" i="5"/>
  <c r="I35" i="5"/>
  <c r="H35" i="5"/>
  <c r="G35" i="5"/>
  <c r="F35" i="5"/>
  <c r="E35" i="5"/>
  <c r="K34" i="5"/>
  <c r="M34" i="5" s="1"/>
  <c r="K33" i="5"/>
  <c r="M33" i="5" s="1"/>
  <c r="K32" i="5"/>
  <c r="M32" i="5" s="1"/>
  <c r="M31" i="5"/>
  <c r="K31" i="5"/>
  <c r="L30" i="5"/>
  <c r="L28" i="5" s="1"/>
  <c r="J30" i="5"/>
  <c r="J28" i="5" s="1"/>
  <c r="I30" i="5"/>
  <c r="I28" i="5" s="1"/>
  <c r="H30" i="5"/>
  <c r="H28" i="5" s="1"/>
  <c r="G30" i="5"/>
  <c r="G28" i="5" s="1"/>
  <c r="F30" i="5"/>
  <c r="F28" i="5" s="1"/>
  <c r="E30" i="5"/>
  <c r="K29" i="5"/>
  <c r="M29" i="5" s="1"/>
  <c r="L27" i="5"/>
  <c r="J27" i="5"/>
  <c r="I27" i="5"/>
  <c r="H27" i="5"/>
  <c r="G27" i="5"/>
  <c r="F27" i="5"/>
  <c r="E27" i="5"/>
  <c r="K26" i="5"/>
  <c r="M26" i="5" s="1"/>
  <c r="K25" i="5"/>
  <c r="M25" i="5" s="1"/>
  <c r="K24" i="5"/>
  <c r="M24" i="5" s="1"/>
  <c r="K22" i="5"/>
  <c r="M22" i="5" s="1"/>
  <c r="K21" i="5"/>
  <c r="M21" i="5" s="1"/>
  <c r="K20" i="5"/>
  <c r="M20" i="5" s="1"/>
  <c r="K19" i="5"/>
  <c r="M19" i="5" s="1"/>
  <c r="L18" i="5"/>
  <c r="J18" i="5"/>
  <c r="I18" i="5"/>
  <c r="H18" i="5"/>
  <c r="G18" i="5"/>
  <c r="F18" i="5"/>
  <c r="E18" i="5"/>
  <c r="K17" i="5"/>
  <c r="M17" i="5" s="1"/>
  <c r="K16" i="5"/>
  <c r="M16" i="5" s="1"/>
  <c r="K15" i="5"/>
  <c r="M15" i="5" s="1"/>
  <c r="K14" i="5"/>
  <c r="M14" i="5" s="1"/>
  <c r="L13" i="5"/>
  <c r="L11" i="5" s="1"/>
  <c r="J13" i="5"/>
  <c r="J11" i="5" s="1"/>
  <c r="I13" i="5"/>
  <c r="I11" i="5" s="1"/>
  <c r="H13" i="5"/>
  <c r="H11" i="5" s="1"/>
  <c r="G13" i="5"/>
  <c r="G11" i="5" s="1"/>
  <c r="F13" i="5"/>
  <c r="F11" i="5" s="1"/>
  <c r="E13" i="5"/>
  <c r="K12" i="5"/>
  <c r="M12" i="5" s="1"/>
  <c r="L10" i="5"/>
  <c r="J10" i="5"/>
  <c r="I10" i="5"/>
  <c r="H10" i="5"/>
  <c r="G10" i="5"/>
  <c r="F10" i="5"/>
  <c r="E10" i="5"/>
  <c r="K9" i="5"/>
  <c r="M9" i="5" s="1"/>
  <c r="K8" i="5"/>
  <c r="M8" i="5" s="1"/>
  <c r="K7" i="5"/>
  <c r="M7" i="5" s="1"/>
  <c r="I52" i="3"/>
  <c r="H52" i="3"/>
  <c r="I37" i="3"/>
  <c r="H37" i="3"/>
  <c r="I18" i="3"/>
  <c r="H18" i="3"/>
  <c r="I9" i="3"/>
  <c r="H9" i="3"/>
  <c r="H7" i="3" s="1"/>
  <c r="I86" i="2"/>
  <c r="F86" i="2"/>
  <c r="I85" i="2"/>
  <c r="F85" i="2"/>
  <c r="I84" i="2"/>
  <c r="F84" i="2"/>
  <c r="I82" i="2"/>
  <c r="F82" i="2"/>
  <c r="I81" i="2"/>
  <c r="F81" i="2"/>
  <c r="I80" i="2"/>
  <c r="F80" i="2"/>
  <c r="I79" i="2"/>
  <c r="F79" i="2"/>
  <c r="I78" i="2"/>
  <c r="F78" i="2"/>
  <c r="I77" i="2"/>
  <c r="F77" i="2"/>
  <c r="I76" i="2"/>
  <c r="F76" i="2"/>
  <c r="I75" i="2"/>
  <c r="F75" i="2"/>
  <c r="H74" i="2"/>
  <c r="G74" i="2"/>
  <c r="E74" i="2"/>
  <c r="D74" i="2"/>
  <c r="I71" i="2"/>
  <c r="F71" i="2"/>
  <c r="I70" i="2"/>
  <c r="F70" i="2"/>
  <c r="I68" i="2"/>
  <c r="F68" i="2"/>
  <c r="I67" i="2"/>
  <c r="F67" i="2"/>
  <c r="H66" i="2"/>
  <c r="G66" i="2"/>
  <c r="E66" i="2"/>
  <c r="F66" i="2" s="1"/>
  <c r="D66" i="2"/>
  <c r="I64" i="2"/>
  <c r="F64" i="2"/>
  <c r="I63" i="2"/>
  <c r="F63" i="2"/>
  <c r="I62" i="2"/>
  <c r="F62" i="2"/>
  <c r="H61" i="2"/>
  <c r="G61" i="2"/>
  <c r="E61" i="2"/>
  <c r="D61" i="2"/>
  <c r="I60" i="2"/>
  <c r="F60" i="2"/>
  <c r="I59" i="2"/>
  <c r="F59" i="2"/>
  <c r="I58" i="2"/>
  <c r="F58" i="2"/>
  <c r="I57" i="2"/>
  <c r="F57" i="2"/>
  <c r="I56" i="2"/>
  <c r="F56" i="2"/>
  <c r="I55" i="2"/>
  <c r="F55" i="2"/>
  <c r="I54" i="2"/>
  <c r="F54" i="2"/>
  <c r="H53" i="2"/>
  <c r="G53" i="2"/>
  <c r="E53" i="2"/>
  <c r="D53" i="2"/>
  <c r="I52" i="2"/>
  <c r="F52" i="2"/>
  <c r="I51" i="2"/>
  <c r="F51" i="2"/>
  <c r="I50" i="2"/>
  <c r="F50" i="2"/>
  <c r="H49" i="2"/>
  <c r="G49" i="2"/>
  <c r="E49" i="2"/>
  <c r="D49" i="2"/>
  <c r="F49" i="2" s="1"/>
  <c r="I48" i="2"/>
  <c r="F48" i="2"/>
  <c r="I47" i="2"/>
  <c r="F47" i="2"/>
  <c r="I46" i="2"/>
  <c r="F46" i="2"/>
  <c r="H45" i="2"/>
  <c r="G45" i="2"/>
  <c r="E45" i="2"/>
  <c r="D45" i="2"/>
  <c r="I43" i="2"/>
  <c r="F43" i="2"/>
  <c r="I42" i="2"/>
  <c r="F42" i="2"/>
  <c r="H41" i="2"/>
  <c r="G41" i="2"/>
  <c r="E41" i="2"/>
  <c r="D41" i="2"/>
  <c r="I40" i="2"/>
  <c r="F40" i="2"/>
  <c r="I39" i="2"/>
  <c r="F39" i="2"/>
  <c r="H38" i="2"/>
  <c r="G38" i="2"/>
  <c r="E38" i="2"/>
  <c r="D38" i="2"/>
  <c r="I37" i="2"/>
  <c r="F37" i="2"/>
  <c r="I36" i="2"/>
  <c r="F36" i="2"/>
  <c r="H35" i="2"/>
  <c r="I35" i="2" s="1"/>
  <c r="G35" i="2"/>
  <c r="E35" i="2"/>
  <c r="D35" i="2"/>
  <c r="I34" i="2"/>
  <c r="F34" i="2"/>
  <c r="I33" i="2"/>
  <c r="F33" i="2"/>
  <c r="H32" i="2"/>
  <c r="G32" i="2"/>
  <c r="E32" i="2"/>
  <c r="E31" i="2" s="1"/>
  <c r="D32" i="2"/>
  <c r="I30" i="2"/>
  <c r="F30" i="2"/>
  <c r="I29" i="2"/>
  <c r="F29" i="2"/>
  <c r="H28" i="2"/>
  <c r="G28" i="2"/>
  <c r="E28" i="2"/>
  <c r="D28" i="2"/>
  <c r="F28" i="2" s="1"/>
  <c r="I27" i="2"/>
  <c r="F27" i="2"/>
  <c r="I26" i="2"/>
  <c r="F26" i="2"/>
  <c r="H25" i="2"/>
  <c r="G25" i="2"/>
  <c r="E25" i="2"/>
  <c r="D25" i="2"/>
  <c r="I23" i="2"/>
  <c r="F23" i="2"/>
  <c r="I22" i="2"/>
  <c r="F22" i="2"/>
  <c r="I21" i="2"/>
  <c r="F21" i="2"/>
  <c r="I20" i="2"/>
  <c r="F20" i="2"/>
  <c r="I19" i="2"/>
  <c r="F19" i="2"/>
  <c r="I18" i="2"/>
  <c r="F18" i="2"/>
  <c r="I17" i="2"/>
  <c r="F17" i="2"/>
  <c r="I16" i="2"/>
  <c r="F16" i="2"/>
  <c r="I15" i="2"/>
  <c r="F15" i="2"/>
  <c r="I14" i="2"/>
  <c r="F14" i="2"/>
  <c r="H13" i="2"/>
  <c r="G13" i="2"/>
  <c r="E13" i="2"/>
  <c r="D13" i="2"/>
  <c r="I12" i="2"/>
  <c r="F12" i="2"/>
  <c r="I11" i="2"/>
  <c r="F11" i="2"/>
  <c r="I10" i="2"/>
  <c r="F10" i="2"/>
  <c r="I9" i="2"/>
  <c r="F9" i="2"/>
  <c r="I8" i="2"/>
  <c r="F8" i="2"/>
  <c r="H7" i="2"/>
  <c r="G7" i="2"/>
  <c r="E7" i="2"/>
  <c r="E72" i="2" s="1"/>
  <c r="D7" i="2"/>
  <c r="I125" i="1"/>
  <c r="F125" i="1"/>
  <c r="I123" i="1"/>
  <c r="F123" i="1"/>
  <c r="I122" i="1"/>
  <c r="F122" i="1"/>
  <c r="H121" i="1"/>
  <c r="G121" i="1"/>
  <c r="E121" i="1"/>
  <c r="D121" i="1"/>
  <c r="I120" i="1"/>
  <c r="F120" i="1"/>
  <c r="I119" i="1"/>
  <c r="F119" i="1"/>
  <c r="I118" i="1"/>
  <c r="F118" i="1"/>
  <c r="I117" i="1"/>
  <c r="F117" i="1"/>
  <c r="H116" i="1"/>
  <c r="G116" i="1"/>
  <c r="E116" i="1"/>
  <c r="D116" i="1"/>
  <c r="I115" i="1"/>
  <c r="F115" i="1"/>
  <c r="I114" i="1"/>
  <c r="F114" i="1"/>
  <c r="I113" i="1"/>
  <c r="F113" i="1"/>
  <c r="H112" i="1"/>
  <c r="G112" i="1"/>
  <c r="E112" i="1"/>
  <c r="D112" i="1"/>
  <c r="I111" i="1"/>
  <c r="F111" i="1"/>
  <c r="I110" i="1"/>
  <c r="F110" i="1"/>
  <c r="I109" i="1"/>
  <c r="F109" i="1"/>
  <c r="H108" i="1"/>
  <c r="I108" i="1" s="1"/>
  <c r="G108" i="1"/>
  <c r="E108" i="1"/>
  <c r="D108" i="1"/>
  <c r="I107" i="1"/>
  <c r="F107" i="1"/>
  <c r="I106" i="1"/>
  <c r="F106" i="1"/>
  <c r="H105" i="1"/>
  <c r="G105" i="1"/>
  <c r="I105" i="1" s="1"/>
  <c r="E105" i="1"/>
  <c r="D105" i="1"/>
  <c r="F105" i="1" s="1"/>
  <c r="I104" i="1"/>
  <c r="F104" i="1"/>
  <c r="I103" i="1"/>
  <c r="F103" i="1"/>
  <c r="I102" i="1"/>
  <c r="F102" i="1"/>
  <c r="I101" i="1"/>
  <c r="F101" i="1"/>
  <c r="I100" i="1"/>
  <c r="F100" i="1"/>
  <c r="I99" i="1"/>
  <c r="F99" i="1"/>
  <c r="I98" i="1"/>
  <c r="F98" i="1"/>
  <c r="H97" i="1"/>
  <c r="G97" i="1"/>
  <c r="E97" i="1"/>
  <c r="D97" i="1"/>
  <c r="I96" i="1"/>
  <c r="F96" i="1"/>
  <c r="I95" i="1"/>
  <c r="F95" i="1"/>
  <c r="I94" i="1"/>
  <c r="F94" i="1"/>
  <c r="I93" i="1"/>
  <c r="F93" i="1"/>
  <c r="H92" i="1"/>
  <c r="I92" i="1" s="1"/>
  <c r="G92" i="1"/>
  <c r="E92" i="1"/>
  <c r="D92" i="1"/>
  <c r="I91" i="1"/>
  <c r="F91" i="1"/>
  <c r="I90" i="1"/>
  <c r="F90" i="1"/>
  <c r="H89" i="1"/>
  <c r="G89" i="1"/>
  <c r="E89" i="1"/>
  <c r="D89" i="1"/>
  <c r="F89" i="1" s="1"/>
  <c r="I88" i="1"/>
  <c r="F88" i="1"/>
  <c r="I87" i="1"/>
  <c r="F87" i="1"/>
  <c r="I86" i="1"/>
  <c r="F86" i="1"/>
  <c r="H85" i="1"/>
  <c r="G85" i="1"/>
  <c r="E85" i="1"/>
  <c r="D85" i="1"/>
  <c r="I84" i="1"/>
  <c r="F84" i="1"/>
  <c r="I83" i="1"/>
  <c r="F83" i="1"/>
  <c r="I82" i="1"/>
  <c r="F82" i="1"/>
  <c r="H81" i="1"/>
  <c r="G81" i="1"/>
  <c r="E81" i="1"/>
  <c r="D81" i="1"/>
  <c r="F81" i="1" s="1"/>
  <c r="I80" i="1"/>
  <c r="F80" i="1"/>
  <c r="I79" i="1"/>
  <c r="F79" i="1"/>
  <c r="I78" i="1"/>
  <c r="F78" i="1"/>
  <c r="H77" i="1"/>
  <c r="G77" i="1"/>
  <c r="E77" i="1"/>
  <c r="D77" i="1"/>
  <c r="F77" i="1" s="1"/>
  <c r="I74" i="1"/>
  <c r="F74" i="1"/>
  <c r="I72" i="1"/>
  <c r="F72" i="1"/>
  <c r="I71" i="1"/>
  <c r="F71" i="1"/>
  <c r="I70" i="1"/>
  <c r="F70" i="1"/>
  <c r="H69" i="1"/>
  <c r="G69" i="1"/>
  <c r="E69" i="1"/>
  <c r="D69" i="1"/>
  <c r="I68" i="1"/>
  <c r="F68" i="1"/>
  <c r="I67" i="1"/>
  <c r="F67" i="1"/>
  <c r="I66" i="1"/>
  <c r="F66" i="1"/>
  <c r="I65" i="1"/>
  <c r="F65" i="1"/>
  <c r="I64" i="1"/>
  <c r="F64" i="1"/>
  <c r="H63" i="1"/>
  <c r="G63" i="1"/>
  <c r="G62" i="1" s="1"/>
  <c r="E63" i="1"/>
  <c r="E62" i="1" s="1"/>
  <c r="D63" i="1"/>
  <c r="I61" i="1"/>
  <c r="F61" i="1"/>
  <c r="I60" i="1"/>
  <c r="F60" i="1"/>
  <c r="I59" i="1"/>
  <c r="F59" i="1"/>
  <c r="H58" i="1"/>
  <c r="G58" i="1"/>
  <c r="E58" i="1"/>
  <c r="D58" i="1"/>
  <c r="F58" i="1" s="1"/>
  <c r="I57" i="1"/>
  <c r="F57" i="1"/>
  <c r="I56" i="1"/>
  <c r="F56" i="1"/>
  <c r="I55" i="1"/>
  <c r="F55" i="1"/>
  <c r="H54" i="1"/>
  <c r="H53" i="1" s="1"/>
  <c r="G54" i="1"/>
  <c r="E54" i="1"/>
  <c r="D54" i="1"/>
  <c r="I52" i="1"/>
  <c r="F52" i="1"/>
  <c r="I51" i="1"/>
  <c r="F51" i="1"/>
  <c r="H50" i="1"/>
  <c r="G50" i="1"/>
  <c r="E50" i="1"/>
  <c r="D50" i="1"/>
  <c r="F50" i="1" s="1"/>
  <c r="I49" i="1"/>
  <c r="F49" i="1"/>
  <c r="I48" i="1"/>
  <c r="F48" i="1"/>
  <c r="I47" i="1"/>
  <c r="F47" i="1"/>
  <c r="I46" i="1"/>
  <c r="F46" i="1"/>
  <c r="I45" i="1"/>
  <c r="F45" i="1"/>
  <c r="I44" i="1"/>
  <c r="F44" i="1"/>
  <c r="I43" i="1"/>
  <c r="F43" i="1"/>
  <c r="H42" i="1"/>
  <c r="G42" i="1"/>
  <c r="E42" i="1"/>
  <c r="D42" i="1"/>
  <c r="F42" i="1" s="1"/>
  <c r="I41" i="1"/>
  <c r="F41" i="1"/>
  <c r="I40" i="1"/>
  <c r="F40" i="1"/>
  <c r="I39" i="1"/>
  <c r="F39" i="1"/>
  <c r="I38" i="1"/>
  <c r="F38" i="1"/>
  <c r="I37" i="1"/>
  <c r="F37" i="1"/>
  <c r="H36" i="1"/>
  <c r="G36" i="1"/>
  <c r="E36" i="1"/>
  <c r="D36" i="1"/>
  <c r="I35" i="1"/>
  <c r="F35" i="1"/>
  <c r="I34" i="1"/>
  <c r="F34" i="1"/>
  <c r="I33" i="1"/>
  <c r="F33" i="1"/>
  <c r="I32" i="1"/>
  <c r="F32" i="1"/>
  <c r="I31" i="1"/>
  <c r="F31" i="1"/>
  <c r="H30" i="1"/>
  <c r="G30" i="1"/>
  <c r="E30" i="1"/>
  <c r="D30" i="1"/>
  <c r="F30" i="1" s="1"/>
  <c r="I29" i="1"/>
  <c r="F29" i="1"/>
  <c r="I28" i="1"/>
  <c r="F28" i="1"/>
  <c r="I27" i="1"/>
  <c r="F27" i="1"/>
  <c r="I26" i="1"/>
  <c r="F26" i="1"/>
  <c r="H25" i="1"/>
  <c r="G25" i="1"/>
  <c r="E25" i="1"/>
  <c r="D25" i="1"/>
  <c r="F25" i="1" s="1"/>
  <c r="I24" i="1"/>
  <c r="F24" i="1"/>
  <c r="I23" i="1"/>
  <c r="F23" i="1"/>
  <c r="H22" i="1"/>
  <c r="G22" i="1"/>
  <c r="E22" i="1"/>
  <c r="D22" i="1"/>
  <c r="F22" i="1" s="1"/>
  <c r="I20" i="1"/>
  <c r="F20" i="1"/>
  <c r="I19" i="1"/>
  <c r="F19" i="1"/>
  <c r="I18" i="1"/>
  <c r="F18" i="1"/>
  <c r="H17" i="1"/>
  <c r="I17" i="1" s="1"/>
  <c r="G17" i="1"/>
  <c r="E17" i="1"/>
  <c r="D17" i="1"/>
  <c r="I16" i="1"/>
  <c r="F16" i="1"/>
  <c r="I14" i="1"/>
  <c r="F14" i="1"/>
  <c r="I13" i="1"/>
  <c r="F13" i="1"/>
  <c r="I12" i="1"/>
  <c r="F12" i="1"/>
  <c r="H11" i="1"/>
  <c r="G11" i="1"/>
  <c r="E11" i="1"/>
  <c r="D11" i="1"/>
  <c r="I10" i="1"/>
  <c r="F10" i="1"/>
  <c r="I9" i="1"/>
  <c r="F9" i="1"/>
  <c r="H8" i="1"/>
  <c r="G8" i="1"/>
  <c r="E8" i="1"/>
  <c r="D8" i="1"/>
  <c r="F8" i="1" s="1"/>
  <c r="I7" i="3" l="1"/>
  <c r="I6" i="3"/>
  <c r="I49" i="2"/>
  <c r="G44" i="2"/>
  <c r="E44" i="2"/>
  <c r="E65" i="2" s="1"/>
  <c r="E69" i="2" s="1"/>
  <c r="E83" i="2" s="1"/>
  <c r="F38" i="2"/>
  <c r="F32" i="2"/>
  <c r="G24" i="2"/>
  <c r="I112" i="1"/>
  <c r="F112" i="1"/>
  <c r="I89" i="1"/>
  <c r="H76" i="1"/>
  <c r="H124" i="1" s="1"/>
  <c r="E76" i="1"/>
  <c r="E124" i="1" s="1"/>
  <c r="I54" i="1"/>
  <c r="E53" i="1"/>
  <c r="I25" i="1"/>
  <c r="D53" i="1"/>
  <c r="I42" i="1"/>
  <c r="F85" i="1"/>
  <c r="F61" i="2"/>
  <c r="I66" i="2"/>
  <c r="I74" i="2"/>
  <c r="H6" i="3"/>
  <c r="H58" i="3" s="1"/>
  <c r="H60" i="3" s="1"/>
  <c r="H62" i="3" s="1"/>
  <c r="K27" i="5"/>
  <c r="M27" i="5" s="1"/>
  <c r="F40" i="5"/>
  <c r="F41" i="2"/>
  <c r="F36" i="1"/>
  <c r="I50" i="1"/>
  <c r="I77" i="1"/>
  <c r="F121" i="1"/>
  <c r="G72" i="2"/>
  <c r="F13" i="2"/>
  <c r="I28" i="2"/>
  <c r="F97" i="1"/>
  <c r="I38" i="2"/>
  <c r="E24" i="2"/>
  <c r="F54" i="1"/>
  <c r="J40" i="5"/>
  <c r="E21" i="1"/>
  <c r="E15" i="1" s="1"/>
  <c r="E73" i="1" s="1"/>
  <c r="I116" i="1"/>
  <c r="I13" i="2"/>
  <c r="F35" i="2"/>
  <c r="I61" i="2"/>
  <c r="F74" i="2"/>
  <c r="G23" i="5"/>
  <c r="D21" i="1"/>
  <c r="I69" i="1"/>
  <c r="I41" i="2"/>
  <c r="L23" i="5"/>
  <c r="I22" i="1"/>
  <c r="I36" i="1"/>
  <c r="F69" i="1"/>
  <c r="D76" i="1"/>
  <c r="I85" i="1"/>
  <c r="I121" i="1"/>
  <c r="D31" i="2"/>
  <c r="F31" i="2" s="1"/>
  <c r="I53" i="2"/>
  <c r="F17" i="1"/>
  <c r="I30" i="1"/>
  <c r="I58" i="1"/>
  <c r="I81" i="1"/>
  <c r="F92" i="1"/>
  <c r="F108" i="1"/>
  <c r="F116" i="1"/>
  <c r="I32" i="2"/>
  <c r="F53" i="2"/>
  <c r="K10" i="5"/>
  <c r="M10" i="5" s="1"/>
  <c r="F63" i="1"/>
  <c r="D62" i="1"/>
  <c r="F62" i="1" s="1"/>
  <c r="K18" i="5"/>
  <c r="M18" i="5" s="1"/>
  <c r="I23" i="5"/>
  <c r="I40" i="5"/>
  <c r="F11" i="1"/>
  <c r="I11" i="1"/>
  <c r="H21" i="1"/>
  <c r="H15" i="1" s="1"/>
  <c r="H72" i="2"/>
  <c r="I7" i="2"/>
  <c r="I25" i="2"/>
  <c r="H24" i="2"/>
  <c r="H31" i="2"/>
  <c r="I45" i="2"/>
  <c r="H44" i="2"/>
  <c r="I44" i="2" s="1"/>
  <c r="F23" i="5"/>
  <c r="J23" i="5"/>
  <c r="D72" i="2"/>
  <c r="F72" i="2" s="1"/>
  <c r="F7" i="2"/>
  <c r="F25" i="2"/>
  <c r="D24" i="2"/>
  <c r="F45" i="2"/>
  <c r="D44" i="2"/>
  <c r="K13" i="5"/>
  <c r="M13" i="5" s="1"/>
  <c r="E11" i="5"/>
  <c r="K11" i="5" s="1"/>
  <c r="M11" i="5" s="1"/>
  <c r="G40" i="5"/>
  <c r="K35" i="5"/>
  <c r="M35" i="5" s="1"/>
  <c r="I8" i="1"/>
  <c r="I63" i="1"/>
  <c r="H62" i="1"/>
  <c r="I62" i="1" s="1"/>
  <c r="H23" i="5"/>
  <c r="K30" i="5"/>
  <c r="M30" i="5" s="1"/>
  <c r="H40" i="5"/>
  <c r="L40" i="5"/>
  <c r="E28" i="5"/>
  <c r="K28" i="5" s="1"/>
  <c r="M28" i="5" s="1"/>
  <c r="G21" i="1"/>
  <c r="G53" i="1"/>
  <c r="I53" i="1" s="1"/>
  <c r="G76" i="1"/>
  <c r="I97" i="1"/>
  <c r="G31" i="2"/>
  <c r="I58" i="3" l="1"/>
  <c r="E23" i="5"/>
  <c r="K23" i="5" s="1"/>
  <c r="M23" i="5" s="1"/>
  <c r="E73" i="2"/>
  <c r="F44" i="2"/>
  <c r="I72" i="2"/>
  <c r="F76" i="1"/>
  <c r="I76" i="1"/>
  <c r="F53" i="1"/>
  <c r="H65" i="2"/>
  <c r="H69" i="2" s="1"/>
  <c r="H83" i="2" s="1"/>
  <c r="I31" i="2"/>
  <c r="H73" i="1"/>
  <c r="I24" i="2"/>
  <c r="D124" i="1"/>
  <c r="F124" i="1" s="1"/>
  <c r="F21" i="1"/>
  <c r="D15" i="1"/>
  <c r="F15" i="1" s="1"/>
  <c r="G15" i="1"/>
  <c r="I21" i="1"/>
  <c r="H73" i="2"/>
  <c r="D73" i="2"/>
  <c r="F24" i="2"/>
  <c r="E40" i="5"/>
  <c r="K40" i="5" s="1"/>
  <c r="M40" i="5" s="1"/>
  <c r="G65" i="2"/>
  <c r="D65" i="2"/>
  <c r="G73" i="2"/>
  <c r="G124" i="1"/>
  <c r="I124" i="1" s="1"/>
  <c r="I60" i="3" l="1"/>
  <c r="F73" i="2"/>
  <c r="D73" i="1"/>
  <c r="F73" i="1" s="1"/>
  <c r="I73" i="2"/>
  <c r="F65" i="2"/>
  <c r="D69" i="2"/>
  <c r="G69" i="2"/>
  <c r="I65" i="2"/>
  <c r="I15" i="1"/>
  <c r="G73" i="1"/>
  <c r="I73" i="1" s="1"/>
  <c r="I62" i="3" l="1"/>
  <c r="G83" i="2"/>
  <c r="I83" i="2" s="1"/>
  <c r="I69" i="2"/>
  <c r="F69" i="2"/>
  <c r="D83" i="2"/>
  <c r="F83" i="2" s="1"/>
</calcChain>
</file>

<file path=xl/sharedStrings.xml><?xml version="1.0" encoding="utf-8"?>
<sst xmlns="http://schemas.openxmlformats.org/spreadsheetml/2006/main" count="856" uniqueCount="726">
  <si>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</si>
  <si>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</si>
  <si>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</si>
  <si>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</si>
  <si>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</si>
  <si>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</si>
  <si>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</si>
  <si>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</si>
  <si>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</si>
  <si>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</si>
  <si>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</si>
  <si>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</si>
  <si>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</si>
  <si>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</si>
  <si>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</si>
  <si>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</si>
  <si>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</si>
  <si>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</si>
  <si>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</si>
  <si>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</si>
  <si>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</si>
  <si>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</si>
  <si>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</si>
  <si>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</si>
  <si>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</si>
  <si>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</si>
  <si>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</si>
  <si>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</si>
  <si>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</si>
  <si>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</si>
  <si>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</si>
  <si>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</si>
  <si>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</si>
  <si>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</si>
  <si>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</si>
  <si>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</si>
  <si>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</si>
  <si>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</si>
  <si>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</si>
  <si>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</si>
  <si>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</si>
  <si>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</si>
  <si>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1"/>
        <color theme="1"/>
        <rFont val="Calibri"/>
        <family val="2"/>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</si>
  <si>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</si>
  <si>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</si>
  <si>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</si>
  <si>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</si>
  <si>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</si>
  <si>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</si>
  <si>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</si>
  <si>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</si>
  <si>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</si>
  <si>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</si>
  <si>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</si>
  <si>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</si>
  <si>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</si>
  <si>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color theme="1"/>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</si>
  <si>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</si>
  <si>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</si>
  <si>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color theme="1"/>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</si>
  <si>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</si>
  <si>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</si>
  <si>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</si>
  <si>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color theme="1"/>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</si>
  <si>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</si>
  <si>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color theme="1"/>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</si>
  <si>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</si>
  <si>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</si>
  <si>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</si>
  <si>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color theme="1"/>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</si>
  <si>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</si>
  <si>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</si>
  <si>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</si>
  <si>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</si>
  <si>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</si>
  <si>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</si>
  <si>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</si>
  <si>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</si>
  <si>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</si>
  <si>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</si>
  <si>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</si>
  <si>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</si>
  <si>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</si>
  <si>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</si>
  <si>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</si>
  <si>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at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</si>
  <si>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</si>
  <si>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</si>
  <si>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</si>
  <si>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</si>
  <si>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color theme="1"/>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</si>
  <si>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</si>
  <si>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</si>
  <si>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</si>
  <si>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</si>
  <si>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</si>
  <si>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</si>
  <si>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</si>
  <si>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color theme="1"/>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</si>
  <si>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</si>
  <si>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</si>
  <si>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color theme="1"/>
        <rFont val="Arial"/>
        <family val="2"/>
        <charset val="238"/>
      </rPr>
      <t>(ADP 047+050+051)</t>
    </r>
  </si>
  <si>
    <r>
      <rPr>
        <b/>
        <sz val="8"/>
        <rFont val="Arial"/>
        <family val="2"/>
        <charset val="238"/>
      </rPr>
      <t xml:space="preserve">    1 Receivables arising from insurance business </t>
    </r>
    <r>
      <rPr>
        <sz val="8"/>
        <color theme="1"/>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</si>
  <si>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</si>
  <si>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i.e.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</si>
  <si>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</si>
  <si>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color theme="1"/>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</si>
  <si>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</si>
  <si>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</si>
  <si>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</si>
  <si>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color theme="1"/>
        <rFont val="Arial"/>
        <family val="2"/>
        <charset val="238"/>
      </rPr>
      <t>(ADP 056+060+061)</t>
    </r>
  </si>
  <si>
    <r>
      <rPr>
        <b/>
        <sz val="8"/>
        <rFont val="Arial"/>
        <family val="2"/>
        <charset val="238"/>
      </rPr>
      <t xml:space="preserve">    1 Cash at bank and in hand </t>
    </r>
    <r>
      <rPr>
        <sz val="8"/>
        <color theme="1"/>
        <rFont val="Arial"/>
        <family val="2"/>
        <charset val="238"/>
      </rPr>
      <t>(ADP 057 to 059)</t>
    </r>
  </si>
  <si>
    <r>
      <rPr>
        <sz val="8"/>
        <rFont val="Arial"/>
        <family val="2"/>
        <charset val="238"/>
      </rPr>
      <t xml:space="preserve">        1.1 Funds on the business account </t>
    </r>
  </si>
  <si>
    <r>
      <rPr>
        <sz val="8"/>
        <rFont val="Arial"/>
        <family val="2"/>
        <charset val="238"/>
      </rPr>
      <t xml:space="preserve">        1.2 Funds on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</si>
  <si>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</si>
  <si>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</si>
  <si>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</si>
  <si>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color theme="1"/>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</si>
  <si>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</si>
  <si>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</si>
  <si>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</si>
  <si>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color theme="1"/>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</si>
  <si>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</si>
  <si>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</si>
  <si>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color theme="1"/>
        <rFont val="Arial"/>
        <family val="2"/>
        <charset val="238"/>
      </rPr>
      <t>(ADP 069+072+073+077+081+084)</t>
    </r>
  </si>
  <si>
    <r>
      <rPr>
        <b/>
        <sz val="8"/>
        <rFont val="Arial"/>
        <family val="2"/>
        <charset val="238"/>
      </rPr>
      <t xml:space="preserve">    1 Subscribed capital </t>
    </r>
    <r>
      <rPr>
        <sz val="8"/>
        <color theme="1"/>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</si>
  <si>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</si>
  <si>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</si>
  <si>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</si>
  <si>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color theme="1"/>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</si>
  <si>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</si>
  <si>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</si>
  <si>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</si>
  <si>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color theme="1"/>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</si>
  <si>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</si>
  <si>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</si>
  <si>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</si>
  <si>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color theme="1"/>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</si>
  <si>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</si>
  <si>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</si>
  <si>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color theme="1"/>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</si>
  <si>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</si>
  <si>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</si>
  <si>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</si>
  <si>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</si>
  <si>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color theme="1"/>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</si>
  <si>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</si>
  <si>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</si>
  <si>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</si>
  <si>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</si>
  <si>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</si>
  <si>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</si>
  <si>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</si>
  <si>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color theme="1"/>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</si>
  <si>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</si>
  <si>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</si>
  <si>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color theme="1"/>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</si>
  <si>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</si>
  <si>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</si>
  <si>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</si>
  <si>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color theme="1"/>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</si>
  <si>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</si>
  <si>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</si>
  <si>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</si>
  <si>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color theme="1"/>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</si>
  <si>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</si>
  <si>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</si>
  <si>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</si>
  <si>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</si>
  <si>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color theme="1"/>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</si>
  <si>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</si>
  <si>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</si>
  <si>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color theme="1"/>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</si>
  <si>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</si>
  <si>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</si>
  <si>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</si>
  <si>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</si>
  <si>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</si>
  <si>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</si>
  <si>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</si>
  <si>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</si>
  <si>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</si>
  <si>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</si>
  <si>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</si>
  <si>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</si>
  <si>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</si>
  <si>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</si>
  <si>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</si>
  <si>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color theme="1"/>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</si>
  <si>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</si>
  <si>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</si>
  <si>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</si>
  <si>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</si>
  <si>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</si>
  <si>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color theme="1"/>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</si>
  <si>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</si>
  <si>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</si>
  <si>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</si>
  <si>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</si>
  <si>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</si>
  <si>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</si>
  <si>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</si>
  <si>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</si>
  <si>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</si>
  <si>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</si>
  <si>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color theme="1"/>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</si>
  <si>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</si>
  <si>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</si>
  <si>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</si>
  <si>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</si>
  <si>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</si>
  <si>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</si>
  <si>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color theme="1"/>
        <rFont val="Arial"/>
        <family val="2"/>
        <charset val="238"/>
      </rPr>
      <t>n</t>
    </r>
    <r>
      <rPr>
        <b/>
        <sz val="8"/>
        <color theme="1"/>
        <rFont val="Arial"/>
        <family val="2"/>
        <charset val="238"/>
      </rPr>
      <t xml:space="preserve">ical provisions, net of reinsurance </t>
    </r>
    <r>
      <rPr>
        <sz val="8"/>
        <color theme="1"/>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</si>
  <si>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</si>
  <si>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</si>
  <si>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</si>
  <si>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</si>
  <si>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</si>
  <si>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</si>
  <si>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color theme="1"/>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</si>
  <si>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</si>
  <si>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</si>
  <si>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color theme="1"/>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</si>
  <si>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</si>
  <si>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</si>
  <si>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color theme="1"/>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</si>
  <si>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</si>
  <si>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</si>
  <si>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</si>
  <si>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</si>
  <si>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</si>
  <si>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</si>
  <si>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</si>
  <si>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</si>
  <si>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color theme="1"/>
        <rFont val="Arial"/>
        <family val="2"/>
        <charset val="238"/>
      </rPr>
      <t>(ADP 165 to 171)</t>
    </r>
  </si>
  <si>
    <r>
      <rPr>
        <sz val="8"/>
        <rFont val="Arial"/>
        <family val="2"/>
        <charset val="238"/>
      </rPr>
      <t xml:space="preserve">      1 Depreciation of land and buildings not occupied by an undertaking for its own activities </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</si>
  <si>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</si>
  <si>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</si>
  <si>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</si>
  <si>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</si>
  <si>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</si>
  <si>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</si>
  <si>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color theme="1"/>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</si>
  <si>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</si>
  <si>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</si>
  <si>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color theme="1"/>
        <rFont val="Arial"/>
        <family val="2"/>
        <charset val="238"/>
      </rPr>
      <t xml:space="preserve">ments </t>
    </r>
  </si>
  <si>
    <r>
      <rPr>
        <b/>
        <sz val="8"/>
        <rFont val="Arial"/>
        <family val="2"/>
        <charset val="238"/>
      </rPr>
      <t>XIV Profit or loss for the accounting period before tax (+/-)</t>
    </r>
    <r>
      <rPr>
        <sz val="8"/>
        <color theme="1"/>
        <rFont val="Arial"/>
        <family val="2"/>
        <charset val="238"/>
      </rPr>
      <t xml:space="preserve">        (ADP 118+124+132 to 135+142+149+152+155+164+172+175)</t>
    </r>
  </si>
  <si>
    <r>
      <rPr>
        <b/>
        <sz val="8"/>
        <rFont val="Arial"/>
        <family val="2"/>
        <charset val="238"/>
      </rPr>
      <t xml:space="preserve">XV Profit or loss tax </t>
    </r>
    <r>
      <rPr>
        <sz val="8"/>
        <color theme="1"/>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</si>
  <si>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</si>
  <si>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</si>
  <si>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color theme="1"/>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</si>
  <si>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</si>
  <si>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</si>
  <si>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color theme="1"/>
        <rFont val="Arial"/>
        <family val="2"/>
        <charset val="238"/>
      </rPr>
      <t>(ADP 118+124+132+133+134+179)</t>
    </r>
  </si>
  <si>
    <r>
      <rPr>
        <b/>
        <sz val="8"/>
        <rFont val="Arial"/>
        <family val="2"/>
        <charset val="238"/>
      </rPr>
      <t xml:space="preserve">XVIII TOTAL EXPENSES </t>
    </r>
    <r>
      <rPr>
        <sz val="8"/>
        <color theme="1"/>
        <rFont val="Arial"/>
        <family val="2"/>
        <charset val="238"/>
      </rPr>
      <t>(ADP 135+142+149+152+155+164+172+175+178)</t>
    </r>
  </si>
  <si>
    <r>
      <rPr>
        <b/>
        <sz val="8"/>
        <rFont val="Arial"/>
        <family val="2"/>
        <charset val="238"/>
      </rPr>
      <t xml:space="preserve">IX Other comprehensive income </t>
    </r>
    <r>
      <rPr>
        <sz val="8"/>
        <color theme="1"/>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</si>
  <si>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</si>
  <si>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</si>
  <si>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</si>
  <si>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</si>
  <si>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</si>
  <si>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</si>
  <si>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</si>
  <si>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</si>
  <si>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color theme="1"/>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</si>
  <si>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</si>
  <si>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</si>
  <si>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</si>
  <si>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</si>
  <si>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</si>
  <si>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</si>
  <si>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color theme="1"/>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</si>
  <si>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</si>
  <si>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</si>
  <si>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3</t>
    </r>
  </si>
  <si>
    <r>
      <rPr>
        <b/>
        <sz val="8"/>
        <rFont val="Arial"/>
        <family val="2"/>
        <charset val="238"/>
      </rPr>
      <t>4</t>
    </r>
  </si>
  <si>
    <r>
      <rPr>
        <b/>
        <sz val="8"/>
        <rFont val="Arial"/>
        <family val="2"/>
        <charset val="238"/>
      </rPr>
      <t xml:space="preserve">I Cash flow from operating activities </t>
    </r>
    <r>
      <rPr>
        <sz val="8"/>
        <color theme="1"/>
        <rFont val="Arial"/>
        <family val="2"/>
        <charset val="238"/>
      </rPr>
      <t>(ADP 002+013+031)</t>
    </r>
  </si>
  <si>
    <r>
      <rPr>
        <b/>
        <sz val="8"/>
        <rFont val="Arial"/>
        <family val="2"/>
        <charset val="238"/>
      </rPr>
      <t xml:space="preserve">   1 Cash flow before changes in operating assets and liabilities</t>
    </r>
    <r>
      <rPr>
        <sz val="8"/>
        <color theme="1"/>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</si>
  <si>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</si>
  <si>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</si>
  <si>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</si>
  <si>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</si>
  <si>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</si>
  <si>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</si>
  <si>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</si>
  <si>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</si>
  <si>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</si>
  <si>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</si>
  <si>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of operating assets and liabilities (ADP 014 to 030)</t>
    </r>
  </si>
  <si>
    <r>
      <rPr>
        <sz val="8"/>
        <rFont val="Arial"/>
        <family val="2"/>
        <charset val="238"/>
      </rPr>
      <t xml:space="preserve">         2.1 Increase/decrease of financial assets available for sale</t>
    </r>
  </si>
  <si>
    <r>
      <rPr>
        <sz val="8"/>
        <rFont val="Arial"/>
        <family val="2"/>
        <charset val="238"/>
      </rPr>
      <t xml:space="preserve">         2.2 Increase/decrease of financial assets at fair value through statement of profit or loss</t>
    </r>
  </si>
  <si>
    <r>
      <rPr>
        <sz val="8"/>
        <rFont val="Arial"/>
        <family val="2"/>
        <charset val="238"/>
      </rPr>
      <t xml:space="preserve">         2.3 Increase/decrease of loans and receivables </t>
    </r>
  </si>
  <si>
    <r>
      <rPr>
        <sz val="8"/>
        <rFont val="Arial"/>
        <family val="2"/>
        <charset val="238"/>
      </rPr>
      <t xml:space="preserve">         2.4 Increase/decrease of deposits with cedants</t>
    </r>
  </si>
  <si>
    <r>
      <rPr>
        <sz val="8"/>
        <rFont val="Arial"/>
        <family val="2"/>
        <charset val="238"/>
      </rPr>
      <t xml:space="preserve">         2.5 Increase/decrease of investments for the account of life assurance policyholders who bear the investment risk</t>
    </r>
  </si>
  <si>
    <r>
      <rPr>
        <sz val="8"/>
        <rFont val="Arial"/>
        <family val="2"/>
        <charset val="238"/>
      </rPr>
      <t xml:space="preserve">         2.6 Increase/decrease of reinsurance amount in technical provisions </t>
    </r>
  </si>
  <si>
    <r>
      <rPr>
        <sz val="8"/>
        <rFont val="Arial"/>
        <family val="2"/>
        <charset val="238"/>
      </rPr>
      <t xml:space="preserve">         2.7 Increase/decrease of tax assets </t>
    </r>
  </si>
  <si>
    <r>
      <rPr>
        <sz val="8"/>
        <rFont val="Arial"/>
        <family val="2"/>
        <charset val="238"/>
      </rPr>
      <t xml:space="preserve">         2.8 Increase/decrease of receivables </t>
    </r>
  </si>
  <si>
    <r>
      <rPr>
        <sz val="8"/>
        <rFont val="Arial"/>
        <family val="2"/>
        <charset val="238"/>
      </rPr>
      <t xml:space="preserve">         2.9 Increase/decrease of other assets </t>
    </r>
  </si>
  <si>
    <r>
      <rPr>
        <sz val="8"/>
        <rFont val="Arial"/>
        <family val="2"/>
        <charset val="238"/>
      </rPr>
      <t xml:space="preserve">       2.10 Increase/decrease of prepayments and accrued income </t>
    </r>
  </si>
  <si>
    <r>
      <rPr>
        <sz val="8"/>
        <rFont val="Arial"/>
        <family val="2"/>
        <charset val="238"/>
      </rPr>
      <t xml:space="preserve">       2.11 Increase/decrease of technical provisions </t>
    </r>
  </si>
  <si>
    <r>
      <rPr>
        <sz val="8"/>
        <rFont val="Arial"/>
        <family val="2"/>
        <charset val="238"/>
      </rPr>
      <t xml:space="preserve">       2.12 Increase/decrease of special provisions for life assurance where policyholders bear the investment risk</t>
    </r>
  </si>
  <si>
    <r>
      <rPr>
        <sz val="8"/>
        <rFont val="Arial"/>
        <family val="2"/>
        <charset val="238"/>
      </rPr>
      <t xml:space="preserve">       2.13 Increase/decrease of tax liabilities </t>
    </r>
  </si>
  <si>
    <r>
      <rPr>
        <sz val="8"/>
        <rFont val="Arial"/>
        <family val="2"/>
        <charset val="238"/>
      </rPr>
      <t xml:space="preserve">       2.14 Increase/decrease of deposits held under reinsurance business ceded </t>
    </r>
  </si>
  <si>
    <r>
      <rPr>
        <sz val="8"/>
        <rFont val="Arial"/>
        <family val="2"/>
        <charset val="238"/>
      </rPr>
      <t xml:space="preserve">       2.15 Increase/decrease of financial liabilities </t>
    </r>
  </si>
  <si>
    <r>
      <rPr>
        <sz val="8"/>
        <rFont val="Arial"/>
        <family val="2"/>
        <charset val="238"/>
      </rPr>
      <t xml:space="preserve">       2.16 Increase/decrease of other liabilities </t>
    </r>
  </si>
  <si>
    <r>
      <rPr>
        <sz val="8"/>
        <rFont val="Arial"/>
        <family val="2"/>
        <charset val="238"/>
      </rPr>
      <t xml:space="preserve">       2.17 Increase/decrease of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</si>
  <si>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</si>
  <si>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</si>
  <si>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</si>
  <si>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</si>
  <si>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</si>
  <si>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</si>
  <si>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</si>
  <si>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</si>
  <si>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</si>
  <si>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</si>
  <si>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</si>
  <si>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</si>
  <si>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</si>
  <si>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</si>
  <si>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given short-term and long-term loans </t>
    </r>
  </si>
  <si>
    <r>
      <rPr>
        <sz val="8"/>
        <rFont val="Arial"/>
        <family val="2"/>
        <charset val="238"/>
      </rPr>
      <t xml:space="preserve">    14 Cash payments of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</si>
  <si>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</si>
  <si>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</si>
  <si>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</si>
  <si>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repayments of short-term and long-term loans received </t>
    </r>
  </si>
  <si>
    <r>
      <rPr>
        <sz val="8"/>
        <rFont val="Arial"/>
        <family val="2"/>
        <charset val="238"/>
      </rPr>
      <t xml:space="preserve">    4 Cash payments for the redemption of own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</si>
  <si>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</si>
  <si>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</si>
  <si>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DIFFERENCES ON CASH AND CASH EQUIVALENTS</t>
    </r>
  </si>
  <si>
    <r>
      <rPr>
        <b/>
        <sz val="8"/>
        <rFont val="Arial"/>
        <family val="2"/>
        <charset val="238"/>
      </rPr>
      <t>V NET INCREASE/DECREASE OF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</si>
  <si>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</si>
  <si>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</si>
  <si>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</si>
  <si>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</si>
  <si>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</si>
  <si>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color theme="1"/>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</si>
  <si>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</si>
  <si>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</si>
  <si>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</si>
  <si>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</si>
  <si>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</si>
  <si>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</si>
  <si>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</si>
  <si>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</si>
  <si>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</si>
  <si>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</si>
  <si>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</si>
  <si>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</si>
  <si>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</si>
  <si>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</si>
  <si>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</si>
  <si>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</si>
  <si>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</si>
  <si>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</si>
  <si>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</si>
  <si>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</si>
  <si>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</si>
  <si>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prior period errors</t>
    </r>
  </si>
  <si>
    <r>
      <rPr>
        <b/>
        <sz val="8.5"/>
        <rFont val="Arial"/>
        <family val="2"/>
        <charset val="238"/>
      </rPr>
      <t>II Balance on the first day of the previous business year (restated)</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</si>
  <si>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</si>
  <si>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</si>
  <si>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b/>
        <sz val="8.5"/>
        <rFont val="Arial"/>
        <family val="2"/>
        <charset val="238"/>
      </rPr>
      <t>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</si>
  <si>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</si>
  <si>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</si>
  <si>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</si>
  <si>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</si>
  <si>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</si>
  <si>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of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</si>
  <si>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</si>
  <si>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</si>
  <si>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</si>
  <si>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V Balance on the last day of the previous year reporting period</t>
    </r>
  </si>
  <si>
    <r>
      <rPr>
        <b/>
        <sz val="8.5"/>
        <rFont val="Arial"/>
        <family val="2"/>
        <charset val="238"/>
      </rPr>
      <t>VI Balance on the first day of the current business year</t>
    </r>
  </si>
  <si>
    <r>
      <rPr>
        <sz val="8.5"/>
        <rFont val="Arial"/>
        <family val="2"/>
        <charset val="238"/>
      </rPr>
      <t xml:space="preserve">Change in accounting policies </t>
    </r>
  </si>
  <si>
    <r>
      <rPr>
        <sz val="8.5"/>
        <rFont val="Arial"/>
        <family val="2"/>
        <charset val="238"/>
      </rPr>
      <t>Correction of prior period errors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</si>
  <si>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</si>
  <si>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</si>
  <si>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</si>
  <si>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b/>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</si>
  <si>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</si>
  <si>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</si>
  <si>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</si>
  <si>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</si>
  <si>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</si>
  <si>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of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</si>
  <si>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</si>
  <si>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</si>
  <si>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</si>
  <si>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</si>
  <si>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03276147</t>
  </si>
  <si>
    <t>HR</t>
  </si>
  <si>
    <t>080051022</t>
  </si>
  <si>
    <t>26187994862</t>
  </si>
  <si>
    <t>74780000M0GHQ1VXJU20</t>
  </si>
  <si>
    <t>199</t>
  </si>
  <si>
    <t>Croatia osiguranje d.d.</t>
  </si>
  <si>
    <t>ZAGREB</t>
  </si>
  <si>
    <t>Vatroslava Jagića 33</t>
  </si>
  <si>
    <t>info@crosig.hr</t>
  </si>
  <si>
    <t>www.crosig.hr</t>
  </si>
  <si>
    <t>Ne</t>
  </si>
  <si>
    <t>Jelena Matijević</t>
  </si>
  <si>
    <t>072 00 1884</t>
  </si>
  <si>
    <t>KD</t>
  </si>
  <si>
    <t>RD</t>
  </si>
  <si>
    <t>CROATIA PREMIUM d.o.o.</t>
  </si>
  <si>
    <t>01885880</t>
  </si>
  <si>
    <t>CORE 1 d.o.o.</t>
  </si>
  <si>
    <t>04570243</t>
  </si>
  <si>
    <t>AUTO MAKSIMIR VOZILA d.o.o.</t>
  </si>
  <si>
    <t>01804812</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</si>
  <si>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</si>
  <si>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</si>
  <si>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</si>
  <si>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</si>
  <si>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</si>
  <si>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</si>
  <si>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</si>
  <si>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</si>
  <si>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</si>
  <si>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</si>
  <si>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</si>
  <si>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</si>
  <si>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</si>
  <si>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</si>
  <si>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</si>
  <si>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</si>
  <si>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</si>
  <si>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</si>
  <si>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</si>
  <si>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</si>
  <si>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</si>
  <si>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</si>
  <si>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</si>
  <si>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</si>
  <si>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ASTORIA d.o.o.</t>
  </si>
  <si>
    <t>080339352</t>
  </si>
  <si>
    <t>CO LOGISTIKA d.o.o.</t>
  </si>
  <si>
    <t>081353961</t>
  </si>
  <si>
    <t>As at: 31.12.2021.</t>
  </si>
  <si>
    <t>For the period: 01.01.2021.-31.12.2021.</t>
  </si>
  <si>
    <t xml:space="preserve">                   NOTES TO THE ANNUAL FINANCIAL STATEMENTS - GFI
Name of issuer:  Croatia osiguranje d.d.
Personal identification number (OIB):  26187994862
Reporting period: 01.01.2021.-31.12.2021.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</si>
  <si>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Reconciliation of the consolidated statement of comprehensive income prepared in accordance with the HANFA format and the format of the financial statements prepared in accordance with the IFRS reporting framework</t>
  </si>
  <si>
    <t>Basic financial statements</t>
  </si>
  <si>
    <t>Position description</t>
  </si>
  <si>
    <t>HRK '000</t>
  </si>
  <si>
    <t>Earned premiums (recognised in revenue)</t>
  </si>
  <si>
    <t xml:space="preserve">3,091,447 </t>
  </si>
  <si>
    <t>Net earned premiums</t>
  </si>
  <si>
    <t xml:space="preserve">Gross written premiums </t>
  </si>
  <si>
    <t xml:space="preserve">3,436,218 </t>
  </si>
  <si>
    <t>Impairment and collected premium impairment</t>
  </si>
  <si>
    <t>Premiums ceded to reinsurance (-)</t>
  </si>
  <si>
    <t>Change in gross provisions for unearned premiums (+/-)</t>
  </si>
  <si>
    <t>Change in provision for unearned premiums, reinsurance share (+/-)</t>
  </si>
  <si>
    <t>Investment income</t>
  </si>
  <si>
    <t>-</t>
  </si>
  <si>
    <t>Finance income</t>
  </si>
  <si>
    <t>Income from subsidiaries, associates and joint ventures</t>
  </si>
  <si>
    <t>Income from investments in land and buildings</t>
  </si>
  <si>
    <t>Interest income</t>
  </si>
  <si>
    <t>Unrealised gain on investments</t>
  </si>
  <si>
    <t>Realised gain on investments</t>
  </si>
  <si>
    <t>Net foreign exchange gains</t>
  </si>
  <si>
    <t>Other investment income</t>
  </si>
  <si>
    <t>Share in profit of associates and joint ventures</t>
  </si>
  <si>
    <t>Income from commissions and fees</t>
  </si>
  <si>
    <t>Other insurance-technical income, net of reinsurance</t>
  </si>
  <si>
    <t>Other income</t>
  </si>
  <si>
    <t>Other operating income</t>
  </si>
  <si>
    <t>Net claims incurred</t>
  </si>
  <si>
    <t>Claims incurred, net of reinsurance and coinsurance</t>
  </si>
  <si>
    <t>Settled claims</t>
  </si>
  <si>
    <t>Gross amount (-)</t>
  </si>
  <si>
    <t>Reinsurer’s share (+)</t>
  </si>
  <si>
    <t>Change in claims provisions (+/-)</t>
  </si>
  <si>
    <t>Change in mathematical provision and other technical provisions, net of reinsurance</t>
  </si>
  <si>
    <t>Change in mathematical provision (+/-)</t>
  </si>
  <si>
    <t>Change in other technical provisions, net of reinsurance (+/-)</t>
  </si>
  <si>
    <t>Special provisions for unit-linked life insurance group, net of reinsurance (+/-)</t>
  </si>
  <si>
    <t>Expenditures for return of premium (bonuses and rebates), net of reinsurance</t>
  </si>
  <si>
    <t>Depending on the result (bonuses)</t>
  </si>
  <si>
    <t>Not depending on the result (rebates)</t>
  </si>
  <si>
    <t>Operating expenditures (for business operations), net</t>
  </si>
  <si>
    <t>Acquisition costs</t>
  </si>
  <si>
    <t>Commission</t>
  </si>
  <si>
    <t>Other acquisition costs</t>
  </si>
  <si>
    <t>Change in deferred acquisition costs (+/-)</t>
  </si>
  <si>
    <t>Administration costs (administrative expenses)</t>
  </si>
  <si>
    <t>Administration costs</t>
  </si>
  <si>
    <t>Depreciation charge</t>
  </si>
  <si>
    <t>Salaries, taxes and contributions from and on salaries</t>
  </si>
  <si>
    <t>Other administrative expenses</t>
  </si>
  <si>
    <t>Investment charges</t>
  </si>
  <si>
    <t>Finance costs</t>
  </si>
  <si>
    <t>Depreciation of land and buildings not intended for business operations of the company</t>
  </si>
  <si>
    <t>Interest expense</t>
  </si>
  <si>
    <t>Impairment of investments</t>
  </si>
  <si>
    <t>Realised losses on investments</t>
  </si>
  <si>
    <t>Unrealised losses on investments</t>
  </si>
  <si>
    <t>Net foreign exchange losses</t>
  </si>
  <si>
    <t>Other investment costs</t>
  </si>
  <si>
    <t>Other technical expenses, net of reinsurance</t>
  </si>
  <si>
    <t>Expenses for preventive operations</t>
  </si>
  <si>
    <t>Other technical expenses of insurance</t>
  </si>
  <si>
    <t>Other expenses, including value adjustments</t>
  </si>
  <si>
    <t>Other operating expenses</t>
  </si>
  <si>
    <t>Profit or loss for the accounting period before tax (+/-)</t>
  </si>
  <si>
    <t>Profit/(loss) before tax</t>
  </si>
  <si>
    <t>Income tax or loss</t>
  </si>
  <si>
    <t>Income tax</t>
  </si>
  <si>
    <t>Current tax expense</t>
  </si>
  <si>
    <t>Deferred tax expense (income)</t>
  </si>
  <si>
    <t>Profit or loss for the accounting period after tax (+/-)</t>
  </si>
  <si>
    <t>Profit/(loss) for the period</t>
  </si>
  <si>
    <r>
      <t xml:space="preserve">Report for the Croatian Financial </t>
    </r>
    <r>
      <rPr>
        <b/>
        <sz val="8"/>
        <color rgb="FF000000"/>
        <rFont val="Calibri"/>
        <family val="2"/>
        <charset val="238"/>
      </rPr>
      <t>Services Supervisory Agency</t>
    </r>
  </si>
  <si>
    <r>
      <t>1.</t>
    </r>
    <r>
      <rPr>
        <sz val="7"/>
        <color theme="1"/>
        <rFont val="Times New Roman"/>
        <family val="1"/>
        <charset val="238"/>
      </rPr>
      <t xml:space="preserve">       </t>
    </r>
    <r>
      <rPr>
        <sz val="10"/>
        <color theme="1"/>
        <rFont val="Calibri"/>
        <family val="2"/>
        <charset val="238"/>
        <scheme val="minor"/>
      </rPr>
      <t>Income and expenses from the sale of land and buildings are recorded on a net basis.</t>
    </r>
  </si>
  <si>
    <r>
      <t>2.</t>
    </r>
    <r>
      <rPr>
        <sz val="7"/>
        <color theme="1"/>
        <rFont val="Times New Roman"/>
        <family val="1"/>
        <charset val="238"/>
      </rPr>
      <t xml:space="preserve">       </t>
    </r>
    <r>
      <rPr>
        <sz val="10"/>
        <color theme="1"/>
        <rFont val="Calibri"/>
        <family val="2"/>
        <charset val="238"/>
        <scheme val="minor"/>
      </rPr>
      <t>Foreign exchange differences are recorded on a gross basis and share in profit of associates is presented as a separate line in the Basic financial statements.</t>
    </r>
  </si>
  <si>
    <r>
      <t>3.</t>
    </r>
    <r>
      <rPr>
        <sz val="7"/>
        <color theme="1"/>
        <rFont val="Times New Roman"/>
        <family val="1"/>
        <charset val="238"/>
      </rPr>
      <t xml:space="preserve">       </t>
    </r>
    <r>
      <rPr>
        <sz val="10"/>
        <color theme="1"/>
        <rFont val="Calibri"/>
        <family val="2"/>
        <charset val="238"/>
        <scheme val="minor"/>
      </rPr>
      <t>Reclassification of other insurance and technical income, net of reinsurance to other operating income and reclassification of other technical costs, net of reinsurance to other operating expenses and netting of income from the sale of tangible assets.</t>
    </r>
  </si>
  <si>
    <r>
      <t>4.</t>
    </r>
    <r>
      <rPr>
        <sz val="7"/>
        <color theme="1"/>
        <rFont val="Times New Roman"/>
        <family val="1"/>
        <charset val="238"/>
      </rPr>
      <t xml:space="preserve">       </t>
    </r>
    <r>
      <rPr>
        <sz val="10"/>
        <color theme="1"/>
        <rFont val="Calibri"/>
        <family val="2"/>
        <charset val="238"/>
        <scheme val="minor"/>
      </rPr>
      <t xml:space="preserve">Reclassification of other revenues and other administrative expenses are presented at net basis in position other operating income/administrative costs. </t>
    </r>
  </si>
  <si>
    <r>
      <t>5.</t>
    </r>
    <r>
      <rPr>
        <sz val="7"/>
        <color theme="1"/>
        <rFont val="Times New Roman"/>
        <family val="1"/>
        <charset val="238"/>
      </rPr>
      <t xml:space="preserve">       </t>
    </r>
    <r>
      <rPr>
        <sz val="10"/>
        <color theme="1"/>
        <rFont val="Calibri"/>
        <family val="2"/>
        <charset val="238"/>
        <scheme val="minor"/>
      </rPr>
      <t>The change in mathematical provision, special provision for life assurance policies where the</t>
    </r>
  </si>
  <si>
    <t>policyholder bears the risk of insurance and expenditure for return of premium (bonuses and rebates) are recorded within claims incurred, net of reinsurance and coinsurance.</t>
  </si>
  <si>
    <t>HRK'000</t>
  </si>
  <si>
    <t>INTANGIBLE ASSETS</t>
  </si>
  <si>
    <t>Intangible assets</t>
  </si>
  <si>
    <t>Goodwill</t>
  </si>
  <si>
    <t>Other intangible assets</t>
  </si>
  <si>
    <t>TANGIBLE ASSETS</t>
  </si>
  <si>
    <t>Property and equipment</t>
  </si>
  <si>
    <t>Land and buildings intended for company business operations</t>
  </si>
  <si>
    <t>Equipment</t>
  </si>
  <si>
    <t>Other tangible assets and inventories</t>
  </si>
  <si>
    <t>INVESTMENTS</t>
  </si>
  <si>
    <t>10,209,340</t>
  </si>
  <si>
    <t>Investments in land and buildings not intended for company business operations</t>
  </si>
  <si>
    <t>1,071,946</t>
  </si>
  <si>
    <t>Investment property</t>
  </si>
  <si>
    <t>Investments in subsidiaries, associates and joint ventures</t>
  </si>
  <si>
    <t>Investments in subsidiaries associates and joint ventures</t>
  </si>
  <si>
    <t>Shares and stakes in subsidiaries</t>
  </si>
  <si>
    <t>Shares and stakes in associates</t>
  </si>
  <si>
    <t>Shares and stakes in joint ventures</t>
  </si>
  <si>
    <t>Financial assets</t>
  </si>
  <si>
    <t>9,064,982</t>
  </si>
  <si>
    <t>Held-to-maturity financial assets</t>
  </si>
  <si>
    <t>2,407,887</t>
  </si>
  <si>
    <t>Held-to-maturity investments</t>
  </si>
  <si>
    <t>Debt financial instruments</t>
  </si>
  <si>
    <t>Other</t>
  </si>
  <si>
    <t>Available-for-sale financial assets</t>
  </si>
  <si>
    <t>5,820,956</t>
  </si>
  <si>
    <t>Equity financial instruments</t>
  </si>
  <si>
    <t>4,522,811</t>
  </si>
  <si>
    <t>Shares in investment funds</t>
  </si>
  <si>
    <t>Financial assets at fair value through profit or loss</t>
  </si>
  <si>
    <t>Derivative financial instruments</t>
  </si>
  <si>
    <t>Loans and receivables</t>
  </si>
  <si>
    <t>Deposits with credit institutions</t>
  </si>
  <si>
    <t>Loans</t>
  </si>
  <si>
    <t>Deposits with cedent</t>
  </si>
  <si>
    <t>INVESTMENTS FOR THE ACCOUNT AND RISK OF LIFE INSURANCE POLICYHOLDERS</t>
  </si>
  <si>
    <t>REINSURER’S SHARE IN TECHNICAL PROVISIONS</t>
  </si>
  <si>
    <t>Reinsurance share in insurance contract provisions</t>
  </si>
  <si>
    <t>Provision for unearned premiums, reinsurance share</t>
  </si>
  <si>
    <t>Mathematical provisions, reinsurance share</t>
  </si>
  <si>
    <t>Claims provisions, reinsurance share</t>
  </si>
  <si>
    <t>Provisions for bonuses and discounts, reinsurance share</t>
  </si>
  <si>
    <t>Equalisation provisions, reinsurance share</t>
  </si>
  <si>
    <t>Other technical provisions, reinsurance share</t>
  </si>
  <si>
    <t>Special provision for unit-linked life insurance group, reinsurance share</t>
  </si>
  <si>
    <t>DEFERRED AND CURRENT TAX ASSETS</t>
  </si>
  <si>
    <t>Deferred tax assets</t>
  </si>
  <si>
    <t>Current tax assets</t>
  </si>
  <si>
    <t xml:space="preserve">RECEIVABLES  </t>
  </si>
  <si>
    <t>1,069,321</t>
  </si>
  <si>
    <t>1,034,150</t>
  </si>
  <si>
    <t>Insurance contract and other receivables</t>
  </si>
  <si>
    <t>Receivables from insurance business</t>
  </si>
  <si>
    <t>From policyholders</t>
  </si>
  <si>
    <t>From insurance agents, or insurance brokers</t>
  </si>
  <si>
    <t>Reinsurance receivables</t>
  </si>
  <si>
    <t>Other receivables</t>
  </si>
  <si>
    <t>Receivables from other insurance business</t>
  </si>
  <si>
    <t>Receivables for income from investments</t>
  </si>
  <si>
    <t>Cash at bank and in hand</t>
  </si>
  <si>
    <t>Cash and cash equivalents</t>
  </si>
  <si>
    <t>Funds in the business account</t>
  </si>
  <si>
    <t>Funds in the account of assets backing mathematical provision</t>
  </si>
  <si>
    <t>Cash on hand</t>
  </si>
  <si>
    <t>Non-current assets held for sale and discontinued operation</t>
  </si>
  <si>
    <t>PREPAID EXPENSES AND ACCRUED INCOME</t>
  </si>
  <si>
    <t>Deferred interest and rent</t>
  </si>
  <si>
    <t>Deferred acquisition costs</t>
  </si>
  <si>
    <t>Other prepayments and accrued income</t>
  </si>
  <si>
    <t>TOTAL ASSETS</t>
  </si>
  <si>
    <t>14,090,808</t>
  </si>
  <si>
    <t>13,926,927</t>
  </si>
  <si>
    <t>Total assets</t>
  </si>
  <si>
    <t>OFF-BALANCE-SHEET ITEMS</t>
  </si>
  <si>
    <t>3,473,739</t>
  </si>
  <si>
    <r>
      <t>Report for the Croatian Financial Se</t>
    </r>
    <r>
      <rPr>
        <b/>
        <sz val="8"/>
        <color rgb="FF000000"/>
        <rFont val="Calibri"/>
        <family val="2"/>
        <charset val="238"/>
      </rPr>
      <t>rvices Supervisory Agency</t>
    </r>
  </si>
  <si>
    <t>Reconciliation of the consolidated statement of financial position prepared in accordance with the HANFA format and the financial statements in accordance with the IFRS reporting framework</t>
  </si>
  <si>
    <r>
      <t>1.</t>
    </r>
    <r>
      <rPr>
        <sz val="7"/>
        <color theme="1"/>
        <rFont val="Times New Roman"/>
        <family val="1"/>
        <charset val="238"/>
      </rPr>
      <t xml:space="preserve">       </t>
    </r>
    <r>
      <rPr>
        <sz val="10"/>
        <color theme="1"/>
        <rFont val="Calibri"/>
        <family val="2"/>
        <charset val="238"/>
        <scheme val="minor"/>
      </rPr>
      <t>Investments held on account and at risk of unit-linked life assurance policyholders is recorded together with financial assets at fair value through profit or loss.</t>
    </r>
  </si>
  <si>
    <r>
      <t>2.</t>
    </r>
    <r>
      <rPr>
        <sz val="7"/>
        <color theme="1"/>
        <rFont val="Times New Roman"/>
        <family val="1"/>
        <charset val="238"/>
      </rPr>
      <t xml:space="preserve">       </t>
    </r>
    <r>
      <rPr>
        <sz val="10"/>
        <color theme="1"/>
        <rFont val="Calibri"/>
        <family val="2"/>
        <charset val="238"/>
        <scheme val="minor"/>
      </rPr>
      <t>Deposits with contractual maturity up to 3 months are recorded together with cash and cash equivalents.</t>
    </r>
  </si>
  <si>
    <r>
      <t>3.</t>
    </r>
    <r>
      <rPr>
        <sz val="7"/>
        <color theme="1"/>
        <rFont val="Times New Roman"/>
        <family val="1"/>
        <charset val="238"/>
      </rPr>
      <t xml:space="preserve">       </t>
    </r>
    <r>
      <rPr>
        <sz val="10"/>
        <color theme="1"/>
        <rFont val="Calibri"/>
        <family val="2"/>
        <charset val="238"/>
        <scheme val="minor"/>
      </rPr>
      <t>Deferred tax assets and liabilities are recorded on a net basis in the Basic financial statements.</t>
    </r>
  </si>
  <si>
    <r>
      <t>4.</t>
    </r>
    <r>
      <rPr>
        <sz val="7"/>
        <color theme="1"/>
        <rFont val="Times New Roman"/>
        <family val="1"/>
        <charset val="238"/>
      </rPr>
      <t xml:space="preserve">       </t>
    </r>
    <r>
      <rPr>
        <sz val="10"/>
        <color theme="1"/>
        <rFont val="Calibri"/>
        <family val="2"/>
        <charset val="238"/>
        <scheme val="minor"/>
      </rPr>
      <t>Internal receivables are offset with corresponding liabilities in the Basic financial statements.</t>
    </r>
  </si>
  <si>
    <r>
      <t>5.</t>
    </r>
    <r>
      <rPr>
        <sz val="7"/>
        <color theme="1"/>
        <rFont val="Times New Roman"/>
        <family val="1"/>
        <charset val="238"/>
      </rPr>
      <t xml:space="preserve">       </t>
    </r>
    <r>
      <rPr>
        <sz val="10"/>
        <color theme="1"/>
        <rFont val="Calibri"/>
        <family val="2"/>
        <charset val="238"/>
        <scheme val="minor"/>
      </rPr>
      <t>Inventories, other assets, current tax assets and prepaid expenses and accrued income are recorded together with insurance contract and other receivables.</t>
    </r>
  </si>
  <si>
    <t>Report for the Croatian Financial Services Supervisory Agency</t>
  </si>
  <si>
    <t>CAPITAL AND RESERVES</t>
  </si>
  <si>
    <t>4,601,148</t>
  </si>
  <si>
    <t>Subscribed share capital</t>
  </si>
  <si>
    <t>Share capital</t>
  </si>
  <si>
    <t>Paid-up capital - ordinary shares</t>
  </si>
  <si>
    <t>Paid-up capital - preference shares</t>
  </si>
  <si>
    <t>Issued shares premiums (capital reserves)</t>
  </si>
  <si>
    <t xml:space="preserve">Issued shares premiums </t>
  </si>
  <si>
    <t>Revaluation reserves</t>
  </si>
  <si>
    <t>Land and buildings</t>
  </si>
  <si>
    <t>Financial assets available-for-sale</t>
  </si>
  <si>
    <t>Other revaluation reserves</t>
  </si>
  <si>
    <t>Reserves</t>
  </si>
  <si>
    <t>Legal reserves</t>
  </si>
  <si>
    <t>Statutory reserves</t>
  </si>
  <si>
    <t>Other reserves</t>
  </si>
  <si>
    <t>Retained profit or transferred loss</t>
  </si>
  <si>
    <t>1,869,526</t>
  </si>
  <si>
    <t>2,231,868</t>
  </si>
  <si>
    <t>Retained profit</t>
  </si>
  <si>
    <t>Accumulated loss (-)</t>
  </si>
  <si>
    <t>Profit or loss for the current accounting period</t>
  </si>
  <si>
    <t>Profit for the current accounting period</t>
  </si>
  <si>
    <t>Loss for the current accounting period ( - )</t>
  </si>
  <si>
    <t>SUBORDINATED LIABILITIES</t>
  </si>
  <si>
    <t>NON-CONTROLLING INTEREST</t>
  </si>
  <si>
    <t>TECHNICAL PROVISIONS</t>
  </si>
  <si>
    <t>7,631,887</t>
  </si>
  <si>
    <t>8,008,369</t>
  </si>
  <si>
    <t>Technical provisions</t>
  </si>
  <si>
    <t>Provisions for unearned premiums, gross amount</t>
  </si>
  <si>
    <t>1,501,495</t>
  </si>
  <si>
    <t>Mathematical provisions, gross amount</t>
  </si>
  <si>
    <t>3,133,364</t>
  </si>
  <si>
    <t>Claims provisions, gross amount</t>
  </si>
  <si>
    <t>2,950,102</t>
  </si>
  <si>
    <t>Provisions for bonuses and discounts, gross amount</t>
  </si>
  <si>
    <t>Equalisation provisions, gross amount</t>
  </si>
  <si>
    <t>Other technical provisions, gross amount</t>
  </si>
  <si>
    <t>SPECIAL PROVISIONS FOR UNIT-LINKED LIFE</t>
  </si>
  <si>
    <t>INSURANCE GROUP, gross amount</t>
  </si>
  <si>
    <t>OTHER PROVISIONS</t>
  </si>
  <si>
    <t>Provisions for pensions and similar liabilities</t>
  </si>
  <si>
    <t>Provisions</t>
  </si>
  <si>
    <t>Other provisions</t>
  </si>
  <si>
    <t>DEFERRED AND CURRENT TAX LIABILITY</t>
  </si>
  <si>
    <t>Deferred tax liability</t>
  </si>
  <si>
    <t>Current tax liability</t>
  </si>
  <si>
    <t>DEPOSIT RETAINED FROM BUSINESS CEDED TO REINSURANCE</t>
  </si>
  <si>
    <t>FINANCIAL LIABILITIES</t>
  </si>
  <si>
    <t>Financial liabilities</t>
  </si>
  <si>
    <t>Financial liabilities at amortized cost</t>
  </si>
  <si>
    <t>Financial liabilities at fair value through profit or loss</t>
  </si>
  <si>
    <t>Borrowings</t>
  </si>
  <si>
    <t>Issued financial instruments payable</t>
  </si>
  <si>
    <t>Other financial liabilities</t>
  </si>
  <si>
    <t>OTHER LIABILITIES</t>
  </si>
  <si>
    <t>Insurance contract and other payables and deferred income</t>
  </si>
  <si>
    <t>Liabilities from direct insurance business</t>
  </si>
  <si>
    <t>Liabilities from co-insurance and reinsurance business</t>
  </si>
  <si>
    <t>Liabilities for sale and discontinued operation</t>
  </si>
  <si>
    <t>Other liabilities</t>
  </si>
  <si>
    <t>ACCRUED EXPENSES AND DEFERRED INCOME</t>
  </si>
  <si>
    <t>Deferred reinsurance commission</t>
  </si>
  <si>
    <t>Other accrued expenses and deferred income</t>
  </si>
  <si>
    <t>TOTAL EQUITY AND LIABILITIES</t>
  </si>
  <si>
    <t>Total equity and liabilities</t>
  </si>
  <si>
    <r>
      <t>1.</t>
    </r>
    <r>
      <rPr>
        <sz val="7"/>
        <color theme="1"/>
        <rFont val="Times New Roman"/>
        <family val="1"/>
        <charset val="238"/>
      </rPr>
      <t xml:space="preserve">       </t>
    </r>
    <r>
      <rPr>
        <sz val="10"/>
        <color theme="1"/>
        <rFont val="Calibri"/>
        <family val="2"/>
        <charset val="238"/>
        <scheme val="minor"/>
      </rPr>
      <t>A special provision for unit-linked life insurance group is recorded within Technical provision while other financial liabilities are shown as Financial liabilities at amortized cost and at fair value through profit or loss</t>
    </r>
  </si>
  <si>
    <r>
      <t>2.</t>
    </r>
    <r>
      <rPr>
        <sz val="7"/>
        <color theme="1"/>
        <rFont val="Times New Roman"/>
        <family val="1"/>
        <charset val="238"/>
      </rPr>
      <t xml:space="preserve">       </t>
    </r>
    <r>
      <rPr>
        <sz val="10"/>
        <color theme="1"/>
        <rFont val="Calibri"/>
        <family val="2"/>
        <charset val="238"/>
        <scheme val="minor"/>
      </rPr>
      <t>Profit or loss for the current accounting period is presented together with retained earnings in the financial statements prepared in accordance with the IFRS reporting framework.</t>
    </r>
  </si>
  <si>
    <r>
      <t>5.</t>
    </r>
    <r>
      <rPr>
        <sz val="7"/>
        <color theme="1"/>
        <rFont val="Times New Roman"/>
        <family val="1"/>
        <charset val="238"/>
      </rPr>
      <t xml:space="preserve">       </t>
    </r>
    <r>
      <rPr>
        <sz val="10"/>
        <color theme="1"/>
        <rFont val="Calibri"/>
        <family val="2"/>
        <charset val="238"/>
        <scheme val="minor"/>
      </rPr>
      <t>Other provisions, other accrued expenses and deferred income and deferred reinsurance commission are recorded in the financial statements prepared in accordance with the IFRS reporting framework within Insurance and other liabilities, provisions and deferred income.</t>
    </r>
  </si>
  <si>
    <t>Statement of cash flow</t>
  </si>
  <si>
    <t>The statement of cash flows has been prepared in accordance with the Ordinance on the structure and content of financial statements of insurance and reinsurance companies ("the Ordinance"), and its preparation is described in detail in the Instructions for completing financial statements of insurance and reinsurance companies, but its presentation differs from the statement of cash flows in the financial statements.</t>
  </si>
  <si>
    <t>The main differences in presentation are described below:</t>
  </si>
  <si>
    <t>1.	Differences in the positions of increase or decrease in assets and liabilities in the statement of cash flows in the financial statements prepared in accordance with the IFRS reporting framework and the statement of cash flows under the Ordinance arise due to differences in the relevant positions of assets and liabilities due to the different presentation in the financial statements compared to the Ordinance. These differences are presented in the adjustments of the statement of financial position (balance sheet).</t>
  </si>
  <si>
    <t>2.	Cash and cash equivalents at the beginning and end of the period presented in the basic financial statements include deposits with contractual maturity up to 3 months as opposed to cash and cash equivalents at the beginning and end of the period presented in the statement of cash flows under the Ordinance.</t>
  </si>
  <si>
    <t>Statement of changes in equity</t>
  </si>
  <si>
    <t>In the statements under the Ordinance, profit/loss for the current year is presented in the eponymous column and in the subsequent period, upon adoption of the Decision of the General Assembly and the Supervisory Board, profit/loss is transferred through Other non-owner changes in equity to Retained earnings, while in the basic financial statements it is presented under Retained earnings.</t>
  </si>
  <si>
    <t>Notes to the financial statements are prepared based on the International Financial Reporting Standards and disclosed within Annual Report. Annual Report is available on the Company's web site, on the web site of Zagreb Stock Exchange and on the web site of SRPI - HANFA.</t>
  </si>
  <si>
    <t>izdavatelji@crosig.hr</t>
  </si>
  <si>
    <t>Deloitte d.o.o.</t>
  </si>
  <si>
    <t>Marina Tonžetić</t>
  </si>
  <si>
    <t>NOTES TO THE FINANCIAL STATEMENTS – TFI</t>
  </si>
  <si>
    <t>a) Information is disclosed in the consolidated and separate financial statements for 2021.</t>
  </si>
  <si>
    <t>b) Information is disclosed in the consolidated and separate financial statements for 2021.</t>
  </si>
  <si>
    <t>c) Information is disclosed in the consolidated and separate financial statements for 2021.</t>
  </si>
  <si>
    <t>d):</t>
  </si>
  <si>
    <t>1) Details are disclosed in the consolidated and separate financial statements for 2021.</t>
  </si>
  <si>
    <t>2) Details are disclosed in the consolidated and separate financial statements for 2021.</t>
  </si>
  <si>
    <t>3) Details are disclosed in the consolidated and separate financial statements for 2021.</t>
  </si>
  <si>
    <t>4) Details are disclosed in the consolidated and separate financial statements for 2021.</t>
  </si>
  <si>
    <t>5) Details are disclosed in the consolidated and separate financial statements for 2021.</t>
  </si>
  <si>
    <t>6) Details are disclosed in the consolidated and separate financial statements for 2021.</t>
  </si>
  <si>
    <t>7) Details are disclosed in the consolidated and separate financial statements for 2021.</t>
  </si>
  <si>
    <t>8) Details are disclosed in the consolidated and separate financial statements for 2021.</t>
  </si>
  <si>
    <t>9) Details are disclosed in the consolidated and separate financial statements for 2021.</t>
  </si>
  <si>
    <t>10) Details are disclosed in the consolidated and separate financial statements for 2021.</t>
  </si>
  <si>
    <t>11) Details are disclosed in the consolidated and separate financial statements for 2021.</t>
  </si>
  <si>
    <t>12) Details are disclosed in the consolidated and separate financial statements for 2021.</t>
  </si>
  <si>
    <t>13) Details are disclosed in the consolidated and separate financial statements for 2021.</t>
  </si>
  <si>
    <t>14) Details are disclosed in the consolidated and separate financial statements for 2021.</t>
  </si>
  <si>
    <t>17) Details are disclosed in the consolidated and separate financial statements for 2021.</t>
  </si>
  <si>
    <t xml:space="preserve">18) The largest group of undertakings of which the undertaking forms part as a controlled group member is also the only group in which the undertaking forms part as a controlled group member.         </t>
  </si>
  <si>
    <t>19) Financial statements are available on the Internet page adris.hr</t>
  </si>
  <si>
    <t>20) Details are disclosed in the consolidated and separate financial statements for 2021.</t>
  </si>
  <si>
    <t>22) Details are disclosed in the consolidated and separate financial statements for 2021.</t>
  </si>
  <si>
    <t>23) Details are disclosed in the consolidated and separate financial statements for 2021.</t>
  </si>
  <si>
    <t>24) Details are disclosed in the consolidated and separate financial statements for 2021.</t>
  </si>
  <si>
    <t>15) The Group has no participation certificates, convertible debentures, warrants, options or similar securities or rights.</t>
  </si>
  <si>
    <t>16) The Group has no shares in companies having unlimited liability.</t>
  </si>
  <si>
    <t>21) The Group has no material arrangement that are not included in the presented financial statements.</t>
  </si>
  <si>
    <t>The reconciliation of the financial statements presribed by the Croatian Financial Services Supervisory Agency's Regulations and the annual financial statements prepared in accordance with IFRSs is presented in the section "Reconciliation of the financial statements and supplementary statements for the Croatian Financial Services Supervisory Agency" in the Annual Report and below.</t>
  </si>
  <si>
    <t>-1,912,630</t>
  </si>
  <si>
    <t>-1,806,466</t>
  </si>
  <si>
    <t>-1,839,829</t>
  </si>
  <si>
    <t>-2,072,382</t>
  </si>
  <si>
    <t>-1,269,506</t>
  </si>
  <si>
    <t>-1,272,604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</si>
</sst>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 &quot;kn&quot;"/>
    <numFmt numFmtId="166" formatCode="0.000"/>
  </numFmts>
  <fonts count="48" x14ac:knownFonts="1">
    <font>
      <sz val="11"/>
      <color theme="1"/>
      <name val="Calibri"/>
      <family val="2"/>
      <scheme val="minor"/>
    </font>
    <font>
      <sz val="11"/>
      <color theme="1"/>
      <name val="Calibri"/>
      <family val="2"/>
      <charset val="238"/>
      <scheme val="minor"/>
    </font>
    <font>
      <b/>
      <sz val="12"/>
      <name val="Arial"/>
      <family val="2"/>
      <charset val="238"/>
    </font>
    <font>
      <b/>
      <sz val="10"/>
      <name val="Arial"/>
      <family val="2"/>
      <charset val="238"/>
    </font>
    <font>
      <b/>
      <sz val="10"/>
      <color indexed="18"/>
      <name val="Arial"/>
      <family val="2"/>
      <charset val="238"/>
    </font>
    <font>
      <sz val="10"/>
      <name val="Arial"/>
      <family val="2"/>
      <charset val="238"/>
    </font>
    <font>
      <b/>
      <sz val="8"/>
      <name val="Arial"/>
      <family val="2"/>
      <charset val="238"/>
    </font>
    <font>
      <b/>
      <sz val="9"/>
      <color indexed="18"/>
      <name val="Arial"/>
      <family val="2"/>
      <charset val="238"/>
    </font>
    <font>
      <sz val="10"/>
      <color indexed="18"/>
      <name val="Arial"/>
      <family val="2"/>
      <charset val="238"/>
    </font>
    <font>
      <sz val="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sz val="9"/>
      <name val="Arial"/>
      <family val="2"/>
      <charset val="238"/>
    </font>
    <font>
      <b/>
      <sz val="8"/>
      <color indexed="12"/>
      <name val="Arial"/>
      <family val="2"/>
      <charset val="238"/>
    </font>
    <font>
      <b/>
      <sz val="9"/>
      <name val="Arial"/>
      <family val="2"/>
      <charset val="238"/>
    </font>
    <font>
      <b/>
      <sz val="8.5"/>
      <name val="Arial"/>
      <family val="2"/>
      <charset val="238"/>
    </font>
    <font>
      <sz val="8.5"/>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1"/>
      <name val="Calibri"/>
      <family val="2"/>
    </font>
    <font>
      <b/>
      <sz val="9"/>
      <color rgb="FF000080"/>
      <name val="Arial"/>
      <family val="2"/>
      <charset val="238"/>
    </font>
    <font>
      <sz val="8"/>
      <color theme="1"/>
      <name val="Arial"/>
      <family val="2"/>
      <charset val="238"/>
    </font>
    <font>
      <b/>
      <sz val="8"/>
      <color rgb="FF000080"/>
      <name val="Arial"/>
      <family val="2"/>
      <charset val="238"/>
    </font>
    <font>
      <b/>
      <sz val="8"/>
      <color theme="1"/>
      <name val="Arial"/>
      <family val="2"/>
      <charset val="238"/>
    </font>
    <font>
      <b/>
      <sz val="8"/>
      <color rgb="FF0000FF"/>
      <name val="Arial"/>
      <family val="2"/>
      <charset val="238"/>
    </font>
    <font>
      <sz val="8"/>
      <color theme="1"/>
      <name val="Calibri"/>
      <family val="2"/>
      <scheme val="minor"/>
    </font>
    <font>
      <sz val="7"/>
      <color theme="1"/>
      <name val="Times New Roman"/>
      <family val="1"/>
      <charset val="238"/>
    </font>
    <font>
      <b/>
      <sz val="8"/>
      <color theme="1"/>
      <name val="Calibri"/>
      <family val="2"/>
      <charset val="238"/>
    </font>
    <font>
      <b/>
      <sz val="8"/>
      <color rgb="FF000000"/>
      <name val="Calibri"/>
      <family val="2"/>
      <charset val="238"/>
    </font>
    <font>
      <sz val="8"/>
      <color theme="1"/>
      <name val="Calibri"/>
      <family val="2"/>
      <charset val="238"/>
    </font>
    <font>
      <sz val="8"/>
      <color rgb="FF000000"/>
      <name val="Calibri"/>
      <family val="2"/>
      <charset val="238"/>
    </font>
    <font>
      <i/>
      <sz val="8"/>
      <color rgb="FF000000"/>
      <name val="Calibri"/>
      <family val="2"/>
      <charset val="238"/>
    </font>
    <font>
      <sz val="10"/>
      <color theme="1"/>
      <name val="Calibri"/>
      <family val="2"/>
      <charset val="238"/>
      <scheme val="minor"/>
    </font>
    <font>
      <sz val="10"/>
      <color theme="1"/>
      <name val="Arial"/>
      <family val="2"/>
      <charset val="238"/>
    </font>
    <font>
      <b/>
      <i/>
      <sz val="11"/>
      <color theme="1"/>
      <name val="Calibri"/>
      <family val="2"/>
      <charset val="238"/>
      <scheme val="minor"/>
    </font>
    <font>
      <b/>
      <i/>
      <sz val="10"/>
      <color theme="1"/>
      <name val="Calibri"/>
      <family val="2"/>
      <charset val="238"/>
    </font>
  </fonts>
  <fills count="13">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lightGray">
        <fgColor indexed="22"/>
        <bgColor theme="4" tint="0.79998168889431442"/>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FFFFF"/>
        <bgColor indexed="64"/>
      </patternFill>
    </fill>
  </fills>
  <borders count="36">
    <border>
      <left/>
      <right/>
      <top/>
      <bottom/>
      <diagonal/>
    </border>
    <border>
      <left/>
      <right/>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medium">
        <color indexed="22"/>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medium">
        <color indexed="22"/>
      </top>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s>
  <cellStyleXfs count="3">
    <xf numFmtId="0" fontId="0" fillId="0" borderId="0"/>
    <xf numFmtId="0" fontId="1" fillId="0" borderId="0"/>
    <xf numFmtId="0" fontId="1" fillId="0" borderId="0"/>
  </cellStyleXfs>
  <cellXfs count="282">
    <xf numFmtId="0" fontId="0" fillId="0" borderId="0" xfId="0"/>
    <xf numFmtId="0" fontId="0" fillId="0" borderId="0" xfId="0" applyProtection="1"/>
    <xf numFmtId="0" fontId="4" fillId="2" borderId="1" xfId="0" applyFont="1" applyFill="1" applyBorder="1" applyAlignment="1" applyProtection="1">
      <alignment horizontal="center" vertical="top" wrapText="1"/>
    </xf>
    <xf numFmtId="0" fontId="0" fillId="2" borderId="1" xfId="0" applyFill="1" applyBorder="1" applyAlignment="1" applyProtection="1">
      <alignment horizontal="center" vertical="top" wrapText="1"/>
    </xf>
    <xf numFmtId="0" fontId="6" fillId="3" borderId="13" xfId="0" applyFont="1" applyFill="1" applyBorder="1" applyAlignment="1" applyProtection="1">
      <alignment horizontal="center" vertical="center"/>
    </xf>
    <xf numFmtId="164" fontId="6" fillId="5" borderId="13"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0" fontId="5" fillId="0" borderId="0" xfId="0" applyFont="1" applyFill="1" applyProtection="1"/>
    <xf numFmtId="0" fontId="5" fillId="0" borderId="0" xfId="0" applyFont="1" applyProtection="1"/>
    <xf numFmtId="0" fontId="15" fillId="3" borderId="5"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xf>
    <xf numFmtId="164" fontId="6" fillId="5" borderId="10" xfId="0" applyNumberFormat="1" applyFont="1" applyFill="1" applyBorder="1" applyAlignment="1" applyProtection="1">
      <alignment horizontal="center" vertical="center"/>
    </xf>
    <xf numFmtId="164" fontId="6" fillId="5" borderId="11" xfId="0" applyNumberFormat="1" applyFont="1" applyFill="1" applyBorder="1" applyAlignment="1" applyProtection="1">
      <alignment horizontal="center" vertical="center"/>
    </xf>
    <xf numFmtId="164" fontId="6" fillId="0" borderId="11" xfId="0" applyNumberFormat="1" applyFont="1" applyFill="1" applyBorder="1" applyAlignment="1" applyProtection="1">
      <alignment horizontal="center" vertical="center"/>
    </xf>
    <xf numFmtId="164" fontId="6" fillId="5" borderId="12" xfId="0" applyNumberFormat="1" applyFont="1" applyFill="1" applyBorder="1" applyAlignment="1" applyProtection="1">
      <alignment horizontal="center" vertical="center"/>
    </xf>
    <xf numFmtId="0" fontId="0" fillId="0" borderId="0" xfId="0" applyFill="1" applyProtection="1"/>
    <xf numFmtId="3" fontId="0" fillId="0" borderId="0" xfId="0" applyNumberFormat="1" applyFill="1" applyProtection="1"/>
    <xf numFmtId="49" fontId="3" fillId="2" borderId="0" xfId="0" applyNumberFormat="1" applyFont="1" applyFill="1" applyBorder="1" applyAlignment="1" applyProtection="1">
      <alignment horizontal="center" vertical="top" wrapText="1"/>
    </xf>
    <xf numFmtId="49" fontId="5" fillId="2" borderId="0" xfId="0" applyNumberFormat="1" applyFont="1" applyFill="1" applyBorder="1" applyAlignment="1" applyProtection="1">
      <alignment horizontal="center" vertical="top" wrapText="1"/>
    </xf>
    <xf numFmtId="0" fontId="5" fillId="2" borderId="0" xfId="0" applyFont="1" applyFill="1" applyBorder="1" applyAlignment="1" applyProtection="1">
      <alignment horizontal="center" vertical="top" wrapText="1"/>
    </xf>
    <xf numFmtId="49" fontId="6" fillId="3" borderId="13"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right"/>
    </xf>
    <xf numFmtId="3" fontId="0" fillId="0" borderId="0" xfId="0" applyNumberFormat="1" applyFill="1" applyBorder="1" applyProtection="1"/>
    <xf numFmtId="0" fontId="3" fillId="0" borderId="0" xfId="0" applyFont="1" applyFill="1" applyProtection="1"/>
    <xf numFmtId="164" fontId="15" fillId="0" borderId="13" xfId="0" applyNumberFormat="1" applyFont="1" applyFill="1" applyBorder="1" applyAlignment="1" applyProtection="1">
      <alignment horizontal="center" vertical="center"/>
    </xf>
    <xf numFmtId="3" fontId="0" fillId="0" borderId="0" xfId="0" applyNumberFormat="1" applyProtection="1"/>
    <xf numFmtId="164" fontId="15" fillId="5" borderId="13" xfId="0" applyNumberFormat="1" applyFont="1" applyFill="1" applyBorder="1" applyAlignment="1" applyProtection="1">
      <alignment horizontal="center" vertical="center"/>
    </xf>
    <xf numFmtId="49" fontId="0" fillId="0" borderId="0" xfId="0" applyNumberFormat="1" applyProtection="1"/>
    <xf numFmtId="3" fontId="0" fillId="2" borderId="1" xfId="0" applyNumberFormat="1" applyFill="1" applyBorder="1" applyAlignment="1" applyProtection="1">
      <alignment horizontal="center" vertical="top" wrapText="1"/>
    </xf>
    <xf numFmtId="3" fontId="5" fillId="0" borderId="1" xfId="0" applyNumberFormat="1" applyFont="1" applyFill="1" applyBorder="1" applyAlignment="1" applyProtection="1">
      <alignment horizontal="center" vertical="top" wrapText="1"/>
    </xf>
    <xf numFmtId="3" fontId="0" fillId="2" borderId="1" xfId="0" applyNumberFormat="1" applyFill="1" applyBorder="1" applyAlignment="1" applyProtection="1">
      <alignment horizontal="right" vertical="top" wrapText="1"/>
    </xf>
    <xf numFmtId="3" fontId="6" fillId="3" borderId="13" xfId="0" applyNumberFormat="1" applyFont="1" applyFill="1" applyBorder="1" applyAlignment="1" applyProtection="1">
      <alignment horizontal="center" vertical="center" wrapText="1"/>
    </xf>
    <xf numFmtId="3" fontId="6" fillId="3" borderId="13" xfId="0" applyNumberFormat="1" applyFont="1" applyFill="1" applyBorder="1" applyAlignment="1" applyProtection="1">
      <alignment horizontal="center" vertical="center"/>
    </xf>
    <xf numFmtId="3" fontId="10" fillId="5" borderId="13" xfId="0" applyNumberFormat="1" applyFont="1" applyFill="1" applyBorder="1" applyAlignment="1" applyProtection="1">
      <alignment horizontal="right" vertical="center" shrinkToFit="1"/>
    </xf>
    <xf numFmtId="3" fontId="9" fillId="0" borderId="13" xfId="0" applyNumberFormat="1" applyFont="1" applyFill="1" applyBorder="1" applyAlignment="1" applyProtection="1">
      <alignment horizontal="right" vertical="center" shrinkToFit="1"/>
      <protection locked="0"/>
    </xf>
    <xf numFmtId="3" fontId="9" fillId="0" borderId="13" xfId="0" applyNumberFormat="1" applyFont="1" applyBorder="1" applyAlignment="1" applyProtection="1">
      <alignment horizontal="right" vertical="center" shrinkToFit="1"/>
      <protection locked="0"/>
    </xf>
    <xf numFmtId="3" fontId="6" fillId="3" borderId="5" xfId="0" applyNumberFormat="1" applyFont="1" applyFill="1" applyBorder="1" applyAlignment="1" applyProtection="1">
      <alignment horizontal="center" vertical="center" wrapText="1"/>
    </xf>
    <xf numFmtId="3" fontId="6" fillId="3" borderId="9" xfId="0" applyNumberFormat="1" applyFont="1" applyFill="1" applyBorder="1" applyAlignment="1" applyProtection="1">
      <alignment horizontal="center" vertical="center" wrapText="1"/>
    </xf>
    <xf numFmtId="3" fontId="10" fillId="5" borderId="10" xfId="0" applyNumberFormat="1" applyFont="1" applyFill="1" applyBorder="1" applyAlignment="1" applyProtection="1">
      <alignment vertical="center" shrinkToFit="1"/>
    </xf>
    <xf numFmtId="3" fontId="10" fillId="5" borderId="11" xfId="0" applyNumberFormat="1" applyFont="1" applyFill="1" applyBorder="1" applyAlignment="1" applyProtection="1">
      <alignment vertical="center" shrinkToFit="1"/>
    </xf>
    <xf numFmtId="3" fontId="10" fillId="5" borderId="12" xfId="0" applyNumberFormat="1" applyFont="1" applyFill="1" applyBorder="1" applyAlignment="1" applyProtection="1">
      <alignment vertical="center" shrinkToFit="1"/>
    </xf>
    <xf numFmtId="3" fontId="5" fillId="0" borderId="0" xfId="0" applyNumberFormat="1" applyFont="1" applyProtection="1"/>
    <xf numFmtId="3" fontId="5" fillId="2" borderId="0" xfId="0" applyNumberFormat="1" applyFont="1" applyFill="1" applyBorder="1" applyAlignment="1" applyProtection="1">
      <alignment horizontal="center" wrapText="1"/>
    </xf>
    <xf numFmtId="3" fontId="9" fillId="2" borderId="0" xfId="0" applyNumberFormat="1" applyFont="1" applyFill="1" applyBorder="1" applyAlignment="1" applyProtection="1">
      <alignment vertical="center"/>
    </xf>
    <xf numFmtId="3" fontId="13" fillId="6" borderId="13" xfId="0" applyNumberFormat="1" applyFont="1" applyFill="1" applyBorder="1" applyAlignment="1" applyProtection="1">
      <alignment horizontal="right" vertical="center" shrinkToFit="1"/>
    </xf>
    <xf numFmtId="3" fontId="9" fillId="5" borderId="13" xfId="0" applyNumberFormat="1" applyFont="1" applyFill="1" applyBorder="1" applyAlignment="1" applyProtection="1">
      <alignment horizontal="right" vertical="center" shrinkToFit="1"/>
    </xf>
    <xf numFmtId="0" fontId="19" fillId="2" borderId="15" xfId="0" applyFont="1" applyFill="1" applyBorder="1"/>
    <xf numFmtId="0" fontId="0" fillId="2" borderId="16" xfId="0" applyFill="1" applyBorder="1"/>
    <xf numFmtId="0" fontId="21" fillId="2" borderId="17"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8"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21" xfId="0" applyFont="1" applyFill="1" applyBorder="1" applyAlignment="1">
      <alignment vertical="center"/>
    </xf>
    <xf numFmtId="0" fontId="24" fillId="0" borderId="0" xfId="0" applyFont="1" applyFill="1"/>
    <xf numFmtId="0" fontId="15" fillId="2" borderId="17" xfId="0" applyFont="1" applyFill="1" applyBorder="1" applyAlignment="1">
      <alignment vertical="center" wrapText="1"/>
    </xf>
    <xf numFmtId="0" fontId="15" fillId="2" borderId="0" xfId="0" applyFont="1" applyFill="1" applyBorder="1" applyAlignment="1">
      <alignment horizontal="right" vertical="center" wrapText="1"/>
    </xf>
    <xf numFmtId="0" fontId="15" fillId="2" borderId="0" xfId="0" applyFont="1" applyFill="1" applyBorder="1" applyAlignment="1">
      <alignment vertical="center" wrapText="1"/>
    </xf>
    <xf numFmtId="14" fontId="15" fillId="8" borderId="0" xfId="0" applyNumberFormat="1" applyFont="1" applyFill="1" applyBorder="1" applyAlignment="1" applyProtection="1">
      <alignment horizontal="center" vertical="center"/>
      <protection locked="0"/>
    </xf>
    <xf numFmtId="0" fontId="13" fillId="2" borderId="18" xfId="0" applyFont="1" applyFill="1" applyBorder="1" applyAlignment="1">
      <alignment vertical="center"/>
    </xf>
    <xf numFmtId="14" fontId="15" fillId="9" borderId="0" xfId="0" applyNumberFormat="1" applyFont="1" applyFill="1" applyBorder="1" applyAlignment="1" applyProtection="1">
      <alignment horizontal="center" vertical="center"/>
      <protection locked="0"/>
    </xf>
    <xf numFmtId="0" fontId="0" fillId="10" borderId="0" xfId="0" applyFill="1"/>
    <xf numFmtId="0" fontId="0" fillId="2" borderId="18" xfId="0" applyFill="1" applyBorder="1"/>
    <xf numFmtId="0" fontId="22" fillId="2" borderId="17" xfId="0" applyFont="1" applyFill="1" applyBorder="1"/>
    <xf numFmtId="0" fontId="22" fillId="2" borderId="0" xfId="0" applyFont="1" applyFill="1" applyBorder="1"/>
    <xf numFmtId="0" fontId="22" fillId="2" borderId="0" xfId="0" applyFont="1" applyFill="1" applyBorder="1" applyAlignment="1">
      <alignment vertical="center"/>
    </xf>
    <xf numFmtId="0" fontId="22" fillId="2" borderId="18" xfId="0" applyFont="1" applyFill="1" applyBorder="1" applyAlignment="1">
      <alignment vertical="center"/>
    </xf>
    <xf numFmtId="0" fontId="22" fillId="2" borderId="17" xfId="0" applyFont="1" applyFill="1" applyBorder="1" applyAlignment="1">
      <alignment wrapText="1"/>
    </xf>
    <xf numFmtId="0" fontId="22" fillId="2" borderId="18" xfId="0" applyFont="1" applyFill="1" applyBorder="1" applyAlignment="1">
      <alignment wrapText="1"/>
    </xf>
    <xf numFmtId="0" fontId="22" fillId="2" borderId="0" xfId="0" applyFont="1" applyFill="1" applyBorder="1" applyAlignment="1">
      <alignment wrapText="1"/>
    </xf>
    <xf numFmtId="0" fontId="22" fillId="2" borderId="18" xfId="0" applyFont="1" applyFill="1" applyBorder="1"/>
    <xf numFmtId="0" fontId="13" fillId="2" borderId="0" xfId="0" applyFont="1" applyFill="1" applyBorder="1" applyAlignment="1">
      <alignment horizontal="right" vertical="center" wrapText="1"/>
    </xf>
    <xf numFmtId="0" fontId="23" fillId="2" borderId="18" xfId="0" applyFont="1" applyFill="1" applyBorder="1" applyAlignment="1">
      <alignment vertical="center"/>
    </xf>
    <xf numFmtId="0" fontId="23" fillId="2" borderId="0" xfId="0" applyFont="1" applyFill="1" applyBorder="1" applyAlignment="1">
      <alignment vertical="center"/>
    </xf>
    <xf numFmtId="0" fontId="22" fillId="2" borderId="0" xfId="0" applyFont="1" applyFill="1" applyBorder="1" applyAlignment="1">
      <alignment vertical="top"/>
    </xf>
    <xf numFmtId="0" fontId="15" fillId="7" borderId="22" xfId="0" applyFont="1" applyFill="1" applyBorder="1" applyAlignment="1" applyProtection="1">
      <alignment horizontal="center" vertical="center"/>
      <protection locked="0"/>
    </xf>
    <xf numFmtId="0" fontId="15" fillId="2" borderId="0" xfId="0" applyFont="1" applyFill="1" applyBorder="1" applyAlignment="1">
      <alignment vertical="center"/>
    </xf>
    <xf numFmtId="0" fontId="25" fillId="2" borderId="0" xfId="0" applyFont="1" applyFill="1" applyBorder="1" applyAlignment="1"/>
    <xf numFmtId="0" fontId="26" fillId="2" borderId="0" xfId="0" applyFont="1" applyFill="1" applyBorder="1" applyAlignment="1">
      <alignment vertical="center"/>
    </xf>
    <xf numFmtId="0" fontId="27" fillId="2" borderId="18" xfId="0" applyFont="1" applyFill="1" applyBorder="1" applyAlignment="1">
      <alignment vertical="center"/>
    </xf>
    <xf numFmtId="0" fontId="15" fillId="2" borderId="0" xfId="0" applyFont="1" applyFill="1" applyBorder="1" applyAlignment="1">
      <alignment horizontal="center" vertical="center"/>
    </xf>
    <xf numFmtId="0" fontId="29" fillId="2" borderId="0" xfId="0" applyFont="1" applyFill="1" applyBorder="1" applyAlignment="1">
      <alignment vertical="center"/>
    </xf>
    <xf numFmtId="0" fontId="30" fillId="2" borderId="0" xfId="0" applyFont="1" applyFill="1" applyBorder="1" applyAlignment="1">
      <alignment vertical="center"/>
    </xf>
    <xf numFmtId="0" fontId="28" fillId="2" borderId="18" xfId="0" applyFont="1" applyFill="1" applyBorder="1" applyAlignment="1">
      <alignment vertical="center"/>
    </xf>
    <xf numFmtId="0" fontId="13" fillId="2" borderId="18" xfId="0" applyFont="1" applyFill="1" applyBorder="1" applyAlignment="1">
      <alignment horizontal="center" vertical="center"/>
    </xf>
    <xf numFmtId="0" fontId="22" fillId="2" borderId="0" xfId="0" applyFont="1" applyFill="1" applyBorder="1" applyAlignment="1">
      <alignment vertical="top" wrapText="1"/>
    </xf>
    <xf numFmtId="0" fontId="22" fillId="2" borderId="17" xfId="0" applyFont="1" applyFill="1" applyBorder="1" applyAlignment="1">
      <alignment vertical="top"/>
    </xf>
    <xf numFmtId="0" fontId="25" fillId="2" borderId="18" xfId="0" applyFont="1" applyFill="1" applyBorder="1"/>
    <xf numFmtId="0" fontId="0" fillId="2" borderId="19" xfId="0" applyFill="1" applyBorder="1"/>
    <xf numFmtId="0" fontId="0" fillId="2" borderId="1" xfId="0" applyFill="1" applyBorder="1"/>
    <xf numFmtId="0" fontId="0" fillId="2" borderId="20" xfId="0" applyFill="1" applyBorder="1"/>
    <xf numFmtId="3" fontId="9" fillId="5" borderId="13" xfId="0" applyNumberFormat="1" applyFont="1" applyFill="1" applyBorder="1" applyAlignment="1" applyProtection="1">
      <alignment horizontal="right" vertical="center" shrinkToFit="1"/>
      <protection locked="0"/>
    </xf>
    <xf numFmtId="0" fontId="22" fillId="2" borderId="0" xfId="0" applyFont="1" applyFill="1" applyBorder="1"/>
    <xf numFmtId="0" fontId="22" fillId="2" borderId="0" xfId="0" applyFont="1" applyFill="1" applyBorder="1" applyAlignment="1">
      <alignment vertical="top"/>
    </xf>
    <xf numFmtId="1" fontId="15" fillId="7" borderId="22" xfId="1" applyNumberFormat="1" applyFont="1" applyFill="1" applyBorder="1" applyAlignment="1" applyProtection="1">
      <alignment horizontal="center" vertical="center"/>
      <protection locked="0"/>
    </xf>
    <xf numFmtId="0" fontId="15" fillId="7" borderId="22" xfId="1" applyFont="1" applyFill="1" applyBorder="1" applyAlignment="1" applyProtection="1">
      <alignment horizontal="center" vertical="center"/>
      <protection locked="0"/>
    </xf>
    <xf numFmtId="49" fontId="15" fillId="7" borderId="22" xfId="0" applyNumberFormat="1" applyFont="1" applyFill="1" applyBorder="1" applyAlignment="1" applyProtection="1">
      <alignment horizontal="center" vertical="center"/>
      <protection locked="0"/>
    </xf>
    <xf numFmtId="0" fontId="15" fillId="7" borderId="20" xfId="2" quotePrefix="1" applyFont="1" applyFill="1" applyBorder="1" applyAlignment="1" applyProtection="1">
      <alignment horizontal="center" vertical="center"/>
      <protection locked="0"/>
    </xf>
    <xf numFmtId="0" fontId="15" fillId="7" borderId="22" xfId="2" quotePrefix="1" applyFont="1" applyFill="1" applyBorder="1" applyAlignment="1" applyProtection="1">
      <alignment horizontal="center" vertical="center"/>
      <protection locked="0"/>
    </xf>
    <xf numFmtId="0" fontId="15" fillId="7" borderId="22" xfId="2" applyFont="1" applyFill="1" applyBorder="1" applyAlignment="1" applyProtection="1">
      <alignment horizontal="center" vertical="center"/>
      <protection locked="0"/>
    </xf>
    <xf numFmtId="3" fontId="9" fillId="0" borderId="11" xfId="0" applyNumberFormat="1" applyFont="1" applyBorder="1" applyAlignment="1" applyProtection="1">
      <alignment vertical="center" shrinkToFit="1"/>
      <protection locked="0"/>
    </xf>
    <xf numFmtId="3" fontId="13" fillId="0" borderId="13" xfId="0" applyNumberFormat="1" applyFont="1" applyBorder="1" applyAlignment="1" applyProtection="1">
      <alignment horizontal="right" vertical="center" shrinkToFit="1"/>
      <protection locked="0"/>
    </xf>
    <xf numFmtId="0" fontId="40" fillId="0" borderId="28" xfId="0" applyFont="1" applyBorder="1" applyAlignment="1">
      <alignment vertical="center" wrapText="1"/>
    </xf>
    <xf numFmtId="0" fontId="40" fillId="0" borderId="29" xfId="0" applyFont="1" applyBorder="1" applyAlignment="1">
      <alignment horizontal="center" vertical="center"/>
    </xf>
    <xf numFmtId="0" fontId="40" fillId="11" borderId="28" xfId="0" applyFont="1" applyFill="1" applyBorder="1" applyAlignment="1">
      <alignment vertical="center" wrapText="1"/>
    </xf>
    <xf numFmtId="0" fontId="41" fillId="0" borderId="29" xfId="0" applyFont="1" applyBorder="1" applyAlignment="1">
      <alignment horizontal="right" vertical="center"/>
    </xf>
    <xf numFmtId="0" fontId="42" fillId="0" borderId="29" xfId="0" applyFont="1" applyBorder="1" applyAlignment="1">
      <alignment vertical="center"/>
    </xf>
    <xf numFmtId="0" fontId="42" fillId="0" borderId="28" xfId="0" applyFont="1" applyBorder="1" applyAlignment="1">
      <alignment vertical="center" wrapText="1"/>
    </xf>
    <xf numFmtId="0" fontId="42" fillId="12" borderId="28" xfId="0" applyFont="1" applyFill="1" applyBorder="1" applyAlignment="1">
      <alignment vertical="center" wrapText="1"/>
    </xf>
    <xf numFmtId="0" fontId="42" fillId="0" borderId="29" xfId="0" applyFont="1" applyBorder="1" applyAlignment="1">
      <alignment vertical="center" wrapText="1"/>
    </xf>
    <xf numFmtId="0" fontId="42" fillId="11" borderId="28" xfId="0" applyFont="1" applyFill="1" applyBorder="1" applyAlignment="1">
      <alignment vertical="center" wrapText="1"/>
    </xf>
    <xf numFmtId="0" fontId="43" fillId="0" borderId="28" xfId="0" applyFont="1" applyBorder="1" applyAlignment="1">
      <alignment vertical="center" wrapText="1"/>
    </xf>
    <xf numFmtId="0" fontId="43" fillId="12" borderId="28" xfId="0" applyFont="1" applyFill="1" applyBorder="1" applyAlignment="1">
      <alignment vertical="center" wrapText="1"/>
    </xf>
    <xf numFmtId="0" fontId="39" fillId="0" borderId="29" xfId="0" applyFont="1" applyBorder="1" applyAlignment="1">
      <alignment horizontal="right" vertical="center"/>
    </xf>
    <xf numFmtId="0" fontId="42" fillId="0" borderId="28" xfId="0" applyFont="1" applyBorder="1" applyAlignment="1">
      <alignment vertical="center"/>
    </xf>
    <xf numFmtId="0" fontId="40" fillId="0" borderId="29" xfId="0" applyFont="1" applyBorder="1" applyAlignment="1">
      <alignment vertical="center"/>
    </xf>
    <xf numFmtId="0" fontId="40" fillId="0" borderId="33" xfId="0" applyFont="1" applyBorder="1" applyAlignment="1">
      <alignment horizontal="center" vertical="center"/>
    </xf>
    <xf numFmtId="0" fontId="40" fillId="0" borderId="29" xfId="0" applyFont="1" applyBorder="1" applyAlignment="1">
      <alignment horizontal="center" vertical="center" wrapText="1"/>
    </xf>
    <xf numFmtId="0" fontId="40" fillId="11" borderId="34" xfId="0" applyFont="1" applyFill="1" applyBorder="1" applyAlignment="1">
      <alignment vertical="center" wrapText="1"/>
    </xf>
    <xf numFmtId="0" fontId="41" fillId="0" borderId="28" xfId="0" applyFont="1" applyBorder="1" applyAlignment="1">
      <alignment horizontal="right" vertical="center"/>
    </xf>
    <xf numFmtId="0" fontId="41" fillId="0" borderId="29" xfId="0" applyFont="1" applyBorder="1" applyAlignment="1">
      <alignment horizontal="right" vertical="center" wrapText="1"/>
    </xf>
    <xf numFmtId="0" fontId="42" fillId="0" borderId="34" xfId="0" applyFont="1" applyBorder="1" applyAlignment="1">
      <alignment vertical="center" wrapText="1"/>
    </xf>
    <xf numFmtId="0" fontId="40" fillId="0" borderId="34" xfId="0" applyFont="1" applyBorder="1" applyAlignment="1">
      <alignment vertical="center" wrapText="1"/>
    </xf>
    <xf numFmtId="0" fontId="43" fillId="0" borderId="34" xfId="0" applyFont="1" applyBorder="1" applyAlignment="1">
      <alignment vertical="center" wrapText="1"/>
    </xf>
    <xf numFmtId="0" fontId="41" fillId="0" borderId="28" xfId="0" applyFont="1" applyBorder="1" applyAlignment="1">
      <alignment horizontal="right" vertical="center" wrapText="1"/>
    </xf>
    <xf numFmtId="0" fontId="41" fillId="0" borderId="33" xfId="0" applyFont="1" applyBorder="1" applyAlignment="1">
      <alignment horizontal="right" vertical="center"/>
    </xf>
    <xf numFmtId="0" fontId="39" fillId="0" borderId="28" xfId="0" applyFont="1" applyBorder="1" applyAlignment="1">
      <alignment horizontal="right" vertical="center"/>
    </xf>
    <xf numFmtId="0" fontId="39" fillId="0" borderId="29" xfId="0" applyFont="1" applyBorder="1" applyAlignment="1">
      <alignment horizontal="right" vertical="center" wrapText="1"/>
    </xf>
    <xf numFmtId="0" fontId="40" fillId="0" borderId="29" xfId="0" applyFont="1" applyBorder="1" applyAlignment="1">
      <alignment vertical="center" wrapText="1"/>
    </xf>
    <xf numFmtId="0" fontId="40" fillId="12" borderId="34" xfId="0" applyFont="1" applyFill="1" applyBorder="1" applyAlignment="1">
      <alignment vertical="center" wrapText="1"/>
    </xf>
    <xf numFmtId="0" fontId="41" fillId="0" borderId="29" xfId="0" applyFont="1" applyBorder="1" applyAlignment="1">
      <alignment vertical="center" wrapText="1"/>
    </xf>
    <xf numFmtId="0" fontId="40" fillId="12" borderId="35" xfId="0" applyFont="1" applyFill="1" applyBorder="1" applyAlignment="1">
      <alignment vertical="center" wrapText="1"/>
    </xf>
    <xf numFmtId="0" fontId="46" fillId="0" borderId="0" xfId="0" applyFont="1"/>
    <xf numFmtId="0" fontId="47" fillId="0" borderId="0" xfId="0" applyFont="1" applyAlignment="1">
      <alignment horizontal="justify" vertical="center"/>
    </xf>
    <xf numFmtId="0" fontId="3" fillId="0" borderId="0" xfId="0" applyFont="1"/>
    <xf numFmtId="0" fontId="45" fillId="0" borderId="0" xfId="0" applyFont="1"/>
    <xf numFmtId="0" fontId="22" fillId="2" borderId="0" xfId="0" applyFont="1" applyFill="1" applyBorder="1" applyAlignment="1">
      <alignment vertical="top"/>
    </xf>
    <xf numFmtId="0" fontId="22" fillId="2" borderId="0" xfId="0" applyFont="1" applyFill="1" applyBorder="1"/>
    <xf numFmtId="0" fontId="13" fillId="2" borderId="15" xfId="0" applyFont="1" applyFill="1" applyBorder="1" applyAlignment="1">
      <alignment horizontal="left" vertical="center" wrapText="1"/>
    </xf>
    <xf numFmtId="0" fontId="13" fillId="2" borderId="17" xfId="0" applyFont="1" applyFill="1" applyBorder="1" applyAlignment="1">
      <alignment horizontal="right" vertical="center" wrapText="1"/>
    </xf>
    <xf numFmtId="0" fontId="13" fillId="2" borderId="0" xfId="0" applyFont="1" applyFill="1" applyBorder="1" applyAlignment="1">
      <alignment horizontal="right" vertical="center" wrapText="1"/>
    </xf>
    <xf numFmtId="0" fontId="15" fillId="7" borderId="19" xfId="0" applyFont="1" applyFill="1" applyBorder="1" applyAlignment="1" applyProtection="1">
      <alignment vertical="center"/>
      <protection locked="0"/>
    </xf>
    <xf numFmtId="0" fontId="15" fillId="7" borderId="1" xfId="0" applyFont="1" applyFill="1" applyBorder="1" applyAlignment="1" applyProtection="1">
      <alignment vertical="center"/>
      <protection locked="0"/>
    </xf>
    <xf numFmtId="0" fontId="15" fillId="7" borderId="20" xfId="0" applyFont="1" applyFill="1" applyBorder="1" applyAlignment="1" applyProtection="1">
      <alignment vertical="center"/>
      <protection locked="0"/>
    </xf>
    <xf numFmtId="0" fontId="15" fillId="7" borderId="19" xfId="2" applyFont="1" applyFill="1" applyBorder="1" applyAlignment="1" applyProtection="1">
      <alignment horizontal="right" vertical="center"/>
      <protection locked="0"/>
    </xf>
    <xf numFmtId="0" fontId="15" fillId="7" borderId="1" xfId="2" applyFont="1" applyFill="1" applyBorder="1" applyAlignment="1" applyProtection="1">
      <alignment horizontal="right" vertical="center"/>
      <protection locked="0"/>
    </xf>
    <xf numFmtId="0" fontId="15" fillId="7" borderId="20" xfId="2" applyFont="1" applyFill="1" applyBorder="1" applyAlignment="1" applyProtection="1">
      <alignment horizontal="right" vertical="center"/>
      <protection locked="0"/>
    </xf>
    <xf numFmtId="0" fontId="13" fillId="2" borderId="17" xfId="0" applyFont="1" applyFill="1" applyBorder="1" applyAlignment="1">
      <alignment horizontal="left" vertical="center"/>
    </xf>
    <xf numFmtId="0" fontId="13" fillId="2" borderId="0" xfId="0" applyFont="1" applyFill="1" applyBorder="1" applyAlignment="1">
      <alignment horizontal="left" vertical="center"/>
    </xf>
    <xf numFmtId="0" fontId="15" fillId="7" borderId="19" xfId="0" applyFont="1" applyFill="1" applyBorder="1" applyAlignment="1" applyProtection="1">
      <alignment horizontal="center" vertical="center"/>
      <protection locked="0"/>
    </xf>
    <xf numFmtId="0" fontId="15" fillId="7" borderId="20" xfId="0" applyFont="1" applyFill="1" applyBorder="1" applyAlignment="1" applyProtection="1">
      <alignment horizontal="center" vertical="center"/>
      <protection locked="0"/>
    </xf>
    <xf numFmtId="0" fontId="13" fillId="2" borderId="17" xfId="0" applyFont="1" applyFill="1" applyBorder="1" applyAlignment="1">
      <alignment horizontal="center" vertical="center"/>
    </xf>
    <xf numFmtId="0" fontId="13" fillId="2" borderId="0" xfId="0" applyFont="1" applyFill="1" applyBorder="1" applyAlignment="1">
      <alignment horizontal="center" vertical="center"/>
    </xf>
    <xf numFmtId="0" fontId="22" fillId="2" borderId="0" xfId="0" applyFont="1" applyFill="1" applyBorder="1" applyProtection="1">
      <protection locked="0"/>
    </xf>
    <xf numFmtId="0" fontId="22" fillId="2" borderId="0" xfId="0" applyFont="1" applyFill="1" applyBorder="1" applyAlignment="1">
      <alignment vertical="top" wrapText="1"/>
    </xf>
    <xf numFmtId="0" fontId="13" fillId="2" borderId="17" xfId="0" applyFont="1" applyFill="1" applyBorder="1" applyAlignment="1">
      <alignment horizontal="right" vertical="center"/>
    </xf>
    <xf numFmtId="0" fontId="13" fillId="2" borderId="0" xfId="0" applyFont="1" applyFill="1" applyBorder="1" applyAlignment="1">
      <alignment horizontal="right" vertical="center"/>
    </xf>
    <xf numFmtId="0" fontId="23" fillId="2" borderId="0" xfId="0" applyFont="1" applyFill="1" applyBorder="1" applyAlignment="1">
      <alignment vertical="center"/>
    </xf>
    <xf numFmtId="0" fontId="28" fillId="2" borderId="0" xfId="0" applyFont="1" applyFill="1" applyBorder="1" applyAlignment="1">
      <alignment vertical="center"/>
    </xf>
    <xf numFmtId="0" fontId="28" fillId="2" borderId="18" xfId="0" applyFont="1" applyFill="1" applyBorder="1" applyAlignment="1">
      <alignment vertical="center"/>
    </xf>
    <xf numFmtId="0" fontId="13" fillId="2" borderId="0" xfId="0" applyFont="1" applyFill="1" applyBorder="1" applyAlignment="1">
      <alignment vertical="center"/>
    </xf>
    <xf numFmtId="0" fontId="22" fillId="7" borderId="19" xfId="0" applyFont="1" applyFill="1" applyBorder="1" applyProtection="1">
      <protection locked="0"/>
    </xf>
    <xf numFmtId="0" fontId="22" fillId="7" borderId="1" xfId="0" applyFont="1" applyFill="1" applyBorder="1" applyProtection="1">
      <protection locked="0"/>
    </xf>
    <xf numFmtId="0" fontId="22" fillId="7" borderId="20" xfId="0" applyFont="1" applyFill="1" applyBorder="1" applyProtection="1">
      <protection locked="0"/>
    </xf>
    <xf numFmtId="0" fontId="22" fillId="2" borderId="0" xfId="0" applyFont="1" applyFill="1" applyBorder="1" applyAlignment="1">
      <alignment vertical="center"/>
    </xf>
    <xf numFmtId="0" fontId="22" fillId="2" borderId="18" xfId="0" applyFont="1" applyFill="1" applyBorder="1" applyAlignment="1">
      <alignment vertical="center"/>
    </xf>
    <xf numFmtId="0" fontId="13" fillId="2" borderId="18" xfId="0" applyFont="1" applyFill="1" applyBorder="1" applyAlignment="1">
      <alignment horizontal="right" vertical="center" wrapText="1"/>
    </xf>
    <xf numFmtId="49" fontId="15" fillId="7" borderId="19" xfId="0" applyNumberFormat="1" applyFont="1" applyFill="1" applyBorder="1" applyAlignment="1" applyProtection="1">
      <alignment horizontal="center" vertical="center"/>
      <protection locked="0"/>
    </xf>
    <xf numFmtId="49" fontId="15" fillId="7" borderId="20" xfId="0" applyNumberFormat="1" applyFont="1" applyFill="1" applyBorder="1" applyAlignment="1" applyProtection="1">
      <alignment horizontal="center" vertical="center"/>
      <protection locked="0"/>
    </xf>
    <xf numFmtId="0" fontId="13" fillId="2" borderId="17"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23" fillId="2" borderId="17" xfId="0" applyFont="1" applyFill="1" applyBorder="1" applyAlignment="1">
      <alignment vertical="center"/>
    </xf>
    <xf numFmtId="0" fontId="22" fillId="2" borderId="17" xfId="0" applyFont="1" applyFill="1" applyBorder="1" applyAlignment="1">
      <alignment wrapText="1"/>
    </xf>
    <xf numFmtId="0" fontId="22" fillId="2" borderId="0" xfId="0" applyFont="1" applyFill="1" applyBorder="1" applyAlignment="1">
      <alignment wrapText="1"/>
    </xf>
    <xf numFmtId="0" fontId="18" fillId="2" borderId="14" xfId="0" applyFont="1" applyFill="1" applyBorder="1" applyAlignment="1">
      <alignment vertical="center"/>
    </xf>
    <xf numFmtId="0" fontId="18" fillId="2" borderId="15" xfId="0" applyFont="1" applyFill="1" applyBorder="1" applyAlignment="1">
      <alignment vertical="center"/>
    </xf>
    <xf numFmtId="0" fontId="21" fillId="2" borderId="17"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8" xfId="0" applyFont="1" applyFill="1" applyBorder="1" applyAlignment="1">
      <alignment horizontal="center" vertical="center"/>
    </xf>
    <xf numFmtId="0" fontId="15" fillId="2" borderId="17" xfId="0" applyFont="1" applyFill="1" applyBorder="1" applyAlignment="1">
      <alignment vertical="center" wrapText="1"/>
    </xf>
    <xf numFmtId="0" fontId="15" fillId="2" borderId="0" xfId="0" applyFont="1" applyFill="1" applyBorder="1" applyAlignment="1">
      <alignment vertical="center" wrapText="1"/>
    </xf>
    <xf numFmtId="14" fontId="15" fillId="7" borderId="19" xfId="0" applyNumberFormat="1" applyFont="1" applyFill="1" applyBorder="1" applyAlignment="1" applyProtection="1">
      <alignment horizontal="center" vertical="center"/>
      <protection locked="0"/>
    </xf>
    <xf numFmtId="14" fontId="15" fillId="7" borderId="20" xfId="0" applyNumberFormat="1" applyFont="1" applyFill="1" applyBorder="1" applyAlignment="1" applyProtection="1">
      <alignment horizontal="center" vertical="center"/>
      <protection locked="0"/>
    </xf>
    <xf numFmtId="0" fontId="15" fillId="0" borderId="1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22" fillId="2" borderId="0" xfId="0" applyFont="1" applyFill="1" applyBorder="1" applyAlignment="1">
      <alignment vertical="center" wrapText="1"/>
    </xf>
    <xf numFmtId="0" fontId="20" fillId="2" borderId="17"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2" fillId="7" borderId="19" xfId="0" applyFont="1" applyFill="1" applyBorder="1" applyAlignment="1" applyProtection="1">
      <alignment vertical="center"/>
      <protection locked="0"/>
    </xf>
    <xf numFmtId="0" fontId="22" fillId="7" borderId="1" xfId="0" applyFont="1" applyFill="1" applyBorder="1" applyAlignment="1" applyProtection="1">
      <alignment vertical="center"/>
      <protection locked="0"/>
    </xf>
    <xf numFmtId="0" fontId="22" fillId="7" borderId="20" xfId="0" applyFont="1" applyFill="1" applyBorder="1" applyAlignment="1" applyProtection="1">
      <alignment vertical="center"/>
      <protection locked="0"/>
    </xf>
    <xf numFmtId="0" fontId="13" fillId="2" borderId="23" xfId="0" applyFont="1" applyFill="1" applyBorder="1" applyAlignment="1">
      <alignment horizontal="left" vertical="center" wrapText="1"/>
    </xf>
    <xf numFmtId="49" fontId="15" fillId="7" borderId="19" xfId="0" applyNumberFormat="1" applyFont="1" applyFill="1" applyBorder="1" applyAlignment="1" applyProtection="1">
      <alignment vertical="center"/>
      <protection locked="0"/>
    </xf>
    <xf numFmtId="49" fontId="15" fillId="7" borderId="1" xfId="0" applyNumberFormat="1" applyFont="1" applyFill="1" applyBorder="1" applyAlignment="1" applyProtection="1">
      <alignment vertical="center"/>
      <protection locked="0"/>
    </xf>
    <xf numFmtId="49" fontId="15" fillId="7" borderId="20" xfId="0" applyNumberFormat="1" applyFont="1" applyFill="1" applyBorder="1" applyAlignment="1" applyProtection="1">
      <alignment vertical="center"/>
      <protection locked="0"/>
    </xf>
    <xf numFmtId="0" fontId="13" fillId="2" borderId="18" xfId="0" applyFont="1" applyFill="1" applyBorder="1" applyAlignment="1">
      <alignment horizontal="center" vertical="center"/>
    </xf>
    <xf numFmtId="0" fontId="2" fillId="0" borderId="0" xfId="0" applyFont="1" applyFill="1" applyBorder="1" applyAlignment="1" applyProtection="1">
      <alignment horizontal="center" vertical="center" wrapText="1"/>
    </xf>
    <xf numFmtId="0" fontId="0" fillId="0" borderId="0" xfId="0" applyAlignment="1" applyProtection="1"/>
    <xf numFmtId="0" fontId="3"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6" fillId="3" borderId="13"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3" fontId="6" fillId="3" borderId="13" xfId="0" applyNumberFormat="1" applyFont="1" applyFill="1" applyBorder="1" applyAlignment="1" applyProtection="1">
      <alignment horizontal="center" vertical="center" wrapText="1"/>
    </xf>
    <xf numFmtId="3" fontId="0" fillId="0" borderId="13" xfId="0" applyNumberFormat="1" applyBorder="1" applyAlignment="1" applyProtection="1">
      <alignment horizontal="center" vertical="center" wrapText="1"/>
    </xf>
    <xf numFmtId="0" fontId="9" fillId="0" borderId="13" xfId="0" applyFont="1" applyBorder="1" applyAlignment="1" applyProtection="1">
      <alignment vertical="center" wrapText="1"/>
    </xf>
    <xf numFmtId="0" fontId="6" fillId="5" borderId="13" xfId="0" applyFont="1" applyFill="1" applyBorder="1" applyAlignment="1" applyProtection="1">
      <alignment vertical="center" wrapText="1"/>
    </xf>
    <xf numFmtId="0" fontId="9" fillId="5" borderId="13" xfId="0" applyFont="1" applyFill="1" applyBorder="1" applyAlignment="1" applyProtection="1">
      <alignment vertical="center" wrapText="1"/>
    </xf>
    <xf numFmtId="0" fontId="6" fillId="0" borderId="13" xfId="0" applyFont="1" applyBorder="1" applyAlignment="1" applyProtection="1">
      <alignment vertical="center" wrapText="1"/>
    </xf>
    <xf numFmtId="0" fontId="7" fillId="4" borderId="13" xfId="0" applyFont="1" applyFill="1" applyBorder="1" applyAlignment="1" applyProtection="1">
      <alignment horizontal="left" vertical="center" wrapText="1"/>
    </xf>
    <xf numFmtId="0" fontId="8" fillId="4" borderId="13" xfId="0" applyFont="1" applyFill="1" applyBorder="1" applyAlignment="1" applyProtection="1">
      <alignment horizontal="left" vertical="center" wrapText="1"/>
    </xf>
    <xf numFmtId="0" fontId="11" fillId="4" borderId="13" xfId="0" applyFont="1" applyFill="1" applyBorder="1" applyAlignment="1" applyProtection="1">
      <alignment horizontal="left" vertical="center" wrapText="1"/>
    </xf>
    <xf numFmtId="0" fontId="12" fillId="4" borderId="13"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13" fillId="2" borderId="1" xfId="0" applyFont="1" applyFill="1" applyBorder="1" applyAlignment="1" applyProtection="1">
      <alignment horizontal="right" vertical="center"/>
      <protection locked="0"/>
    </xf>
    <xf numFmtId="0" fontId="0" fillId="0" borderId="1" xfId="0" applyBorder="1" applyAlignment="1" applyProtection="1">
      <protection locked="0"/>
    </xf>
    <xf numFmtId="0" fontId="9" fillId="0" borderId="13" xfId="0" applyFont="1" applyFill="1" applyBorder="1" applyAlignment="1" applyProtection="1">
      <alignment vertical="center" wrapText="1"/>
    </xf>
    <xf numFmtId="0" fontId="6" fillId="0" borderId="13" xfId="0" applyFont="1" applyFill="1" applyBorder="1" applyAlignment="1" applyProtection="1">
      <alignment vertical="center" wrapText="1"/>
    </xf>
    <xf numFmtId="0" fontId="14" fillId="0" borderId="13" xfId="0" applyFont="1" applyFill="1" applyBorder="1" applyAlignment="1" applyProtection="1">
      <alignment vertical="center" wrapText="1"/>
    </xf>
    <xf numFmtId="0" fontId="6" fillId="5" borderId="10" xfId="0" applyFont="1" applyFill="1" applyBorder="1" applyAlignment="1" applyProtection="1">
      <alignment vertical="center" wrapText="1"/>
    </xf>
    <xf numFmtId="0" fontId="9" fillId="5" borderId="10" xfId="0" applyFont="1" applyFill="1" applyBorder="1" applyAlignment="1" applyProtection="1">
      <alignment vertical="center" wrapText="1"/>
    </xf>
    <xf numFmtId="165" fontId="3" fillId="0" borderId="0" xfId="0" applyNumberFormat="1" applyFont="1" applyFill="1" applyBorder="1" applyAlignment="1" applyProtection="1">
      <alignment horizontal="center" vertical="top" wrapText="1"/>
      <protection locked="0"/>
    </xf>
    <xf numFmtId="165" fontId="0" fillId="0" borderId="0" xfId="0" applyNumberFormat="1" applyAlignment="1" applyProtection="1">
      <protection locked="0"/>
    </xf>
    <xf numFmtId="0" fontId="9" fillId="2" borderId="1" xfId="0" applyFont="1" applyFill="1" applyBorder="1" applyAlignment="1" applyProtection="1">
      <alignment horizontal="right"/>
    </xf>
    <xf numFmtId="0" fontId="0" fillId="0" borderId="1" xfId="0" applyBorder="1" applyAlignment="1" applyProtection="1"/>
    <xf numFmtId="0" fontId="15" fillId="3" borderId="2"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6" fillId="5" borderId="11" xfId="0" applyFont="1" applyFill="1" applyBorder="1" applyAlignment="1" applyProtection="1">
      <alignment vertical="center" wrapText="1"/>
    </xf>
    <xf numFmtId="0" fontId="9" fillId="5" borderId="11" xfId="0" applyFont="1" applyFill="1" applyBorder="1" applyAlignment="1" applyProtection="1">
      <alignment vertical="center" wrapText="1"/>
    </xf>
    <xf numFmtId="0" fontId="9" fillId="0" borderId="11" xfId="0" applyFont="1" applyFill="1" applyBorder="1" applyAlignment="1" applyProtection="1">
      <alignment vertical="center" wrapText="1"/>
    </xf>
    <xf numFmtId="0" fontId="9" fillId="0" borderId="11" xfId="0" applyFont="1" applyBorder="1" applyAlignment="1" applyProtection="1">
      <alignment vertical="center" wrapText="1"/>
    </xf>
    <xf numFmtId="0" fontId="6" fillId="0" borderId="11" xfId="0" applyFont="1" applyFill="1" applyBorder="1" applyAlignment="1" applyProtection="1">
      <alignment vertical="center" wrapText="1"/>
    </xf>
    <xf numFmtId="0" fontId="9" fillId="0" borderId="11" xfId="0" applyFont="1" applyBorder="1" applyAlignment="1" applyProtection="1">
      <alignment wrapText="1"/>
    </xf>
    <xf numFmtId="0" fontId="9" fillId="5" borderId="11" xfId="0" applyFont="1" applyFill="1" applyBorder="1" applyAlignment="1" applyProtection="1">
      <alignment wrapText="1"/>
    </xf>
    <xf numFmtId="0" fontId="9" fillId="5" borderId="12" xfId="0" applyFont="1" applyFill="1" applyBorder="1" applyAlignment="1" applyProtection="1">
      <alignment vertical="center" wrapText="1"/>
    </xf>
    <xf numFmtId="0" fontId="9" fillId="5" borderId="12" xfId="0" applyFont="1" applyFill="1" applyBorder="1" applyAlignment="1" applyProtection="1">
      <alignment wrapText="1"/>
    </xf>
    <xf numFmtId="49" fontId="16" fillId="5" borderId="13" xfId="0" applyNumberFormat="1" applyFont="1" applyFill="1" applyBorder="1" applyAlignment="1" applyProtection="1">
      <alignment horizontal="left" vertical="center" wrapText="1"/>
    </xf>
    <xf numFmtId="0" fontId="2" fillId="0" borderId="0" xfId="0" applyFont="1" applyFill="1" applyBorder="1" applyAlignment="1" applyProtection="1">
      <alignment horizontal="center" wrapText="1"/>
    </xf>
    <xf numFmtId="0" fontId="5" fillId="0" borderId="0" xfId="0" applyFont="1" applyBorder="1" applyAlignment="1" applyProtection="1">
      <alignment horizontal="center" wrapText="1"/>
    </xf>
    <xf numFmtId="0" fontId="5" fillId="0" borderId="0" xfId="0" applyFont="1" applyAlignment="1" applyProtection="1">
      <alignment wrapText="1"/>
    </xf>
    <xf numFmtId="0" fontId="5" fillId="0" borderId="0" xfId="0" applyFont="1" applyBorder="1" applyAlignment="1" applyProtection="1">
      <alignment wrapText="1"/>
    </xf>
    <xf numFmtId="3" fontId="9" fillId="2" borderId="0" xfId="0" applyNumberFormat="1" applyFont="1" applyFill="1" applyBorder="1" applyAlignment="1" applyProtection="1">
      <alignment horizontal="right" vertical="center"/>
    </xf>
    <xf numFmtId="49" fontId="15" fillId="3" borderId="13" xfId="0" applyNumberFormat="1" applyFont="1" applyFill="1" applyBorder="1" applyAlignment="1" applyProtection="1">
      <alignment horizontal="center" vertical="center" wrapText="1"/>
    </xf>
    <xf numFmtId="0" fontId="15" fillId="3" borderId="13" xfId="0" applyFont="1" applyFill="1" applyBorder="1" applyAlignment="1" applyProtection="1">
      <alignment horizontal="center" vertical="center" wrapText="1"/>
    </xf>
    <xf numFmtId="49" fontId="6" fillId="3" borderId="13" xfId="0" applyNumberFormat="1" applyFont="1" applyFill="1" applyBorder="1" applyAlignment="1" applyProtection="1">
      <alignment horizontal="center" vertical="center" wrapText="1"/>
    </xf>
    <xf numFmtId="49" fontId="16" fillId="0" borderId="13" xfId="0" applyNumberFormat="1" applyFont="1" applyFill="1" applyBorder="1" applyAlignment="1" applyProtection="1">
      <alignment horizontal="left" vertical="center" wrapText="1"/>
    </xf>
    <xf numFmtId="49" fontId="17" fillId="0" borderId="13" xfId="0" applyNumberFormat="1" applyFont="1" applyFill="1" applyBorder="1" applyAlignment="1" applyProtection="1">
      <alignment horizontal="left" vertical="center" wrapText="1"/>
    </xf>
    <xf numFmtId="0" fontId="9" fillId="0" borderId="0" xfId="0" applyFont="1" applyAlignment="1">
      <alignment horizontal="left" vertical="top" wrapText="1"/>
    </xf>
    <xf numFmtId="0" fontId="37" fillId="0" borderId="0" xfId="0" applyFont="1" applyAlignment="1">
      <alignment horizontal="left" vertical="top"/>
    </xf>
    <xf numFmtId="0" fontId="39" fillId="0" borderId="24" xfId="0" applyFont="1" applyBorder="1" applyAlignment="1">
      <alignment horizontal="center" vertical="center" wrapText="1"/>
    </xf>
    <xf numFmtId="0" fontId="39" fillId="0" borderId="25"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27" xfId="0" applyFont="1" applyBorder="1" applyAlignment="1">
      <alignment horizontal="center" vertical="center" wrapText="1"/>
    </xf>
    <xf numFmtId="0" fontId="40" fillId="0" borderId="30" xfId="0" applyFont="1" applyBorder="1" applyAlignment="1">
      <alignment horizontal="center" vertical="center" wrapText="1"/>
    </xf>
    <xf numFmtId="0" fontId="40" fillId="0" borderId="31" xfId="0" applyFont="1" applyBorder="1" applyAlignment="1">
      <alignment horizontal="center" vertical="center" wrapText="1"/>
    </xf>
    <xf numFmtId="0" fontId="40" fillId="0" borderId="24" xfId="0" applyFont="1" applyBorder="1" applyAlignment="1">
      <alignment horizontal="center" vertical="center"/>
    </xf>
    <xf numFmtId="0" fontId="40" fillId="0" borderId="25" xfId="0" applyFont="1" applyBorder="1" applyAlignment="1">
      <alignment horizontal="center" vertical="center"/>
    </xf>
    <xf numFmtId="0" fontId="45" fillId="0" borderId="0" xfId="0" applyFont="1" applyAlignment="1">
      <alignment horizontal="left" vertical="top" wrapText="1"/>
    </xf>
    <xf numFmtId="0" fontId="39" fillId="0" borderId="30"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32" xfId="0" applyFont="1" applyBorder="1" applyAlignment="1">
      <alignment horizontal="center" vertical="center" wrapText="1"/>
    </xf>
    <xf numFmtId="0" fontId="40" fillId="0" borderId="28" xfId="0" applyFont="1" applyBorder="1" applyAlignment="1">
      <alignment horizontal="center" vertical="center" wrapText="1"/>
    </xf>
    <xf numFmtId="0" fontId="39" fillId="0" borderId="30" xfId="0" applyFont="1" applyBorder="1" applyAlignment="1">
      <alignment horizontal="center" vertical="center"/>
    </xf>
    <xf numFmtId="0" fontId="39" fillId="0" borderId="28" xfId="0" applyFont="1" applyBorder="1" applyAlignment="1">
      <alignment horizontal="center" vertical="center"/>
    </xf>
    <xf numFmtId="0" fontId="39" fillId="0" borderId="31" xfId="0" applyFont="1" applyBorder="1" applyAlignment="1">
      <alignment horizontal="center" vertical="center"/>
    </xf>
    <xf numFmtId="0" fontId="0" fillId="0" borderId="0" xfId="0" applyAlignment="1">
      <alignment horizontal="left" vertical="top" wrapText="1"/>
    </xf>
    <xf numFmtId="0" fontId="41" fillId="0" borderId="30" xfId="0" applyFont="1" applyBorder="1" applyAlignment="1">
      <alignment horizontal="right" vertical="center" wrapText="1"/>
    </xf>
    <xf numFmtId="0" fontId="41" fillId="0" borderId="28" xfId="0" applyFont="1" applyBorder="1" applyAlignment="1">
      <alignment horizontal="right" vertical="center" wrapText="1"/>
    </xf>
    <xf numFmtId="0" fontId="42" fillId="0" borderId="30" xfId="0" applyFont="1" applyBorder="1" applyAlignment="1">
      <alignment vertical="center" wrapText="1"/>
    </xf>
    <xf numFmtId="0" fontId="42" fillId="0" borderId="28" xfId="0" applyFont="1" applyBorder="1" applyAlignment="1">
      <alignment vertical="center" wrapText="1"/>
    </xf>
    <xf numFmtId="0" fontId="0" fillId="0" borderId="0" xfId="0" applyAlignment="1">
      <alignment horizontal="left" wrapText="1"/>
    </xf>
    <xf numFmtId="0" fontId="41" fillId="0" borderId="30" xfId="0" applyFont="1" applyBorder="1" applyAlignment="1">
      <alignment horizontal="right" vertical="center"/>
    </xf>
    <xf numFmtId="0" fontId="41" fillId="0" borderId="28" xfId="0" applyFont="1" applyBorder="1" applyAlignment="1">
      <alignment horizontal="right" vertical="center"/>
    </xf>
    <xf numFmtId="166" fontId="41" fillId="0" borderId="29" xfId="0" applyNumberFormat="1" applyFont="1" applyBorder="1" applyAlignment="1">
      <alignment horizontal="right" vertical="center"/>
    </xf>
    <xf numFmtId="0" fontId="41" fillId="0" borderId="29" xfId="0" quotePrefix="1" applyFont="1" applyBorder="1" applyAlignment="1">
      <alignment horizontal="right" vertical="center"/>
    </xf>
    <xf numFmtId="166" fontId="41" fillId="0" borderId="28" xfId="0" applyNumberFormat="1" applyFont="1" applyBorder="1" applyAlignment="1">
      <alignment horizontal="right" vertical="center"/>
    </xf>
    <xf numFmtId="166" fontId="41" fillId="0" borderId="29" xfId="0" applyNumberFormat="1" applyFont="1" applyBorder="1" applyAlignment="1">
      <alignment horizontal="right" vertical="center" wrapText="1"/>
    </xf>
  </cellXfs>
  <cellStyles count="3">
    <cellStyle name="Normal" xfId="0" builtinId="0"/>
    <cellStyle name="Normal 3" xfId="1" xr:uid="{76DEDA55-92B9-42FE-BC43-FADB11A7F320}"/>
    <cellStyle name="Normal 3 2" xfId="2" xr:uid="{10AD28E7-EBAC-4B49-A579-707D0CDCB9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1"/>
  <sheetViews>
    <sheetView showGridLines="0" tabSelected="1" zoomScale="90" zoomScaleNormal="90" workbookViewId="0">
      <selection activeCell="C79" sqref="C79:J79"/>
    </sheetView>
  </sheetViews>
  <sheetFormatPr defaultRowHeight="15" x14ac:dyDescent="0.25"/>
  <cols>
    <col min="4" max="4" width="19.7109375" customWidth="1"/>
    <col min="9" max="9" width="12.7109375" customWidth="1"/>
  </cols>
  <sheetData>
    <row r="1" spans="1:10" ht="15.75" x14ac:dyDescent="0.25">
      <c r="A1" s="174"/>
      <c r="B1" s="175"/>
      <c r="C1" s="175"/>
      <c r="D1" s="46"/>
      <c r="E1" s="46"/>
      <c r="F1" s="46"/>
      <c r="G1" s="46"/>
      <c r="H1" s="46"/>
      <c r="I1" s="46"/>
      <c r="J1" s="47"/>
    </row>
    <row r="2" spans="1:10" ht="14.45" customHeight="1" x14ac:dyDescent="0.25">
      <c r="A2" s="176" t="s">
        <v>0</v>
      </c>
      <c r="B2" s="177"/>
      <c r="C2" s="177"/>
      <c r="D2" s="177"/>
      <c r="E2" s="177"/>
      <c r="F2" s="177"/>
      <c r="G2" s="177"/>
      <c r="H2" s="177"/>
      <c r="I2" s="177"/>
      <c r="J2" s="178"/>
    </row>
    <row r="3" spans="1:10" x14ac:dyDescent="0.25">
      <c r="A3" s="48"/>
      <c r="B3" s="49"/>
      <c r="C3" s="49"/>
      <c r="D3" s="49"/>
      <c r="E3" s="49"/>
      <c r="F3" s="49"/>
      <c r="G3" s="49"/>
      <c r="H3" s="49"/>
      <c r="I3" s="49"/>
      <c r="J3" s="50"/>
    </row>
    <row r="4" spans="1:10" ht="33.6" customHeight="1" x14ac:dyDescent="0.25">
      <c r="A4" s="179" t="s">
        <v>1</v>
      </c>
      <c r="B4" s="180"/>
      <c r="C4" s="180"/>
      <c r="D4" s="180"/>
      <c r="E4" s="181">
        <v>44197</v>
      </c>
      <c r="F4" s="182"/>
      <c r="G4" s="51" t="s">
        <v>2</v>
      </c>
      <c r="H4" s="181">
        <v>44561</v>
      </c>
      <c r="I4" s="182"/>
      <c r="J4" s="52"/>
    </row>
    <row r="5" spans="1:10" s="53" customFormat="1" ht="10.15" customHeight="1" x14ac:dyDescent="0.25">
      <c r="A5" s="183"/>
      <c r="B5" s="184"/>
      <c r="C5" s="184"/>
      <c r="D5" s="184"/>
      <c r="E5" s="184"/>
      <c r="F5" s="184"/>
      <c r="G5" s="184"/>
      <c r="H5" s="184"/>
      <c r="I5" s="184"/>
      <c r="J5" s="185"/>
    </row>
    <row r="6" spans="1:10" ht="20.45" customHeight="1" x14ac:dyDescent="0.25">
      <c r="A6" s="54"/>
      <c r="B6" s="55" t="s">
        <v>3</v>
      </c>
      <c r="C6" s="56"/>
      <c r="D6" s="56"/>
      <c r="E6" s="93">
        <v>2021</v>
      </c>
      <c r="F6" s="57"/>
      <c r="G6" s="51"/>
      <c r="H6" s="57"/>
      <c r="I6" s="57"/>
      <c r="J6" s="58"/>
    </row>
    <row r="7" spans="1:10" s="60" customFormat="1" ht="10.9" customHeight="1" x14ac:dyDescent="0.25">
      <c r="A7" s="54"/>
      <c r="B7" s="56"/>
      <c r="C7" s="56"/>
      <c r="D7" s="56"/>
      <c r="E7" s="59"/>
      <c r="F7" s="59"/>
      <c r="G7" s="51"/>
      <c r="H7" s="59"/>
      <c r="I7" s="59"/>
      <c r="J7" s="58"/>
    </row>
    <row r="8" spans="1:10" ht="37.9" customHeight="1" x14ac:dyDescent="0.25">
      <c r="A8" s="187" t="s">
        <v>4</v>
      </c>
      <c r="B8" s="188"/>
      <c r="C8" s="188"/>
      <c r="D8" s="188"/>
      <c r="E8" s="188"/>
      <c r="F8" s="188"/>
      <c r="G8" s="188"/>
      <c r="H8" s="188"/>
      <c r="I8" s="188"/>
      <c r="J8" s="61"/>
    </row>
    <row r="9" spans="1:10" x14ac:dyDescent="0.25">
      <c r="A9" s="62"/>
      <c r="B9" s="63"/>
      <c r="C9" s="63"/>
      <c r="D9" s="63"/>
      <c r="E9" s="186"/>
      <c r="F9" s="186"/>
      <c r="G9" s="136"/>
      <c r="H9" s="136"/>
      <c r="I9" s="64"/>
      <c r="J9" s="65"/>
    </row>
    <row r="10" spans="1:10" ht="25.9" customHeight="1" x14ac:dyDescent="0.25">
      <c r="A10" s="154" t="s">
        <v>5</v>
      </c>
      <c r="B10" s="155"/>
      <c r="C10" s="166" t="s">
        <v>390</v>
      </c>
      <c r="D10" s="167"/>
      <c r="E10" s="66"/>
      <c r="F10" s="139" t="s">
        <v>6</v>
      </c>
      <c r="G10" s="165"/>
      <c r="H10" s="148" t="s">
        <v>391</v>
      </c>
      <c r="I10" s="149"/>
      <c r="J10" s="67"/>
    </row>
    <row r="11" spans="1:10" ht="15.6" customHeight="1" x14ac:dyDescent="0.25">
      <c r="A11" s="62"/>
      <c r="B11" s="63"/>
      <c r="C11" s="63"/>
      <c r="D11" s="63"/>
      <c r="E11" s="173"/>
      <c r="F11" s="173"/>
      <c r="G11" s="173"/>
      <c r="H11" s="173"/>
      <c r="I11" s="68"/>
      <c r="J11" s="67"/>
    </row>
    <row r="12" spans="1:10" ht="21" customHeight="1" x14ac:dyDescent="0.25">
      <c r="A12" s="138" t="s">
        <v>7</v>
      </c>
      <c r="B12" s="155"/>
      <c r="C12" s="166" t="s">
        <v>392</v>
      </c>
      <c r="D12" s="167"/>
      <c r="E12" s="172"/>
      <c r="F12" s="173"/>
      <c r="G12" s="173"/>
      <c r="H12" s="173"/>
      <c r="I12" s="68"/>
      <c r="J12" s="67"/>
    </row>
    <row r="13" spans="1:10" ht="10.9" customHeight="1" x14ac:dyDescent="0.25">
      <c r="A13" s="66"/>
      <c r="B13" s="68"/>
      <c r="C13" s="63"/>
      <c r="D13" s="63"/>
      <c r="E13" s="136"/>
      <c r="F13" s="136"/>
      <c r="G13" s="136"/>
      <c r="H13" s="136"/>
      <c r="I13" s="63"/>
      <c r="J13" s="69"/>
    </row>
    <row r="14" spans="1:10" ht="22.9" customHeight="1" x14ac:dyDescent="0.25">
      <c r="A14" s="138" t="s">
        <v>8</v>
      </c>
      <c r="B14" s="165"/>
      <c r="C14" s="166" t="s">
        <v>393</v>
      </c>
      <c r="D14" s="167"/>
      <c r="E14" s="171"/>
      <c r="F14" s="156"/>
      <c r="G14" s="70" t="s">
        <v>9</v>
      </c>
      <c r="H14" s="148" t="s">
        <v>394</v>
      </c>
      <c r="I14" s="149"/>
      <c r="J14" s="71"/>
    </row>
    <row r="15" spans="1:10" ht="14.45" customHeight="1" x14ac:dyDescent="0.25">
      <c r="A15" s="66"/>
      <c r="B15" s="68"/>
      <c r="C15" s="63"/>
      <c r="D15" s="63"/>
      <c r="E15" s="136"/>
      <c r="F15" s="136"/>
      <c r="G15" s="136"/>
      <c r="H15" s="136"/>
      <c r="I15" s="63"/>
      <c r="J15" s="69"/>
    </row>
    <row r="16" spans="1:10" ht="13.15" customHeight="1" x14ac:dyDescent="0.25">
      <c r="A16" s="138" t="s">
        <v>10</v>
      </c>
      <c r="B16" s="165"/>
      <c r="C16" s="166" t="s">
        <v>395</v>
      </c>
      <c r="D16" s="167"/>
      <c r="E16" s="72"/>
      <c r="F16" s="72"/>
      <c r="G16" s="72"/>
      <c r="H16" s="72"/>
      <c r="I16" s="72"/>
      <c r="J16" s="71"/>
    </row>
    <row r="17" spans="1:10" ht="14.45" customHeight="1" x14ac:dyDescent="0.25">
      <c r="A17" s="168"/>
      <c r="B17" s="169"/>
      <c r="C17" s="169"/>
      <c r="D17" s="169"/>
      <c r="E17" s="169"/>
      <c r="F17" s="169"/>
      <c r="G17" s="169"/>
      <c r="H17" s="169"/>
      <c r="I17" s="169"/>
      <c r="J17" s="170"/>
    </row>
    <row r="18" spans="1:10" x14ac:dyDescent="0.25">
      <c r="A18" s="154" t="s">
        <v>11</v>
      </c>
      <c r="B18" s="155"/>
      <c r="C18" s="140" t="s">
        <v>396</v>
      </c>
      <c r="D18" s="141"/>
      <c r="E18" s="141"/>
      <c r="F18" s="141"/>
      <c r="G18" s="141"/>
      <c r="H18" s="141"/>
      <c r="I18" s="141"/>
      <c r="J18" s="142"/>
    </row>
    <row r="19" spans="1:10" x14ac:dyDescent="0.25">
      <c r="A19" s="62"/>
      <c r="B19" s="63"/>
      <c r="C19" s="73"/>
      <c r="D19" s="63"/>
      <c r="E19" s="136"/>
      <c r="F19" s="136"/>
      <c r="G19" s="136"/>
      <c r="H19" s="136"/>
      <c r="I19" s="63"/>
      <c r="J19" s="69"/>
    </row>
    <row r="20" spans="1:10" x14ac:dyDescent="0.25">
      <c r="A20" s="154" t="s">
        <v>12</v>
      </c>
      <c r="B20" s="155"/>
      <c r="C20" s="148">
        <v>10000</v>
      </c>
      <c r="D20" s="149"/>
      <c r="E20" s="136"/>
      <c r="F20" s="136"/>
      <c r="G20" s="140" t="s">
        <v>397</v>
      </c>
      <c r="H20" s="141"/>
      <c r="I20" s="141"/>
      <c r="J20" s="142"/>
    </row>
    <row r="21" spans="1:10" x14ac:dyDescent="0.25">
      <c r="A21" s="62"/>
      <c r="B21" s="63"/>
      <c r="C21" s="63"/>
      <c r="D21" s="63"/>
      <c r="E21" s="136"/>
      <c r="F21" s="136"/>
      <c r="G21" s="136"/>
      <c r="H21" s="136"/>
      <c r="I21" s="63"/>
      <c r="J21" s="69"/>
    </row>
    <row r="22" spans="1:10" x14ac:dyDescent="0.25">
      <c r="A22" s="154" t="s">
        <v>13</v>
      </c>
      <c r="B22" s="155"/>
      <c r="C22" s="140" t="s">
        <v>398</v>
      </c>
      <c r="D22" s="141"/>
      <c r="E22" s="141"/>
      <c r="F22" s="141"/>
      <c r="G22" s="141"/>
      <c r="H22" s="141"/>
      <c r="I22" s="141"/>
      <c r="J22" s="142"/>
    </row>
    <row r="23" spans="1:10" x14ac:dyDescent="0.25">
      <c r="A23" s="62"/>
      <c r="B23" s="63"/>
      <c r="C23" s="63"/>
      <c r="D23" s="63"/>
      <c r="E23" s="136"/>
      <c r="F23" s="136"/>
      <c r="G23" s="136"/>
      <c r="H23" s="136"/>
      <c r="I23" s="63"/>
      <c r="J23" s="69"/>
    </row>
    <row r="24" spans="1:10" x14ac:dyDescent="0.25">
      <c r="A24" s="154" t="s">
        <v>14</v>
      </c>
      <c r="B24" s="155"/>
      <c r="C24" s="160" t="s">
        <v>399</v>
      </c>
      <c r="D24" s="161"/>
      <c r="E24" s="161"/>
      <c r="F24" s="161"/>
      <c r="G24" s="161"/>
      <c r="H24" s="161"/>
      <c r="I24" s="161"/>
      <c r="J24" s="162"/>
    </row>
    <row r="25" spans="1:10" x14ac:dyDescent="0.25">
      <c r="A25" s="62"/>
      <c r="B25" s="63"/>
      <c r="C25" s="73"/>
      <c r="D25" s="63"/>
      <c r="E25" s="136"/>
      <c r="F25" s="136"/>
      <c r="G25" s="136"/>
      <c r="H25" s="136"/>
      <c r="I25" s="63"/>
      <c r="J25" s="69"/>
    </row>
    <row r="26" spans="1:10" x14ac:dyDescent="0.25">
      <c r="A26" s="154" t="s">
        <v>15</v>
      </c>
      <c r="B26" s="155"/>
      <c r="C26" s="160" t="s">
        <v>400</v>
      </c>
      <c r="D26" s="161"/>
      <c r="E26" s="161"/>
      <c r="F26" s="161"/>
      <c r="G26" s="161"/>
      <c r="H26" s="161"/>
      <c r="I26" s="161"/>
      <c r="J26" s="162"/>
    </row>
    <row r="27" spans="1:10" ht="13.9" customHeight="1" x14ac:dyDescent="0.25">
      <c r="A27" s="62"/>
      <c r="B27" s="63"/>
      <c r="C27" s="73"/>
      <c r="D27" s="63"/>
      <c r="E27" s="136"/>
      <c r="F27" s="136"/>
      <c r="G27" s="136"/>
      <c r="H27" s="136"/>
      <c r="I27" s="63"/>
      <c r="J27" s="69"/>
    </row>
    <row r="28" spans="1:10" ht="22.9" customHeight="1" x14ac:dyDescent="0.25">
      <c r="A28" s="138" t="s">
        <v>16</v>
      </c>
      <c r="B28" s="155"/>
      <c r="C28" s="94">
        <v>3555</v>
      </c>
      <c r="D28" s="75"/>
      <c r="E28" s="159"/>
      <c r="F28" s="159"/>
      <c r="G28" s="159"/>
      <c r="H28" s="159"/>
      <c r="I28" s="163"/>
      <c r="J28" s="164"/>
    </row>
    <row r="29" spans="1:10" x14ac:dyDescent="0.25">
      <c r="A29" s="62"/>
      <c r="B29" s="63"/>
      <c r="C29" s="63"/>
      <c r="D29" s="63"/>
      <c r="E29" s="136"/>
      <c r="F29" s="136"/>
      <c r="G29" s="136"/>
      <c r="H29" s="136"/>
      <c r="I29" s="63"/>
      <c r="J29" s="69"/>
    </row>
    <row r="30" spans="1:10" x14ac:dyDescent="0.25">
      <c r="A30" s="154" t="s">
        <v>17</v>
      </c>
      <c r="B30" s="155"/>
      <c r="C30" s="95" t="s">
        <v>404</v>
      </c>
      <c r="D30" s="150" t="s">
        <v>18</v>
      </c>
      <c r="E30" s="151"/>
      <c r="F30" s="151"/>
      <c r="G30" s="151"/>
      <c r="H30" s="76" t="s">
        <v>19</v>
      </c>
      <c r="I30" s="77" t="s">
        <v>20</v>
      </c>
      <c r="J30" s="78"/>
    </row>
    <row r="31" spans="1:10" x14ac:dyDescent="0.25">
      <c r="A31" s="154"/>
      <c r="B31" s="155"/>
      <c r="C31" s="79"/>
      <c r="D31" s="51"/>
      <c r="E31" s="156"/>
      <c r="F31" s="156"/>
      <c r="G31" s="156"/>
      <c r="H31" s="156"/>
      <c r="I31" s="157"/>
      <c r="J31" s="158"/>
    </row>
    <row r="32" spans="1:10" x14ac:dyDescent="0.25">
      <c r="A32" s="154" t="s">
        <v>21</v>
      </c>
      <c r="B32" s="155"/>
      <c r="C32" s="74" t="s">
        <v>405</v>
      </c>
      <c r="D32" s="150" t="s">
        <v>22</v>
      </c>
      <c r="E32" s="151"/>
      <c r="F32" s="151"/>
      <c r="G32" s="151"/>
      <c r="H32" s="80" t="s">
        <v>23</v>
      </c>
      <c r="I32" s="81" t="s">
        <v>24</v>
      </c>
      <c r="J32" s="82"/>
    </row>
    <row r="33" spans="1:10" x14ac:dyDescent="0.25">
      <c r="A33" s="62"/>
      <c r="B33" s="63"/>
      <c r="C33" s="63"/>
      <c r="D33" s="63"/>
      <c r="E33" s="136"/>
      <c r="F33" s="136"/>
      <c r="G33" s="136"/>
      <c r="H33" s="136"/>
      <c r="I33" s="63"/>
      <c r="J33" s="69"/>
    </row>
    <row r="34" spans="1:10" x14ac:dyDescent="0.25">
      <c r="A34" s="150" t="s">
        <v>25</v>
      </c>
      <c r="B34" s="151"/>
      <c r="C34" s="151"/>
      <c r="D34" s="151"/>
      <c r="E34" s="151" t="s">
        <v>26</v>
      </c>
      <c r="F34" s="151"/>
      <c r="G34" s="151"/>
      <c r="H34" s="151"/>
      <c r="I34" s="151"/>
      <c r="J34" s="83" t="s">
        <v>27</v>
      </c>
    </row>
    <row r="35" spans="1:10" x14ac:dyDescent="0.25">
      <c r="A35" s="62"/>
      <c r="B35" s="63"/>
      <c r="C35" s="63"/>
      <c r="D35" s="63"/>
      <c r="E35" s="136"/>
      <c r="F35" s="136"/>
      <c r="G35" s="136"/>
      <c r="H35" s="136"/>
      <c r="I35" s="63"/>
      <c r="J35" s="65"/>
    </row>
    <row r="36" spans="1:10" x14ac:dyDescent="0.25">
      <c r="A36" s="143" t="s">
        <v>406</v>
      </c>
      <c r="B36" s="144"/>
      <c r="C36" s="144"/>
      <c r="D36" s="144"/>
      <c r="E36" s="143" t="s">
        <v>397</v>
      </c>
      <c r="F36" s="144"/>
      <c r="G36" s="144"/>
      <c r="H36" s="144"/>
      <c r="I36" s="145"/>
      <c r="J36" s="96" t="s">
        <v>407</v>
      </c>
    </row>
    <row r="37" spans="1:10" x14ac:dyDescent="0.25">
      <c r="A37" s="62"/>
      <c r="B37" s="63"/>
      <c r="C37" s="73"/>
      <c r="D37" s="153"/>
      <c r="E37" s="153"/>
      <c r="F37" s="153"/>
      <c r="G37" s="153"/>
      <c r="H37" s="153"/>
      <c r="I37" s="153"/>
      <c r="J37" s="69"/>
    </row>
    <row r="38" spans="1:10" x14ac:dyDescent="0.25">
      <c r="A38" s="143" t="s">
        <v>408</v>
      </c>
      <c r="B38" s="144"/>
      <c r="C38" s="144"/>
      <c r="D38" s="145"/>
      <c r="E38" s="143" t="s">
        <v>397</v>
      </c>
      <c r="F38" s="144"/>
      <c r="G38" s="144"/>
      <c r="H38" s="144"/>
      <c r="I38" s="145"/>
      <c r="J38" s="97" t="s">
        <v>409</v>
      </c>
    </row>
    <row r="39" spans="1:10" x14ac:dyDescent="0.25">
      <c r="A39" s="62"/>
      <c r="B39" s="63"/>
      <c r="C39" s="73"/>
      <c r="D39" s="84"/>
      <c r="E39" s="153"/>
      <c r="F39" s="153"/>
      <c r="G39" s="153"/>
      <c r="H39" s="153"/>
      <c r="I39" s="68"/>
      <c r="J39" s="69"/>
    </row>
    <row r="40" spans="1:10" x14ac:dyDescent="0.25">
      <c r="A40" s="143" t="s">
        <v>410</v>
      </c>
      <c r="B40" s="144"/>
      <c r="C40" s="144"/>
      <c r="D40" s="145"/>
      <c r="E40" s="143" t="s">
        <v>397</v>
      </c>
      <c r="F40" s="144"/>
      <c r="G40" s="144"/>
      <c r="H40" s="144"/>
      <c r="I40" s="145"/>
      <c r="J40" s="97" t="s">
        <v>411</v>
      </c>
    </row>
    <row r="41" spans="1:10" x14ac:dyDescent="0.25">
      <c r="A41" s="62"/>
      <c r="B41" s="63"/>
      <c r="C41" s="73"/>
      <c r="D41" s="84"/>
      <c r="E41" s="153"/>
      <c r="F41" s="153"/>
      <c r="G41" s="153"/>
      <c r="H41" s="153"/>
      <c r="I41" s="68"/>
      <c r="J41" s="69"/>
    </row>
    <row r="42" spans="1:10" x14ac:dyDescent="0.25">
      <c r="A42" s="143" t="s">
        <v>412</v>
      </c>
      <c r="B42" s="144"/>
      <c r="C42" s="144"/>
      <c r="D42" s="145"/>
      <c r="E42" s="143" t="s">
        <v>413</v>
      </c>
      <c r="F42" s="144"/>
      <c r="G42" s="144"/>
      <c r="H42" s="144"/>
      <c r="I42" s="145"/>
      <c r="J42" s="98">
        <v>20097647</v>
      </c>
    </row>
    <row r="43" spans="1:10" x14ac:dyDescent="0.25">
      <c r="A43" s="85"/>
      <c r="B43" s="73"/>
      <c r="C43" s="135"/>
      <c r="D43" s="135"/>
      <c r="E43" s="136"/>
      <c r="F43" s="136"/>
      <c r="G43" s="135"/>
      <c r="H43" s="135"/>
      <c r="I43" s="135"/>
      <c r="J43" s="69"/>
    </row>
    <row r="44" spans="1:10" x14ac:dyDescent="0.25">
      <c r="A44" s="143" t="s">
        <v>414</v>
      </c>
      <c r="B44" s="144"/>
      <c r="C44" s="144"/>
      <c r="D44" s="145"/>
      <c r="E44" s="143" t="s">
        <v>415</v>
      </c>
      <c r="F44" s="144"/>
      <c r="G44" s="144"/>
      <c r="H44" s="144"/>
      <c r="I44" s="145"/>
      <c r="J44" s="98">
        <v>7810318</v>
      </c>
    </row>
    <row r="45" spans="1:10" x14ac:dyDescent="0.25">
      <c r="A45" s="85"/>
      <c r="B45" s="73"/>
      <c r="C45" s="73"/>
      <c r="D45" s="63"/>
      <c r="E45" s="152"/>
      <c r="F45" s="152"/>
      <c r="G45" s="135"/>
      <c r="H45" s="135"/>
      <c r="I45" s="63"/>
      <c r="J45" s="69"/>
    </row>
    <row r="46" spans="1:10" x14ac:dyDescent="0.25">
      <c r="A46" s="143" t="s">
        <v>416</v>
      </c>
      <c r="B46" s="144"/>
      <c r="C46" s="144"/>
      <c r="D46" s="145"/>
      <c r="E46" s="143" t="s">
        <v>417</v>
      </c>
      <c r="F46" s="144"/>
      <c r="G46" s="144"/>
      <c r="H46" s="144"/>
      <c r="I46" s="145"/>
      <c r="J46" s="97" t="s">
        <v>418</v>
      </c>
    </row>
    <row r="47" spans="1:10" x14ac:dyDescent="0.25">
      <c r="A47" s="85"/>
      <c r="B47" s="73"/>
      <c r="C47" s="73"/>
      <c r="D47" s="63"/>
      <c r="E47" s="136"/>
      <c r="F47" s="136"/>
      <c r="G47" s="135"/>
      <c r="H47" s="135"/>
      <c r="I47" s="63"/>
      <c r="J47" s="86" t="s">
        <v>28</v>
      </c>
    </row>
    <row r="48" spans="1:10" x14ac:dyDescent="0.25">
      <c r="A48" s="143" t="s">
        <v>419</v>
      </c>
      <c r="B48" s="144"/>
      <c r="C48" s="144"/>
      <c r="D48" s="145"/>
      <c r="E48" s="143" t="s">
        <v>417</v>
      </c>
      <c r="F48" s="144"/>
      <c r="G48" s="144"/>
      <c r="H48" s="144"/>
      <c r="I48" s="145"/>
      <c r="J48" s="97" t="s">
        <v>420</v>
      </c>
    </row>
    <row r="49" spans="1:10" x14ac:dyDescent="0.25">
      <c r="A49" s="85"/>
      <c r="B49" s="92"/>
      <c r="C49" s="92"/>
      <c r="D49" s="91"/>
      <c r="E49" s="91"/>
      <c r="F49" s="91"/>
      <c r="G49" s="92"/>
      <c r="H49" s="92"/>
      <c r="I49" s="91"/>
      <c r="J49" s="86"/>
    </row>
    <row r="50" spans="1:10" x14ac:dyDescent="0.25">
      <c r="A50" s="143" t="s">
        <v>421</v>
      </c>
      <c r="B50" s="144"/>
      <c r="C50" s="144"/>
      <c r="D50" s="145"/>
      <c r="E50" s="143" t="s">
        <v>397</v>
      </c>
      <c r="F50" s="144"/>
      <c r="G50" s="144"/>
      <c r="H50" s="144"/>
      <c r="I50" s="145"/>
      <c r="J50" s="97" t="s">
        <v>422</v>
      </c>
    </row>
    <row r="51" spans="1:10" x14ac:dyDescent="0.25">
      <c r="A51" s="85"/>
      <c r="B51" s="92"/>
      <c r="C51" s="92"/>
      <c r="D51" s="91"/>
      <c r="E51" s="91"/>
      <c r="F51" s="91"/>
      <c r="G51" s="92"/>
      <c r="H51" s="92"/>
      <c r="I51" s="91"/>
      <c r="J51" s="86"/>
    </row>
    <row r="52" spans="1:10" x14ac:dyDescent="0.25">
      <c r="A52" s="143" t="s">
        <v>423</v>
      </c>
      <c r="B52" s="144"/>
      <c r="C52" s="144"/>
      <c r="D52" s="145"/>
      <c r="E52" s="143" t="s">
        <v>397</v>
      </c>
      <c r="F52" s="144"/>
      <c r="G52" s="144"/>
      <c r="H52" s="144"/>
      <c r="I52" s="145"/>
      <c r="J52" s="97" t="s">
        <v>424</v>
      </c>
    </row>
    <row r="53" spans="1:10" x14ac:dyDescent="0.25">
      <c r="A53" s="85"/>
      <c r="B53" s="92"/>
      <c r="C53" s="92"/>
      <c r="D53" s="91"/>
      <c r="E53" s="91"/>
      <c r="F53" s="91"/>
      <c r="G53" s="92"/>
      <c r="H53" s="92"/>
      <c r="I53" s="91"/>
      <c r="J53" s="86"/>
    </row>
    <row r="54" spans="1:10" x14ac:dyDescent="0.25">
      <c r="A54" s="143" t="s">
        <v>425</v>
      </c>
      <c r="B54" s="144"/>
      <c r="C54" s="144"/>
      <c r="D54" s="145"/>
      <c r="E54" s="143" t="s">
        <v>397</v>
      </c>
      <c r="F54" s="144"/>
      <c r="G54" s="144"/>
      <c r="H54" s="144"/>
      <c r="I54" s="145"/>
      <c r="J54" s="97" t="s">
        <v>426</v>
      </c>
    </row>
    <row r="55" spans="1:10" x14ac:dyDescent="0.25">
      <c r="A55" s="85"/>
      <c r="B55" s="92"/>
      <c r="C55" s="92"/>
      <c r="D55" s="91"/>
      <c r="E55" s="91"/>
      <c r="F55" s="91"/>
      <c r="G55" s="92"/>
      <c r="H55" s="92"/>
      <c r="I55" s="91"/>
      <c r="J55" s="86"/>
    </row>
    <row r="56" spans="1:10" x14ac:dyDescent="0.25">
      <c r="A56" s="143" t="s">
        <v>427</v>
      </c>
      <c r="B56" s="144"/>
      <c r="C56" s="144"/>
      <c r="D56" s="145"/>
      <c r="E56" s="143" t="s">
        <v>397</v>
      </c>
      <c r="F56" s="144"/>
      <c r="G56" s="144"/>
      <c r="H56" s="144"/>
      <c r="I56" s="145"/>
      <c r="J56" s="97" t="s">
        <v>428</v>
      </c>
    </row>
    <row r="57" spans="1:10" x14ac:dyDescent="0.25">
      <c r="A57" s="85"/>
      <c r="B57" s="92"/>
      <c r="C57" s="92"/>
      <c r="D57" s="91"/>
      <c r="E57" s="91"/>
      <c r="F57" s="91"/>
      <c r="G57" s="92"/>
      <c r="H57" s="92"/>
      <c r="I57" s="91"/>
      <c r="J57" s="86"/>
    </row>
    <row r="58" spans="1:10" x14ac:dyDescent="0.25">
      <c r="A58" s="143" t="s">
        <v>429</v>
      </c>
      <c r="B58" s="144"/>
      <c r="C58" s="144"/>
      <c r="D58" s="145"/>
      <c r="E58" s="143" t="s">
        <v>397</v>
      </c>
      <c r="F58" s="144"/>
      <c r="G58" s="144"/>
      <c r="H58" s="144"/>
      <c r="I58" s="145"/>
      <c r="J58" s="97" t="s">
        <v>430</v>
      </c>
    </row>
    <row r="59" spans="1:10" x14ac:dyDescent="0.25">
      <c r="A59" s="85"/>
      <c r="B59" s="92"/>
      <c r="C59" s="92"/>
      <c r="D59" s="91"/>
      <c r="E59" s="91"/>
      <c r="F59" s="91"/>
      <c r="G59" s="92"/>
      <c r="H59" s="92"/>
      <c r="I59" s="91"/>
      <c r="J59" s="86"/>
    </row>
    <row r="60" spans="1:10" x14ac:dyDescent="0.25">
      <c r="A60" s="143" t="s">
        <v>431</v>
      </c>
      <c r="B60" s="144"/>
      <c r="C60" s="144"/>
      <c r="D60" s="145"/>
      <c r="E60" s="143" t="s">
        <v>397</v>
      </c>
      <c r="F60" s="144"/>
      <c r="G60" s="144"/>
      <c r="H60" s="144"/>
      <c r="I60" s="145"/>
      <c r="J60" s="97" t="s">
        <v>432</v>
      </c>
    </row>
    <row r="61" spans="1:10" x14ac:dyDescent="0.25">
      <c r="A61" s="85"/>
      <c r="B61" s="92"/>
      <c r="C61" s="92"/>
      <c r="D61" s="91"/>
      <c r="E61" s="91"/>
      <c r="F61" s="91"/>
      <c r="G61" s="92"/>
      <c r="H61" s="92"/>
      <c r="I61" s="91"/>
      <c r="J61" s="86"/>
    </row>
    <row r="62" spans="1:10" x14ac:dyDescent="0.25">
      <c r="A62" s="143" t="s">
        <v>433</v>
      </c>
      <c r="B62" s="144"/>
      <c r="C62" s="144"/>
      <c r="D62" s="145"/>
      <c r="E62" s="143" t="s">
        <v>434</v>
      </c>
      <c r="F62" s="144"/>
      <c r="G62" s="144"/>
      <c r="H62" s="144"/>
      <c r="I62" s="145"/>
      <c r="J62" s="97" t="s">
        <v>435</v>
      </c>
    </row>
    <row r="63" spans="1:10" x14ac:dyDescent="0.25">
      <c r="A63" s="85"/>
      <c r="B63" s="92"/>
      <c r="C63" s="92"/>
      <c r="D63" s="91"/>
      <c r="E63" s="91"/>
      <c r="F63" s="91"/>
      <c r="G63" s="92"/>
      <c r="H63" s="92"/>
      <c r="I63" s="91"/>
      <c r="J63" s="86"/>
    </row>
    <row r="64" spans="1:10" x14ac:dyDescent="0.25">
      <c r="A64" s="143" t="s">
        <v>436</v>
      </c>
      <c r="B64" s="144"/>
      <c r="C64" s="144"/>
      <c r="D64" s="145"/>
      <c r="E64" s="143" t="s">
        <v>397</v>
      </c>
      <c r="F64" s="144"/>
      <c r="G64" s="144"/>
      <c r="H64" s="144"/>
      <c r="I64" s="145"/>
      <c r="J64" s="97" t="s">
        <v>437</v>
      </c>
    </row>
    <row r="65" spans="1:10" x14ac:dyDescent="0.25">
      <c r="A65" s="85"/>
      <c r="B65" s="92"/>
      <c r="C65" s="92"/>
      <c r="D65" s="91"/>
      <c r="E65" s="91"/>
      <c r="F65" s="91"/>
      <c r="G65" s="92"/>
      <c r="H65" s="92"/>
      <c r="I65" s="91"/>
      <c r="J65" s="86"/>
    </row>
    <row r="66" spans="1:10" x14ac:dyDescent="0.25">
      <c r="A66" s="143" t="s">
        <v>438</v>
      </c>
      <c r="B66" s="144"/>
      <c r="C66" s="144"/>
      <c r="D66" s="145"/>
      <c r="E66" s="143" t="s">
        <v>397</v>
      </c>
      <c r="F66" s="144"/>
      <c r="G66" s="144"/>
      <c r="H66" s="144"/>
      <c r="I66" s="145"/>
      <c r="J66" s="97" t="s">
        <v>439</v>
      </c>
    </row>
    <row r="67" spans="1:10" x14ac:dyDescent="0.25">
      <c r="A67" s="85"/>
      <c r="B67" s="92"/>
      <c r="C67" s="92"/>
      <c r="D67" s="91"/>
      <c r="E67" s="91"/>
      <c r="F67" s="91"/>
      <c r="G67" s="92"/>
      <c r="H67" s="92"/>
      <c r="I67" s="91"/>
      <c r="J67" s="86"/>
    </row>
    <row r="68" spans="1:10" x14ac:dyDescent="0.25">
      <c r="A68" s="85"/>
      <c r="B68" s="73"/>
      <c r="C68" s="73"/>
      <c r="D68" s="63"/>
      <c r="E68" s="136"/>
      <c r="F68" s="136"/>
      <c r="G68" s="135"/>
      <c r="H68" s="135"/>
      <c r="I68" s="63"/>
      <c r="J68" s="86" t="s">
        <v>29</v>
      </c>
    </row>
    <row r="69" spans="1:10" ht="14.45" customHeight="1" x14ac:dyDescent="0.25">
      <c r="A69" s="138" t="s">
        <v>30</v>
      </c>
      <c r="B69" s="139"/>
      <c r="C69" s="148" t="s">
        <v>401</v>
      </c>
      <c r="D69" s="149"/>
      <c r="E69" s="146" t="s">
        <v>31</v>
      </c>
      <c r="F69" s="147"/>
      <c r="G69" s="140"/>
      <c r="H69" s="141"/>
      <c r="I69" s="141"/>
      <c r="J69" s="142"/>
    </row>
    <row r="70" spans="1:10" x14ac:dyDescent="0.25">
      <c r="A70" s="85"/>
      <c r="B70" s="73"/>
      <c r="C70" s="135"/>
      <c r="D70" s="135"/>
      <c r="E70" s="136"/>
      <c r="F70" s="136"/>
      <c r="G70" s="137" t="s">
        <v>32</v>
      </c>
      <c r="H70" s="137"/>
      <c r="I70" s="137"/>
      <c r="J70" s="58"/>
    </row>
    <row r="71" spans="1:10" ht="13.9" customHeight="1" x14ac:dyDescent="0.25">
      <c r="A71" s="138" t="s">
        <v>33</v>
      </c>
      <c r="B71" s="139"/>
      <c r="C71" s="140" t="s">
        <v>402</v>
      </c>
      <c r="D71" s="141"/>
      <c r="E71" s="141"/>
      <c r="F71" s="141"/>
      <c r="G71" s="141"/>
      <c r="H71" s="141"/>
      <c r="I71" s="141"/>
      <c r="J71" s="142"/>
    </row>
    <row r="72" spans="1:10" x14ac:dyDescent="0.25">
      <c r="A72" s="62"/>
      <c r="B72" s="63"/>
      <c r="C72" s="159" t="s">
        <v>34</v>
      </c>
      <c r="D72" s="159"/>
      <c r="E72" s="159"/>
      <c r="F72" s="159"/>
      <c r="G72" s="159"/>
      <c r="H72" s="159"/>
      <c r="I72" s="159"/>
      <c r="J72" s="69"/>
    </row>
    <row r="73" spans="1:10" x14ac:dyDescent="0.25">
      <c r="A73" s="138" t="s">
        <v>35</v>
      </c>
      <c r="B73" s="139"/>
      <c r="C73" s="193" t="s">
        <v>403</v>
      </c>
      <c r="D73" s="194"/>
      <c r="E73" s="195"/>
      <c r="F73" s="136"/>
      <c r="G73" s="136"/>
      <c r="H73" s="151"/>
      <c r="I73" s="151"/>
      <c r="J73" s="196"/>
    </row>
    <row r="74" spans="1:10" x14ac:dyDescent="0.25">
      <c r="A74" s="62"/>
      <c r="B74" s="63"/>
      <c r="C74" s="73"/>
      <c r="D74" s="63"/>
      <c r="E74" s="136"/>
      <c r="F74" s="136"/>
      <c r="G74" s="136"/>
      <c r="H74" s="136"/>
      <c r="I74" s="63"/>
      <c r="J74" s="69"/>
    </row>
    <row r="75" spans="1:10" ht="14.45" customHeight="1" x14ac:dyDescent="0.25">
      <c r="A75" s="138" t="s">
        <v>36</v>
      </c>
      <c r="B75" s="139"/>
      <c r="C75" s="189" t="s">
        <v>687</v>
      </c>
      <c r="D75" s="190"/>
      <c r="E75" s="190"/>
      <c r="F75" s="190"/>
      <c r="G75" s="190"/>
      <c r="H75" s="190"/>
      <c r="I75" s="190"/>
      <c r="J75" s="191"/>
    </row>
    <row r="76" spans="1:10" x14ac:dyDescent="0.25">
      <c r="A76" s="62"/>
      <c r="B76" s="63"/>
      <c r="C76" s="63"/>
      <c r="D76" s="63"/>
      <c r="E76" s="136"/>
      <c r="F76" s="136"/>
      <c r="G76" s="136"/>
      <c r="H76" s="136"/>
      <c r="I76" s="63"/>
      <c r="J76" s="69"/>
    </row>
    <row r="77" spans="1:10" x14ac:dyDescent="0.25">
      <c r="A77" s="138" t="s">
        <v>37</v>
      </c>
      <c r="B77" s="139"/>
      <c r="C77" s="189" t="s">
        <v>688</v>
      </c>
      <c r="D77" s="190"/>
      <c r="E77" s="190"/>
      <c r="F77" s="190"/>
      <c r="G77" s="190"/>
      <c r="H77" s="190"/>
      <c r="I77" s="190"/>
      <c r="J77" s="191"/>
    </row>
    <row r="78" spans="1:10" ht="14.45" customHeight="1" x14ac:dyDescent="0.25">
      <c r="A78" s="62"/>
      <c r="B78" s="63"/>
      <c r="C78" s="137" t="s">
        <v>38</v>
      </c>
      <c r="D78" s="137"/>
      <c r="E78" s="137"/>
      <c r="F78" s="137"/>
      <c r="G78" s="63"/>
      <c r="H78" s="63"/>
      <c r="I78" s="63"/>
      <c r="J78" s="69"/>
    </row>
    <row r="79" spans="1:10" x14ac:dyDescent="0.25">
      <c r="A79" s="138" t="s">
        <v>39</v>
      </c>
      <c r="B79" s="139"/>
      <c r="C79" s="189" t="s">
        <v>689</v>
      </c>
      <c r="D79" s="190"/>
      <c r="E79" s="190"/>
      <c r="F79" s="190"/>
      <c r="G79" s="190"/>
      <c r="H79" s="190"/>
      <c r="I79" s="190"/>
      <c r="J79" s="191"/>
    </row>
    <row r="80" spans="1:10" ht="14.45" customHeight="1" x14ac:dyDescent="0.25">
      <c r="A80" s="87"/>
      <c r="B80" s="88"/>
      <c r="C80" s="192" t="s">
        <v>40</v>
      </c>
      <c r="D80" s="192"/>
      <c r="E80" s="192"/>
      <c r="F80" s="192"/>
      <c r="G80" s="192"/>
      <c r="H80" s="88"/>
      <c r="I80" s="88"/>
      <c r="J80" s="89"/>
    </row>
    <row r="87" ht="27" customHeight="1" x14ac:dyDescent="0.25"/>
    <row r="91" ht="38.450000000000003" customHeight="1" x14ac:dyDescent="0.25"/>
  </sheetData>
  <sheetProtection formatCells="0" insertRows="0"/>
  <mergeCells count="144">
    <mergeCell ref="A66:D66"/>
    <mergeCell ref="E66:I66"/>
    <mergeCell ref="E56:I56"/>
    <mergeCell ref="A58:D58"/>
    <mergeCell ref="E58:I58"/>
    <mergeCell ref="A60:D60"/>
    <mergeCell ref="E60:I60"/>
    <mergeCell ref="A62:D62"/>
    <mergeCell ref="E62:I62"/>
    <mergeCell ref="A64:D64"/>
    <mergeCell ref="E64:I64"/>
    <mergeCell ref="E76:F76"/>
    <mergeCell ref="G76:H76"/>
    <mergeCell ref="A77:B77"/>
    <mergeCell ref="C77:J77"/>
    <mergeCell ref="C78:F78"/>
    <mergeCell ref="A79:B79"/>
    <mergeCell ref="C79:J79"/>
    <mergeCell ref="C80:G80"/>
    <mergeCell ref="C72:I72"/>
    <mergeCell ref="A73:B73"/>
    <mergeCell ref="C73:E73"/>
    <mergeCell ref="F73:G73"/>
    <mergeCell ref="H73:J73"/>
    <mergeCell ref="E74:F74"/>
    <mergeCell ref="G74:H74"/>
    <mergeCell ref="A75:B75"/>
    <mergeCell ref="C75:J7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70:D70"/>
    <mergeCell ref="E70:F70"/>
    <mergeCell ref="G70:I70"/>
    <mergeCell ref="A71:B71"/>
    <mergeCell ref="C71:J71"/>
    <mergeCell ref="A46:D46"/>
    <mergeCell ref="E46:I46"/>
    <mergeCell ref="E69:F69"/>
    <mergeCell ref="E47:F47"/>
    <mergeCell ref="G47:H47"/>
    <mergeCell ref="E68:F68"/>
    <mergeCell ref="G68:H68"/>
    <mergeCell ref="A69:B69"/>
    <mergeCell ref="C69:D69"/>
    <mergeCell ref="G69:J69"/>
    <mergeCell ref="A48:D48"/>
    <mergeCell ref="E48:I48"/>
    <mergeCell ref="A50:D50"/>
    <mergeCell ref="E50:I50"/>
    <mergeCell ref="A52:D52"/>
    <mergeCell ref="E52:I52"/>
    <mergeCell ref="A54:D54"/>
    <mergeCell ref="E54:I54"/>
    <mergeCell ref="A56:D56"/>
  </mergeCells>
  <dataValidations disablePrompts="1"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69:D69" xr:uid="{00000000-0002-0000-0000-000002000000}">
      <formula1>$J$47:$J$68</formula1>
    </dataValidation>
  </dataValidations>
  <pageMargins left="0.7" right="0.7" top="0.75" bottom="0.75" header="0.3" footer="0.3"/>
  <pageSetup paperSize="9" orientation="portrait" r:id="rId1"/>
  <customProperties>
    <customPr name="EpmWorksheetKeyString_GUID" r:id="rId2"/>
  </customProperties>
  <ignoredErrors>
    <ignoredError sqref="J36:J65 A10:J2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5"/>
  <sheetViews>
    <sheetView view="pageBreakPreview" zoomScaleNormal="100" zoomScaleSheetLayoutView="100" workbookViewId="0">
      <selection activeCell="A8" sqref="A8:B8"/>
    </sheetView>
  </sheetViews>
  <sheetFormatPr defaultColWidth="8.85546875" defaultRowHeight="15" x14ac:dyDescent="0.25"/>
  <cols>
    <col min="1" max="1" width="8.85546875" style="1"/>
    <col min="2" max="2" width="31" style="1" customWidth="1"/>
    <col min="3" max="3" width="8.85546875" style="1"/>
    <col min="4" max="9" width="8.85546875" style="25"/>
    <col min="10" max="16384" width="8.85546875" style="1"/>
  </cols>
  <sheetData>
    <row r="1" spans="1:9" x14ac:dyDescent="0.25">
      <c r="A1" s="197" t="s">
        <v>41</v>
      </c>
      <c r="B1" s="198"/>
      <c r="C1" s="198"/>
      <c r="D1" s="198"/>
      <c r="E1" s="198"/>
      <c r="F1" s="198"/>
      <c r="G1" s="198"/>
      <c r="H1" s="198"/>
      <c r="I1" s="198"/>
    </row>
    <row r="2" spans="1:9" x14ac:dyDescent="0.25">
      <c r="A2" s="199" t="s">
        <v>440</v>
      </c>
      <c r="B2" s="200"/>
      <c r="C2" s="200"/>
      <c r="D2" s="200"/>
      <c r="E2" s="200"/>
      <c r="F2" s="200"/>
      <c r="G2" s="200"/>
      <c r="H2" s="200"/>
      <c r="I2" s="200"/>
    </row>
    <row r="3" spans="1:9" x14ac:dyDescent="0.25">
      <c r="A3" s="2"/>
      <c r="B3" s="3"/>
      <c r="C3" s="3"/>
      <c r="D3" s="28"/>
      <c r="E3" s="29"/>
      <c r="F3" s="28"/>
      <c r="G3" s="28"/>
      <c r="H3" s="30" t="s">
        <v>42</v>
      </c>
      <c r="I3" s="30"/>
    </row>
    <row r="4" spans="1:9" ht="33.6" customHeight="1" x14ac:dyDescent="0.25">
      <c r="A4" s="201" t="s">
        <v>43</v>
      </c>
      <c r="B4" s="202"/>
      <c r="C4" s="201" t="s">
        <v>44</v>
      </c>
      <c r="D4" s="203" t="s">
        <v>45</v>
      </c>
      <c r="E4" s="204"/>
      <c r="F4" s="204"/>
      <c r="G4" s="203" t="s">
        <v>46</v>
      </c>
      <c r="H4" s="204"/>
      <c r="I4" s="204"/>
    </row>
    <row r="5" spans="1:9" x14ac:dyDescent="0.25">
      <c r="A5" s="202"/>
      <c r="B5" s="202"/>
      <c r="C5" s="202"/>
      <c r="D5" s="31" t="s">
        <v>47</v>
      </c>
      <c r="E5" s="31" t="s">
        <v>48</v>
      </c>
      <c r="F5" s="31" t="s">
        <v>49</v>
      </c>
      <c r="G5" s="31" t="s">
        <v>50</v>
      </c>
      <c r="H5" s="31" t="s">
        <v>51</v>
      </c>
      <c r="I5" s="31" t="s">
        <v>52</v>
      </c>
    </row>
    <row r="6" spans="1:9" x14ac:dyDescent="0.25">
      <c r="A6" s="201">
        <v>1</v>
      </c>
      <c r="B6" s="202"/>
      <c r="C6" s="4">
        <v>2</v>
      </c>
      <c r="D6" s="32">
        <v>3</v>
      </c>
      <c r="E6" s="32">
        <v>4</v>
      </c>
      <c r="F6" s="32" t="s">
        <v>53</v>
      </c>
      <c r="G6" s="32">
        <v>6</v>
      </c>
      <c r="H6" s="32">
        <v>7</v>
      </c>
      <c r="I6" s="32" t="s">
        <v>54</v>
      </c>
    </row>
    <row r="7" spans="1:9" x14ac:dyDescent="0.25">
      <c r="A7" s="209" t="s">
        <v>55</v>
      </c>
      <c r="B7" s="210"/>
      <c r="C7" s="210"/>
      <c r="D7" s="210"/>
      <c r="E7" s="210"/>
      <c r="F7" s="210"/>
      <c r="G7" s="210"/>
      <c r="H7" s="210"/>
      <c r="I7" s="210"/>
    </row>
    <row r="8" spans="1:9" x14ac:dyDescent="0.25">
      <c r="A8" s="206" t="s">
        <v>56</v>
      </c>
      <c r="B8" s="207"/>
      <c r="C8" s="5">
        <v>1</v>
      </c>
      <c r="D8" s="33">
        <f>D9+D10</f>
        <v>400575</v>
      </c>
      <c r="E8" s="33">
        <f>E9+E10</f>
        <v>107472364</v>
      </c>
      <c r="F8" s="33">
        <f>D8+E8</f>
        <v>107872939</v>
      </c>
      <c r="G8" s="33">
        <f t="shared" ref="G8:H8" si="0">G9+G10</f>
        <v>472132</v>
      </c>
      <c r="H8" s="33">
        <f t="shared" si="0"/>
        <v>143869010</v>
      </c>
      <c r="I8" s="33">
        <f>G8+H8</f>
        <v>144341142</v>
      </c>
    </row>
    <row r="9" spans="1:9" x14ac:dyDescent="0.25">
      <c r="A9" s="205" t="s">
        <v>57</v>
      </c>
      <c r="B9" s="205"/>
      <c r="C9" s="6">
        <v>2</v>
      </c>
      <c r="D9" s="34">
        <v>0</v>
      </c>
      <c r="E9" s="34">
        <v>0</v>
      </c>
      <c r="F9" s="33">
        <f t="shared" ref="F9:F73" si="1">D9+E9</f>
        <v>0</v>
      </c>
      <c r="G9" s="34">
        <v>0</v>
      </c>
      <c r="H9" s="34">
        <v>0</v>
      </c>
      <c r="I9" s="33">
        <f t="shared" ref="I9:I72" si="2">G9+H9</f>
        <v>0</v>
      </c>
    </row>
    <row r="10" spans="1:9" x14ac:dyDescent="0.25">
      <c r="A10" s="205" t="s">
        <v>58</v>
      </c>
      <c r="B10" s="205"/>
      <c r="C10" s="6">
        <v>3</v>
      </c>
      <c r="D10" s="34">
        <v>400575</v>
      </c>
      <c r="E10" s="34">
        <v>107472364</v>
      </c>
      <c r="F10" s="33">
        <f t="shared" si="1"/>
        <v>107872939</v>
      </c>
      <c r="G10" s="34">
        <v>472132</v>
      </c>
      <c r="H10" s="34">
        <v>143869010</v>
      </c>
      <c r="I10" s="33">
        <f t="shared" si="2"/>
        <v>144341142</v>
      </c>
    </row>
    <row r="11" spans="1:9" x14ac:dyDescent="0.25">
      <c r="A11" s="206" t="s">
        <v>59</v>
      </c>
      <c r="B11" s="207"/>
      <c r="C11" s="5">
        <v>4</v>
      </c>
      <c r="D11" s="33">
        <f>D12+D13+D14</f>
        <v>19988408</v>
      </c>
      <c r="E11" s="33">
        <f>E12+E13+E14</f>
        <v>856977245</v>
      </c>
      <c r="F11" s="33">
        <f t="shared" si="1"/>
        <v>876965653</v>
      </c>
      <c r="G11" s="33">
        <f t="shared" ref="G11:H11" si="3">G12+G13+G14</f>
        <v>17732515</v>
      </c>
      <c r="H11" s="33">
        <f t="shared" si="3"/>
        <v>799689323</v>
      </c>
      <c r="I11" s="33">
        <f t="shared" si="2"/>
        <v>817421838</v>
      </c>
    </row>
    <row r="12" spans="1:9" ht="22.9" customHeight="1" x14ac:dyDescent="0.25">
      <c r="A12" s="205" t="s">
        <v>60</v>
      </c>
      <c r="B12" s="205"/>
      <c r="C12" s="6">
        <v>5</v>
      </c>
      <c r="D12" s="34">
        <v>15950768</v>
      </c>
      <c r="E12" s="34">
        <v>480712555</v>
      </c>
      <c r="F12" s="33">
        <f t="shared" si="1"/>
        <v>496663323</v>
      </c>
      <c r="G12" s="34">
        <v>13689938</v>
      </c>
      <c r="H12" s="34">
        <v>402155214</v>
      </c>
      <c r="I12" s="33">
        <f t="shared" si="2"/>
        <v>415845152</v>
      </c>
    </row>
    <row r="13" spans="1:9" x14ac:dyDescent="0.25">
      <c r="A13" s="205" t="s">
        <v>61</v>
      </c>
      <c r="B13" s="205"/>
      <c r="C13" s="6">
        <v>6</v>
      </c>
      <c r="D13" s="34">
        <v>337421</v>
      </c>
      <c r="E13" s="34">
        <v>77673901</v>
      </c>
      <c r="F13" s="33">
        <f t="shared" si="1"/>
        <v>78011322</v>
      </c>
      <c r="G13" s="34">
        <v>271955</v>
      </c>
      <c r="H13" s="34">
        <v>79170914</v>
      </c>
      <c r="I13" s="33">
        <f t="shared" si="2"/>
        <v>79442869</v>
      </c>
    </row>
    <row r="14" spans="1:9" x14ac:dyDescent="0.25">
      <c r="A14" s="205" t="s">
        <v>62</v>
      </c>
      <c r="B14" s="205"/>
      <c r="C14" s="6">
        <v>7</v>
      </c>
      <c r="D14" s="34">
        <v>3700219</v>
      </c>
      <c r="E14" s="34">
        <v>298590789</v>
      </c>
      <c r="F14" s="33">
        <f t="shared" si="1"/>
        <v>302291008</v>
      </c>
      <c r="G14" s="34">
        <v>3770622</v>
      </c>
      <c r="H14" s="34">
        <v>318363195</v>
      </c>
      <c r="I14" s="33">
        <f t="shared" si="2"/>
        <v>322133817</v>
      </c>
    </row>
    <row r="15" spans="1:9" x14ac:dyDescent="0.25">
      <c r="A15" s="206" t="s">
        <v>63</v>
      </c>
      <c r="B15" s="207"/>
      <c r="C15" s="5">
        <v>8</v>
      </c>
      <c r="D15" s="33">
        <f>D16+D17+D21+D40</f>
        <v>3681060107</v>
      </c>
      <c r="E15" s="33">
        <f>E16+E17+E21+E40</f>
        <v>5936144775</v>
      </c>
      <c r="F15" s="33">
        <f t="shared" si="1"/>
        <v>9617204882</v>
      </c>
      <c r="G15" s="33">
        <f t="shared" ref="G15:H15" si="4">G16+G17+G21+G40</f>
        <v>3814231702</v>
      </c>
      <c r="H15" s="33">
        <f t="shared" si="4"/>
        <v>6395107932</v>
      </c>
      <c r="I15" s="33">
        <f t="shared" si="2"/>
        <v>10209339634</v>
      </c>
    </row>
    <row r="16" spans="1:9" ht="21.6" customHeight="1" x14ac:dyDescent="0.25">
      <c r="A16" s="208" t="s">
        <v>64</v>
      </c>
      <c r="B16" s="205"/>
      <c r="C16" s="6">
        <v>9</v>
      </c>
      <c r="D16" s="34">
        <v>1856338</v>
      </c>
      <c r="E16" s="34">
        <v>1011390353</v>
      </c>
      <c r="F16" s="33">
        <f t="shared" si="1"/>
        <v>1013246691</v>
      </c>
      <c r="G16" s="34">
        <v>1287178</v>
      </c>
      <c r="H16" s="34">
        <v>1070658666</v>
      </c>
      <c r="I16" s="33">
        <f t="shared" si="2"/>
        <v>1071945844</v>
      </c>
    </row>
    <row r="17" spans="1:9" ht="24.6" customHeight="1" x14ac:dyDescent="0.25">
      <c r="A17" s="206" t="s">
        <v>65</v>
      </c>
      <c r="B17" s="207"/>
      <c r="C17" s="5">
        <v>10</v>
      </c>
      <c r="D17" s="33">
        <f>D18+D19+D20</f>
        <v>0</v>
      </c>
      <c r="E17" s="33">
        <f>E18+E19+E20</f>
        <v>76592895</v>
      </c>
      <c r="F17" s="33">
        <f t="shared" si="1"/>
        <v>76592895</v>
      </c>
      <c r="G17" s="33">
        <f>G18+G19+G20</f>
        <v>0</v>
      </c>
      <c r="H17" s="33">
        <f t="shared" ref="H17" si="5">H18+H19+H20</f>
        <v>72411760</v>
      </c>
      <c r="I17" s="33">
        <f t="shared" si="2"/>
        <v>72411760</v>
      </c>
    </row>
    <row r="18" spans="1:9" x14ac:dyDescent="0.25">
      <c r="A18" s="205" t="s">
        <v>66</v>
      </c>
      <c r="B18" s="205"/>
      <c r="C18" s="6">
        <v>11</v>
      </c>
      <c r="D18" s="34">
        <v>0</v>
      </c>
      <c r="E18" s="34">
        <v>0</v>
      </c>
      <c r="F18" s="33">
        <f t="shared" si="1"/>
        <v>0</v>
      </c>
      <c r="G18" s="34">
        <v>0</v>
      </c>
      <c r="H18" s="34">
        <v>0</v>
      </c>
      <c r="I18" s="33">
        <f t="shared" si="2"/>
        <v>0</v>
      </c>
    </row>
    <row r="19" spans="1:9" x14ac:dyDescent="0.25">
      <c r="A19" s="205" t="s">
        <v>67</v>
      </c>
      <c r="B19" s="205"/>
      <c r="C19" s="6">
        <v>12</v>
      </c>
      <c r="D19" s="34">
        <v>0</v>
      </c>
      <c r="E19" s="34">
        <v>10091232</v>
      </c>
      <c r="F19" s="33">
        <f t="shared" si="1"/>
        <v>10091232</v>
      </c>
      <c r="G19" s="34">
        <v>0</v>
      </c>
      <c r="H19" s="34">
        <v>4778185</v>
      </c>
      <c r="I19" s="33">
        <f t="shared" si="2"/>
        <v>4778185</v>
      </c>
    </row>
    <row r="20" spans="1:9" x14ac:dyDescent="0.25">
      <c r="A20" s="205" t="s">
        <v>68</v>
      </c>
      <c r="B20" s="205"/>
      <c r="C20" s="6">
        <v>13</v>
      </c>
      <c r="D20" s="34">
        <v>0</v>
      </c>
      <c r="E20" s="34">
        <v>66501663</v>
      </c>
      <c r="F20" s="33">
        <f t="shared" si="1"/>
        <v>66501663</v>
      </c>
      <c r="G20" s="34">
        <v>0</v>
      </c>
      <c r="H20" s="34">
        <v>67633575</v>
      </c>
      <c r="I20" s="33">
        <f t="shared" si="2"/>
        <v>67633575</v>
      </c>
    </row>
    <row r="21" spans="1:9" x14ac:dyDescent="0.25">
      <c r="A21" s="206" t="s">
        <v>69</v>
      </c>
      <c r="B21" s="207"/>
      <c r="C21" s="5">
        <v>14</v>
      </c>
      <c r="D21" s="33">
        <f>D22+D25+D30+D36</f>
        <v>3679203769</v>
      </c>
      <c r="E21" s="33">
        <f>E22+E25+E30+E36</f>
        <v>4848161527</v>
      </c>
      <c r="F21" s="33">
        <f t="shared" si="1"/>
        <v>8527365296</v>
      </c>
      <c r="G21" s="33">
        <f t="shared" ref="G21:H21" si="6">G22+G25+G30+G36</f>
        <v>3812944524</v>
      </c>
      <c r="H21" s="33">
        <f t="shared" si="6"/>
        <v>5252037506</v>
      </c>
      <c r="I21" s="33">
        <f t="shared" si="2"/>
        <v>9064982030</v>
      </c>
    </row>
    <row r="22" spans="1:9" ht="29.45" customHeight="1" x14ac:dyDescent="0.25">
      <c r="A22" s="207" t="s">
        <v>70</v>
      </c>
      <c r="B22" s="207"/>
      <c r="C22" s="5">
        <v>15</v>
      </c>
      <c r="D22" s="33">
        <f>D23+D24</f>
        <v>1131858940</v>
      </c>
      <c r="E22" s="33">
        <f>E23+E24</f>
        <v>1037923909</v>
      </c>
      <c r="F22" s="33">
        <f t="shared" si="1"/>
        <v>2169782849</v>
      </c>
      <c r="G22" s="33">
        <f t="shared" ref="G22:H22" si="7">G23+G24</f>
        <v>1279408121</v>
      </c>
      <c r="H22" s="33">
        <f t="shared" si="7"/>
        <v>1128479246</v>
      </c>
      <c r="I22" s="33">
        <f t="shared" si="2"/>
        <v>2407887367</v>
      </c>
    </row>
    <row r="23" spans="1:9" x14ac:dyDescent="0.25">
      <c r="A23" s="205" t="s">
        <v>71</v>
      </c>
      <c r="B23" s="205"/>
      <c r="C23" s="6">
        <v>16</v>
      </c>
      <c r="D23" s="34">
        <v>1131858940</v>
      </c>
      <c r="E23" s="34">
        <v>1037923909</v>
      </c>
      <c r="F23" s="33">
        <f t="shared" si="1"/>
        <v>2169782849</v>
      </c>
      <c r="G23" s="34">
        <v>1279408121</v>
      </c>
      <c r="H23" s="34">
        <v>1128479246</v>
      </c>
      <c r="I23" s="33">
        <f t="shared" si="2"/>
        <v>2407887367</v>
      </c>
    </row>
    <row r="24" spans="1:9" x14ac:dyDescent="0.25">
      <c r="A24" s="205" t="s">
        <v>72</v>
      </c>
      <c r="B24" s="205"/>
      <c r="C24" s="6">
        <v>17</v>
      </c>
      <c r="D24" s="34">
        <v>0</v>
      </c>
      <c r="E24" s="34">
        <v>0</v>
      </c>
      <c r="F24" s="33">
        <f t="shared" si="1"/>
        <v>0</v>
      </c>
      <c r="G24" s="34">
        <v>0</v>
      </c>
      <c r="H24" s="34">
        <v>0</v>
      </c>
      <c r="I24" s="33">
        <f t="shared" si="2"/>
        <v>0</v>
      </c>
    </row>
    <row r="25" spans="1:9" ht="21" customHeight="1" x14ac:dyDescent="0.25">
      <c r="A25" s="207" t="s">
        <v>73</v>
      </c>
      <c r="B25" s="207"/>
      <c r="C25" s="5">
        <v>18</v>
      </c>
      <c r="D25" s="33">
        <f>D26+D27+D28+D29</f>
        <v>2128951896</v>
      </c>
      <c r="E25" s="33">
        <f>E26+E27+E28+E29</f>
        <v>2994696576</v>
      </c>
      <c r="F25" s="33">
        <f t="shared" si="1"/>
        <v>5123648472</v>
      </c>
      <c r="G25" s="33">
        <f t="shared" ref="G25:H25" si="8">G26+G27+G28+G29</f>
        <v>2256877011</v>
      </c>
      <c r="H25" s="33">
        <f t="shared" si="8"/>
        <v>3564079383</v>
      </c>
      <c r="I25" s="33">
        <f t="shared" si="2"/>
        <v>5820956394</v>
      </c>
    </row>
    <row r="26" spans="1:9" x14ac:dyDescent="0.25">
      <c r="A26" s="205" t="s">
        <v>74</v>
      </c>
      <c r="B26" s="205"/>
      <c r="C26" s="6">
        <v>19</v>
      </c>
      <c r="D26" s="34">
        <v>29289284</v>
      </c>
      <c r="E26" s="34">
        <v>507409895</v>
      </c>
      <c r="F26" s="33">
        <f t="shared" si="1"/>
        <v>536699179</v>
      </c>
      <c r="G26" s="34">
        <v>78874762</v>
      </c>
      <c r="H26" s="34">
        <v>794171621</v>
      </c>
      <c r="I26" s="33">
        <f t="shared" si="2"/>
        <v>873046383</v>
      </c>
    </row>
    <row r="27" spans="1:9" x14ac:dyDescent="0.25">
      <c r="A27" s="205" t="s">
        <v>75</v>
      </c>
      <c r="B27" s="205"/>
      <c r="C27" s="6">
        <v>20</v>
      </c>
      <c r="D27" s="34">
        <v>2042802269</v>
      </c>
      <c r="E27" s="34">
        <v>2352073139</v>
      </c>
      <c r="F27" s="33">
        <f t="shared" si="1"/>
        <v>4394875408</v>
      </c>
      <c r="G27" s="34">
        <v>2073289542</v>
      </c>
      <c r="H27" s="34">
        <v>2449521308</v>
      </c>
      <c r="I27" s="33">
        <f t="shared" si="2"/>
        <v>4522810850</v>
      </c>
    </row>
    <row r="28" spans="1:9" x14ac:dyDescent="0.25">
      <c r="A28" s="205" t="s">
        <v>76</v>
      </c>
      <c r="B28" s="205"/>
      <c r="C28" s="6">
        <v>21</v>
      </c>
      <c r="D28" s="34">
        <v>56860343</v>
      </c>
      <c r="E28" s="34">
        <v>135213542</v>
      </c>
      <c r="F28" s="33">
        <f t="shared" si="1"/>
        <v>192073885</v>
      </c>
      <c r="G28" s="34">
        <v>104712707</v>
      </c>
      <c r="H28" s="34">
        <v>320386454</v>
      </c>
      <c r="I28" s="33">
        <f t="shared" si="2"/>
        <v>425099161</v>
      </c>
    </row>
    <row r="29" spans="1:9" x14ac:dyDescent="0.25">
      <c r="A29" s="205" t="s">
        <v>77</v>
      </c>
      <c r="B29" s="205"/>
      <c r="C29" s="6">
        <v>22</v>
      </c>
      <c r="D29" s="34">
        <v>0</v>
      </c>
      <c r="E29" s="34">
        <v>0</v>
      </c>
      <c r="F29" s="33">
        <f t="shared" si="1"/>
        <v>0</v>
      </c>
      <c r="G29" s="34">
        <v>0</v>
      </c>
      <c r="H29" s="34">
        <v>0</v>
      </c>
      <c r="I29" s="33">
        <f t="shared" si="2"/>
        <v>0</v>
      </c>
    </row>
    <row r="30" spans="1:9" ht="23.45" customHeight="1" x14ac:dyDescent="0.25">
      <c r="A30" s="207" t="s">
        <v>78</v>
      </c>
      <c r="B30" s="207"/>
      <c r="C30" s="5">
        <v>23</v>
      </c>
      <c r="D30" s="33">
        <f>D31+D32+D33+D34+D35</f>
        <v>7622144</v>
      </c>
      <c r="E30" s="33">
        <f>E31+E32+E33+E34+E35</f>
        <v>39728669</v>
      </c>
      <c r="F30" s="33">
        <f t="shared" si="1"/>
        <v>47350813</v>
      </c>
      <c r="G30" s="33">
        <f t="shared" ref="G30:H30" si="9">G31+G32+G33+G34+G35</f>
        <v>5183476</v>
      </c>
      <c r="H30" s="33">
        <f t="shared" si="9"/>
        <v>50361276</v>
      </c>
      <c r="I30" s="33">
        <f t="shared" si="2"/>
        <v>55544752</v>
      </c>
    </row>
    <row r="31" spans="1:9" x14ac:dyDescent="0.25">
      <c r="A31" s="205" t="s">
        <v>79</v>
      </c>
      <c r="B31" s="205"/>
      <c r="C31" s="6">
        <v>24</v>
      </c>
      <c r="D31" s="34">
        <v>0</v>
      </c>
      <c r="E31" s="34">
        <v>17187511</v>
      </c>
      <c r="F31" s="33">
        <f t="shared" si="1"/>
        <v>17187511</v>
      </c>
      <c r="G31" s="34">
        <v>0</v>
      </c>
      <c r="H31" s="34">
        <v>25765552</v>
      </c>
      <c r="I31" s="33">
        <f t="shared" si="2"/>
        <v>25765552</v>
      </c>
    </row>
    <row r="32" spans="1:9" x14ac:dyDescent="0.25">
      <c r="A32" s="205" t="s">
        <v>80</v>
      </c>
      <c r="B32" s="205"/>
      <c r="C32" s="6">
        <v>25</v>
      </c>
      <c r="D32" s="34">
        <v>0</v>
      </c>
      <c r="E32" s="34">
        <v>0</v>
      </c>
      <c r="F32" s="33">
        <f t="shared" si="1"/>
        <v>0</v>
      </c>
      <c r="G32" s="34">
        <v>0</v>
      </c>
      <c r="H32" s="34">
        <v>0</v>
      </c>
      <c r="I32" s="33">
        <f t="shared" si="2"/>
        <v>0</v>
      </c>
    </row>
    <row r="33" spans="1:9" x14ac:dyDescent="0.25">
      <c r="A33" s="205" t="s">
        <v>81</v>
      </c>
      <c r="B33" s="205"/>
      <c r="C33" s="6">
        <v>26</v>
      </c>
      <c r="D33" s="34">
        <v>318108</v>
      </c>
      <c r="E33" s="34">
        <v>3797109</v>
      </c>
      <c r="F33" s="33">
        <f t="shared" si="1"/>
        <v>4115217</v>
      </c>
      <c r="G33" s="34">
        <v>309553</v>
      </c>
      <c r="H33" s="34">
        <v>2723833</v>
      </c>
      <c r="I33" s="33">
        <f t="shared" si="2"/>
        <v>3033386</v>
      </c>
    </row>
    <row r="34" spans="1:9" x14ac:dyDescent="0.25">
      <c r="A34" s="205" t="s">
        <v>82</v>
      </c>
      <c r="B34" s="205"/>
      <c r="C34" s="6">
        <v>27</v>
      </c>
      <c r="D34" s="34">
        <v>7304036</v>
      </c>
      <c r="E34" s="34">
        <v>18744049</v>
      </c>
      <c r="F34" s="33">
        <f t="shared" si="1"/>
        <v>26048085</v>
      </c>
      <c r="G34" s="34">
        <v>4873923</v>
      </c>
      <c r="H34" s="34">
        <v>21871891</v>
      </c>
      <c r="I34" s="33">
        <f t="shared" si="2"/>
        <v>26745814</v>
      </c>
    </row>
    <row r="35" spans="1:9" x14ac:dyDescent="0.25">
      <c r="A35" s="205" t="s">
        <v>83</v>
      </c>
      <c r="B35" s="205"/>
      <c r="C35" s="6">
        <v>28</v>
      </c>
      <c r="D35" s="34">
        <v>0</v>
      </c>
      <c r="E35" s="34">
        <v>0</v>
      </c>
      <c r="F35" s="33">
        <f t="shared" si="1"/>
        <v>0</v>
      </c>
      <c r="G35" s="34">
        <v>0</v>
      </c>
      <c r="H35" s="34">
        <v>0</v>
      </c>
      <c r="I35" s="33">
        <f t="shared" si="2"/>
        <v>0</v>
      </c>
    </row>
    <row r="36" spans="1:9" x14ac:dyDescent="0.25">
      <c r="A36" s="207" t="s">
        <v>84</v>
      </c>
      <c r="B36" s="207"/>
      <c r="C36" s="5">
        <v>29</v>
      </c>
      <c r="D36" s="33">
        <f>D37+D38+D39</f>
        <v>410770789</v>
      </c>
      <c r="E36" s="33">
        <f>E37+E38+E39</f>
        <v>775812373</v>
      </c>
      <c r="F36" s="33">
        <f t="shared" si="1"/>
        <v>1186583162</v>
      </c>
      <c r="G36" s="33">
        <f t="shared" ref="G36:H36" si="10">G37+G38+G39</f>
        <v>271475916</v>
      </c>
      <c r="H36" s="33">
        <f t="shared" si="10"/>
        <v>509117601</v>
      </c>
      <c r="I36" s="33">
        <f t="shared" si="2"/>
        <v>780593517</v>
      </c>
    </row>
    <row r="37" spans="1:9" x14ac:dyDescent="0.25">
      <c r="A37" s="205" t="s">
        <v>85</v>
      </c>
      <c r="B37" s="205"/>
      <c r="C37" s="6">
        <v>30</v>
      </c>
      <c r="D37" s="34">
        <v>350460991</v>
      </c>
      <c r="E37" s="34">
        <v>557971929</v>
      </c>
      <c r="F37" s="33">
        <f t="shared" si="1"/>
        <v>908432920</v>
      </c>
      <c r="G37" s="34">
        <v>223330823</v>
      </c>
      <c r="H37" s="34">
        <v>324013977</v>
      </c>
      <c r="I37" s="33">
        <f t="shared" si="2"/>
        <v>547344800</v>
      </c>
    </row>
    <row r="38" spans="1:9" x14ac:dyDescent="0.25">
      <c r="A38" s="205" t="s">
        <v>86</v>
      </c>
      <c r="B38" s="205"/>
      <c r="C38" s="6">
        <v>31</v>
      </c>
      <c r="D38" s="34">
        <v>56843903</v>
      </c>
      <c r="E38" s="34">
        <v>44081419</v>
      </c>
      <c r="F38" s="33">
        <f t="shared" si="1"/>
        <v>100925322</v>
      </c>
      <c r="G38" s="34">
        <v>47426249</v>
      </c>
      <c r="H38" s="34">
        <v>38601483</v>
      </c>
      <c r="I38" s="33">
        <f t="shared" si="2"/>
        <v>86027732</v>
      </c>
    </row>
    <row r="39" spans="1:9" x14ac:dyDescent="0.25">
      <c r="A39" s="205" t="s">
        <v>87</v>
      </c>
      <c r="B39" s="205"/>
      <c r="C39" s="6">
        <v>32</v>
      </c>
      <c r="D39" s="34">
        <v>3465895</v>
      </c>
      <c r="E39" s="34">
        <v>173759025</v>
      </c>
      <c r="F39" s="33">
        <f t="shared" si="1"/>
        <v>177224920</v>
      </c>
      <c r="G39" s="34">
        <v>718844</v>
      </c>
      <c r="H39" s="34">
        <v>146502141</v>
      </c>
      <c r="I39" s="33">
        <f t="shared" si="2"/>
        <v>147220985</v>
      </c>
    </row>
    <row r="40" spans="1:9" x14ac:dyDescent="0.25">
      <c r="A40" s="208" t="s">
        <v>88</v>
      </c>
      <c r="B40" s="205"/>
      <c r="C40" s="6">
        <v>33</v>
      </c>
      <c r="D40" s="34">
        <v>0</v>
      </c>
      <c r="E40" s="34">
        <v>0</v>
      </c>
      <c r="F40" s="33">
        <f t="shared" si="1"/>
        <v>0</v>
      </c>
      <c r="G40" s="34">
        <v>0</v>
      </c>
      <c r="H40" s="34">
        <v>0</v>
      </c>
      <c r="I40" s="33">
        <f t="shared" si="2"/>
        <v>0</v>
      </c>
    </row>
    <row r="41" spans="1:9" ht="32.450000000000003" customHeight="1" x14ac:dyDescent="0.25">
      <c r="A41" s="208" t="s">
        <v>89</v>
      </c>
      <c r="B41" s="205"/>
      <c r="C41" s="6">
        <v>34</v>
      </c>
      <c r="D41" s="34">
        <v>412084501</v>
      </c>
      <c r="E41" s="34">
        <v>0</v>
      </c>
      <c r="F41" s="33">
        <f t="shared" si="1"/>
        <v>412084501</v>
      </c>
      <c r="G41" s="34">
        <v>376481979</v>
      </c>
      <c r="H41" s="34">
        <v>0</v>
      </c>
      <c r="I41" s="33">
        <f t="shared" si="2"/>
        <v>376481979</v>
      </c>
    </row>
    <row r="42" spans="1:9" ht="29.45" customHeight="1" x14ac:dyDescent="0.25">
      <c r="A42" s="206" t="s">
        <v>90</v>
      </c>
      <c r="B42" s="207"/>
      <c r="C42" s="5">
        <v>35</v>
      </c>
      <c r="D42" s="33">
        <f>D43+D44+D45+D46+D47+D48+D49</f>
        <v>124074</v>
      </c>
      <c r="E42" s="33">
        <f>E43+E44+E45+E46+E47+E48+E49</f>
        <v>488140677</v>
      </c>
      <c r="F42" s="33">
        <f t="shared" si="1"/>
        <v>488264751</v>
      </c>
      <c r="G42" s="33">
        <f>G43+G44+G45+G46+G47+G48+G49</f>
        <v>164115</v>
      </c>
      <c r="H42" s="33">
        <f>H43+H44+H45+H46+H47+H48+H49</f>
        <v>348954558</v>
      </c>
      <c r="I42" s="33">
        <f t="shared" si="2"/>
        <v>349118673</v>
      </c>
    </row>
    <row r="43" spans="1:9" x14ac:dyDescent="0.25">
      <c r="A43" s="205" t="s">
        <v>91</v>
      </c>
      <c r="B43" s="205"/>
      <c r="C43" s="6">
        <v>36</v>
      </c>
      <c r="D43" s="34">
        <v>111811</v>
      </c>
      <c r="E43" s="34">
        <v>64588462</v>
      </c>
      <c r="F43" s="33">
        <f t="shared" si="1"/>
        <v>64700273</v>
      </c>
      <c r="G43" s="34">
        <v>143488</v>
      </c>
      <c r="H43" s="34">
        <v>81788923</v>
      </c>
      <c r="I43" s="33">
        <f t="shared" si="2"/>
        <v>81932411</v>
      </c>
    </row>
    <row r="44" spans="1:9" x14ac:dyDescent="0.25">
      <c r="A44" s="205" t="s">
        <v>92</v>
      </c>
      <c r="B44" s="205"/>
      <c r="C44" s="6">
        <v>37</v>
      </c>
      <c r="D44" s="34">
        <v>12263</v>
      </c>
      <c r="E44" s="34">
        <v>0</v>
      </c>
      <c r="F44" s="33">
        <f t="shared" si="1"/>
        <v>12263</v>
      </c>
      <c r="G44" s="34">
        <v>20627</v>
      </c>
      <c r="H44" s="34">
        <v>0</v>
      </c>
      <c r="I44" s="33">
        <f t="shared" si="2"/>
        <v>20627</v>
      </c>
    </row>
    <row r="45" spans="1:9" x14ac:dyDescent="0.25">
      <c r="A45" s="205" t="s">
        <v>93</v>
      </c>
      <c r="B45" s="205"/>
      <c r="C45" s="6">
        <v>38</v>
      </c>
      <c r="D45" s="34">
        <v>0</v>
      </c>
      <c r="E45" s="34">
        <v>423552215</v>
      </c>
      <c r="F45" s="33">
        <f t="shared" si="1"/>
        <v>423552215</v>
      </c>
      <c r="G45" s="34">
        <v>0</v>
      </c>
      <c r="H45" s="34">
        <v>267041716</v>
      </c>
      <c r="I45" s="33">
        <f t="shared" si="2"/>
        <v>267041716</v>
      </c>
    </row>
    <row r="46" spans="1:9" ht="21.6" customHeight="1" x14ac:dyDescent="0.25">
      <c r="A46" s="205" t="s">
        <v>94</v>
      </c>
      <c r="B46" s="205"/>
      <c r="C46" s="6">
        <v>39</v>
      </c>
      <c r="D46" s="34">
        <v>0</v>
      </c>
      <c r="E46" s="34">
        <v>0</v>
      </c>
      <c r="F46" s="33">
        <f t="shared" si="1"/>
        <v>0</v>
      </c>
      <c r="G46" s="34">
        <v>0</v>
      </c>
      <c r="H46" s="34">
        <v>123919</v>
      </c>
      <c r="I46" s="33">
        <f t="shared" si="2"/>
        <v>123919</v>
      </c>
    </row>
    <row r="47" spans="1:9" x14ac:dyDescent="0.25">
      <c r="A47" s="205" t="s">
        <v>95</v>
      </c>
      <c r="B47" s="205"/>
      <c r="C47" s="6">
        <v>40</v>
      </c>
      <c r="D47" s="34">
        <v>0</v>
      </c>
      <c r="E47" s="34">
        <v>0</v>
      </c>
      <c r="F47" s="33">
        <f t="shared" si="1"/>
        <v>0</v>
      </c>
      <c r="G47" s="34">
        <v>0</v>
      </c>
      <c r="H47" s="34">
        <v>0</v>
      </c>
      <c r="I47" s="33">
        <f t="shared" si="2"/>
        <v>0</v>
      </c>
    </row>
    <row r="48" spans="1:9" x14ac:dyDescent="0.25">
      <c r="A48" s="205" t="s">
        <v>96</v>
      </c>
      <c r="B48" s="205"/>
      <c r="C48" s="6">
        <v>41</v>
      </c>
      <c r="D48" s="34">
        <v>0</v>
      </c>
      <c r="E48" s="34">
        <v>0</v>
      </c>
      <c r="F48" s="33">
        <f t="shared" si="1"/>
        <v>0</v>
      </c>
      <c r="G48" s="34">
        <v>0</v>
      </c>
      <c r="H48" s="34">
        <v>0</v>
      </c>
      <c r="I48" s="33">
        <f t="shared" si="2"/>
        <v>0</v>
      </c>
    </row>
    <row r="49" spans="1:9" ht="24.6" customHeight="1" x14ac:dyDescent="0.25">
      <c r="A49" s="205" t="s">
        <v>97</v>
      </c>
      <c r="B49" s="205"/>
      <c r="C49" s="6">
        <v>42</v>
      </c>
      <c r="D49" s="34">
        <v>0</v>
      </c>
      <c r="E49" s="34">
        <v>0</v>
      </c>
      <c r="F49" s="33">
        <f t="shared" si="1"/>
        <v>0</v>
      </c>
      <c r="G49" s="34">
        <v>0</v>
      </c>
      <c r="H49" s="34">
        <v>0</v>
      </c>
      <c r="I49" s="33">
        <f t="shared" si="2"/>
        <v>0</v>
      </c>
    </row>
    <row r="50" spans="1:9" ht="22.9" customHeight="1" x14ac:dyDescent="0.25">
      <c r="A50" s="206" t="s">
        <v>98</v>
      </c>
      <c r="B50" s="207"/>
      <c r="C50" s="5">
        <v>43</v>
      </c>
      <c r="D50" s="33">
        <f>D51+D52</f>
        <v>1777335</v>
      </c>
      <c r="E50" s="33">
        <f>E51+E52</f>
        <v>74974491</v>
      </c>
      <c r="F50" s="33">
        <f t="shared" si="1"/>
        <v>76751826</v>
      </c>
      <c r="G50" s="33">
        <f>G51+G52</f>
        <v>2125392</v>
      </c>
      <c r="H50" s="33">
        <f>H51+H52</f>
        <v>82469832</v>
      </c>
      <c r="I50" s="33">
        <f t="shared" si="2"/>
        <v>84595224</v>
      </c>
    </row>
    <row r="51" spans="1:9" x14ac:dyDescent="0.25">
      <c r="A51" s="205" t="s">
        <v>99</v>
      </c>
      <c r="B51" s="205"/>
      <c r="C51" s="6">
        <v>44</v>
      </c>
      <c r="D51" s="34">
        <v>1777335</v>
      </c>
      <c r="E51" s="34">
        <v>67540416</v>
      </c>
      <c r="F51" s="33">
        <f t="shared" si="1"/>
        <v>69317751</v>
      </c>
      <c r="G51" s="34">
        <v>2125392</v>
      </c>
      <c r="H51" s="34">
        <v>70777210</v>
      </c>
      <c r="I51" s="33">
        <f t="shared" si="2"/>
        <v>72902602</v>
      </c>
    </row>
    <row r="52" spans="1:9" x14ac:dyDescent="0.25">
      <c r="A52" s="205" t="s">
        <v>100</v>
      </c>
      <c r="B52" s="205"/>
      <c r="C52" s="6">
        <v>45</v>
      </c>
      <c r="D52" s="34">
        <v>0</v>
      </c>
      <c r="E52" s="34">
        <v>7434075</v>
      </c>
      <c r="F52" s="33">
        <f t="shared" si="1"/>
        <v>7434075</v>
      </c>
      <c r="G52" s="34">
        <v>0</v>
      </c>
      <c r="H52" s="34">
        <v>11692622</v>
      </c>
      <c r="I52" s="33">
        <f t="shared" si="2"/>
        <v>11692622</v>
      </c>
    </row>
    <row r="53" spans="1:9" x14ac:dyDescent="0.25">
      <c r="A53" s="206" t="s">
        <v>101</v>
      </c>
      <c r="B53" s="207"/>
      <c r="C53" s="5">
        <v>46</v>
      </c>
      <c r="D53" s="33">
        <f>D54+D57+D58</f>
        <v>17189750</v>
      </c>
      <c r="E53" s="33">
        <f>E54+E57+E58</f>
        <v>859948848</v>
      </c>
      <c r="F53" s="33">
        <f t="shared" si="1"/>
        <v>877138598</v>
      </c>
      <c r="G53" s="33">
        <f>G54+G57+G58</f>
        <v>47134307</v>
      </c>
      <c r="H53" s="33">
        <f>H54+H57+H58</f>
        <v>1022187283</v>
      </c>
      <c r="I53" s="33">
        <f t="shared" si="2"/>
        <v>1069321590</v>
      </c>
    </row>
    <row r="54" spans="1:9" ht="23.45" customHeight="1" x14ac:dyDescent="0.25">
      <c r="A54" s="206" t="s">
        <v>102</v>
      </c>
      <c r="B54" s="207"/>
      <c r="C54" s="5">
        <v>47</v>
      </c>
      <c r="D54" s="33">
        <f>D55+D56</f>
        <v>234219</v>
      </c>
      <c r="E54" s="33">
        <f>E55+E56</f>
        <v>526124255</v>
      </c>
      <c r="F54" s="33">
        <f t="shared" si="1"/>
        <v>526358474</v>
      </c>
      <c r="G54" s="33">
        <f>G55+G56</f>
        <v>233896</v>
      </c>
      <c r="H54" s="33">
        <f>H55+H56</f>
        <v>583556745</v>
      </c>
      <c r="I54" s="33">
        <f t="shared" si="2"/>
        <v>583790641</v>
      </c>
    </row>
    <row r="55" spans="1:9" x14ac:dyDescent="0.25">
      <c r="A55" s="205" t="s">
        <v>103</v>
      </c>
      <c r="B55" s="205"/>
      <c r="C55" s="6">
        <v>48</v>
      </c>
      <c r="D55" s="34">
        <v>0</v>
      </c>
      <c r="E55" s="34">
        <v>525674054</v>
      </c>
      <c r="F55" s="33">
        <f t="shared" si="1"/>
        <v>525674054</v>
      </c>
      <c r="G55" s="34">
        <v>0</v>
      </c>
      <c r="H55" s="34">
        <v>583444369</v>
      </c>
      <c r="I55" s="33">
        <f t="shared" si="2"/>
        <v>583444369</v>
      </c>
    </row>
    <row r="56" spans="1:9" x14ac:dyDescent="0.25">
      <c r="A56" s="205" t="s">
        <v>104</v>
      </c>
      <c r="B56" s="205"/>
      <c r="C56" s="6">
        <v>49</v>
      </c>
      <c r="D56" s="34">
        <v>234219</v>
      </c>
      <c r="E56" s="34">
        <v>450201</v>
      </c>
      <c r="F56" s="33">
        <f t="shared" si="1"/>
        <v>684420</v>
      </c>
      <c r="G56" s="34">
        <v>233896</v>
      </c>
      <c r="H56" s="34">
        <v>112376</v>
      </c>
      <c r="I56" s="33">
        <f t="shared" si="2"/>
        <v>346272</v>
      </c>
    </row>
    <row r="57" spans="1:9" x14ac:dyDescent="0.25">
      <c r="A57" s="208" t="s">
        <v>105</v>
      </c>
      <c r="B57" s="205"/>
      <c r="C57" s="6">
        <v>50</v>
      </c>
      <c r="D57" s="34">
        <v>128917</v>
      </c>
      <c r="E57" s="34">
        <v>59948347</v>
      </c>
      <c r="F57" s="33">
        <f t="shared" si="1"/>
        <v>60077264</v>
      </c>
      <c r="G57" s="34">
        <v>128630</v>
      </c>
      <c r="H57" s="34">
        <v>150534850</v>
      </c>
      <c r="I57" s="33">
        <f t="shared" si="2"/>
        <v>150663480</v>
      </c>
    </row>
    <row r="58" spans="1:9" x14ac:dyDescent="0.25">
      <c r="A58" s="206" t="s">
        <v>106</v>
      </c>
      <c r="B58" s="207"/>
      <c r="C58" s="5">
        <v>51</v>
      </c>
      <c r="D58" s="33">
        <f>D59+D60+D61</f>
        <v>16826614</v>
      </c>
      <c r="E58" s="33">
        <f>E59+E60+E61</f>
        <v>273876246</v>
      </c>
      <c r="F58" s="33">
        <f t="shared" si="1"/>
        <v>290702860</v>
      </c>
      <c r="G58" s="33">
        <f>G59+G60+G61</f>
        <v>46771781</v>
      </c>
      <c r="H58" s="33">
        <f>H59+H60+H61</f>
        <v>288095688</v>
      </c>
      <c r="I58" s="33">
        <f t="shared" si="2"/>
        <v>334867469</v>
      </c>
    </row>
    <row r="59" spans="1:9" ht="21.6" customHeight="1" x14ac:dyDescent="0.25">
      <c r="A59" s="205" t="s">
        <v>107</v>
      </c>
      <c r="B59" s="205"/>
      <c r="C59" s="6">
        <v>52</v>
      </c>
      <c r="D59" s="34">
        <v>0</v>
      </c>
      <c r="E59" s="34">
        <v>166272633</v>
      </c>
      <c r="F59" s="33">
        <f t="shared" si="1"/>
        <v>166272633</v>
      </c>
      <c r="G59" s="34">
        <v>0</v>
      </c>
      <c r="H59" s="34">
        <v>133942791</v>
      </c>
      <c r="I59" s="33">
        <f t="shared" si="2"/>
        <v>133942791</v>
      </c>
    </row>
    <row r="60" spans="1:9" x14ac:dyDescent="0.25">
      <c r="A60" s="205" t="s">
        <v>108</v>
      </c>
      <c r="B60" s="205"/>
      <c r="C60" s="6">
        <v>53</v>
      </c>
      <c r="D60" s="34">
        <v>281512</v>
      </c>
      <c r="E60" s="34">
        <v>234653</v>
      </c>
      <c r="F60" s="33">
        <f t="shared" si="1"/>
        <v>516165</v>
      </c>
      <c r="G60" s="34">
        <v>386389</v>
      </c>
      <c r="H60" s="34">
        <v>140639</v>
      </c>
      <c r="I60" s="33">
        <f t="shared" si="2"/>
        <v>527028</v>
      </c>
    </row>
    <row r="61" spans="1:9" x14ac:dyDescent="0.25">
      <c r="A61" s="205" t="s">
        <v>109</v>
      </c>
      <c r="B61" s="205"/>
      <c r="C61" s="6">
        <v>54</v>
      </c>
      <c r="D61" s="34">
        <v>16545102</v>
      </c>
      <c r="E61" s="34">
        <v>107368960</v>
      </c>
      <c r="F61" s="33">
        <f t="shared" si="1"/>
        <v>123914062</v>
      </c>
      <c r="G61" s="34">
        <v>46385392</v>
      </c>
      <c r="H61" s="34">
        <v>154012258</v>
      </c>
      <c r="I61" s="33">
        <f t="shared" si="2"/>
        <v>200397650</v>
      </c>
    </row>
    <row r="62" spans="1:9" x14ac:dyDescent="0.25">
      <c r="A62" s="206" t="s">
        <v>110</v>
      </c>
      <c r="B62" s="207"/>
      <c r="C62" s="5">
        <v>55</v>
      </c>
      <c r="D62" s="33">
        <f>D63+D67+D68</f>
        <v>73823213</v>
      </c>
      <c r="E62" s="33">
        <f>E63+E67+E68</f>
        <v>588625771</v>
      </c>
      <c r="F62" s="33">
        <f t="shared" si="1"/>
        <v>662448984</v>
      </c>
      <c r="G62" s="33">
        <f>G63+G67+G68</f>
        <v>57404797</v>
      </c>
      <c r="H62" s="33">
        <f>H63+H67+H68</f>
        <v>711958881</v>
      </c>
      <c r="I62" s="33">
        <f t="shared" si="2"/>
        <v>769363678</v>
      </c>
    </row>
    <row r="63" spans="1:9" x14ac:dyDescent="0.25">
      <c r="A63" s="206" t="s">
        <v>111</v>
      </c>
      <c r="B63" s="207"/>
      <c r="C63" s="5">
        <v>56</v>
      </c>
      <c r="D63" s="33">
        <f>D64+D65+D66</f>
        <v>73823213</v>
      </c>
      <c r="E63" s="33">
        <f>E64+E65+E66</f>
        <v>580540248</v>
      </c>
      <c r="F63" s="33">
        <f t="shared" si="1"/>
        <v>654363461</v>
      </c>
      <c r="G63" s="33">
        <f>G64+G65+G66</f>
        <v>57404797</v>
      </c>
      <c r="H63" s="33">
        <f>H64+H65+H66</f>
        <v>703157606</v>
      </c>
      <c r="I63" s="33">
        <f t="shared" si="2"/>
        <v>760562403</v>
      </c>
    </row>
    <row r="64" spans="1:9" x14ac:dyDescent="0.25">
      <c r="A64" s="205" t="s">
        <v>112</v>
      </c>
      <c r="B64" s="205"/>
      <c r="C64" s="6">
        <v>57</v>
      </c>
      <c r="D64" s="34">
        <v>10877390</v>
      </c>
      <c r="E64" s="34">
        <v>580104610</v>
      </c>
      <c r="F64" s="33">
        <f t="shared" si="1"/>
        <v>590982000</v>
      </c>
      <c r="G64" s="34">
        <v>8255075</v>
      </c>
      <c r="H64" s="34">
        <v>702705594</v>
      </c>
      <c r="I64" s="33">
        <f t="shared" si="2"/>
        <v>710960669</v>
      </c>
    </row>
    <row r="65" spans="1:9" ht="21" customHeight="1" x14ac:dyDescent="0.25">
      <c r="A65" s="205" t="s">
        <v>113</v>
      </c>
      <c r="B65" s="205"/>
      <c r="C65" s="6">
        <v>58</v>
      </c>
      <c r="D65" s="34">
        <v>62944474</v>
      </c>
      <c r="E65" s="34">
        <v>0</v>
      </c>
      <c r="F65" s="33">
        <f t="shared" si="1"/>
        <v>62944474</v>
      </c>
      <c r="G65" s="34">
        <v>49148673</v>
      </c>
      <c r="H65" s="34">
        <v>0</v>
      </c>
      <c r="I65" s="33">
        <f t="shared" si="2"/>
        <v>49148673</v>
      </c>
    </row>
    <row r="66" spans="1:9" x14ac:dyDescent="0.25">
      <c r="A66" s="205" t="s">
        <v>114</v>
      </c>
      <c r="B66" s="205"/>
      <c r="C66" s="6">
        <v>59</v>
      </c>
      <c r="D66" s="34">
        <v>1349</v>
      </c>
      <c r="E66" s="34">
        <v>435638</v>
      </c>
      <c r="F66" s="33">
        <f t="shared" si="1"/>
        <v>436987</v>
      </c>
      <c r="G66" s="34">
        <v>1049</v>
      </c>
      <c r="H66" s="34">
        <v>452012</v>
      </c>
      <c r="I66" s="33">
        <f t="shared" si="2"/>
        <v>453061</v>
      </c>
    </row>
    <row r="67" spans="1:9" ht="28.15" customHeight="1" x14ac:dyDescent="0.25">
      <c r="A67" s="208" t="s">
        <v>115</v>
      </c>
      <c r="B67" s="205"/>
      <c r="C67" s="6">
        <v>60</v>
      </c>
      <c r="D67" s="34">
        <v>0</v>
      </c>
      <c r="E67" s="34">
        <v>1938705</v>
      </c>
      <c r="F67" s="33">
        <f t="shared" si="1"/>
        <v>1938705</v>
      </c>
      <c r="G67" s="34">
        <v>0</v>
      </c>
      <c r="H67" s="34">
        <v>1731115</v>
      </c>
      <c r="I67" s="33">
        <f t="shared" si="2"/>
        <v>1731115</v>
      </c>
    </row>
    <row r="68" spans="1:9" x14ac:dyDescent="0.25">
      <c r="A68" s="208" t="s">
        <v>116</v>
      </c>
      <c r="B68" s="205"/>
      <c r="C68" s="6">
        <v>61</v>
      </c>
      <c r="D68" s="34">
        <v>0</v>
      </c>
      <c r="E68" s="34">
        <v>6146818</v>
      </c>
      <c r="F68" s="33">
        <f t="shared" si="1"/>
        <v>6146818</v>
      </c>
      <c r="G68" s="34">
        <v>0</v>
      </c>
      <c r="H68" s="34">
        <v>7070160</v>
      </c>
      <c r="I68" s="33">
        <f t="shared" si="2"/>
        <v>7070160</v>
      </c>
    </row>
    <row r="69" spans="1:9" ht="29.45" customHeight="1" x14ac:dyDescent="0.25">
      <c r="A69" s="206" t="s">
        <v>117</v>
      </c>
      <c r="B69" s="207"/>
      <c r="C69" s="5">
        <v>62</v>
      </c>
      <c r="D69" s="33">
        <f>D70+D71+D72</f>
        <v>1247594</v>
      </c>
      <c r="E69" s="33">
        <f>E70+E71+E72</f>
        <v>309981881</v>
      </c>
      <c r="F69" s="33">
        <f t="shared" si="1"/>
        <v>311229475</v>
      </c>
      <c r="G69" s="33">
        <f>G70+G71+G72</f>
        <v>1563722</v>
      </c>
      <c r="H69" s="33">
        <f>H70+H71+H72</f>
        <v>269261313</v>
      </c>
      <c r="I69" s="33">
        <f t="shared" si="2"/>
        <v>270825035</v>
      </c>
    </row>
    <row r="70" spans="1:9" x14ac:dyDescent="0.25">
      <c r="A70" s="205" t="s">
        <v>118</v>
      </c>
      <c r="B70" s="205"/>
      <c r="C70" s="6">
        <v>63</v>
      </c>
      <c r="D70" s="34">
        <v>0</v>
      </c>
      <c r="E70" s="34">
        <v>1103855</v>
      </c>
      <c r="F70" s="33">
        <f t="shared" si="1"/>
        <v>1103855</v>
      </c>
      <c r="G70" s="34">
        <v>0</v>
      </c>
      <c r="H70" s="34">
        <v>384071</v>
      </c>
      <c r="I70" s="33">
        <f t="shared" si="2"/>
        <v>384071</v>
      </c>
    </row>
    <row r="71" spans="1:9" x14ac:dyDescent="0.25">
      <c r="A71" s="205" t="s">
        <v>119</v>
      </c>
      <c r="B71" s="205"/>
      <c r="C71" s="6">
        <v>64</v>
      </c>
      <c r="D71" s="34">
        <v>0</v>
      </c>
      <c r="E71" s="34">
        <v>247354173</v>
      </c>
      <c r="F71" s="33">
        <f t="shared" si="1"/>
        <v>247354173</v>
      </c>
      <c r="G71" s="34">
        <v>0</v>
      </c>
      <c r="H71" s="34">
        <v>236929796</v>
      </c>
      <c r="I71" s="33">
        <f t="shared" si="2"/>
        <v>236929796</v>
      </c>
    </row>
    <row r="72" spans="1:9" ht="24.6" customHeight="1" x14ac:dyDescent="0.25">
      <c r="A72" s="205" t="s">
        <v>120</v>
      </c>
      <c r="B72" s="205"/>
      <c r="C72" s="6">
        <v>65</v>
      </c>
      <c r="D72" s="34">
        <v>1247594</v>
      </c>
      <c r="E72" s="34">
        <v>61523853</v>
      </c>
      <c r="F72" s="33">
        <f t="shared" si="1"/>
        <v>62771447</v>
      </c>
      <c r="G72" s="34">
        <v>1563722</v>
      </c>
      <c r="H72" s="34">
        <v>31947446</v>
      </c>
      <c r="I72" s="33">
        <f t="shared" si="2"/>
        <v>33511168</v>
      </c>
    </row>
    <row r="73" spans="1:9" ht="28.15" customHeight="1" x14ac:dyDescent="0.25">
      <c r="A73" s="206" t="s">
        <v>121</v>
      </c>
      <c r="B73" s="207"/>
      <c r="C73" s="5">
        <v>66</v>
      </c>
      <c r="D73" s="33">
        <f>D8+D11+D15+D41+D42+D50+D53+D62+D69</f>
        <v>4207695557</v>
      </c>
      <c r="E73" s="33">
        <f>E8+E11+E15+E41+E42+E50+E53+E62+E69</f>
        <v>9222266052</v>
      </c>
      <c r="F73" s="33">
        <f t="shared" si="1"/>
        <v>13429961609</v>
      </c>
      <c r="G73" s="33">
        <f>G8+G11+G15+G41+G42+G50+G53+G62+G69</f>
        <v>4317310661</v>
      </c>
      <c r="H73" s="33">
        <f>H8+H11+H15+H41+H42+H50+H53+H62+H69</f>
        <v>9773498132</v>
      </c>
      <c r="I73" s="33">
        <f>G73+H73</f>
        <v>14090808793</v>
      </c>
    </row>
    <row r="74" spans="1:9" x14ac:dyDescent="0.25">
      <c r="A74" s="208" t="s">
        <v>122</v>
      </c>
      <c r="B74" s="205"/>
      <c r="C74" s="6">
        <v>67</v>
      </c>
      <c r="D74" s="34">
        <v>371785133</v>
      </c>
      <c r="E74" s="34">
        <v>2737809222</v>
      </c>
      <c r="F74" s="33">
        <f t="shared" ref="F74" si="11">D74+E74</f>
        <v>3109594355</v>
      </c>
      <c r="G74" s="34">
        <v>298481477</v>
      </c>
      <c r="H74" s="34">
        <v>3175257358</v>
      </c>
      <c r="I74" s="33">
        <f t="shared" ref="I74" si="12">G74+H74</f>
        <v>3473738835</v>
      </c>
    </row>
    <row r="75" spans="1:9" x14ac:dyDescent="0.25">
      <c r="A75" s="211" t="s">
        <v>123</v>
      </c>
      <c r="B75" s="212"/>
      <c r="C75" s="212"/>
      <c r="D75" s="212"/>
      <c r="E75" s="212"/>
      <c r="F75" s="212"/>
      <c r="G75" s="212"/>
      <c r="H75" s="212"/>
      <c r="I75" s="212"/>
    </row>
    <row r="76" spans="1:9" ht="23.45" customHeight="1" x14ac:dyDescent="0.25">
      <c r="A76" s="206" t="s">
        <v>124</v>
      </c>
      <c r="B76" s="207"/>
      <c r="C76" s="5">
        <v>68</v>
      </c>
      <c r="D76" s="33">
        <f>D77+D80+D81+D85+D89+D92</f>
        <v>548823726</v>
      </c>
      <c r="E76" s="33">
        <f>E77+E80+E81+E85+E89+E92</f>
        <v>3558528083</v>
      </c>
      <c r="F76" s="33">
        <f>D76+E76</f>
        <v>4107351809</v>
      </c>
      <c r="G76" s="33">
        <f t="shared" ref="G76:H76" si="13">G77+G80+G81+G85+G89+G92</f>
        <v>542627107</v>
      </c>
      <c r="H76" s="33">
        <f t="shared" si="13"/>
        <v>4058521258</v>
      </c>
      <c r="I76" s="33">
        <f>G76+H76</f>
        <v>4601148365</v>
      </c>
    </row>
    <row r="77" spans="1:9" x14ac:dyDescent="0.25">
      <c r="A77" s="206" t="s">
        <v>125</v>
      </c>
      <c r="B77" s="207"/>
      <c r="C77" s="5">
        <v>69</v>
      </c>
      <c r="D77" s="33">
        <f>D78+D79</f>
        <v>44288720</v>
      </c>
      <c r="E77" s="33">
        <f>E78+E79</f>
        <v>545037080</v>
      </c>
      <c r="F77" s="33">
        <f t="shared" ref="F77:F125" si="14">D77+E77</f>
        <v>589325800</v>
      </c>
      <c r="G77" s="33">
        <f t="shared" ref="G77" si="15">G78+G79</f>
        <v>44288720</v>
      </c>
      <c r="H77" s="33">
        <f>H78+H79</f>
        <v>545037080</v>
      </c>
      <c r="I77" s="33">
        <f t="shared" ref="I77:I125" si="16">G77+H77</f>
        <v>589325800</v>
      </c>
    </row>
    <row r="78" spans="1:9" x14ac:dyDescent="0.25">
      <c r="A78" s="205" t="s">
        <v>126</v>
      </c>
      <c r="B78" s="205"/>
      <c r="C78" s="6">
        <v>70</v>
      </c>
      <c r="D78" s="34">
        <v>44288720</v>
      </c>
      <c r="E78" s="34">
        <v>545037080</v>
      </c>
      <c r="F78" s="33">
        <f t="shared" si="14"/>
        <v>589325800</v>
      </c>
      <c r="G78" s="34">
        <v>44288720</v>
      </c>
      <c r="H78" s="34">
        <v>545037080</v>
      </c>
      <c r="I78" s="33">
        <f t="shared" si="16"/>
        <v>589325800</v>
      </c>
    </row>
    <row r="79" spans="1:9" x14ac:dyDescent="0.25">
      <c r="A79" s="205" t="s">
        <v>127</v>
      </c>
      <c r="B79" s="205"/>
      <c r="C79" s="6">
        <v>71</v>
      </c>
      <c r="D79" s="34">
        <v>0</v>
      </c>
      <c r="E79" s="34">
        <v>0</v>
      </c>
      <c r="F79" s="33">
        <f t="shared" si="14"/>
        <v>0</v>
      </c>
      <c r="G79" s="34">
        <v>0</v>
      </c>
      <c r="H79" s="34">
        <v>0</v>
      </c>
      <c r="I79" s="33">
        <f t="shared" si="16"/>
        <v>0</v>
      </c>
    </row>
    <row r="80" spans="1:9" x14ac:dyDescent="0.25">
      <c r="A80" s="208" t="s">
        <v>128</v>
      </c>
      <c r="B80" s="205"/>
      <c r="C80" s="6">
        <v>72</v>
      </c>
      <c r="D80" s="34">
        <v>0</v>
      </c>
      <c r="E80" s="34">
        <v>681482525</v>
      </c>
      <c r="F80" s="33">
        <f t="shared" si="14"/>
        <v>681482525</v>
      </c>
      <c r="G80" s="34">
        <v>0</v>
      </c>
      <c r="H80" s="34">
        <v>681482525</v>
      </c>
      <c r="I80" s="33">
        <f t="shared" si="16"/>
        <v>681482525</v>
      </c>
    </row>
    <row r="81" spans="1:9" x14ac:dyDescent="0.25">
      <c r="A81" s="206" t="s">
        <v>129</v>
      </c>
      <c r="B81" s="207"/>
      <c r="C81" s="5">
        <v>73</v>
      </c>
      <c r="D81" s="33">
        <f>D82+D83+D84</f>
        <v>181953464</v>
      </c>
      <c r="E81" s="33">
        <f>E82+E83+E84</f>
        <v>386496159</v>
      </c>
      <c r="F81" s="33">
        <f t="shared" si="14"/>
        <v>568449623</v>
      </c>
      <c r="G81" s="33">
        <f t="shared" ref="G81:H81" si="17">G82+G83+G84</f>
        <v>147476155</v>
      </c>
      <c r="H81" s="33">
        <f t="shared" si="17"/>
        <v>548957110</v>
      </c>
      <c r="I81" s="33">
        <f t="shared" si="16"/>
        <v>696433265</v>
      </c>
    </row>
    <row r="82" spans="1:9" x14ac:dyDescent="0.25">
      <c r="A82" s="205" t="s">
        <v>130</v>
      </c>
      <c r="B82" s="205"/>
      <c r="C82" s="6">
        <v>74</v>
      </c>
      <c r="D82" s="34">
        <v>0</v>
      </c>
      <c r="E82" s="34">
        <v>112256678</v>
      </c>
      <c r="F82" s="33">
        <f t="shared" si="14"/>
        <v>112256678</v>
      </c>
      <c r="G82" s="34">
        <v>0</v>
      </c>
      <c r="H82" s="34">
        <v>106333697</v>
      </c>
      <c r="I82" s="33">
        <f t="shared" si="16"/>
        <v>106333697</v>
      </c>
    </row>
    <row r="83" spans="1:9" x14ac:dyDescent="0.25">
      <c r="A83" s="205" t="s">
        <v>131</v>
      </c>
      <c r="B83" s="205"/>
      <c r="C83" s="6">
        <v>75</v>
      </c>
      <c r="D83" s="34">
        <v>181953464</v>
      </c>
      <c r="E83" s="34">
        <v>274074057</v>
      </c>
      <c r="F83" s="33">
        <f t="shared" si="14"/>
        <v>456027521</v>
      </c>
      <c r="G83" s="34">
        <v>147476155</v>
      </c>
      <c r="H83" s="34">
        <v>442457823</v>
      </c>
      <c r="I83" s="33">
        <f t="shared" si="16"/>
        <v>589933978</v>
      </c>
    </row>
    <row r="84" spans="1:9" x14ac:dyDescent="0.25">
      <c r="A84" s="205" t="s">
        <v>132</v>
      </c>
      <c r="B84" s="205"/>
      <c r="C84" s="6">
        <v>76</v>
      </c>
      <c r="D84" s="34">
        <v>0</v>
      </c>
      <c r="E84" s="34">
        <v>165424</v>
      </c>
      <c r="F84" s="33">
        <f t="shared" si="14"/>
        <v>165424</v>
      </c>
      <c r="G84" s="34">
        <v>0</v>
      </c>
      <c r="H84" s="34">
        <v>165590</v>
      </c>
      <c r="I84" s="33">
        <f t="shared" si="16"/>
        <v>165590</v>
      </c>
    </row>
    <row r="85" spans="1:9" x14ac:dyDescent="0.25">
      <c r="A85" s="206" t="s">
        <v>133</v>
      </c>
      <c r="B85" s="207"/>
      <c r="C85" s="5">
        <v>77</v>
      </c>
      <c r="D85" s="33">
        <f>D86+D87+D88</f>
        <v>85295937</v>
      </c>
      <c r="E85" s="33">
        <f>E86+E87+E88</f>
        <v>316742638</v>
      </c>
      <c r="F85" s="33">
        <f t="shared" si="14"/>
        <v>402038575</v>
      </c>
      <c r="G85" s="33">
        <f t="shared" ref="G85:H85" si="18">G86+G87+G88</f>
        <v>85295937</v>
      </c>
      <c r="H85" s="33">
        <f t="shared" si="18"/>
        <v>316742638</v>
      </c>
      <c r="I85" s="33">
        <f t="shared" si="16"/>
        <v>402038575</v>
      </c>
    </row>
    <row r="86" spans="1:9" x14ac:dyDescent="0.25">
      <c r="A86" s="205" t="s">
        <v>134</v>
      </c>
      <c r="B86" s="205"/>
      <c r="C86" s="6">
        <v>78</v>
      </c>
      <c r="D86" s="34">
        <v>2214436</v>
      </c>
      <c r="E86" s="34">
        <v>27864354</v>
      </c>
      <c r="F86" s="33">
        <f t="shared" si="14"/>
        <v>30078790</v>
      </c>
      <c r="G86" s="34">
        <v>2214436</v>
      </c>
      <c r="H86" s="34">
        <v>27864354</v>
      </c>
      <c r="I86" s="33">
        <f t="shared" si="16"/>
        <v>30078790</v>
      </c>
    </row>
    <row r="87" spans="1:9" x14ac:dyDescent="0.25">
      <c r="A87" s="205" t="s">
        <v>135</v>
      </c>
      <c r="B87" s="205"/>
      <c r="C87" s="6">
        <v>79</v>
      </c>
      <c r="D87" s="34">
        <v>7581501</v>
      </c>
      <c r="E87" s="34">
        <v>139638995</v>
      </c>
      <c r="F87" s="33">
        <f t="shared" si="14"/>
        <v>147220496</v>
      </c>
      <c r="G87" s="34">
        <v>7581501</v>
      </c>
      <c r="H87" s="34">
        <v>139638499</v>
      </c>
      <c r="I87" s="33">
        <f t="shared" si="16"/>
        <v>147220000</v>
      </c>
    </row>
    <row r="88" spans="1:9" x14ac:dyDescent="0.25">
      <c r="A88" s="205" t="s">
        <v>136</v>
      </c>
      <c r="B88" s="205"/>
      <c r="C88" s="6">
        <v>80</v>
      </c>
      <c r="D88" s="34">
        <v>75500000</v>
      </c>
      <c r="E88" s="34">
        <v>149239289</v>
      </c>
      <c r="F88" s="33">
        <f t="shared" si="14"/>
        <v>224739289</v>
      </c>
      <c r="G88" s="34">
        <v>75500000</v>
      </c>
      <c r="H88" s="34">
        <v>149239785</v>
      </c>
      <c r="I88" s="33">
        <f t="shared" si="16"/>
        <v>224739785</v>
      </c>
    </row>
    <row r="89" spans="1:9" ht="25.9" customHeight="1" x14ac:dyDescent="0.25">
      <c r="A89" s="206" t="s">
        <v>137</v>
      </c>
      <c r="B89" s="207"/>
      <c r="C89" s="5">
        <v>81</v>
      </c>
      <c r="D89" s="33">
        <f>D90+D91</f>
        <v>201886061</v>
      </c>
      <c r="E89" s="33">
        <f>E90+E91</f>
        <v>1336267156</v>
      </c>
      <c r="F89" s="33">
        <f t="shared" si="14"/>
        <v>1538153217</v>
      </c>
      <c r="G89" s="33">
        <f t="shared" ref="G89:H89" si="19">G90+G91</f>
        <v>252230964</v>
      </c>
      <c r="H89" s="33">
        <f t="shared" si="19"/>
        <v>1617294890</v>
      </c>
      <c r="I89" s="33">
        <f t="shared" si="16"/>
        <v>1869525854</v>
      </c>
    </row>
    <row r="90" spans="1:9" x14ac:dyDescent="0.25">
      <c r="A90" s="205" t="s">
        <v>138</v>
      </c>
      <c r="B90" s="205"/>
      <c r="C90" s="6">
        <v>82</v>
      </c>
      <c r="D90" s="34">
        <v>201886061</v>
      </c>
      <c r="E90" s="34">
        <v>1336267156</v>
      </c>
      <c r="F90" s="33">
        <f t="shared" si="14"/>
        <v>1538153217</v>
      </c>
      <c r="G90" s="34">
        <v>252230964</v>
      </c>
      <c r="H90" s="34">
        <v>1617294890</v>
      </c>
      <c r="I90" s="33">
        <f t="shared" si="16"/>
        <v>1869525854</v>
      </c>
    </row>
    <row r="91" spans="1:9" x14ac:dyDescent="0.25">
      <c r="A91" s="205" t="s">
        <v>139</v>
      </c>
      <c r="B91" s="205"/>
      <c r="C91" s="6">
        <v>83</v>
      </c>
      <c r="D91" s="34">
        <v>0</v>
      </c>
      <c r="E91" s="34">
        <v>0</v>
      </c>
      <c r="F91" s="33">
        <f t="shared" si="14"/>
        <v>0</v>
      </c>
      <c r="G91" s="34">
        <v>0</v>
      </c>
      <c r="H91" s="34">
        <v>0</v>
      </c>
      <c r="I91" s="33">
        <f t="shared" si="16"/>
        <v>0</v>
      </c>
    </row>
    <row r="92" spans="1:9" ht="24" customHeight="1" x14ac:dyDescent="0.25">
      <c r="A92" s="206" t="s">
        <v>140</v>
      </c>
      <c r="B92" s="207"/>
      <c r="C92" s="5">
        <v>84</v>
      </c>
      <c r="D92" s="33">
        <f>D93+D94</f>
        <v>35399544</v>
      </c>
      <c r="E92" s="33">
        <f>E93+E94</f>
        <v>292502525</v>
      </c>
      <c r="F92" s="33">
        <f t="shared" si="14"/>
        <v>327902069</v>
      </c>
      <c r="G92" s="33">
        <f t="shared" ref="G92:H92" si="20">G93+G94</f>
        <v>13335331</v>
      </c>
      <c r="H92" s="33">
        <f t="shared" si="20"/>
        <v>349007015</v>
      </c>
      <c r="I92" s="33">
        <f t="shared" si="16"/>
        <v>362342346</v>
      </c>
    </row>
    <row r="93" spans="1:9" x14ac:dyDescent="0.25">
      <c r="A93" s="205" t="s">
        <v>141</v>
      </c>
      <c r="B93" s="205"/>
      <c r="C93" s="6">
        <v>85</v>
      </c>
      <c r="D93" s="34">
        <v>35399544</v>
      </c>
      <c r="E93" s="34">
        <v>292502525</v>
      </c>
      <c r="F93" s="33">
        <f t="shared" si="14"/>
        <v>327902069</v>
      </c>
      <c r="G93" s="34">
        <v>13335331</v>
      </c>
      <c r="H93" s="34">
        <v>349007015</v>
      </c>
      <c r="I93" s="33">
        <f t="shared" si="16"/>
        <v>362342346</v>
      </c>
    </row>
    <row r="94" spans="1:9" x14ac:dyDescent="0.25">
      <c r="A94" s="205" t="s">
        <v>142</v>
      </c>
      <c r="B94" s="205"/>
      <c r="C94" s="6">
        <v>86</v>
      </c>
      <c r="D94" s="34">
        <v>0</v>
      </c>
      <c r="E94" s="34">
        <v>0</v>
      </c>
      <c r="F94" s="33">
        <f t="shared" si="14"/>
        <v>0</v>
      </c>
      <c r="G94" s="34">
        <v>0</v>
      </c>
      <c r="H94" s="34">
        <v>0</v>
      </c>
      <c r="I94" s="33">
        <f t="shared" si="16"/>
        <v>0</v>
      </c>
    </row>
    <row r="95" spans="1:9" x14ac:dyDescent="0.25">
      <c r="A95" s="208" t="s">
        <v>143</v>
      </c>
      <c r="B95" s="205"/>
      <c r="C95" s="6">
        <v>87</v>
      </c>
      <c r="D95" s="34">
        <v>0</v>
      </c>
      <c r="E95" s="34">
        <v>0</v>
      </c>
      <c r="F95" s="33">
        <f t="shared" si="14"/>
        <v>0</v>
      </c>
      <c r="G95" s="34">
        <v>0</v>
      </c>
      <c r="H95" s="34">
        <v>0</v>
      </c>
      <c r="I95" s="33">
        <f t="shared" si="16"/>
        <v>0</v>
      </c>
    </row>
    <row r="96" spans="1:9" x14ac:dyDescent="0.25">
      <c r="A96" s="208" t="s">
        <v>144</v>
      </c>
      <c r="B96" s="205"/>
      <c r="C96" s="6">
        <v>88</v>
      </c>
      <c r="D96" s="34">
        <v>746627</v>
      </c>
      <c r="E96" s="34">
        <v>11907814</v>
      </c>
      <c r="F96" s="33">
        <f t="shared" si="14"/>
        <v>12654441</v>
      </c>
      <c r="G96" s="34">
        <v>821750</v>
      </c>
      <c r="H96" s="34">
        <v>9349523</v>
      </c>
      <c r="I96" s="33">
        <f t="shared" si="16"/>
        <v>10171273</v>
      </c>
    </row>
    <row r="97" spans="1:9" x14ac:dyDescent="0.25">
      <c r="A97" s="206" t="s">
        <v>145</v>
      </c>
      <c r="B97" s="207"/>
      <c r="C97" s="5">
        <v>89</v>
      </c>
      <c r="D97" s="33">
        <f>D98+D99+D100+D101+D102+D103</f>
        <v>3118356079</v>
      </c>
      <c r="E97" s="33">
        <f>E98+E99+E100+E101+E102+E103</f>
        <v>4505578686</v>
      </c>
      <c r="F97" s="33">
        <f t="shared" si="14"/>
        <v>7623934765</v>
      </c>
      <c r="G97" s="33">
        <f t="shared" ref="G97:H97" si="21">G98+G99+G100+G101+G102+G103</f>
        <v>3235659788</v>
      </c>
      <c r="H97" s="33">
        <f t="shared" si="21"/>
        <v>4396227440</v>
      </c>
      <c r="I97" s="33">
        <f t="shared" si="16"/>
        <v>7631887228</v>
      </c>
    </row>
    <row r="98" spans="1:9" x14ac:dyDescent="0.25">
      <c r="A98" s="205" t="s">
        <v>146</v>
      </c>
      <c r="B98" s="205"/>
      <c r="C98" s="6">
        <v>90</v>
      </c>
      <c r="D98" s="34">
        <v>6096801</v>
      </c>
      <c r="E98" s="34">
        <v>1429166624</v>
      </c>
      <c r="F98" s="33">
        <f t="shared" si="14"/>
        <v>1435263425</v>
      </c>
      <c r="G98" s="34">
        <v>6639516</v>
      </c>
      <c r="H98" s="34">
        <v>1494855949</v>
      </c>
      <c r="I98" s="33">
        <f t="shared" si="16"/>
        <v>1501495465</v>
      </c>
    </row>
    <row r="99" spans="1:9" x14ac:dyDescent="0.25">
      <c r="A99" s="205" t="s">
        <v>147</v>
      </c>
      <c r="B99" s="205"/>
      <c r="C99" s="6">
        <v>91</v>
      </c>
      <c r="D99" s="34">
        <v>3010939268</v>
      </c>
      <c r="E99" s="34">
        <v>11308894</v>
      </c>
      <c r="F99" s="33">
        <f t="shared" si="14"/>
        <v>3022248162</v>
      </c>
      <c r="G99" s="34">
        <v>3126810816</v>
      </c>
      <c r="H99" s="34">
        <v>6553376</v>
      </c>
      <c r="I99" s="33">
        <f t="shared" si="16"/>
        <v>3133364192</v>
      </c>
    </row>
    <row r="100" spans="1:9" x14ac:dyDescent="0.25">
      <c r="A100" s="205" t="s">
        <v>148</v>
      </c>
      <c r="B100" s="205"/>
      <c r="C100" s="6">
        <v>92</v>
      </c>
      <c r="D100" s="34">
        <v>101320010</v>
      </c>
      <c r="E100" s="34">
        <v>3039211216</v>
      </c>
      <c r="F100" s="33">
        <f t="shared" si="14"/>
        <v>3140531226</v>
      </c>
      <c r="G100" s="34">
        <v>102209456</v>
      </c>
      <c r="H100" s="34">
        <v>2847892563</v>
      </c>
      <c r="I100" s="33">
        <f t="shared" si="16"/>
        <v>2950102019</v>
      </c>
    </row>
    <row r="101" spans="1:9" x14ac:dyDescent="0.25">
      <c r="A101" s="205" t="s">
        <v>149</v>
      </c>
      <c r="B101" s="205"/>
      <c r="C101" s="6">
        <v>93</v>
      </c>
      <c r="D101" s="34">
        <v>0</v>
      </c>
      <c r="E101" s="34">
        <v>9463967</v>
      </c>
      <c r="F101" s="33">
        <f t="shared" si="14"/>
        <v>9463967</v>
      </c>
      <c r="G101" s="34">
        <v>0</v>
      </c>
      <c r="H101" s="34">
        <v>24175940</v>
      </c>
      <c r="I101" s="33">
        <f t="shared" si="16"/>
        <v>24175940</v>
      </c>
    </row>
    <row r="102" spans="1:9" x14ac:dyDescent="0.25">
      <c r="A102" s="205" t="s">
        <v>150</v>
      </c>
      <c r="B102" s="205"/>
      <c r="C102" s="6">
        <v>94</v>
      </c>
      <c r="D102" s="34">
        <v>0</v>
      </c>
      <c r="E102" s="34">
        <v>7055533</v>
      </c>
      <c r="F102" s="33">
        <f t="shared" si="14"/>
        <v>7055533</v>
      </c>
      <c r="G102" s="34">
        <v>0</v>
      </c>
      <c r="H102" s="34">
        <v>7055533</v>
      </c>
      <c r="I102" s="33">
        <f t="shared" si="16"/>
        <v>7055533</v>
      </c>
    </row>
    <row r="103" spans="1:9" x14ac:dyDescent="0.25">
      <c r="A103" s="205" t="s">
        <v>151</v>
      </c>
      <c r="B103" s="205"/>
      <c r="C103" s="6">
        <v>95</v>
      </c>
      <c r="D103" s="34">
        <v>0</v>
      </c>
      <c r="E103" s="34">
        <v>9372452</v>
      </c>
      <c r="F103" s="33">
        <f t="shared" si="14"/>
        <v>9372452</v>
      </c>
      <c r="G103" s="34">
        <v>0</v>
      </c>
      <c r="H103" s="34">
        <v>15694079</v>
      </c>
      <c r="I103" s="33">
        <f t="shared" si="16"/>
        <v>15694079</v>
      </c>
    </row>
    <row r="104" spans="1:9" ht="36.6" customHeight="1" x14ac:dyDescent="0.25">
      <c r="A104" s="208" t="s">
        <v>152</v>
      </c>
      <c r="B104" s="205"/>
      <c r="C104" s="6">
        <v>96</v>
      </c>
      <c r="D104" s="34">
        <v>412084501</v>
      </c>
      <c r="E104" s="34">
        <v>0</v>
      </c>
      <c r="F104" s="33">
        <f t="shared" si="14"/>
        <v>412084501</v>
      </c>
      <c r="G104" s="34">
        <v>376481979</v>
      </c>
      <c r="H104" s="34">
        <v>0</v>
      </c>
      <c r="I104" s="33">
        <f t="shared" si="16"/>
        <v>376481979</v>
      </c>
    </row>
    <row r="105" spans="1:9" x14ac:dyDescent="0.25">
      <c r="A105" s="206" t="s">
        <v>153</v>
      </c>
      <c r="B105" s="207"/>
      <c r="C105" s="5">
        <v>97</v>
      </c>
      <c r="D105" s="33">
        <f>D106+D107</f>
        <v>2845537</v>
      </c>
      <c r="E105" s="33">
        <f>E106+E107</f>
        <v>98385232</v>
      </c>
      <c r="F105" s="33">
        <f t="shared" si="14"/>
        <v>101230769</v>
      </c>
      <c r="G105" s="33">
        <f t="shared" ref="G105:H105" si="22">G106+G107</f>
        <v>4397636</v>
      </c>
      <c r="H105" s="33">
        <f t="shared" si="22"/>
        <v>66183483</v>
      </c>
      <c r="I105" s="33">
        <f t="shared" si="16"/>
        <v>70581119</v>
      </c>
    </row>
    <row r="106" spans="1:9" x14ac:dyDescent="0.25">
      <c r="A106" s="205" t="s">
        <v>154</v>
      </c>
      <c r="B106" s="205"/>
      <c r="C106" s="6">
        <v>98</v>
      </c>
      <c r="D106" s="34">
        <v>2608688</v>
      </c>
      <c r="E106" s="34">
        <v>95350774</v>
      </c>
      <c r="F106" s="33">
        <f t="shared" si="14"/>
        <v>97959462</v>
      </c>
      <c r="G106" s="34">
        <v>3994621</v>
      </c>
      <c r="H106" s="34">
        <v>63595466</v>
      </c>
      <c r="I106" s="33">
        <f t="shared" si="16"/>
        <v>67590087</v>
      </c>
    </row>
    <row r="107" spans="1:9" x14ac:dyDescent="0.25">
      <c r="A107" s="205" t="s">
        <v>155</v>
      </c>
      <c r="B107" s="205"/>
      <c r="C107" s="6">
        <v>99</v>
      </c>
      <c r="D107" s="34">
        <v>236849</v>
      </c>
      <c r="E107" s="34">
        <v>3034458</v>
      </c>
      <c r="F107" s="33">
        <f t="shared" si="14"/>
        <v>3271307</v>
      </c>
      <c r="G107" s="34">
        <v>403015</v>
      </c>
      <c r="H107" s="34">
        <v>2588017</v>
      </c>
      <c r="I107" s="33">
        <f t="shared" si="16"/>
        <v>2991032</v>
      </c>
    </row>
    <row r="108" spans="1:9" ht="22.15" customHeight="1" x14ac:dyDescent="0.25">
      <c r="A108" s="206" t="s">
        <v>156</v>
      </c>
      <c r="B108" s="207"/>
      <c r="C108" s="5">
        <v>100</v>
      </c>
      <c r="D108" s="33">
        <f>D109+D110</f>
        <v>37308321</v>
      </c>
      <c r="E108" s="33">
        <f>E109+E110</f>
        <v>135095733</v>
      </c>
      <c r="F108" s="33">
        <f t="shared" si="14"/>
        <v>172404054</v>
      </c>
      <c r="G108" s="33">
        <f t="shared" ref="G108:H108" si="23">G109+G110</f>
        <v>30065787</v>
      </c>
      <c r="H108" s="33">
        <f t="shared" si="23"/>
        <v>192016345</v>
      </c>
      <c r="I108" s="33">
        <f t="shared" si="16"/>
        <v>222082132</v>
      </c>
    </row>
    <row r="109" spans="1:9" x14ac:dyDescent="0.25">
      <c r="A109" s="205" t="s">
        <v>157</v>
      </c>
      <c r="B109" s="205"/>
      <c r="C109" s="6">
        <v>101</v>
      </c>
      <c r="D109" s="34">
        <v>35781836</v>
      </c>
      <c r="E109" s="34">
        <v>116639392</v>
      </c>
      <c r="F109" s="33">
        <f t="shared" si="14"/>
        <v>152421228</v>
      </c>
      <c r="G109" s="34">
        <v>28818637</v>
      </c>
      <c r="H109" s="34">
        <v>154880088</v>
      </c>
      <c r="I109" s="33">
        <f t="shared" si="16"/>
        <v>183698725</v>
      </c>
    </row>
    <row r="110" spans="1:9" x14ac:dyDescent="0.25">
      <c r="A110" s="205" t="s">
        <v>158</v>
      </c>
      <c r="B110" s="205"/>
      <c r="C110" s="6">
        <v>102</v>
      </c>
      <c r="D110" s="34">
        <v>1526485</v>
      </c>
      <c r="E110" s="34">
        <v>18456341</v>
      </c>
      <c r="F110" s="33">
        <f t="shared" si="14"/>
        <v>19982826</v>
      </c>
      <c r="G110" s="34">
        <v>1247150</v>
      </c>
      <c r="H110" s="34">
        <v>37136257</v>
      </c>
      <c r="I110" s="33">
        <f t="shared" si="16"/>
        <v>38383407</v>
      </c>
    </row>
    <row r="111" spans="1:9" ht="30" customHeight="1" x14ac:dyDescent="0.25">
      <c r="A111" s="208" t="s">
        <v>159</v>
      </c>
      <c r="B111" s="205"/>
      <c r="C111" s="6">
        <v>103</v>
      </c>
      <c r="D111" s="34">
        <v>0</v>
      </c>
      <c r="E111" s="34">
        <v>0</v>
      </c>
      <c r="F111" s="33">
        <f t="shared" si="14"/>
        <v>0</v>
      </c>
      <c r="G111" s="34">
        <v>0</v>
      </c>
      <c r="H111" s="34">
        <v>0</v>
      </c>
      <c r="I111" s="33">
        <f t="shared" si="16"/>
        <v>0</v>
      </c>
    </row>
    <row r="112" spans="1:9" x14ac:dyDescent="0.25">
      <c r="A112" s="206" t="s">
        <v>160</v>
      </c>
      <c r="B112" s="207"/>
      <c r="C112" s="5">
        <v>104</v>
      </c>
      <c r="D112" s="33">
        <f>D113+D114+D115</f>
        <v>5112667</v>
      </c>
      <c r="E112" s="33">
        <f>E113+E114+E115</f>
        <v>318779203</v>
      </c>
      <c r="F112" s="33">
        <f t="shared" si="14"/>
        <v>323891870</v>
      </c>
      <c r="G112" s="33">
        <f t="shared" ref="G112:H112" si="24">G113+G114+G115</f>
        <v>24048547</v>
      </c>
      <c r="H112" s="33">
        <f t="shared" si="24"/>
        <v>394592699</v>
      </c>
      <c r="I112" s="33">
        <f t="shared" si="16"/>
        <v>418641246</v>
      </c>
    </row>
    <row r="113" spans="1:9" x14ac:dyDescent="0.25">
      <c r="A113" s="205" t="s">
        <v>161</v>
      </c>
      <c r="B113" s="205"/>
      <c r="C113" s="6">
        <v>105</v>
      </c>
      <c r="D113" s="34">
        <v>0</v>
      </c>
      <c r="E113" s="34">
        <v>0</v>
      </c>
      <c r="F113" s="33">
        <f t="shared" si="14"/>
        <v>0</v>
      </c>
      <c r="G113" s="34">
        <v>0</v>
      </c>
      <c r="H113" s="34">
        <v>2647724</v>
      </c>
      <c r="I113" s="33">
        <f t="shared" si="16"/>
        <v>2647724</v>
      </c>
    </row>
    <row r="114" spans="1:9" x14ac:dyDescent="0.25">
      <c r="A114" s="205" t="s">
        <v>162</v>
      </c>
      <c r="B114" s="205"/>
      <c r="C114" s="6">
        <v>106</v>
      </c>
      <c r="D114" s="34">
        <v>0</v>
      </c>
      <c r="E114" s="34">
        <v>0</v>
      </c>
      <c r="F114" s="33">
        <f t="shared" si="14"/>
        <v>0</v>
      </c>
      <c r="G114" s="34">
        <v>0</v>
      </c>
      <c r="H114" s="34">
        <v>0</v>
      </c>
      <c r="I114" s="33">
        <f t="shared" si="16"/>
        <v>0</v>
      </c>
    </row>
    <row r="115" spans="1:9" x14ac:dyDescent="0.25">
      <c r="A115" s="205" t="s">
        <v>163</v>
      </c>
      <c r="B115" s="205"/>
      <c r="C115" s="6">
        <v>107</v>
      </c>
      <c r="D115" s="34">
        <v>5112667</v>
      </c>
      <c r="E115" s="34">
        <v>318779203</v>
      </c>
      <c r="F115" s="33">
        <f t="shared" si="14"/>
        <v>323891870</v>
      </c>
      <c r="G115" s="34">
        <v>24048547</v>
      </c>
      <c r="H115" s="34">
        <v>391944975</v>
      </c>
      <c r="I115" s="33">
        <f t="shared" si="16"/>
        <v>415993522</v>
      </c>
    </row>
    <row r="116" spans="1:9" x14ac:dyDescent="0.25">
      <c r="A116" s="206" t="s">
        <v>164</v>
      </c>
      <c r="B116" s="207"/>
      <c r="C116" s="5">
        <v>108</v>
      </c>
      <c r="D116" s="33">
        <f>D117+D118+D119+D120</f>
        <v>55374068</v>
      </c>
      <c r="E116" s="33">
        <f>E117+E118+E119+E120</f>
        <v>321566127</v>
      </c>
      <c r="F116" s="33">
        <f t="shared" si="14"/>
        <v>376940195</v>
      </c>
      <c r="G116" s="33">
        <f t="shared" ref="G116:H116" si="25">G117+G118+G119+G120</f>
        <v>72602199</v>
      </c>
      <c r="H116" s="33">
        <f t="shared" si="25"/>
        <v>388044337</v>
      </c>
      <c r="I116" s="33">
        <f t="shared" si="16"/>
        <v>460646536</v>
      </c>
    </row>
    <row r="117" spans="1:9" x14ac:dyDescent="0.25">
      <c r="A117" s="205" t="s">
        <v>165</v>
      </c>
      <c r="B117" s="205"/>
      <c r="C117" s="6">
        <v>109</v>
      </c>
      <c r="D117" s="34">
        <v>4968998</v>
      </c>
      <c r="E117" s="34">
        <v>87717976</v>
      </c>
      <c r="F117" s="33">
        <f t="shared" si="14"/>
        <v>92686974</v>
      </c>
      <c r="G117" s="34">
        <v>2592849</v>
      </c>
      <c r="H117" s="34">
        <v>101831575</v>
      </c>
      <c r="I117" s="33">
        <f t="shared" si="16"/>
        <v>104424424</v>
      </c>
    </row>
    <row r="118" spans="1:9" x14ac:dyDescent="0.25">
      <c r="A118" s="205" t="s">
        <v>166</v>
      </c>
      <c r="B118" s="205"/>
      <c r="C118" s="6">
        <v>110</v>
      </c>
      <c r="D118" s="34">
        <v>242461</v>
      </c>
      <c r="E118" s="34">
        <v>96369663</v>
      </c>
      <c r="F118" s="33">
        <f t="shared" si="14"/>
        <v>96612124</v>
      </c>
      <c r="G118" s="34">
        <v>18567</v>
      </c>
      <c r="H118" s="34">
        <v>116272399</v>
      </c>
      <c r="I118" s="33">
        <f t="shared" si="16"/>
        <v>116290966</v>
      </c>
    </row>
    <row r="119" spans="1:9" x14ac:dyDescent="0.25">
      <c r="A119" s="205" t="s">
        <v>167</v>
      </c>
      <c r="B119" s="205"/>
      <c r="C119" s="6">
        <v>111</v>
      </c>
      <c r="D119" s="34">
        <v>0</v>
      </c>
      <c r="E119" s="34">
        <v>11742</v>
      </c>
      <c r="F119" s="33">
        <f t="shared" si="14"/>
        <v>11742</v>
      </c>
      <c r="G119" s="34">
        <v>0</v>
      </c>
      <c r="H119" s="34">
        <v>11819</v>
      </c>
      <c r="I119" s="33">
        <f t="shared" si="16"/>
        <v>11819</v>
      </c>
    </row>
    <row r="120" spans="1:9" x14ac:dyDescent="0.25">
      <c r="A120" s="205" t="s">
        <v>168</v>
      </c>
      <c r="B120" s="205"/>
      <c r="C120" s="6">
        <v>112</v>
      </c>
      <c r="D120" s="34">
        <v>50162609</v>
      </c>
      <c r="E120" s="34">
        <v>137466746</v>
      </c>
      <c r="F120" s="33">
        <f t="shared" si="14"/>
        <v>187629355</v>
      </c>
      <c r="G120" s="34">
        <v>69990783</v>
      </c>
      <c r="H120" s="34">
        <v>169928544</v>
      </c>
      <c r="I120" s="33">
        <f t="shared" si="16"/>
        <v>239919327</v>
      </c>
    </row>
    <row r="121" spans="1:9" ht="20.45" customHeight="1" x14ac:dyDescent="0.25">
      <c r="A121" s="206" t="s">
        <v>169</v>
      </c>
      <c r="B121" s="207"/>
      <c r="C121" s="5">
        <v>113</v>
      </c>
      <c r="D121" s="33">
        <f>D122+D123</f>
        <v>27044031</v>
      </c>
      <c r="E121" s="33">
        <f>E122+E123</f>
        <v>272425174</v>
      </c>
      <c r="F121" s="33">
        <f t="shared" si="14"/>
        <v>299469205</v>
      </c>
      <c r="G121" s="33">
        <f t="shared" ref="G121:H121" si="26">G122+G123</f>
        <v>30605868</v>
      </c>
      <c r="H121" s="33">
        <f t="shared" si="26"/>
        <v>268563047</v>
      </c>
      <c r="I121" s="33">
        <f t="shared" si="16"/>
        <v>299168915</v>
      </c>
    </row>
    <row r="122" spans="1:9" x14ac:dyDescent="0.25">
      <c r="A122" s="205" t="s">
        <v>170</v>
      </c>
      <c r="B122" s="205"/>
      <c r="C122" s="6">
        <v>114</v>
      </c>
      <c r="D122" s="34">
        <v>0</v>
      </c>
      <c r="E122" s="34">
        <v>0</v>
      </c>
      <c r="F122" s="33">
        <f t="shared" si="14"/>
        <v>0</v>
      </c>
      <c r="G122" s="34">
        <v>0</v>
      </c>
      <c r="H122" s="34">
        <v>8988308</v>
      </c>
      <c r="I122" s="33">
        <f t="shared" si="16"/>
        <v>8988308</v>
      </c>
    </row>
    <row r="123" spans="1:9" ht="21" customHeight="1" x14ac:dyDescent="0.25">
      <c r="A123" s="205" t="s">
        <v>171</v>
      </c>
      <c r="B123" s="205"/>
      <c r="C123" s="6">
        <v>115</v>
      </c>
      <c r="D123" s="34">
        <v>27044031</v>
      </c>
      <c r="E123" s="34">
        <v>272425174</v>
      </c>
      <c r="F123" s="33">
        <f t="shared" si="14"/>
        <v>299469205</v>
      </c>
      <c r="G123" s="34">
        <v>30605868</v>
      </c>
      <c r="H123" s="34">
        <v>259574739</v>
      </c>
      <c r="I123" s="33">
        <f t="shared" si="16"/>
        <v>290180607</v>
      </c>
    </row>
    <row r="124" spans="1:9" ht="26.45" customHeight="1" x14ac:dyDescent="0.25">
      <c r="A124" s="206" t="s">
        <v>172</v>
      </c>
      <c r="B124" s="207"/>
      <c r="C124" s="5">
        <v>116</v>
      </c>
      <c r="D124" s="33">
        <f>D95++D96+D97+D104+D105+D108+D111+D112+D116+D121+D76</f>
        <v>4207695557</v>
      </c>
      <c r="E124" s="33">
        <f>E95++E96+E97+E104+E105+E108+E111+E112+E116+E121+E76</f>
        <v>9222266052</v>
      </c>
      <c r="F124" s="33">
        <f t="shared" si="14"/>
        <v>13429961609</v>
      </c>
      <c r="G124" s="33">
        <f t="shared" ref="G124:H124" si="27">G95++G96+G97+G104+G105+G108+G111+G112+G116+G121+G76</f>
        <v>4317310661</v>
      </c>
      <c r="H124" s="33">
        <f t="shared" si="27"/>
        <v>9773498132</v>
      </c>
      <c r="I124" s="33">
        <f t="shared" si="16"/>
        <v>14090808793</v>
      </c>
    </row>
    <row r="125" spans="1:9" x14ac:dyDescent="0.25">
      <c r="A125" s="208" t="s">
        <v>173</v>
      </c>
      <c r="B125" s="205"/>
      <c r="C125" s="6">
        <v>117</v>
      </c>
      <c r="D125" s="34">
        <v>371785133</v>
      </c>
      <c r="E125" s="34">
        <v>2737809222</v>
      </c>
      <c r="F125" s="33">
        <f t="shared" si="14"/>
        <v>3109594355</v>
      </c>
      <c r="G125" s="34">
        <v>298481477</v>
      </c>
      <c r="H125" s="34">
        <v>3175257358</v>
      </c>
      <c r="I125" s="33">
        <f t="shared" si="16"/>
        <v>3473738835</v>
      </c>
    </row>
  </sheetData>
  <sheetProtection algorithmName="SHA-512" hashValue="fwDT6DxzxvTIBQcs3jDyUlPlZxPh8jIqKce+oFsP+xZAZFMyoTOEtmImu8Vndr/W2HJGC2wctRweIUmg2/9Azg==" saltValue="3mNjG9ao+LrckEH80OTSHw==" spinCount="100000" sheet="1" objects="1" scenarios="1"/>
  <mergeCells count="126">
    <mergeCell ref="A120:B120"/>
    <mergeCell ref="A121:B121"/>
    <mergeCell ref="A122:B122"/>
    <mergeCell ref="A123:B123"/>
    <mergeCell ref="A124:B124"/>
    <mergeCell ref="A125:B125"/>
    <mergeCell ref="A114:B114"/>
    <mergeCell ref="A115:B115"/>
    <mergeCell ref="A116:B116"/>
    <mergeCell ref="A117:B117"/>
    <mergeCell ref="A118:B118"/>
    <mergeCell ref="A119:B119"/>
    <mergeCell ref="A108:B108"/>
    <mergeCell ref="A109:B109"/>
    <mergeCell ref="A110:B110"/>
    <mergeCell ref="A111:B111"/>
    <mergeCell ref="A112:B112"/>
    <mergeCell ref="A113:B113"/>
    <mergeCell ref="A102:B102"/>
    <mergeCell ref="A103:B103"/>
    <mergeCell ref="A104:B104"/>
    <mergeCell ref="A105:B105"/>
    <mergeCell ref="A106:B106"/>
    <mergeCell ref="A107:B107"/>
    <mergeCell ref="A96:B96"/>
    <mergeCell ref="A97:B97"/>
    <mergeCell ref="A98:B98"/>
    <mergeCell ref="A99:B99"/>
    <mergeCell ref="A100:B100"/>
    <mergeCell ref="A101:B101"/>
    <mergeCell ref="A90:B90"/>
    <mergeCell ref="A91:B91"/>
    <mergeCell ref="A92:B92"/>
    <mergeCell ref="A93:B93"/>
    <mergeCell ref="A94:B94"/>
    <mergeCell ref="A95:B95"/>
    <mergeCell ref="A84:B84"/>
    <mergeCell ref="A85:B85"/>
    <mergeCell ref="A86:B86"/>
    <mergeCell ref="A87:B87"/>
    <mergeCell ref="A88:B88"/>
    <mergeCell ref="A89:B89"/>
    <mergeCell ref="A78:B78"/>
    <mergeCell ref="A79:B79"/>
    <mergeCell ref="A80:B80"/>
    <mergeCell ref="A81:B81"/>
    <mergeCell ref="A82:B82"/>
    <mergeCell ref="A83:B83"/>
    <mergeCell ref="A72:B72"/>
    <mergeCell ref="A73:B73"/>
    <mergeCell ref="A74:B74"/>
    <mergeCell ref="A75:I75"/>
    <mergeCell ref="A76:B76"/>
    <mergeCell ref="A77:B77"/>
    <mergeCell ref="A66:B66"/>
    <mergeCell ref="A67:B67"/>
    <mergeCell ref="A68:B68"/>
    <mergeCell ref="A69:B69"/>
    <mergeCell ref="A70:B70"/>
    <mergeCell ref="A71:B71"/>
    <mergeCell ref="A60:B60"/>
    <mergeCell ref="A61:B61"/>
    <mergeCell ref="A62:B62"/>
    <mergeCell ref="A63:B63"/>
    <mergeCell ref="A64:B64"/>
    <mergeCell ref="A65:B65"/>
    <mergeCell ref="A54:B54"/>
    <mergeCell ref="A55:B55"/>
    <mergeCell ref="A56:B56"/>
    <mergeCell ref="A57:B57"/>
    <mergeCell ref="A58:B58"/>
    <mergeCell ref="A59:B59"/>
    <mergeCell ref="A48:B48"/>
    <mergeCell ref="A49:B49"/>
    <mergeCell ref="A50:B50"/>
    <mergeCell ref="A51:B51"/>
    <mergeCell ref="A52:B52"/>
    <mergeCell ref="A53:B53"/>
    <mergeCell ref="A42:B42"/>
    <mergeCell ref="A43:B43"/>
    <mergeCell ref="A44:B44"/>
    <mergeCell ref="A45:B45"/>
    <mergeCell ref="A46:B46"/>
    <mergeCell ref="A47:B47"/>
    <mergeCell ref="A36:B36"/>
    <mergeCell ref="A37:B37"/>
    <mergeCell ref="A38:B38"/>
    <mergeCell ref="A39:B39"/>
    <mergeCell ref="A40:B40"/>
    <mergeCell ref="A41:B41"/>
    <mergeCell ref="A30:B30"/>
    <mergeCell ref="A31:B31"/>
    <mergeCell ref="A32:B32"/>
    <mergeCell ref="A33:B33"/>
    <mergeCell ref="A34:B34"/>
    <mergeCell ref="A35:B35"/>
    <mergeCell ref="A24:B24"/>
    <mergeCell ref="A25:B25"/>
    <mergeCell ref="A26:B26"/>
    <mergeCell ref="A27:B27"/>
    <mergeCell ref="A28:B28"/>
    <mergeCell ref="A29:B29"/>
    <mergeCell ref="A18:B18"/>
    <mergeCell ref="A19:B19"/>
    <mergeCell ref="A20:B20"/>
    <mergeCell ref="A21:B21"/>
    <mergeCell ref="A22:B22"/>
    <mergeCell ref="A23:B23"/>
    <mergeCell ref="A15:B15"/>
    <mergeCell ref="A16:B16"/>
    <mergeCell ref="A17:B17"/>
    <mergeCell ref="A6:B6"/>
    <mergeCell ref="A7:I7"/>
    <mergeCell ref="A8:B8"/>
    <mergeCell ref="A9:B9"/>
    <mergeCell ref="A10:B10"/>
    <mergeCell ref="A11:B11"/>
    <mergeCell ref="A1:I1"/>
    <mergeCell ref="A2:I2"/>
    <mergeCell ref="A4:B5"/>
    <mergeCell ref="C4:C5"/>
    <mergeCell ref="D4:F4"/>
    <mergeCell ref="G4:I4"/>
    <mergeCell ref="A12:B12"/>
    <mergeCell ref="A13:B13"/>
    <mergeCell ref="A14:B14"/>
  </mergeCells>
  <dataValidations count="4">
    <dataValidation type="whole" operator="lessThanOrEqual" allowBlank="1" showInputMessage="1" showErrorMessage="1" errorTitle="Incorrect entry" error="You can enter only negative whole numbers or a zero." sqref="G91:H91 D94:E94 D91:E91 G94:H94" xr:uid="{00000000-0002-0000-0100-000000000000}">
      <formula1>0</formula1>
    </dataValidation>
    <dataValidation type="whole" operator="greaterThanOrEqual" allowBlank="1" showInputMessage="1" showErrorMessage="1" errorTitle="Incorrect entry" error="You can enter only positive whole numbers or a zero." sqref="G90:H90 G85:H88 G77:H80 G95:H125 D77:E80 D85:E88 D90:E90 D93:E93 D95:E125 G93:H93" xr:uid="{00000000-0002-0000-0100-000001000000}">
      <formula1>0</formula1>
    </dataValidation>
    <dataValidation type="whole" operator="greaterThanOrEqual" allowBlank="1" showErrorMessage="1" errorTitle="Incorrect entry" error="You can enter only positive whole numbers or a zero." sqref="D8:I74" xr:uid="{00000000-0002-0000-0100-000002000000}">
      <formula1>0</formula1>
    </dataValidation>
    <dataValidation type="whole" operator="notEqual" allowBlank="1" showInputMessage="1" showErrorMessage="1" errorTitle="Invalid entry" error="You can enter only whole numbers (positive or negative) and a zero." sqref="D76:I76 D89:I89 G81:H84 D81:E84 F93:F125 F77:F88 F90:F91 D92:I92 I77:I88 I90:I91 I93:I125" xr:uid="{00000000-0002-0000-0100-000003000000}">
      <formula1>999999999</formula1>
    </dataValidation>
  </dataValidations>
  <pageMargins left="0.7" right="0.7" top="0.75" bottom="0.75" header="0.3" footer="0.3"/>
  <pageSetup paperSize="9" scale="8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6"/>
  <sheetViews>
    <sheetView workbookViewId="0">
      <selection activeCell="G84" sqref="G84:H86"/>
    </sheetView>
  </sheetViews>
  <sheetFormatPr defaultColWidth="8.85546875" defaultRowHeight="15" x14ac:dyDescent="0.25"/>
  <cols>
    <col min="1" max="1" width="26.7109375" style="1" customWidth="1"/>
    <col min="2" max="2" width="15" style="1" customWidth="1"/>
    <col min="3" max="3" width="8.85546875" style="1"/>
    <col min="4" max="4" width="10.42578125" style="25" customWidth="1"/>
    <col min="5" max="6" width="11.7109375" style="25" customWidth="1"/>
    <col min="7" max="7" width="10.42578125" style="25" customWidth="1"/>
    <col min="8" max="9" width="11.7109375" style="25" customWidth="1"/>
    <col min="10" max="10" width="8.85546875" style="1"/>
    <col min="11" max="11" width="14.7109375" style="1" bestFit="1" customWidth="1"/>
    <col min="12" max="13" width="16.28515625" style="1" bestFit="1" customWidth="1"/>
    <col min="14" max="14" width="14.7109375" style="1" bestFit="1" customWidth="1"/>
    <col min="15" max="16" width="11.28515625" style="1" customWidth="1"/>
    <col min="17" max="17" width="12.85546875" style="1" bestFit="1" customWidth="1"/>
    <col min="18" max="18" width="11.85546875" style="1" bestFit="1" customWidth="1"/>
    <col min="19" max="22" width="12.85546875" style="1" bestFit="1" customWidth="1"/>
    <col min="23" max="23" width="13.7109375" style="1" bestFit="1" customWidth="1"/>
    <col min="24" max="16384" width="8.85546875" style="1"/>
  </cols>
  <sheetData>
    <row r="1" spans="1:9" ht="15.75" x14ac:dyDescent="0.25">
      <c r="A1" s="213" t="s">
        <v>174</v>
      </c>
      <c r="B1" s="198"/>
      <c r="C1" s="198"/>
      <c r="D1" s="198"/>
      <c r="E1" s="198"/>
      <c r="F1" s="198"/>
      <c r="G1" s="198"/>
      <c r="H1" s="198"/>
      <c r="I1" s="198"/>
    </row>
    <row r="2" spans="1:9" x14ac:dyDescent="0.25">
      <c r="A2" s="199" t="s">
        <v>441</v>
      </c>
      <c r="B2" s="214"/>
      <c r="C2" s="214"/>
      <c r="D2" s="214"/>
      <c r="E2" s="214"/>
      <c r="F2" s="214"/>
      <c r="G2" s="214"/>
      <c r="H2" s="214"/>
      <c r="I2" s="214"/>
    </row>
    <row r="3" spans="1:9" x14ac:dyDescent="0.25">
      <c r="A3" s="215" t="s">
        <v>175</v>
      </c>
      <c r="B3" s="216"/>
      <c r="C3" s="216"/>
      <c r="D3" s="216"/>
      <c r="E3" s="216"/>
      <c r="F3" s="216"/>
      <c r="G3" s="216"/>
      <c r="H3" s="216"/>
      <c r="I3" s="216"/>
    </row>
    <row r="4" spans="1:9" ht="33.75" customHeight="1" x14ac:dyDescent="0.25">
      <c r="A4" s="201" t="s">
        <v>176</v>
      </c>
      <c r="B4" s="202"/>
      <c r="C4" s="201" t="s">
        <v>177</v>
      </c>
      <c r="D4" s="203" t="s">
        <v>178</v>
      </c>
      <c r="E4" s="204"/>
      <c r="F4" s="204"/>
      <c r="G4" s="203" t="s">
        <v>179</v>
      </c>
      <c r="H4" s="204"/>
      <c r="I4" s="204"/>
    </row>
    <row r="5" spans="1:9" ht="24" customHeight="1" x14ac:dyDescent="0.25">
      <c r="A5" s="202"/>
      <c r="B5" s="202"/>
      <c r="C5" s="202"/>
      <c r="D5" s="31" t="s">
        <v>180</v>
      </c>
      <c r="E5" s="31" t="s">
        <v>181</v>
      </c>
      <c r="F5" s="31" t="s">
        <v>182</v>
      </c>
      <c r="G5" s="31" t="s">
        <v>183</v>
      </c>
      <c r="H5" s="31" t="s">
        <v>184</v>
      </c>
      <c r="I5" s="31" t="s">
        <v>185</v>
      </c>
    </row>
    <row r="6" spans="1:9" x14ac:dyDescent="0.25">
      <c r="A6" s="201">
        <v>1</v>
      </c>
      <c r="B6" s="202"/>
      <c r="C6" s="4">
        <v>2</v>
      </c>
      <c r="D6" s="32">
        <v>3</v>
      </c>
      <c r="E6" s="32">
        <v>4</v>
      </c>
      <c r="F6" s="32" t="s">
        <v>186</v>
      </c>
      <c r="G6" s="32">
        <v>6</v>
      </c>
      <c r="H6" s="32">
        <v>7</v>
      </c>
      <c r="I6" s="32" t="s">
        <v>187</v>
      </c>
    </row>
    <row r="7" spans="1:9" ht="22.5" customHeight="1" x14ac:dyDescent="0.25">
      <c r="A7" s="206" t="s">
        <v>188</v>
      </c>
      <c r="B7" s="207"/>
      <c r="C7" s="5">
        <v>118</v>
      </c>
      <c r="D7" s="33">
        <f>D8+D9+D10+D11+D12</f>
        <v>550593781</v>
      </c>
      <c r="E7" s="33">
        <f>E8+E9+E10+E11+E12</f>
        <v>2428943426</v>
      </c>
      <c r="F7" s="33">
        <f>D7+E7</f>
        <v>2979537207</v>
      </c>
      <c r="G7" s="33">
        <f t="shared" ref="G7:H7" si="0">G8+G9+G10+G11+G12</f>
        <v>539958480</v>
      </c>
      <c r="H7" s="33">
        <f t="shared" si="0"/>
        <v>2551488124</v>
      </c>
      <c r="I7" s="33">
        <f>G7+H7</f>
        <v>3091446604</v>
      </c>
    </row>
    <row r="8" spans="1:9" x14ac:dyDescent="0.25">
      <c r="A8" s="217" t="s">
        <v>189</v>
      </c>
      <c r="B8" s="217"/>
      <c r="C8" s="6">
        <v>119</v>
      </c>
      <c r="D8" s="35">
        <v>551053061</v>
      </c>
      <c r="E8" s="35">
        <v>2689177414</v>
      </c>
      <c r="F8" s="45">
        <f t="shared" ref="F8:F71" si="1">D8+E8</f>
        <v>3240230475</v>
      </c>
      <c r="G8" s="35">
        <v>540832945</v>
      </c>
      <c r="H8" s="35">
        <v>2895385130</v>
      </c>
      <c r="I8" s="33">
        <f t="shared" ref="I8:I71" si="2">G8+H8</f>
        <v>3436218075</v>
      </c>
    </row>
    <row r="9" spans="1:9" ht="19.5" customHeight="1" x14ac:dyDescent="0.25">
      <c r="A9" s="217" t="s">
        <v>190</v>
      </c>
      <c r="B9" s="217"/>
      <c r="C9" s="6">
        <v>120</v>
      </c>
      <c r="D9" s="35">
        <v>0</v>
      </c>
      <c r="E9" s="35">
        <v>-2832769</v>
      </c>
      <c r="F9" s="45">
        <f t="shared" si="1"/>
        <v>-2832769</v>
      </c>
      <c r="G9" s="35">
        <v>0</v>
      </c>
      <c r="H9" s="35">
        <v>15652975</v>
      </c>
      <c r="I9" s="33">
        <f t="shared" si="2"/>
        <v>15652975</v>
      </c>
    </row>
    <row r="10" spans="1:9" x14ac:dyDescent="0.25">
      <c r="A10" s="217" t="s">
        <v>191</v>
      </c>
      <c r="B10" s="217"/>
      <c r="C10" s="6">
        <v>121</v>
      </c>
      <c r="D10" s="35">
        <v>-334900</v>
      </c>
      <c r="E10" s="35">
        <v>-277525967</v>
      </c>
      <c r="F10" s="45">
        <f t="shared" si="1"/>
        <v>-277860867</v>
      </c>
      <c r="G10" s="35">
        <v>-361868</v>
      </c>
      <c r="H10" s="35">
        <v>-310371494</v>
      </c>
      <c r="I10" s="33">
        <f t="shared" si="2"/>
        <v>-310733362</v>
      </c>
    </row>
    <row r="11" spans="1:9" ht="22.5" customHeight="1" x14ac:dyDescent="0.25">
      <c r="A11" s="217" t="s">
        <v>192</v>
      </c>
      <c r="B11" s="217"/>
      <c r="C11" s="6">
        <v>122</v>
      </c>
      <c r="D11" s="35">
        <v>-177798</v>
      </c>
      <c r="E11" s="35">
        <v>3944452</v>
      </c>
      <c r="F11" s="45">
        <f t="shared" si="1"/>
        <v>3766654</v>
      </c>
      <c r="G11" s="35">
        <v>-544448</v>
      </c>
      <c r="H11" s="35">
        <v>-66395685</v>
      </c>
      <c r="I11" s="33">
        <f t="shared" si="2"/>
        <v>-66940133</v>
      </c>
    </row>
    <row r="12" spans="1:9" ht="21.75" customHeight="1" x14ac:dyDescent="0.25">
      <c r="A12" s="217" t="s">
        <v>193</v>
      </c>
      <c r="B12" s="217"/>
      <c r="C12" s="6">
        <v>123</v>
      </c>
      <c r="D12" s="35">
        <v>53418</v>
      </c>
      <c r="E12" s="35">
        <v>16180296</v>
      </c>
      <c r="F12" s="45">
        <f t="shared" si="1"/>
        <v>16233714</v>
      </c>
      <c r="G12" s="35">
        <v>31851</v>
      </c>
      <c r="H12" s="35">
        <v>17217198</v>
      </c>
      <c r="I12" s="33">
        <f t="shared" si="2"/>
        <v>17249049</v>
      </c>
    </row>
    <row r="13" spans="1:9" x14ac:dyDescent="0.25">
      <c r="A13" s="206" t="s">
        <v>194</v>
      </c>
      <c r="B13" s="207"/>
      <c r="C13" s="5">
        <v>124</v>
      </c>
      <c r="D13" s="33">
        <f>D14+D15+D16+D17+D18+D19+D20</f>
        <v>161665763</v>
      </c>
      <c r="E13" s="33">
        <f>E14+E15+E16+E17+E18+E19+E20</f>
        <v>326039789</v>
      </c>
      <c r="F13" s="33">
        <f t="shared" si="1"/>
        <v>487705552</v>
      </c>
      <c r="G13" s="33">
        <f t="shared" ref="G13" si="3">G14+G15+G16+G17+G18+G19+G20</f>
        <v>120236134</v>
      </c>
      <c r="H13" s="33">
        <f>H14+H15+H16+H17+H18+H19+H20</f>
        <v>360324473</v>
      </c>
      <c r="I13" s="33">
        <f t="shared" si="2"/>
        <v>480560607</v>
      </c>
    </row>
    <row r="14" spans="1:9" ht="24" customHeight="1" x14ac:dyDescent="0.25">
      <c r="A14" s="217" t="s">
        <v>195</v>
      </c>
      <c r="B14" s="217"/>
      <c r="C14" s="6">
        <v>125</v>
      </c>
      <c r="D14" s="35">
        <v>2103298</v>
      </c>
      <c r="E14" s="35">
        <v>17645743</v>
      </c>
      <c r="F14" s="33">
        <f t="shared" si="1"/>
        <v>19749041</v>
      </c>
      <c r="G14" s="35">
        <v>3583367</v>
      </c>
      <c r="H14" s="35">
        <v>40626932</v>
      </c>
      <c r="I14" s="33">
        <f t="shared" si="2"/>
        <v>44210299</v>
      </c>
    </row>
    <row r="15" spans="1:9" ht="24.75" customHeight="1" x14ac:dyDescent="0.25">
      <c r="A15" s="217" t="s">
        <v>196</v>
      </c>
      <c r="B15" s="217"/>
      <c r="C15" s="6">
        <v>126</v>
      </c>
      <c r="D15" s="35">
        <v>73948</v>
      </c>
      <c r="E15" s="35">
        <v>110762708</v>
      </c>
      <c r="F15" s="33">
        <f t="shared" si="1"/>
        <v>110836656</v>
      </c>
      <c r="G15" s="35">
        <v>184737</v>
      </c>
      <c r="H15" s="35">
        <v>131306984</v>
      </c>
      <c r="I15" s="33">
        <f t="shared" si="2"/>
        <v>131491721</v>
      </c>
    </row>
    <row r="16" spans="1:9" x14ac:dyDescent="0.25">
      <c r="A16" s="217" t="s">
        <v>197</v>
      </c>
      <c r="B16" s="217"/>
      <c r="C16" s="6">
        <v>127</v>
      </c>
      <c r="D16" s="35">
        <v>105700578</v>
      </c>
      <c r="E16" s="35">
        <v>89883190</v>
      </c>
      <c r="F16" s="33">
        <f t="shared" si="1"/>
        <v>195583768</v>
      </c>
      <c r="G16" s="35">
        <v>103264193</v>
      </c>
      <c r="H16" s="35">
        <v>83722424</v>
      </c>
      <c r="I16" s="33">
        <f t="shared" si="2"/>
        <v>186986617</v>
      </c>
    </row>
    <row r="17" spans="1:9" x14ac:dyDescent="0.25">
      <c r="A17" s="217" t="s">
        <v>198</v>
      </c>
      <c r="B17" s="217"/>
      <c r="C17" s="6">
        <v>128</v>
      </c>
      <c r="D17" s="35">
        <v>2009774</v>
      </c>
      <c r="E17" s="35">
        <v>3920526</v>
      </c>
      <c r="F17" s="33">
        <f t="shared" si="1"/>
        <v>5930300</v>
      </c>
      <c r="G17" s="35">
        <v>4575231</v>
      </c>
      <c r="H17" s="35">
        <v>19179511</v>
      </c>
      <c r="I17" s="33">
        <f t="shared" si="2"/>
        <v>23754742</v>
      </c>
    </row>
    <row r="18" spans="1:9" x14ac:dyDescent="0.25">
      <c r="A18" s="217" t="s">
        <v>199</v>
      </c>
      <c r="B18" s="217"/>
      <c r="C18" s="6">
        <v>129</v>
      </c>
      <c r="D18" s="35">
        <v>20138618</v>
      </c>
      <c r="E18" s="35">
        <v>69738961</v>
      </c>
      <c r="F18" s="33">
        <f t="shared" si="1"/>
        <v>89877579</v>
      </c>
      <c r="G18" s="35">
        <v>8142096</v>
      </c>
      <c r="H18" s="35">
        <v>57109981</v>
      </c>
      <c r="I18" s="33">
        <f t="shared" si="2"/>
        <v>65252077</v>
      </c>
    </row>
    <row r="19" spans="1:9" x14ac:dyDescent="0.25">
      <c r="A19" s="217" t="s">
        <v>200</v>
      </c>
      <c r="B19" s="217"/>
      <c r="C19" s="6">
        <v>130</v>
      </c>
      <c r="D19" s="35">
        <v>31170680</v>
      </c>
      <c r="E19" s="35">
        <v>6835220</v>
      </c>
      <c r="F19" s="33">
        <f t="shared" si="1"/>
        <v>38005900</v>
      </c>
      <c r="G19" s="35">
        <v>0</v>
      </c>
      <c r="H19" s="35">
        <v>0</v>
      </c>
      <c r="I19" s="33">
        <f t="shared" si="2"/>
        <v>0</v>
      </c>
    </row>
    <row r="20" spans="1:9" x14ac:dyDescent="0.25">
      <c r="A20" s="217" t="s">
        <v>201</v>
      </c>
      <c r="B20" s="217"/>
      <c r="C20" s="6">
        <v>131</v>
      </c>
      <c r="D20" s="35">
        <v>468867</v>
      </c>
      <c r="E20" s="35">
        <v>27253441</v>
      </c>
      <c r="F20" s="33">
        <f t="shared" si="1"/>
        <v>27722308</v>
      </c>
      <c r="G20" s="35">
        <v>486510</v>
      </c>
      <c r="H20" s="35">
        <v>28378641</v>
      </c>
      <c r="I20" s="33">
        <f t="shared" si="2"/>
        <v>28865151</v>
      </c>
    </row>
    <row r="21" spans="1:9" x14ac:dyDescent="0.25">
      <c r="A21" s="218" t="s">
        <v>202</v>
      </c>
      <c r="B21" s="217"/>
      <c r="C21" s="6">
        <v>132</v>
      </c>
      <c r="D21" s="35">
        <v>2100261</v>
      </c>
      <c r="E21" s="35">
        <v>41067267</v>
      </c>
      <c r="F21" s="33">
        <f t="shared" si="1"/>
        <v>43167528</v>
      </c>
      <c r="G21" s="35">
        <v>1874557</v>
      </c>
      <c r="H21" s="35">
        <v>38199868</v>
      </c>
      <c r="I21" s="33">
        <f t="shared" si="2"/>
        <v>40074425</v>
      </c>
    </row>
    <row r="22" spans="1:9" ht="24.75" customHeight="1" x14ac:dyDescent="0.25">
      <c r="A22" s="218" t="s">
        <v>203</v>
      </c>
      <c r="B22" s="217"/>
      <c r="C22" s="6">
        <v>133</v>
      </c>
      <c r="D22" s="35">
        <v>441577</v>
      </c>
      <c r="E22" s="35">
        <v>44648093</v>
      </c>
      <c r="F22" s="33">
        <f t="shared" si="1"/>
        <v>45089670</v>
      </c>
      <c r="G22" s="35">
        <v>944245</v>
      </c>
      <c r="H22" s="35">
        <v>43745211</v>
      </c>
      <c r="I22" s="33">
        <f t="shared" si="2"/>
        <v>44689456</v>
      </c>
    </row>
    <row r="23" spans="1:9" x14ac:dyDescent="0.25">
      <c r="A23" s="218" t="s">
        <v>204</v>
      </c>
      <c r="B23" s="217"/>
      <c r="C23" s="6">
        <v>134</v>
      </c>
      <c r="D23" s="35">
        <v>623748</v>
      </c>
      <c r="E23" s="35">
        <v>123644686</v>
      </c>
      <c r="F23" s="33">
        <f t="shared" si="1"/>
        <v>124268434</v>
      </c>
      <c r="G23" s="35">
        <v>341992</v>
      </c>
      <c r="H23" s="35">
        <v>171046236</v>
      </c>
      <c r="I23" s="33">
        <f t="shared" si="2"/>
        <v>171388228</v>
      </c>
    </row>
    <row r="24" spans="1:9" ht="21" customHeight="1" x14ac:dyDescent="0.25">
      <c r="A24" s="206" t="s">
        <v>205</v>
      </c>
      <c r="B24" s="207"/>
      <c r="C24" s="5">
        <v>135</v>
      </c>
      <c r="D24" s="33">
        <f>D25+D28</f>
        <v>-536993740</v>
      </c>
      <c r="E24" s="33">
        <f>E25+E28</f>
        <v>-1383264676</v>
      </c>
      <c r="F24" s="33">
        <f t="shared" si="1"/>
        <v>-1920258416</v>
      </c>
      <c r="G24" s="33">
        <f t="shared" ref="G24:H24" si="4">G25+G28</f>
        <v>-471854443</v>
      </c>
      <c r="H24" s="33">
        <f t="shared" si="4"/>
        <v>-1334610702</v>
      </c>
      <c r="I24" s="33">
        <f t="shared" si="2"/>
        <v>-1806465145</v>
      </c>
    </row>
    <row r="25" spans="1:9" x14ac:dyDescent="0.25">
      <c r="A25" s="207" t="s">
        <v>206</v>
      </c>
      <c r="B25" s="207"/>
      <c r="C25" s="5">
        <v>136</v>
      </c>
      <c r="D25" s="33">
        <f>D26+D27</f>
        <v>-501729864</v>
      </c>
      <c r="E25" s="33">
        <f>E26+E27</f>
        <v>-1336935303</v>
      </c>
      <c r="F25" s="33">
        <f t="shared" si="1"/>
        <v>-1838665167</v>
      </c>
      <c r="G25" s="33">
        <f t="shared" ref="G25:H25" si="5">G26+G27</f>
        <v>-470949859</v>
      </c>
      <c r="H25" s="33">
        <f t="shared" si="5"/>
        <v>-1368879159</v>
      </c>
      <c r="I25" s="33">
        <f t="shared" si="2"/>
        <v>-1839829018</v>
      </c>
    </row>
    <row r="26" spans="1:9" x14ac:dyDescent="0.25">
      <c r="A26" s="217" t="s">
        <v>207</v>
      </c>
      <c r="B26" s="217"/>
      <c r="C26" s="6">
        <v>137</v>
      </c>
      <c r="D26" s="35">
        <v>-501858465</v>
      </c>
      <c r="E26" s="35">
        <v>-1444613813</v>
      </c>
      <c r="F26" s="33">
        <f t="shared" si="1"/>
        <v>-1946472278</v>
      </c>
      <c r="G26" s="35">
        <v>-470949859</v>
      </c>
      <c r="H26" s="35">
        <v>-1601432166</v>
      </c>
      <c r="I26" s="33">
        <f t="shared" si="2"/>
        <v>-2072382025</v>
      </c>
    </row>
    <row r="27" spans="1:9" x14ac:dyDescent="0.25">
      <c r="A27" s="217" t="s">
        <v>208</v>
      </c>
      <c r="B27" s="217"/>
      <c r="C27" s="6">
        <v>138</v>
      </c>
      <c r="D27" s="35">
        <v>128601</v>
      </c>
      <c r="E27" s="35">
        <v>107678510</v>
      </c>
      <c r="F27" s="33">
        <f t="shared" si="1"/>
        <v>107807111</v>
      </c>
      <c r="G27" s="35">
        <v>0</v>
      </c>
      <c r="H27" s="35">
        <v>232553007</v>
      </c>
      <c r="I27" s="33">
        <f t="shared" si="2"/>
        <v>232553007</v>
      </c>
    </row>
    <row r="28" spans="1:9" x14ac:dyDescent="0.25">
      <c r="A28" s="207" t="s">
        <v>209</v>
      </c>
      <c r="B28" s="207"/>
      <c r="C28" s="5">
        <v>139</v>
      </c>
      <c r="D28" s="33">
        <f>D29+D30</f>
        <v>-35263876</v>
      </c>
      <c r="E28" s="33">
        <f>E29+E30</f>
        <v>-46329373</v>
      </c>
      <c r="F28" s="33">
        <f t="shared" si="1"/>
        <v>-81593249</v>
      </c>
      <c r="G28" s="33">
        <f t="shared" ref="G28:H28" si="6">G29+G30</f>
        <v>-904584</v>
      </c>
      <c r="H28" s="33">
        <f t="shared" si="6"/>
        <v>34268457</v>
      </c>
      <c r="I28" s="33">
        <f t="shared" si="2"/>
        <v>33363873</v>
      </c>
    </row>
    <row r="29" spans="1:9" x14ac:dyDescent="0.25">
      <c r="A29" s="217" t="s">
        <v>210</v>
      </c>
      <c r="B29" s="217"/>
      <c r="C29" s="6">
        <v>140</v>
      </c>
      <c r="D29" s="35">
        <v>-35263876</v>
      </c>
      <c r="E29" s="35">
        <v>-291817132</v>
      </c>
      <c r="F29" s="33">
        <f t="shared" si="1"/>
        <v>-327081008</v>
      </c>
      <c r="G29" s="35">
        <v>-904584</v>
      </c>
      <c r="H29" s="35">
        <v>190744145</v>
      </c>
      <c r="I29" s="33">
        <f t="shared" si="2"/>
        <v>189839561</v>
      </c>
    </row>
    <row r="30" spans="1:9" x14ac:dyDescent="0.25">
      <c r="A30" s="217" t="s">
        <v>211</v>
      </c>
      <c r="B30" s="217"/>
      <c r="C30" s="6">
        <v>141</v>
      </c>
      <c r="D30" s="35">
        <v>0</v>
      </c>
      <c r="E30" s="35">
        <v>245487759</v>
      </c>
      <c r="F30" s="33">
        <f t="shared" si="1"/>
        <v>245487759</v>
      </c>
      <c r="G30" s="35">
        <v>0</v>
      </c>
      <c r="H30" s="35">
        <v>-156475688</v>
      </c>
      <c r="I30" s="33">
        <f t="shared" si="2"/>
        <v>-156475688</v>
      </c>
    </row>
    <row r="31" spans="1:9" ht="31.5" customHeight="1" x14ac:dyDescent="0.25">
      <c r="A31" s="206" t="s">
        <v>212</v>
      </c>
      <c r="B31" s="207"/>
      <c r="C31" s="5">
        <v>142</v>
      </c>
      <c r="D31" s="33">
        <f>D32+D35</f>
        <v>-69385592</v>
      </c>
      <c r="E31" s="33">
        <f>E32+E35</f>
        <v>23300703</v>
      </c>
      <c r="F31" s="33">
        <f t="shared" si="1"/>
        <v>-46084889</v>
      </c>
      <c r="G31" s="33">
        <f t="shared" ref="G31:H31" si="7">G32+G35</f>
        <v>-116675846</v>
      </c>
      <c r="H31" s="33">
        <f t="shared" si="7"/>
        <v>-16202806</v>
      </c>
      <c r="I31" s="33">
        <f t="shared" si="2"/>
        <v>-132878652</v>
      </c>
    </row>
    <row r="32" spans="1:9" x14ac:dyDescent="0.25">
      <c r="A32" s="207" t="s">
        <v>213</v>
      </c>
      <c r="B32" s="207"/>
      <c r="C32" s="5">
        <v>143</v>
      </c>
      <c r="D32" s="33">
        <f>D33+D34</f>
        <v>-69385592</v>
      </c>
      <c r="E32" s="33">
        <f>E33+E34</f>
        <v>6599519</v>
      </c>
      <c r="F32" s="33">
        <f t="shared" si="1"/>
        <v>-62786073</v>
      </c>
      <c r="G32" s="33">
        <f t="shared" ref="G32:H32" si="8">G33+G34</f>
        <v>-116675846</v>
      </c>
      <c r="H32" s="33">
        <f t="shared" si="8"/>
        <v>4755518</v>
      </c>
      <c r="I32" s="33">
        <f t="shared" si="2"/>
        <v>-111920328</v>
      </c>
    </row>
    <row r="33" spans="1:9" x14ac:dyDescent="0.25">
      <c r="A33" s="217" t="s">
        <v>214</v>
      </c>
      <c r="B33" s="217"/>
      <c r="C33" s="6">
        <v>144</v>
      </c>
      <c r="D33" s="35">
        <v>-69375825</v>
      </c>
      <c r="E33" s="35">
        <v>6599519</v>
      </c>
      <c r="F33" s="33">
        <f t="shared" si="1"/>
        <v>-62776306</v>
      </c>
      <c r="G33" s="35">
        <v>-116684210</v>
      </c>
      <c r="H33" s="35">
        <v>4755518</v>
      </c>
      <c r="I33" s="33">
        <f t="shared" si="2"/>
        <v>-111928692</v>
      </c>
    </row>
    <row r="34" spans="1:9" x14ac:dyDescent="0.25">
      <c r="A34" s="217" t="s">
        <v>215</v>
      </c>
      <c r="B34" s="217"/>
      <c r="C34" s="6">
        <v>145</v>
      </c>
      <c r="D34" s="35">
        <v>-9767</v>
      </c>
      <c r="E34" s="35">
        <v>0</v>
      </c>
      <c r="F34" s="33">
        <f t="shared" si="1"/>
        <v>-9767</v>
      </c>
      <c r="G34" s="35">
        <v>8364</v>
      </c>
      <c r="H34" s="35">
        <v>0</v>
      </c>
      <c r="I34" s="33">
        <f t="shared" si="2"/>
        <v>8364</v>
      </c>
    </row>
    <row r="35" spans="1:9" ht="31.5" customHeight="1" x14ac:dyDescent="0.25">
      <c r="A35" s="207" t="s">
        <v>216</v>
      </c>
      <c r="B35" s="207"/>
      <c r="C35" s="5">
        <v>146</v>
      </c>
      <c r="D35" s="33">
        <f>D36+D37</f>
        <v>0</v>
      </c>
      <c r="E35" s="33">
        <f>E36+E37</f>
        <v>16701184</v>
      </c>
      <c r="F35" s="33">
        <f t="shared" si="1"/>
        <v>16701184</v>
      </c>
      <c r="G35" s="33">
        <f t="shared" ref="G35:H35" si="9">G36+G37</f>
        <v>0</v>
      </c>
      <c r="H35" s="33">
        <f t="shared" si="9"/>
        <v>-20958324</v>
      </c>
      <c r="I35" s="33">
        <f t="shared" si="2"/>
        <v>-20958324</v>
      </c>
    </row>
    <row r="36" spans="1:9" x14ac:dyDescent="0.25">
      <c r="A36" s="217" t="s">
        <v>217</v>
      </c>
      <c r="B36" s="217"/>
      <c r="C36" s="6">
        <v>147</v>
      </c>
      <c r="D36" s="35">
        <v>0</v>
      </c>
      <c r="E36" s="35">
        <v>16701184</v>
      </c>
      <c r="F36" s="33">
        <f t="shared" si="1"/>
        <v>16701184</v>
      </c>
      <c r="G36" s="35">
        <v>0</v>
      </c>
      <c r="H36" s="35">
        <v>-21082168</v>
      </c>
      <c r="I36" s="33">
        <f t="shared" si="2"/>
        <v>-21082168</v>
      </c>
    </row>
    <row r="37" spans="1:9" x14ac:dyDescent="0.25">
      <c r="A37" s="217" t="s">
        <v>218</v>
      </c>
      <c r="B37" s="217"/>
      <c r="C37" s="6">
        <v>148</v>
      </c>
      <c r="D37" s="35">
        <v>0</v>
      </c>
      <c r="E37" s="35">
        <v>0</v>
      </c>
      <c r="F37" s="33">
        <f t="shared" si="1"/>
        <v>0</v>
      </c>
      <c r="G37" s="35">
        <v>0</v>
      </c>
      <c r="H37" s="35">
        <v>123844</v>
      </c>
      <c r="I37" s="33">
        <f t="shared" si="2"/>
        <v>123844</v>
      </c>
    </row>
    <row r="38" spans="1:9" ht="45.75" customHeight="1" x14ac:dyDescent="0.25">
      <c r="A38" s="206" t="s">
        <v>219</v>
      </c>
      <c r="B38" s="207"/>
      <c r="C38" s="5">
        <v>149</v>
      </c>
      <c r="D38" s="33">
        <f>D39+D40</f>
        <v>38124519</v>
      </c>
      <c r="E38" s="33">
        <f>E39+E40</f>
        <v>0</v>
      </c>
      <c r="F38" s="33">
        <f t="shared" si="1"/>
        <v>38124519</v>
      </c>
      <c r="G38" s="33">
        <f t="shared" ref="G38:H38" si="10">G39+G40</f>
        <v>35422414</v>
      </c>
      <c r="H38" s="33">
        <f t="shared" si="10"/>
        <v>0</v>
      </c>
      <c r="I38" s="33">
        <f t="shared" si="2"/>
        <v>35422414</v>
      </c>
    </row>
    <row r="39" spans="1:9" x14ac:dyDescent="0.25">
      <c r="A39" s="217" t="s">
        <v>220</v>
      </c>
      <c r="B39" s="217"/>
      <c r="C39" s="6">
        <v>150</v>
      </c>
      <c r="D39" s="35">
        <v>38124519</v>
      </c>
      <c r="E39" s="35">
        <v>0</v>
      </c>
      <c r="F39" s="33">
        <f t="shared" si="1"/>
        <v>38124519</v>
      </c>
      <c r="G39" s="35">
        <v>35422414</v>
      </c>
      <c r="H39" s="35">
        <v>0</v>
      </c>
      <c r="I39" s="33">
        <f t="shared" si="2"/>
        <v>35422414</v>
      </c>
    </row>
    <row r="40" spans="1:9" x14ac:dyDescent="0.25">
      <c r="A40" s="217" t="s">
        <v>221</v>
      </c>
      <c r="B40" s="217"/>
      <c r="C40" s="6">
        <v>151</v>
      </c>
      <c r="D40" s="35">
        <v>0</v>
      </c>
      <c r="E40" s="35">
        <v>0</v>
      </c>
      <c r="F40" s="33">
        <f t="shared" si="1"/>
        <v>0</v>
      </c>
      <c r="G40" s="35">
        <v>0</v>
      </c>
      <c r="H40" s="35">
        <v>0</v>
      </c>
      <c r="I40" s="33">
        <f t="shared" si="2"/>
        <v>0</v>
      </c>
    </row>
    <row r="41" spans="1:9" ht="21" customHeight="1" x14ac:dyDescent="0.25">
      <c r="A41" s="206" t="s">
        <v>222</v>
      </c>
      <c r="B41" s="207"/>
      <c r="C41" s="5">
        <v>152</v>
      </c>
      <c r="D41" s="90">
        <f>D42+D43</f>
        <v>0</v>
      </c>
      <c r="E41" s="90">
        <f>E42+E43</f>
        <v>-8421708</v>
      </c>
      <c r="F41" s="33">
        <f>D41+E41</f>
        <v>-8421708</v>
      </c>
      <c r="G41" s="90">
        <f>G42+G43</f>
        <v>0</v>
      </c>
      <c r="H41" s="90">
        <f>H42+H43</f>
        <v>-8709129</v>
      </c>
      <c r="I41" s="33">
        <f>G41+H41</f>
        <v>-8709129</v>
      </c>
    </row>
    <row r="42" spans="1:9" x14ac:dyDescent="0.25">
      <c r="A42" s="217" t="s">
        <v>223</v>
      </c>
      <c r="B42" s="217"/>
      <c r="C42" s="6">
        <v>153</v>
      </c>
      <c r="D42" s="34">
        <v>0</v>
      </c>
      <c r="E42" s="34">
        <v>-5277788</v>
      </c>
      <c r="F42" s="33">
        <f t="shared" si="1"/>
        <v>-5277788</v>
      </c>
      <c r="G42" s="34">
        <v>0</v>
      </c>
      <c r="H42" s="34">
        <v>-5630739</v>
      </c>
      <c r="I42" s="33">
        <f t="shared" si="2"/>
        <v>-5630739</v>
      </c>
    </row>
    <row r="43" spans="1:9" x14ac:dyDescent="0.25">
      <c r="A43" s="217" t="s">
        <v>224</v>
      </c>
      <c r="B43" s="217"/>
      <c r="C43" s="6">
        <v>154</v>
      </c>
      <c r="D43" s="34">
        <v>0</v>
      </c>
      <c r="E43" s="34">
        <v>-3143920</v>
      </c>
      <c r="F43" s="33">
        <f t="shared" si="1"/>
        <v>-3143920</v>
      </c>
      <c r="G43" s="34">
        <v>0</v>
      </c>
      <c r="H43" s="34">
        <v>-3078390</v>
      </c>
      <c r="I43" s="33">
        <f t="shared" si="2"/>
        <v>-3078390</v>
      </c>
    </row>
    <row r="44" spans="1:9" ht="22.5" customHeight="1" x14ac:dyDescent="0.25">
      <c r="A44" s="206" t="s">
        <v>225</v>
      </c>
      <c r="B44" s="207"/>
      <c r="C44" s="5">
        <v>155</v>
      </c>
      <c r="D44" s="33">
        <f>D45+D49</f>
        <v>-85059638</v>
      </c>
      <c r="E44" s="33">
        <f>E45+E49</f>
        <v>-1070602948</v>
      </c>
      <c r="F44" s="33">
        <f t="shared" si="1"/>
        <v>-1155662586</v>
      </c>
      <c r="G44" s="33">
        <f t="shared" ref="G44:H44" si="11">G45+G49</f>
        <v>-75586528</v>
      </c>
      <c r="H44" s="33">
        <f t="shared" si="11"/>
        <v>-1193919868</v>
      </c>
      <c r="I44" s="33">
        <f t="shared" si="2"/>
        <v>-1269506396</v>
      </c>
    </row>
    <row r="45" spans="1:9" x14ac:dyDescent="0.25">
      <c r="A45" s="207" t="s">
        <v>226</v>
      </c>
      <c r="B45" s="207"/>
      <c r="C45" s="5">
        <v>156</v>
      </c>
      <c r="D45" s="33">
        <f>D46+D47+D48</f>
        <v>-41583462</v>
      </c>
      <c r="E45" s="33">
        <f>E46+E47+E48</f>
        <v>-536132467</v>
      </c>
      <c r="F45" s="33">
        <f t="shared" si="1"/>
        <v>-577715929</v>
      </c>
      <c r="G45" s="33">
        <f t="shared" ref="G45:H45" si="12">G46+G47+G48</f>
        <v>-36296183</v>
      </c>
      <c r="H45" s="33">
        <f t="shared" si="12"/>
        <v>-623382443</v>
      </c>
      <c r="I45" s="33">
        <f t="shared" si="2"/>
        <v>-659678626</v>
      </c>
    </row>
    <row r="46" spans="1:9" x14ac:dyDescent="0.25">
      <c r="A46" s="217" t="s">
        <v>227</v>
      </c>
      <c r="B46" s="217"/>
      <c r="C46" s="6">
        <v>157</v>
      </c>
      <c r="D46" s="34">
        <v>-14965878</v>
      </c>
      <c r="E46" s="34">
        <v>-266672201</v>
      </c>
      <c r="F46" s="33">
        <f t="shared" si="1"/>
        <v>-281638079</v>
      </c>
      <c r="G46" s="34">
        <v>-12795166</v>
      </c>
      <c r="H46" s="34">
        <v>-305109397</v>
      </c>
      <c r="I46" s="33">
        <f t="shared" si="2"/>
        <v>-317904563</v>
      </c>
    </row>
    <row r="47" spans="1:9" x14ac:dyDescent="0.25">
      <c r="A47" s="217" t="s">
        <v>228</v>
      </c>
      <c r="B47" s="217"/>
      <c r="C47" s="6">
        <v>158</v>
      </c>
      <c r="D47" s="34">
        <v>-26617584</v>
      </c>
      <c r="E47" s="34">
        <v>-247302551</v>
      </c>
      <c r="F47" s="33">
        <f t="shared" si="1"/>
        <v>-273920135</v>
      </c>
      <c r="G47" s="34">
        <v>-23501017</v>
      </c>
      <c r="H47" s="34">
        <v>-307965679</v>
      </c>
      <c r="I47" s="33">
        <f t="shared" si="2"/>
        <v>-331466696</v>
      </c>
    </row>
    <row r="48" spans="1:9" x14ac:dyDescent="0.25">
      <c r="A48" s="217" t="s">
        <v>229</v>
      </c>
      <c r="B48" s="217"/>
      <c r="C48" s="6">
        <v>159</v>
      </c>
      <c r="D48" s="34">
        <v>0</v>
      </c>
      <c r="E48" s="34">
        <v>-22157715</v>
      </c>
      <c r="F48" s="33">
        <f t="shared" si="1"/>
        <v>-22157715</v>
      </c>
      <c r="G48" s="34">
        <v>0</v>
      </c>
      <c r="H48" s="34">
        <v>-10307367</v>
      </c>
      <c r="I48" s="33">
        <f t="shared" si="2"/>
        <v>-10307367</v>
      </c>
    </row>
    <row r="49" spans="1:9" ht="24.75" customHeight="1" x14ac:dyDescent="0.25">
      <c r="A49" s="207" t="s">
        <v>230</v>
      </c>
      <c r="B49" s="207"/>
      <c r="C49" s="5">
        <v>160</v>
      </c>
      <c r="D49" s="33">
        <f>D50+D51+D52</f>
        <v>-43476176</v>
      </c>
      <c r="E49" s="33">
        <f>E50+E51+E52</f>
        <v>-534470481</v>
      </c>
      <c r="F49" s="33">
        <f t="shared" si="1"/>
        <v>-577946657</v>
      </c>
      <c r="G49" s="33">
        <f t="shared" ref="G49:H49" si="13">G50+G51+G52</f>
        <v>-39290345</v>
      </c>
      <c r="H49" s="33">
        <f t="shared" si="13"/>
        <v>-570537425</v>
      </c>
      <c r="I49" s="33">
        <f t="shared" si="2"/>
        <v>-609827770</v>
      </c>
    </row>
    <row r="50" spans="1:9" x14ac:dyDescent="0.25">
      <c r="A50" s="217" t="s">
        <v>231</v>
      </c>
      <c r="B50" s="217"/>
      <c r="C50" s="6">
        <v>161</v>
      </c>
      <c r="D50" s="34">
        <v>-4530040</v>
      </c>
      <c r="E50" s="34">
        <v>-77452048</v>
      </c>
      <c r="F50" s="33">
        <f t="shared" si="1"/>
        <v>-81982088</v>
      </c>
      <c r="G50" s="34">
        <v>-3793150</v>
      </c>
      <c r="H50" s="34">
        <v>-80688980</v>
      </c>
      <c r="I50" s="33">
        <f t="shared" si="2"/>
        <v>-84482130</v>
      </c>
    </row>
    <row r="51" spans="1:9" x14ac:dyDescent="0.25">
      <c r="A51" s="217" t="s">
        <v>232</v>
      </c>
      <c r="B51" s="217"/>
      <c r="C51" s="6">
        <v>162</v>
      </c>
      <c r="D51" s="34">
        <v>-17670782</v>
      </c>
      <c r="E51" s="34">
        <v>-191993441</v>
      </c>
      <c r="F51" s="33">
        <f t="shared" si="1"/>
        <v>-209664223</v>
      </c>
      <c r="G51" s="34">
        <v>-15386431</v>
      </c>
      <c r="H51" s="34">
        <v>-194381457</v>
      </c>
      <c r="I51" s="33">
        <f t="shared" si="2"/>
        <v>-209767888</v>
      </c>
    </row>
    <row r="52" spans="1:9" x14ac:dyDescent="0.25">
      <c r="A52" s="217" t="s">
        <v>233</v>
      </c>
      <c r="B52" s="217"/>
      <c r="C52" s="6">
        <v>163</v>
      </c>
      <c r="D52" s="34">
        <v>-21275354</v>
      </c>
      <c r="E52" s="34">
        <v>-265024992</v>
      </c>
      <c r="F52" s="33">
        <f t="shared" si="1"/>
        <v>-286300346</v>
      </c>
      <c r="G52" s="34">
        <v>-20110764</v>
      </c>
      <c r="H52" s="34">
        <v>-295466988</v>
      </c>
      <c r="I52" s="33">
        <f t="shared" si="2"/>
        <v>-315577752</v>
      </c>
    </row>
    <row r="53" spans="1:9" x14ac:dyDescent="0.25">
      <c r="A53" s="206" t="s">
        <v>234</v>
      </c>
      <c r="B53" s="207"/>
      <c r="C53" s="5">
        <v>164</v>
      </c>
      <c r="D53" s="33">
        <f>D54+D55+D56+D57+D58+D59+D60</f>
        <v>-18673547</v>
      </c>
      <c r="E53" s="33">
        <f>E54+E55+E56+E57+E58+E59+E60</f>
        <v>-108422268</v>
      </c>
      <c r="F53" s="33">
        <f t="shared" si="1"/>
        <v>-127095815</v>
      </c>
      <c r="G53" s="33">
        <f t="shared" ref="G53:H53" si="14">G54+G55+G56+G57+G58+G59+G60</f>
        <v>-16625735</v>
      </c>
      <c r="H53" s="33">
        <f t="shared" si="14"/>
        <v>-126054094</v>
      </c>
      <c r="I53" s="33">
        <f t="shared" si="2"/>
        <v>-142679829</v>
      </c>
    </row>
    <row r="54" spans="1:9" ht="24" customHeight="1" x14ac:dyDescent="0.25">
      <c r="A54" s="217" t="s">
        <v>235</v>
      </c>
      <c r="B54" s="217"/>
      <c r="C54" s="6">
        <v>165</v>
      </c>
      <c r="D54" s="34">
        <v>0</v>
      </c>
      <c r="E54" s="34">
        <v>0</v>
      </c>
      <c r="F54" s="33">
        <f t="shared" si="1"/>
        <v>0</v>
      </c>
      <c r="G54" s="34">
        <v>0</v>
      </c>
      <c r="H54" s="34">
        <v>0</v>
      </c>
      <c r="I54" s="33">
        <f t="shared" si="2"/>
        <v>0</v>
      </c>
    </row>
    <row r="55" spans="1:9" x14ac:dyDescent="0.25">
      <c r="A55" s="217" t="s">
        <v>236</v>
      </c>
      <c r="B55" s="217"/>
      <c r="C55" s="6">
        <v>166</v>
      </c>
      <c r="D55" s="34">
        <v>-1436726</v>
      </c>
      <c r="E55" s="34">
        <v>-10707963</v>
      </c>
      <c r="F55" s="33">
        <f t="shared" si="1"/>
        <v>-12144689</v>
      </c>
      <c r="G55" s="34">
        <v>-1219100</v>
      </c>
      <c r="H55" s="34">
        <v>-12297162</v>
      </c>
      <c r="I55" s="33">
        <f t="shared" si="2"/>
        <v>-13516262</v>
      </c>
    </row>
    <row r="56" spans="1:9" x14ac:dyDescent="0.25">
      <c r="A56" s="217" t="s">
        <v>237</v>
      </c>
      <c r="B56" s="217"/>
      <c r="C56" s="6">
        <v>167</v>
      </c>
      <c r="D56" s="34">
        <v>-1159548</v>
      </c>
      <c r="E56" s="34">
        <v>-6280048</v>
      </c>
      <c r="F56" s="33">
        <f t="shared" si="1"/>
        <v>-7439596</v>
      </c>
      <c r="G56" s="34">
        <v>-24181</v>
      </c>
      <c r="H56" s="34">
        <v>-2425582</v>
      </c>
      <c r="I56" s="33">
        <f t="shared" si="2"/>
        <v>-2449763</v>
      </c>
    </row>
    <row r="57" spans="1:9" x14ac:dyDescent="0.25">
      <c r="A57" s="217" t="s">
        <v>238</v>
      </c>
      <c r="B57" s="217"/>
      <c r="C57" s="6">
        <v>168</v>
      </c>
      <c r="D57" s="34">
        <v>-9667064</v>
      </c>
      <c r="E57" s="34">
        <v>-24903404</v>
      </c>
      <c r="F57" s="33">
        <f t="shared" si="1"/>
        <v>-34570468</v>
      </c>
      <c r="G57" s="34">
        <v>-3766324</v>
      </c>
      <c r="H57" s="34">
        <v>-14049330</v>
      </c>
      <c r="I57" s="33">
        <f t="shared" si="2"/>
        <v>-17815654</v>
      </c>
    </row>
    <row r="58" spans="1:9" x14ac:dyDescent="0.25">
      <c r="A58" s="217" t="s">
        <v>239</v>
      </c>
      <c r="B58" s="217"/>
      <c r="C58" s="6">
        <v>169</v>
      </c>
      <c r="D58" s="34">
        <v>-3442073</v>
      </c>
      <c r="E58" s="34">
        <v>-8693886</v>
      </c>
      <c r="F58" s="33">
        <f t="shared" si="1"/>
        <v>-12135959</v>
      </c>
      <c r="G58" s="34">
        <v>-1233800</v>
      </c>
      <c r="H58" s="34">
        <v>-10560983</v>
      </c>
      <c r="I58" s="33">
        <f t="shared" si="2"/>
        <v>-11794783</v>
      </c>
    </row>
    <row r="59" spans="1:9" x14ac:dyDescent="0.25">
      <c r="A59" s="217" t="s">
        <v>240</v>
      </c>
      <c r="B59" s="217"/>
      <c r="C59" s="6">
        <v>170</v>
      </c>
      <c r="D59" s="34">
        <v>0</v>
      </c>
      <c r="E59" s="34">
        <v>0</v>
      </c>
      <c r="F59" s="33">
        <f t="shared" si="1"/>
        <v>0</v>
      </c>
      <c r="G59" s="34">
        <v>-8404454</v>
      </c>
      <c r="H59" s="34">
        <v>-5624503</v>
      </c>
      <c r="I59" s="33">
        <f t="shared" si="2"/>
        <v>-14028957</v>
      </c>
    </row>
    <row r="60" spans="1:9" x14ac:dyDescent="0.25">
      <c r="A60" s="217" t="s">
        <v>241</v>
      </c>
      <c r="B60" s="217"/>
      <c r="C60" s="6">
        <v>171</v>
      </c>
      <c r="D60" s="34">
        <v>-2968136</v>
      </c>
      <c r="E60" s="34">
        <v>-57836967</v>
      </c>
      <c r="F60" s="33">
        <f t="shared" si="1"/>
        <v>-60805103</v>
      </c>
      <c r="G60" s="34">
        <v>-1977876</v>
      </c>
      <c r="H60" s="34">
        <v>-81096534</v>
      </c>
      <c r="I60" s="33">
        <f t="shared" si="2"/>
        <v>-83074410</v>
      </c>
    </row>
    <row r="61" spans="1:9" ht="29.25" customHeight="1" x14ac:dyDescent="0.25">
      <c r="A61" s="206" t="s">
        <v>242</v>
      </c>
      <c r="B61" s="207"/>
      <c r="C61" s="5">
        <v>172</v>
      </c>
      <c r="D61" s="33">
        <f>D62+D63</f>
        <v>-1482507</v>
      </c>
      <c r="E61" s="33">
        <f>E62+E63</f>
        <v>-60622778</v>
      </c>
      <c r="F61" s="33">
        <f t="shared" si="1"/>
        <v>-62105285</v>
      </c>
      <c r="G61" s="33">
        <f t="shared" ref="G61:H61" si="15">G62+G63</f>
        <v>-1828013</v>
      </c>
      <c r="H61" s="33">
        <f t="shared" si="15"/>
        <v>-60748579</v>
      </c>
      <c r="I61" s="33">
        <f t="shared" si="2"/>
        <v>-62576592</v>
      </c>
    </row>
    <row r="62" spans="1:9" x14ac:dyDescent="0.25">
      <c r="A62" s="217" t="s">
        <v>243</v>
      </c>
      <c r="B62" s="217"/>
      <c r="C62" s="6">
        <v>173</v>
      </c>
      <c r="D62" s="34">
        <v>0</v>
      </c>
      <c r="E62" s="34">
        <v>-1342950</v>
      </c>
      <c r="F62" s="33">
        <f t="shared" si="1"/>
        <v>-1342950</v>
      </c>
      <c r="G62" s="35">
        <v>0</v>
      </c>
      <c r="H62" s="35">
        <v>-933420</v>
      </c>
      <c r="I62" s="33">
        <f t="shared" si="2"/>
        <v>-933420</v>
      </c>
    </row>
    <row r="63" spans="1:9" x14ac:dyDescent="0.25">
      <c r="A63" s="217" t="s">
        <v>244</v>
      </c>
      <c r="B63" s="217"/>
      <c r="C63" s="6">
        <v>174</v>
      </c>
      <c r="D63" s="34">
        <v>-1482507</v>
      </c>
      <c r="E63" s="34">
        <v>-59279828</v>
      </c>
      <c r="F63" s="33">
        <f t="shared" si="1"/>
        <v>-60762335</v>
      </c>
      <c r="G63" s="35">
        <v>-1828013</v>
      </c>
      <c r="H63" s="35">
        <v>-59815159</v>
      </c>
      <c r="I63" s="33">
        <f t="shared" si="2"/>
        <v>-61643172</v>
      </c>
    </row>
    <row r="64" spans="1:9" x14ac:dyDescent="0.25">
      <c r="A64" s="218" t="s">
        <v>245</v>
      </c>
      <c r="B64" s="217"/>
      <c r="C64" s="6">
        <v>175</v>
      </c>
      <c r="D64" s="34">
        <v>-15422</v>
      </c>
      <c r="E64" s="34">
        <v>-6660003</v>
      </c>
      <c r="F64" s="33">
        <f t="shared" si="1"/>
        <v>-6675425</v>
      </c>
      <c r="G64" s="35">
        <v>-10816</v>
      </c>
      <c r="H64" s="35">
        <v>-2701386</v>
      </c>
      <c r="I64" s="33">
        <f t="shared" si="2"/>
        <v>-2712202</v>
      </c>
    </row>
    <row r="65" spans="1:9" ht="42" customHeight="1" x14ac:dyDescent="0.25">
      <c r="A65" s="206" t="s">
        <v>246</v>
      </c>
      <c r="B65" s="207"/>
      <c r="C65" s="5">
        <v>176</v>
      </c>
      <c r="D65" s="33">
        <f>D7+D13+D21+D22+D23+D24+D31+D38+D41+D53+D61+D64+D44</f>
        <v>41939203</v>
      </c>
      <c r="E65" s="33">
        <f>E7+E13+E21+E22+E23+E24+E31+E38+E41+E53+E61+E64+E44</f>
        <v>349649583</v>
      </c>
      <c r="F65" s="33">
        <f t="shared" si="1"/>
        <v>391588786</v>
      </c>
      <c r="G65" s="33">
        <f t="shared" ref="G65:H65" si="16">G7+G13+G21+G22+G23+G24+G31+G38+G41+G53+G61+G64+G44</f>
        <v>16196441</v>
      </c>
      <c r="H65" s="33">
        <f t="shared" si="16"/>
        <v>421857348</v>
      </c>
      <c r="I65" s="33">
        <f t="shared" si="2"/>
        <v>438053789</v>
      </c>
    </row>
    <row r="66" spans="1:9" x14ac:dyDescent="0.25">
      <c r="A66" s="206" t="s">
        <v>247</v>
      </c>
      <c r="B66" s="207"/>
      <c r="C66" s="5">
        <v>177</v>
      </c>
      <c r="D66" s="33">
        <f>D67+D68</f>
        <v>-6431326</v>
      </c>
      <c r="E66" s="33">
        <f>E67+E68</f>
        <v>-56956605</v>
      </c>
      <c r="F66" s="33">
        <f t="shared" si="1"/>
        <v>-63387931</v>
      </c>
      <c r="G66" s="33">
        <f t="shared" ref="G66:H66" si="17">G67+G68</f>
        <v>-2930137</v>
      </c>
      <c r="H66" s="33">
        <f t="shared" si="17"/>
        <v>-72366379</v>
      </c>
      <c r="I66" s="33">
        <f t="shared" si="2"/>
        <v>-75296516</v>
      </c>
    </row>
    <row r="67" spans="1:9" x14ac:dyDescent="0.25">
      <c r="A67" s="217" t="s">
        <v>248</v>
      </c>
      <c r="B67" s="217"/>
      <c r="C67" s="6">
        <v>178</v>
      </c>
      <c r="D67" s="35">
        <v>-6180005</v>
      </c>
      <c r="E67" s="35">
        <v>-56390321</v>
      </c>
      <c r="F67" s="33">
        <f t="shared" si="1"/>
        <v>-62570326</v>
      </c>
      <c r="G67" s="35">
        <v>-3278194</v>
      </c>
      <c r="H67" s="35">
        <v>-76244353</v>
      </c>
      <c r="I67" s="33">
        <f t="shared" si="2"/>
        <v>-79522547</v>
      </c>
    </row>
    <row r="68" spans="1:9" x14ac:dyDescent="0.25">
      <c r="A68" s="217" t="s">
        <v>249</v>
      </c>
      <c r="B68" s="217"/>
      <c r="C68" s="6">
        <v>179</v>
      </c>
      <c r="D68" s="35">
        <v>-251321</v>
      </c>
      <c r="E68" s="35">
        <v>-566284</v>
      </c>
      <c r="F68" s="33">
        <f t="shared" si="1"/>
        <v>-817605</v>
      </c>
      <c r="G68" s="35">
        <v>348057</v>
      </c>
      <c r="H68" s="35">
        <v>3877974</v>
      </c>
      <c r="I68" s="33">
        <f t="shared" si="2"/>
        <v>4226031</v>
      </c>
    </row>
    <row r="69" spans="1:9" ht="24" customHeight="1" x14ac:dyDescent="0.25">
      <c r="A69" s="206" t="s">
        <v>250</v>
      </c>
      <c r="B69" s="207"/>
      <c r="C69" s="5">
        <v>180</v>
      </c>
      <c r="D69" s="33">
        <f>D65+D66</f>
        <v>35507877</v>
      </c>
      <c r="E69" s="33">
        <f>E65+E66</f>
        <v>292692978</v>
      </c>
      <c r="F69" s="33">
        <f t="shared" si="1"/>
        <v>328200855</v>
      </c>
      <c r="G69" s="33">
        <f t="shared" ref="G69:H69" si="18">G65+G66</f>
        <v>13266304</v>
      </c>
      <c r="H69" s="33">
        <f t="shared" si="18"/>
        <v>349490969</v>
      </c>
      <c r="I69" s="33">
        <f t="shared" si="2"/>
        <v>362757273</v>
      </c>
    </row>
    <row r="70" spans="1:9" x14ac:dyDescent="0.25">
      <c r="A70" s="219" t="s">
        <v>251</v>
      </c>
      <c r="B70" s="219"/>
      <c r="C70" s="6">
        <v>181</v>
      </c>
      <c r="D70" s="35">
        <v>35399544</v>
      </c>
      <c r="E70" s="35">
        <v>292502525</v>
      </c>
      <c r="F70" s="33">
        <f t="shared" si="1"/>
        <v>327902069</v>
      </c>
      <c r="G70" s="35">
        <v>13335331</v>
      </c>
      <c r="H70" s="35">
        <v>349007015</v>
      </c>
      <c r="I70" s="33">
        <f t="shared" si="2"/>
        <v>362342346</v>
      </c>
    </row>
    <row r="71" spans="1:9" x14ac:dyDescent="0.25">
      <c r="A71" s="219" t="s">
        <v>252</v>
      </c>
      <c r="B71" s="219"/>
      <c r="C71" s="6">
        <v>182</v>
      </c>
      <c r="D71" s="35">
        <v>108333</v>
      </c>
      <c r="E71" s="35">
        <v>190453</v>
      </c>
      <c r="F71" s="33">
        <f t="shared" si="1"/>
        <v>298786</v>
      </c>
      <c r="G71" s="35">
        <v>-69027</v>
      </c>
      <c r="H71" s="35">
        <v>483954</v>
      </c>
      <c r="I71" s="33">
        <f t="shared" si="2"/>
        <v>414927</v>
      </c>
    </row>
    <row r="72" spans="1:9" ht="30" customHeight="1" x14ac:dyDescent="0.25">
      <c r="A72" s="206" t="s">
        <v>253</v>
      </c>
      <c r="B72" s="206"/>
      <c r="C72" s="5">
        <v>183</v>
      </c>
      <c r="D72" s="33">
        <f>D7+D13+D21+D22+D23+D68</f>
        <v>715173809</v>
      </c>
      <c r="E72" s="33">
        <f>E7+E13+E21+E22+E23+E68</f>
        <v>2963776977</v>
      </c>
      <c r="F72" s="33">
        <f t="shared" ref="F72:F86" si="19">D72+E72</f>
        <v>3678950786</v>
      </c>
      <c r="G72" s="33">
        <f t="shared" ref="G72:H72" si="20">G7+G13+G21+G22+G23+G68</f>
        <v>663703465</v>
      </c>
      <c r="H72" s="33">
        <f t="shared" si="20"/>
        <v>3168681886</v>
      </c>
      <c r="I72" s="33">
        <f t="shared" ref="I72:I86" si="21">G72+H72</f>
        <v>3832385351</v>
      </c>
    </row>
    <row r="73" spans="1:9" ht="31.5" customHeight="1" x14ac:dyDescent="0.25">
      <c r="A73" s="206" t="s">
        <v>254</v>
      </c>
      <c r="B73" s="206"/>
      <c r="C73" s="5">
        <v>184</v>
      </c>
      <c r="D73" s="33">
        <f>D24+D31+D38+D41+D44+D53+D61+D64+D67</f>
        <v>-679665932</v>
      </c>
      <c r="E73" s="33">
        <f>E24+E31+E38+E41+E44+E53+E61+E64+E67</f>
        <v>-2671083999</v>
      </c>
      <c r="F73" s="33">
        <f t="shared" si="19"/>
        <v>-3350749931</v>
      </c>
      <c r="G73" s="33">
        <f t="shared" ref="G73:H73" si="22">G24+G31+G38+G41+G44+G53+G61+G64+G67</f>
        <v>-650437161</v>
      </c>
      <c r="H73" s="33">
        <f t="shared" si="22"/>
        <v>-2819190917</v>
      </c>
      <c r="I73" s="33">
        <f t="shared" si="21"/>
        <v>-3469628078</v>
      </c>
    </row>
    <row r="74" spans="1:9" x14ac:dyDescent="0.25">
      <c r="A74" s="206" t="s">
        <v>255</v>
      </c>
      <c r="B74" s="207"/>
      <c r="C74" s="5">
        <v>185</v>
      </c>
      <c r="D74" s="33">
        <f>D75+D76+D77+D78+D79+D80+D81+D82</f>
        <v>5335699</v>
      </c>
      <c r="E74" s="33">
        <f>E75+E76+E77+E78+E79+E80+E81+E82</f>
        <v>-44310267</v>
      </c>
      <c r="F74" s="33">
        <f t="shared" si="19"/>
        <v>-38974568</v>
      </c>
      <c r="G74" s="33">
        <f t="shared" ref="G74:H74" si="23">G75+G76+G77+G78+G79+G80+G81+G82</f>
        <v>-34476421</v>
      </c>
      <c r="H74" s="33">
        <f t="shared" si="23"/>
        <v>164491176</v>
      </c>
      <c r="I74" s="33">
        <f t="shared" si="21"/>
        <v>130014755</v>
      </c>
    </row>
    <row r="75" spans="1:9" ht="24" customHeight="1" x14ac:dyDescent="0.25">
      <c r="A75" s="205" t="s">
        <v>256</v>
      </c>
      <c r="B75" s="205"/>
      <c r="C75" s="6">
        <v>186</v>
      </c>
      <c r="D75" s="35">
        <v>980379</v>
      </c>
      <c r="E75" s="35">
        <v>2067723</v>
      </c>
      <c r="F75" s="33">
        <f t="shared" si="19"/>
        <v>3048102</v>
      </c>
      <c r="G75" s="35">
        <v>-219496</v>
      </c>
      <c r="H75" s="35">
        <v>-455052</v>
      </c>
      <c r="I75" s="33">
        <f t="shared" si="21"/>
        <v>-674548</v>
      </c>
    </row>
    <row r="76" spans="1:9" ht="25.15" customHeight="1" x14ac:dyDescent="0.25">
      <c r="A76" s="205" t="s">
        <v>257</v>
      </c>
      <c r="B76" s="205"/>
      <c r="C76" s="6">
        <v>187</v>
      </c>
      <c r="D76" s="35">
        <v>4427101</v>
      </c>
      <c r="E76" s="35">
        <v>-49754967</v>
      </c>
      <c r="F76" s="33">
        <f t="shared" si="19"/>
        <v>-45327866</v>
      </c>
      <c r="G76" s="35">
        <v>-41213864</v>
      </c>
      <c r="H76" s="35">
        <v>207625838</v>
      </c>
      <c r="I76" s="33">
        <f t="shared" si="21"/>
        <v>166411974</v>
      </c>
    </row>
    <row r="77" spans="1:9" ht="23.45" customHeight="1" x14ac:dyDescent="0.25">
      <c r="A77" s="205" t="s">
        <v>258</v>
      </c>
      <c r="B77" s="205"/>
      <c r="C77" s="6">
        <v>188</v>
      </c>
      <c r="D77" s="35">
        <v>0</v>
      </c>
      <c r="E77" s="35">
        <v>-6360768</v>
      </c>
      <c r="F77" s="33">
        <f t="shared" si="19"/>
        <v>-6360768</v>
      </c>
      <c r="G77" s="35">
        <v>0</v>
      </c>
      <c r="H77" s="35">
        <v>-4914032</v>
      </c>
      <c r="I77" s="33">
        <f t="shared" si="21"/>
        <v>-4914032</v>
      </c>
    </row>
    <row r="78" spans="1:9" ht="26.45" customHeight="1" x14ac:dyDescent="0.25">
      <c r="A78" s="205" t="s">
        <v>259</v>
      </c>
      <c r="B78" s="205"/>
      <c r="C78" s="6">
        <v>189</v>
      </c>
      <c r="D78" s="35">
        <v>0</v>
      </c>
      <c r="E78" s="35">
        <v>0</v>
      </c>
      <c r="F78" s="33">
        <f t="shared" si="19"/>
        <v>0</v>
      </c>
      <c r="G78" s="35">
        <v>0</v>
      </c>
      <c r="H78" s="35">
        <v>0</v>
      </c>
      <c r="I78" s="33">
        <f t="shared" si="21"/>
        <v>0</v>
      </c>
    </row>
    <row r="79" spans="1:9" x14ac:dyDescent="0.25">
      <c r="A79" s="205" t="s">
        <v>260</v>
      </c>
      <c r="B79" s="205"/>
      <c r="C79" s="6">
        <v>190</v>
      </c>
      <c r="D79" s="35">
        <v>0</v>
      </c>
      <c r="E79" s="35">
        <v>0</v>
      </c>
      <c r="F79" s="33">
        <f t="shared" si="19"/>
        <v>0</v>
      </c>
      <c r="G79" s="35">
        <v>0</v>
      </c>
      <c r="H79" s="35">
        <v>0</v>
      </c>
      <c r="I79" s="33">
        <f t="shared" si="21"/>
        <v>0</v>
      </c>
    </row>
    <row r="80" spans="1:9" ht="21" customHeight="1" x14ac:dyDescent="0.25">
      <c r="A80" s="205" t="s">
        <v>261</v>
      </c>
      <c r="B80" s="205"/>
      <c r="C80" s="6">
        <v>191</v>
      </c>
      <c r="D80" s="35">
        <v>0</v>
      </c>
      <c r="E80" s="35">
        <v>0</v>
      </c>
      <c r="F80" s="33">
        <f t="shared" si="19"/>
        <v>0</v>
      </c>
      <c r="G80" s="35">
        <v>0</v>
      </c>
      <c r="H80" s="35">
        <v>0</v>
      </c>
      <c r="I80" s="33">
        <f t="shared" si="21"/>
        <v>0</v>
      </c>
    </row>
    <row r="81" spans="1:9" ht="29.25" customHeight="1" x14ac:dyDescent="0.25">
      <c r="A81" s="205" t="s">
        <v>262</v>
      </c>
      <c r="B81" s="205"/>
      <c r="C81" s="6">
        <v>192</v>
      </c>
      <c r="D81" s="35">
        <v>0</v>
      </c>
      <c r="E81" s="35">
        <v>0</v>
      </c>
      <c r="F81" s="33">
        <f t="shared" si="19"/>
        <v>0</v>
      </c>
      <c r="G81" s="35">
        <v>0</v>
      </c>
      <c r="H81" s="35">
        <v>0</v>
      </c>
      <c r="I81" s="33">
        <f t="shared" si="21"/>
        <v>0</v>
      </c>
    </row>
    <row r="82" spans="1:9" x14ac:dyDescent="0.25">
      <c r="A82" s="205" t="s">
        <v>263</v>
      </c>
      <c r="B82" s="205"/>
      <c r="C82" s="6">
        <v>193</v>
      </c>
      <c r="D82" s="35">
        <v>-71781</v>
      </c>
      <c r="E82" s="35">
        <v>9737745</v>
      </c>
      <c r="F82" s="33">
        <f t="shared" si="19"/>
        <v>9665964</v>
      </c>
      <c r="G82" s="35">
        <v>6956939</v>
      </c>
      <c r="H82" s="35">
        <v>-37765578</v>
      </c>
      <c r="I82" s="33">
        <f t="shared" si="21"/>
        <v>-30808639</v>
      </c>
    </row>
    <row r="83" spans="1:9" x14ac:dyDescent="0.25">
      <c r="A83" s="206" t="s">
        <v>264</v>
      </c>
      <c r="B83" s="207"/>
      <c r="C83" s="5">
        <v>194</v>
      </c>
      <c r="D83" s="33">
        <f>D69+D74</f>
        <v>40843576</v>
      </c>
      <c r="E83" s="33">
        <f>E69+E74</f>
        <v>248382711</v>
      </c>
      <c r="F83" s="33">
        <f t="shared" si="19"/>
        <v>289226287</v>
      </c>
      <c r="G83" s="33">
        <f t="shared" ref="G83:H83" si="24">G69+G74</f>
        <v>-21210117</v>
      </c>
      <c r="H83" s="33">
        <f t="shared" si="24"/>
        <v>513982145</v>
      </c>
      <c r="I83" s="33">
        <f t="shared" si="21"/>
        <v>492772028</v>
      </c>
    </row>
    <row r="84" spans="1:9" x14ac:dyDescent="0.25">
      <c r="A84" s="219" t="s">
        <v>265</v>
      </c>
      <c r="B84" s="219"/>
      <c r="C84" s="6">
        <v>195</v>
      </c>
      <c r="D84" s="35">
        <v>40727515</v>
      </c>
      <c r="E84" s="35">
        <v>248203386</v>
      </c>
      <c r="F84" s="33">
        <f t="shared" si="19"/>
        <v>288930901</v>
      </c>
      <c r="G84" s="35">
        <v>-21141978</v>
      </c>
      <c r="H84" s="35">
        <v>513496650</v>
      </c>
      <c r="I84" s="33">
        <f t="shared" si="21"/>
        <v>492354672</v>
      </c>
    </row>
    <row r="85" spans="1:9" x14ac:dyDescent="0.25">
      <c r="A85" s="219" t="s">
        <v>266</v>
      </c>
      <c r="B85" s="219"/>
      <c r="C85" s="6">
        <v>196</v>
      </c>
      <c r="D85" s="35">
        <v>116061</v>
      </c>
      <c r="E85" s="35">
        <v>179325</v>
      </c>
      <c r="F85" s="33">
        <f t="shared" si="19"/>
        <v>295386</v>
      </c>
      <c r="G85" s="35">
        <v>-68139</v>
      </c>
      <c r="H85" s="35">
        <v>485495</v>
      </c>
      <c r="I85" s="33">
        <f t="shared" si="21"/>
        <v>417356</v>
      </c>
    </row>
    <row r="86" spans="1:9" x14ac:dyDescent="0.25">
      <c r="A86" s="208" t="s">
        <v>267</v>
      </c>
      <c r="B86" s="205"/>
      <c r="C86" s="6">
        <v>197</v>
      </c>
      <c r="D86" s="35">
        <v>0</v>
      </c>
      <c r="E86" s="35">
        <v>0</v>
      </c>
      <c r="F86" s="33">
        <f t="shared" si="19"/>
        <v>0</v>
      </c>
      <c r="G86" s="35">
        <v>0</v>
      </c>
      <c r="H86" s="35">
        <v>0</v>
      </c>
      <c r="I86" s="33">
        <f t="shared" si="21"/>
        <v>0</v>
      </c>
    </row>
  </sheetData>
  <sheetProtection algorithmName="SHA-512" hashValue="0HezQb7Q+Bo9wIQTkzR3PSpCqgqTDdsw4FyVkX4YqmirHTKpRGOIWbciSI5CHheYfFIVlOnSQxjmm9kf10t8GA==" saltValue="Be0MHWsdk5pcsZRVt1YBUg==" spinCount="100000" sheet="1" objects="1" scenarios="1"/>
  <mergeCells count="88">
    <mergeCell ref="A84:B84"/>
    <mergeCell ref="A85:B85"/>
    <mergeCell ref="A86:B86"/>
    <mergeCell ref="A78:B78"/>
    <mergeCell ref="A79:B79"/>
    <mergeCell ref="A80:B80"/>
    <mergeCell ref="A81:B81"/>
    <mergeCell ref="A82:B82"/>
    <mergeCell ref="A83:B83"/>
    <mergeCell ref="A77:B77"/>
    <mergeCell ref="A66:B66"/>
    <mergeCell ref="A67:B67"/>
    <mergeCell ref="A68:B68"/>
    <mergeCell ref="A69:B69"/>
    <mergeCell ref="A70:B70"/>
    <mergeCell ref="A71:B71"/>
    <mergeCell ref="A72:B72"/>
    <mergeCell ref="A73:B73"/>
    <mergeCell ref="A74:B74"/>
    <mergeCell ref="A75:B75"/>
    <mergeCell ref="A76:B76"/>
    <mergeCell ref="A65:B65"/>
    <mergeCell ref="A54:B54"/>
    <mergeCell ref="A55:B55"/>
    <mergeCell ref="A56:B56"/>
    <mergeCell ref="A57:B57"/>
    <mergeCell ref="A58:B58"/>
    <mergeCell ref="A59:B59"/>
    <mergeCell ref="A60:B60"/>
    <mergeCell ref="A61:B61"/>
    <mergeCell ref="A62:B62"/>
    <mergeCell ref="A63:B63"/>
    <mergeCell ref="A64:B64"/>
    <mergeCell ref="A53:B53"/>
    <mergeCell ref="A42:B42"/>
    <mergeCell ref="A43:B43"/>
    <mergeCell ref="A44:B44"/>
    <mergeCell ref="A45:B45"/>
    <mergeCell ref="A46:B46"/>
    <mergeCell ref="A47:B47"/>
    <mergeCell ref="A48:B48"/>
    <mergeCell ref="A49:B49"/>
    <mergeCell ref="A50:B50"/>
    <mergeCell ref="A51:B51"/>
    <mergeCell ref="A52:B52"/>
    <mergeCell ref="A41:B41"/>
    <mergeCell ref="A30:B30"/>
    <mergeCell ref="A31:B31"/>
    <mergeCell ref="A32:B32"/>
    <mergeCell ref="A33:B33"/>
    <mergeCell ref="A34:B34"/>
    <mergeCell ref="A35:B35"/>
    <mergeCell ref="A36:B36"/>
    <mergeCell ref="A37:B37"/>
    <mergeCell ref="A38:B38"/>
    <mergeCell ref="A39:B39"/>
    <mergeCell ref="A40:B40"/>
    <mergeCell ref="A29:B29"/>
    <mergeCell ref="A18:B18"/>
    <mergeCell ref="A19:B19"/>
    <mergeCell ref="A20:B20"/>
    <mergeCell ref="A21:B21"/>
    <mergeCell ref="A22:B22"/>
    <mergeCell ref="A23:B23"/>
    <mergeCell ref="A24:B24"/>
    <mergeCell ref="A25:B25"/>
    <mergeCell ref="A26:B26"/>
    <mergeCell ref="A27:B27"/>
    <mergeCell ref="A28:B28"/>
    <mergeCell ref="A17:B17"/>
    <mergeCell ref="A6:B6"/>
    <mergeCell ref="A7:B7"/>
    <mergeCell ref="A8:B8"/>
    <mergeCell ref="A9:B9"/>
    <mergeCell ref="A10:B10"/>
    <mergeCell ref="A11:B11"/>
    <mergeCell ref="A12:B12"/>
    <mergeCell ref="A13:B13"/>
    <mergeCell ref="A14:B14"/>
    <mergeCell ref="A15:B15"/>
    <mergeCell ref="A16:B16"/>
    <mergeCell ref="A1:I1"/>
    <mergeCell ref="A2:I2"/>
    <mergeCell ref="A3:I3"/>
    <mergeCell ref="A4:B5"/>
    <mergeCell ref="C4:C5"/>
    <mergeCell ref="D4:F4"/>
    <mergeCell ref="G4:I4"/>
  </mergeCells>
  <dataValidations count="5">
    <dataValidation type="whole" operator="greaterThanOrEqual" allowBlank="1" showErrorMessage="1" errorTitle="Invalid entry" error="You can enter only positive whole numbers or a zero." sqref="D13:E23 D72:E72 D8:E8 D27:E27" xr:uid="{00000000-0002-0000-0200-000000000000}">
      <formula1>0</formula1>
    </dataValidation>
    <dataValidation type="whole" operator="lessThanOrEqual" allowBlank="1" showErrorMessage="1" errorTitle="Invalid entry" error="You can enter only negative whole numbers or a zero." sqref="D24:E26 D44:E47 D49:E64 D67:E67 D73:E73 D10:E10" xr:uid="{00000000-0002-0000-0200-000001000000}">
      <formula1>0</formula1>
    </dataValidation>
    <dataValidation type="whole" operator="notEqual" allowBlank="1" showErrorMessage="1" errorTitle="Invalid entry" error="You can enter only whole numbers (positive or negative) or a zero." sqref="F49:I86 D11:E12 D7:I7 D48:I48 D65:E66 D68:E71 D74:E81 D83:E86 D9:I9 F8:I8 D28:E43 F10:I47" xr:uid="{00000000-0002-0000-0200-000002000000}">
      <formula1>999999999</formula1>
    </dataValidation>
    <dataValidation type="whole" operator="notEqual" allowBlank="1" showErrorMessage="1" errorTitle="Invalid entry" error="You can enter only whole numbers." sqref="D82:E82" xr:uid="{00000000-0002-0000-0200-000003000000}">
      <formula1>99999999</formula1>
    </dataValidation>
    <dataValidation allowBlank="1" sqref="A87:I1048576 C6 A6 C4 H5:I6 A1:A4 D4:D6 E5:F6 G4:G6 J1:XFD1048576" xr:uid="{00000000-0002-0000-0200-000004000000}"/>
  </dataValidations>
  <pageMargins left="0.7" right="0.7" top="0.75" bottom="0.75" header="0.3" footer="0.3"/>
  <pageSetup paperSize="9"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2"/>
  <sheetViews>
    <sheetView workbookViewId="0">
      <selection activeCell="I61" sqref="I61"/>
    </sheetView>
  </sheetViews>
  <sheetFormatPr defaultColWidth="9.140625" defaultRowHeight="12.75" x14ac:dyDescent="0.2"/>
  <cols>
    <col min="1" max="7" width="9.140625" style="8"/>
    <col min="8" max="8" width="11.7109375" style="41" bestFit="1" customWidth="1"/>
    <col min="9" max="9" width="10.42578125" style="41" bestFit="1" customWidth="1"/>
    <col min="10" max="10" width="18" style="7" bestFit="1" customWidth="1"/>
    <col min="11" max="11" width="16.28515625" style="7" bestFit="1" customWidth="1"/>
    <col min="12" max="16384" width="9.140625" style="8"/>
  </cols>
  <sheetData>
    <row r="1" spans="1:9" ht="15" x14ac:dyDescent="0.25">
      <c r="A1" s="197" t="s">
        <v>268</v>
      </c>
      <c r="B1" s="198"/>
      <c r="C1" s="198"/>
      <c r="D1" s="198"/>
      <c r="E1" s="198"/>
      <c r="F1" s="198"/>
      <c r="G1" s="198"/>
      <c r="H1" s="198"/>
      <c r="I1" s="198"/>
    </row>
    <row r="2" spans="1:9" ht="15" x14ac:dyDescent="0.25">
      <c r="A2" s="222" t="s">
        <v>441</v>
      </c>
      <c r="B2" s="223"/>
      <c r="C2" s="223"/>
      <c r="D2" s="223"/>
      <c r="E2" s="223"/>
      <c r="F2" s="223"/>
      <c r="G2" s="223"/>
      <c r="H2" s="223"/>
      <c r="I2" s="223"/>
    </row>
    <row r="3" spans="1:9" ht="15" x14ac:dyDescent="0.25">
      <c r="A3" s="224" t="s">
        <v>269</v>
      </c>
      <c r="B3" s="225"/>
      <c r="C3" s="225"/>
      <c r="D3" s="225"/>
      <c r="E3" s="225"/>
      <c r="F3" s="225"/>
      <c r="G3" s="225"/>
      <c r="H3" s="225"/>
      <c r="I3" s="225"/>
    </row>
    <row r="4" spans="1:9" ht="45.75" thickBot="1" x14ac:dyDescent="0.25">
      <c r="A4" s="226" t="s">
        <v>270</v>
      </c>
      <c r="B4" s="227"/>
      <c r="C4" s="227"/>
      <c r="D4" s="227"/>
      <c r="E4" s="227"/>
      <c r="F4" s="228"/>
      <c r="G4" s="9" t="s">
        <v>271</v>
      </c>
      <c r="H4" s="36" t="s">
        <v>272</v>
      </c>
      <c r="I4" s="36" t="s">
        <v>273</v>
      </c>
    </row>
    <row r="5" spans="1:9" ht="12.75" customHeight="1" x14ac:dyDescent="0.2">
      <c r="A5" s="229">
        <v>1</v>
      </c>
      <c r="B5" s="230"/>
      <c r="C5" s="230"/>
      <c r="D5" s="230"/>
      <c r="E5" s="230"/>
      <c r="F5" s="231"/>
      <c r="G5" s="10">
        <v>2</v>
      </c>
      <c r="H5" s="37" t="s">
        <v>274</v>
      </c>
      <c r="I5" s="37" t="s">
        <v>275</v>
      </c>
    </row>
    <row r="6" spans="1:9" x14ac:dyDescent="0.2">
      <c r="A6" s="220" t="s">
        <v>276</v>
      </c>
      <c r="B6" s="221"/>
      <c r="C6" s="221"/>
      <c r="D6" s="221"/>
      <c r="E6" s="221"/>
      <c r="F6" s="221"/>
      <c r="G6" s="11">
        <v>1</v>
      </c>
      <c r="H6" s="38">
        <f>H7+H18+H36</f>
        <v>345452951</v>
      </c>
      <c r="I6" s="38">
        <f>I7+I18+I36</f>
        <v>282918754</v>
      </c>
    </row>
    <row r="7" spans="1:9" ht="21" customHeight="1" x14ac:dyDescent="0.2">
      <c r="A7" s="232" t="s">
        <v>277</v>
      </c>
      <c r="B7" s="233"/>
      <c r="C7" s="233"/>
      <c r="D7" s="233"/>
      <c r="E7" s="233"/>
      <c r="F7" s="233"/>
      <c r="G7" s="12">
        <v>2</v>
      </c>
      <c r="H7" s="39">
        <f>H8+H9</f>
        <v>265874114</v>
      </c>
      <c r="I7" s="39">
        <f>I8+I9</f>
        <v>275799863</v>
      </c>
    </row>
    <row r="8" spans="1:9" x14ac:dyDescent="0.2">
      <c r="A8" s="234" t="s">
        <v>278</v>
      </c>
      <c r="B8" s="235"/>
      <c r="C8" s="235"/>
      <c r="D8" s="235"/>
      <c r="E8" s="235"/>
      <c r="F8" s="235"/>
      <c r="G8" s="13">
        <v>3</v>
      </c>
      <c r="H8" s="99">
        <v>391588786</v>
      </c>
      <c r="I8" s="99">
        <v>438053789</v>
      </c>
    </row>
    <row r="9" spans="1:9" x14ac:dyDescent="0.2">
      <c r="A9" s="233" t="s">
        <v>279</v>
      </c>
      <c r="B9" s="233"/>
      <c r="C9" s="233"/>
      <c r="D9" s="233"/>
      <c r="E9" s="233"/>
      <c r="F9" s="233"/>
      <c r="G9" s="12">
        <v>4</v>
      </c>
      <c r="H9" s="39">
        <f>SUM(H10:H17)</f>
        <v>-125714672</v>
      </c>
      <c r="I9" s="39">
        <f>SUM(I10:I17)</f>
        <v>-162253926</v>
      </c>
    </row>
    <row r="10" spans="1:9" x14ac:dyDescent="0.2">
      <c r="A10" s="234" t="s">
        <v>280</v>
      </c>
      <c r="B10" s="235"/>
      <c r="C10" s="235"/>
      <c r="D10" s="235"/>
      <c r="E10" s="235"/>
      <c r="F10" s="235"/>
      <c r="G10" s="13">
        <v>5</v>
      </c>
      <c r="H10" s="99">
        <v>61279076</v>
      </c>
      <c r="I10" s="99">
        <v>57850644</v>
      </c>
    </row>
    <row r="11" spans="1:9" x14ac:dyDescent="0.2">
      <c r="A11" s="234" t="s">
        <v>281</v>
      </c>
      <c r="B11" s="235"/>
      <c r="C11" s="235"/>
      <c r="D11" s="235"/>
      <c r="E11" s="235"/>
      <c r="F11" s="235"/>
      <c r="G11" s="13">
        <v>6</v>
      </c>
      <c r="H11" s="99">
        <v>20703012</v>
      </c>
      <c r="I11" s="99">
        <v>26631486</v>
      </c>
    </row>
    <row r="12" spans="1:9" ht="23.25" customHeight="1" x14ac:dyDescent="0.2">
      <c r="A12" s="234" t="s">
        <v>282</v>
      </c>
      <c r="B12" s="235"/>
      <c r="C12" s="235"/>
      <c r="D12" s="235"/>
      <c r="E12" s="235"/>
      <c r="F12" s="235"/>
      <c r="G12" s="13">
        <v>7</v>
      </c>
      <c r="H12" s="99">
        <v>-190713</v>
      </c>
      <c r="I12" s="99">
        <v>-22066412</v>
      </c>
    </row>
    <row r="13" spans="1:9" x14ac:dyDescent="0.2">
      <c r="A13" s="234" t="s">
        <v>283</v>
      </c>
      <c r="B13" s="235"/>
      <c r="C13" s="235"/>
      <c r="D13" s="235"/>
      <c r="E13" s="235"/>
      <c r="F13" s="235"/>
      <c r="G13" s="13">
        <v>8</v>
      </c>
      <c r="H13" s="99">
        <v>12144689</v>
      </c>
      <c r="I13" s="99">
        <v>13516262</v>
      </c>
    </row>
    <row r="14" spans="1:9" x14ac:dyDescent="0.2">
      <c r="A14" s="234" t="s">
        <v>284</v>
      </c>
      <c r="B14" s="235"/>
      <c r="C14" s="235"/>
      <c r="D14" s="235"/>
      <c r="E14" s="235"/>
      <c r="F14" s="235"/>
      <c r="G14" s="13">
        <v>9</v>
      </c>
      <c r="H14" s="99">
        <v>-195583768</v>
      </c>
      <c r="I14" s="99">
        <v>-186986617</v>
      </c>
    </row>
    <row r="15" spans="1:9" x14ac:dyDescent="0.2">
      <c r="A15" s="234" t="s">
        <v>285</v>
      </c>
      <c r="B15" s="235"/>
      <c r="C15" s="235"/>
      <c r="D15" s="235"/>
      <c r="E15" s="235"/>
      <c r="F15" s="235"/>
      <c r="G15" s="13">
        <v>10</v>
      </c>
      <c r="H15" s="99">
        <v>-10338927</v>
      </c>
      <c r="I15" s="99">
        <v>-11111066</v>
      </c>
    </row>
    <row r="16" spans="1:9" ht="24.75" customHeight="1" x14ac:dyDescent="0.2">
      <c r="A16" s="234" t="s">
        <v>286</v>
      </c>
      <c r="B16" s="235"/>
      <c r="C16" s="235"/>
      <c r="D16" s="235"/>
      <c r="E16" s="235"/>
      <c r="F16" s="235"/>
      <c r="G16" s="13">
        <v>11</v>
      </c>
      <c r="H16" s="99">
        <v>76333</v>
      </c>
      <c r="I16" s="99">
        <v>-1057399</v>
      </c>
    </row>
    <row r="17" spans="1:9" x14ac:dyDescent="0.2">
      <c r="A17" s="234" t="s">
        <v>287</v>
      </c>
      <c r="B17" s="235"/>
      <c r="C17" s="235"/>
      <c r="D17" s="235"/>
      <c r="E17" s="235"/>
      <c r="F17" s="235"/>
      <c r="G17" s="13">
        <v>12</v>
      </c>
      <c r="H17" s="99">
        <v>-13804374</v>
      </c>
      <c r="I17" s="99">
        <v>-39030824</v>
      </c>
    </row>
    <row r="18" spans="1:9" ht="30.75" customHeight="1" x14ac:dyDescent="0.2">
      <c r="A18" s="232" t="s">
        <v>288</v>
      </c>
      <c r="B18" s="233"/>
      <c r="C18" s="233"/>
      <c r="D18" s="233"/>
      <c r="E18" s="233"/>
      <c r="F18" s="233"/>
      <c r="G18" s="12">
        <v>13</v>
      </c>
      <c r="H18" s="39">
        <f>SUM(H19:H35)</f>
        <v>148295051</v>
      </c>
      <c r="I18" s="39">
        <f>SUM(I19:I35)</f>
        <v>62031560</v>
      </c>
    </row>
    <row r="19" spans="1:9" x14ac:dyDescent="0.2">
      <c r="A19" s="234" t="s">
        <v>289</v>
      </c>
      <c r="B19" s="235"/>
      <c r="C19" s="235"/>
      <c r="D19" s="235"/>
      <c r="E19" s="235"/>
      <c r="F19" s="235"/>
      <c r="G19" s="13">
        <v>14</v>
      </c>
      <c r="H19" s="99">
        <v>-154535490</v>
      </c>
      <c r="I19" s="99">
        <v>-439775192</v>
      </c>
    </row>
    <row r="20" spans="1:9" ht="24.75" customHeight="1" x14ac:dyDescent="0.2">
      <c r="A20" s="234" t="s">
        <v>290</v>
      </c>
      <c r="B20" s="235"/>
      <c r="C20" s="235"/>
      <c r="D20" s="235"/>
      <c r="E20" s="235"/>
      <c r="F20" s="235"/>
      <c r="G20" s="13">
        <v>15</v>
      </c>
      <c r="H20" s="99">
        <v>14945210</v>
      </c>
      <c r="I20" s="99">
        <v>8741623</v>
      </c>
    </row>
    <row r="21" spans="1:9" x14ac:dyDescent="0.2">
      <c r="A21" s="234" t="s">
        <v>291</v>
      </c>
      <c r="B21" s="235"/>
      <c r="C21" s="235"/>
      <c r="D21" s="235"/>
      <c r="E21" s="235"/>
      <c r="F21" s="235"/>
      <c r="G21" s="13">
        <v>16</v>
      </c>
      <c r="H21" s="99">
        <v>165641811</v>
      </c>
      <c r="I21" s="99">
        <v>372103288</v>
      </c>
    </row>
    <row r="22" spans="1:9" x14ac:dyDescent="0.2">
      <c r="A22" s="234" t="s">
        <v>292</v>
      </c>
      <c r="B22" s="235"/>
      <c r="C22" s="235"/>
      <c r="D22" s="235"/>
      <c r="E22" s="235"/>
      <c r="F22" s="235"/>
      <c r="G22" s="13">
        <v>17</v>
      </c>
      <c r="H22" s="99">
        <v>0</v>
      </c>
      <c r="I22" s="99">
        <v>0</v>
      </c>
    </row>
    <row r="23" spans="1:9" ht="30" customHeight="1" x14ac:dyDescent="0.2">
      <c r="A23" s="234" t="s">
        <v>293</v>
      </c>
      <c r="B23" s="235"/>
      <c r="C23" s="235"/>
      <c r="D23" s="235"/>
      <c r="E23" s="235"/>
      <c r="F23" s="235"/>
      <c r="G23" s="13">
        <v>18</v>
      </c>
      <c r="H23" s="99">
        <v>38852956</v>
      </c>
      <c r="I23" s="99">
        <v>35602522</v>
      </c>
    </row>
    <row r="24" spans="1:9" x14ac:dyDescent="0.2">
      <c r="A24" s="234" t="s">
        <v>294</v>
      </c>
      <c r="B24" s="235"/>
      <c r="C24" s="235"/>
      <c r="D24" s="235"/>
      <c r="E24" s="235"/>
      <c r="F24" s="235"/>
      <c r="G24" s="13">
        <v>19</v>
      </c>
      <c r="H24" s="99">
        <v>-261885390</v>
      </c>
      <c r="I24" s="99">
        <v>139146078</v>
      </c>
    </row>
    <row r="25" spans="1:9" x14ac:dyDescent="0.2">
      <c r="A25" s="234" t="s">
        <v>295</v>
      </c>
      <c r="B25" s="235"/>
      <c r="C25" s="235"/>
      <c r="D25" s="235"/>
      <c r="E25" s="235"/>
      <c r="F25" s="235"/>
      <c r="G25" s="13">
        <v>20</v>
      </c>
      <c r="H25" s="99">
        <v>227960</v>
      </c>
      <c r="I25" s="99">
        <v>-3613532</v>
      </c>
    </row>
    <row r="26" spans="1:9" x14ac:dyDescent="0.2">
      <c r="A26" s="234" t="s">
        <v>296</v>
      </c>
      <c r="B26" s="235"/>
      <c r="C26" s="235"/>
      <c r="D26" s="235"/>
      <c r="E26" s="235"/>
      <c r="F26" s="235"/>
      <c r="G26" s="13">
        <v>21</v>
      </c>
      <c r="H26" s="99">
        <v>63157156</v>
      </c>
      <c r="I26" s="99">
        <v>-181059714</v>
      </c>
    </row>
    <row r="27" spans="1:9" x14ac:dyDescent="0.2">
      <c r="A27" s="234" t="s">
        <v>297</v>
      </c>
      <c r="B27" s="235"/>
      <c r="C27" s="235"/>
      <c r="D27" s="235"/>
      <c r="E27" s="235"/>
      <c r="F27" s="235"/>
      <c r="G27" s="13">
        <v>22</v>
      </c>
      <c r="H27" s="99">
        <v>0</v>
      </c>
      <c r="I27" s="99">
        <v>0</v>
      </c>
    </row>
    <row r="28" spans="1:9" ht="25.5" customHeight="1" x14ac:dyDescent="0.2">
      <c r="A28" s="234" t="s">
        <v>298</v>
      </c>
      <c r="B28" s="235"/>
      <c r="C28" s="235"/>
      <c r="D28" s="235"/>
      <c r="E28" s="235"/>
      <c r="F28" s="235"/>
      <c r="G28" s="13">
        <v>23</v>
      </c>
      <c r="H28" s="99">
        <v>-23534522</v>
      </c>
      <c r="I28" s="99">
        <v>40404248</v>
      </c>
    </row>
    <row r="29" spans="1:9" x14ac:dyDescent="0.2">
      <c r="A29" s="234" t="s">
        <v>299</v>
      </c>
      <c r="B29" s="235"/>
      <c r="C29" s="235"/>
      <c r="D29" s="235"/>
      <c r="E29" s="235"/>
      <c r="F29" s="235"/>
      <c r="G29" s="13">
        <v>24</v>
      </c>
      <c r="H29" s="99">
        <v>380443682</v>
      </c>
      <c r="I29" s="99">
        <v>7952462</v>
      </c>
    </row>
    <row r="30" spans="1:9" ht="33" customHeight="1" x14ac:dyDescent="0.2">
      <c r="A30" s="234" t="s">
        <v>300</v>
      </c>
      <c r="B30" s="235"/>
      <c r="C30" s="235"/>
      <c r="D30" s="235"/>
      <c r="E30" s="235"/>
      <c r="F30" s="235"/>
      <c r="G30" s="13">
        <v>25</v>
      </c>
      <c r="H30" s="99">
        <v>-38852956</v>
      </c>
      <c r="I30" s="99">
        <v>-35602522</v>
      </c>
    </row>
    <row r="31" spans="1:9" x14ac:dyDescent="0.2">
      <c r="A31" s="234" t="s">
        <v>301</v>
      </c>
      <c r="B31" s="235"/>
      <c r="C31" s="235"/>
      <c r="D31" s="235"/>
      <c r="E31" s="235"/>
      <c r="F31" s="235"/>
      <c r="G31" s="13">
        <v>26</v>
      </c>
      <c r="H31" s="99">
        <v>-2170246</v>
      </c>
      <c r="I31" s="99">
        <v>-5314726</v>
      </c>
    </row>
    <row r="32" spans="1:9" ht="23.25" customHeight="1" x14ac:dyDescent="0.2">
      <c r="A32" s="234" t="s">
        <v>302</v>
      </c>
      <c r="B32" s="235"/>
      <c r="C32" s="235"/>
      <c r="D32" s="235"/>
      <c r="E32" s="235"/>
      <c r="F32" s="235"/>
      <c r="G32" s="13">
        <v>27</v>
      </c>
      <c r="H32" s="99">
        <v>0</v>
      </c>
      <c r="I32" s="99">
        <v>0</v>
      </c>
    </row>
    <row r="33" spans="1:9" x14ac:dyDescent="0.2">
      <c r="A33" s="234" t="s">
        <v>303</v>
      </c>
      <c r="B33" s="235"/>
      <c r="C33" s="235"/>
      <c r="D33" s="235"/>
      <c r="E33" s="235"/>
      <c r="F33" s="235"/>
      <c r="G33" s="13">
        <v>28</v>
      </c>
      <c r="H33" s="99">
        <v>8117538</v>
      </c>
      <c r="I33" s="99">
        <v>68844728</v>
      </c>
    </row>
    <row r="34" spans="1:9" x14ac:dyDescent="0.2">
      <c r="A34" s="234" t="s">
        <v>304</v>
      </c>
      <c r="B34" s="235"/>
      <c r="C34" s="235"/>
      <c r="D34" s="235"/>
      <c r="E34" s="235"/>
      <c r="F34" s="235"/>
      <c r="G34" s="13">
        <v>29</v>
      </c>
      <c r="H34" s="99">
        <v>4240687</v>
      </c>
      <c r="I34" s="99">
        <v>54902585</v>
      </c>
    </row>
    <row r="35" spans="1:9" ht="21" customHeight="1" x14ac:dyDescent="0.2">
      <c r="A35" s="234" t="s">
        <v>305</v>
      </c>
      <c r="B35" s="235"/>
      <c r="C35" s="235"/>
      <c r="D35" s="235"/>
      <c r="E35" s="235"/>
      <c r="F35" s="235"/>
      <c r="G35" s="13">
        <v>30</v>
      </c>
      <c r="H35" s="99">
        <v>-46353345</v>
      </c>
      <c r="I35" s="99">
        <v>-300288</v>
      </c>
    </row>
    <row r="36" spans="1:9" x14ac:dyDescent="0.2">
      <c r="A36" s="236" t="s">
        <v>306</v>
      </c>
      <c r="B36" s="235"/>
      <c r="C36" s="235"/>
      <c r="D36" s="235"/>
      <c r="E36" s="235"/>
      <c r="F36" s="235"/>
      <c r="G36" s="13">
        <v>31</v>
      </c>
      <c r="H36" s="99">
        <v>-68716214</v>
      </c>
      <c r="I36" s="99">
        <v>-54912669</v>
      </c>
    </row>
    <row r="37" spans="1:9" x14ac:dyDescent="0.2">
      <c r="A37" s="232" t="s">
        <v>307</v>
      </c>
      <c r="B37" s="233"/>
      <c r="C37" s="233"/>
      <c r="D37" s="233"/>
      <c r="E37" s="233"/>
      <c r="F37" s="233"/>
      <c r="G37" s="12">
        <v>32</v>
      </c>
      <c r="H37" s="39">
        <f>SUM(H38:H51)</f>
        <v>163760406</v>
      </c>
      <c r="I37" s="39">
        <f>SUM(I38:I51)</f>
        <v>-160160224</v>
      </c>
    </row>
    <row r="38" spans="1:9" x14ac:dyDescent="0.2">
      <c r="A38" s="234" t="s">
        <v>308</v>
      </c>
      <c r="B38" s="235"/>
      <c r="C38" s="235"/>
      <c r="D38" s="235"/>
      <c r="E38" s="235"/>
      <c r="F38" s="235"/>
      <c r="G38" s="13">
        <v>33</v>
      </c>
      <c r="H38" s="99">
        <v>2177887</v>
      </c>
      <c r="I38" s="99">
        <v>3845283</v>
      </c>
    </row>
    <row r="39" spans="1:9" x14ac:dyDescent="0.2">
      <c r="A39" s="234" t="s">
        <v>309</v>
      </c>
      <c r="B39" s="235"/>
      <c r="C39" s="235"/>
      <c r="D39" s="235"/>
      <c r="E39" s="235"/>
      <c r="F39" s="235"/>
      <c r="G39" s="13">
        <v>34</v>
      </c>
      <c r="H39" s="99">
        <v>-46375848</v>
      </c>
      <c r="I39" s="99">
        <v>-34398884</v>
      </c>
    </row>
    <row r="40" spans="1:9" x14ac:dyDescent="0.2">
      <c r="A40" s="234" t="s">
        <v>310</v>
      </c>
      <c r="B40" s="235"/>
      <c r="C40" s="235"/>
      <c r="D40" s="235"/>
      <c r="E40" s="235"/>
      <c r="F40" s="235"/>
      <c r="G40" s="13">
        <v>35</v>
      </c>
      <c r="H40" s="99">
        <v>69895</v>
      </c>
      <c r="I40" s="99">
        <v>0</v>
      </c>
    </row>
    <row r="41" spans="1:9" x14ac:dyDescent="0.2">
      <c r="A41" s="234" t="s">
        <v>311</v>
      </c>
      <c r="B41" s="235"/>
      <c r="C41" s="235"/>
      <c r="D41" s="235"/>
      <c r="E41" s="235"/>
      <c r="F41" s="235"/>
      <c r="G41" s="13">
        <v>36</v>
      </c>
      <c r="H41" s="99">
        <v>-79808256</v>
      </c>
      <c r="I41" s="99">
        <v>-63109026</v>
      </c>
    </row>
    <row r="42" spans="1:9" ht="25.5" customHeight="1" x14ac:dyDescent="0.2">
      <c r="A42" s="234" t="s">
        <v>312</v>
      </c>
      <c r="B42" s="235"/>
      <c r="C42" s="235"/>
      <c r="D42" s="235"/>
      <c r="E42" s="235"/>
      <c r="F42" s="235"/>
      <c r="G42" s="13">
        <v>37</v>
      </c>
      <c r="H42" s="99">
        <v>81330444</v>
      </c>
      <c r="I42" s="99">
        <v>6205819</v>
      </c>
    </row>
    <row r="43" spans="1:9" ht="21.75" customHeight="1" x14ac:dyDescent="0.2">
      <c r="A43" s="234" t="s">
        <v>313</v>
      </c>
      <c r="B43" s="235"/>
      <c r="C43" s="235"/>
      <c r="D43" s="235"/>
      <c r="E43" s="235"/>
      <c r="F43" s="235"/>
      <c r="G43" s="13">
        <v>38</v>
      </c>
      <c r="H43" s="99">
        <v>-28239135</v>
      </c>
      <c r="I43" s="99">
        <v>-3000581</v>
      </c>
    </row>
    <row r="44" spans="1:9" ht="24" customHeight="1" x14ac:dyDescent="0.2">
      <c r="A44" s="234" t="s">
        <v>314</v>
      </c>
      <c r="B44" s="235"/>
      <c r="C44" s="235"/>
      <c r="D44" s="235"/>
      <c r="E44" s="235"/>
      <c r="F44" s="235"/>
      <c r="G44" s="13">
        <v>39</v>
      </c>
      <c r="H44" s="99">
        <v>-66537290</v>
      </c>
      <c r="I44" s="99">
        <v>7765392</v>
      </c>
    </row>
    <row r="45" spans="1:9" x14ac:dyDescent="0.2">
      <c r="A45" s="234" t="s">
        <v>315</v>
      </c>
      <c r="B45" s="235"/>
      <c r="C45" s="235"/>
      <c r="D45" s="235"/>
      <c r="E45" s="235"/>
      <c r="F45" s="235"/>
      <c r="G45" s="13">
        <v>40</v>
      </c>
      <c r="H45" s="99">
        <v>450695373</v>
      </c>
      <c r="I45" s="99">
        <v>157760116</v>
      </c>
    </row>
    <row r="46" spans="1:9" x14ac:dyDescent="0.2">
      <c r="A46" s="234" t="s">
        <v>316</v>
      </c>
      <c r="B46" s="235"/>
      <c r="C46" s="235"/>
      <c r="D46" s="235"/>
      <c r="E46" s="235"/>
      <c r="F46" s="235"/>
      <c r="G46" s="13">
        <v>41</v>
      </c>
      <c r="H46" s="99">
        <v>-207436962</v>
      </c>
      <c r="I46" s="99">
        <v>-324236380</v>
      </c>
    </row>
    <row r="47" spans="1:9" x14ac:dyDescent="0.2">
      <c r="A47" s="234" t="s">
        <v>317</v>
      </c>
      <c r="B47" s="235"/>
      <c r="C47" s="235"/>
      <c r="D47" s="235"/>
      <c r="E47" s="235"/>
      <c r="F47" s="235"/>
      <c r="G47" s="13">
        <v>42</v>
      </c>
      <c r="H47" s="99">
        <v>0</v>
      </c>
      <c r="I47" s="99">
        <v>0</v>
      </c>
    </row>
    <row r="48" spans="1:9" x14ac:dyDescent="0.2">
      <c r="A48" s="234" t="s">
        <v>318</v>
      </c>
      <c r="B48" s="235"/>
      <c r="C48" s="235"/>
      <c r="D48" s="235"/>
      <c r="E48" s="235"/>
      <c r="F48" s="235"/>
      <c r="G48" s="13">
        <v>43</v>
      </c>
      <c r="H48" s="99">
        <v>0</v>
      </c>
      <c r="I48" s="99">
        <v>0</v>
      </c>
    </row>
    <row r="49" spans="1:9" x14ac:dyDescent="0.2">
      <c r="A49" s="234" t="s">
        <v>319</v>
      </c>
      <c r="B49" s="237"/>
      <c r="C49" s="237"/>
      <c r="D49" s="237"/>
      <c r="E49" s="237"/>
      <c r="F49" s="237"/>
      <c r="G49" s="13">
        <v>44</v>
      </c>
      <c r="H49" s="99">
        <v>9155896</v>
      </c>
      <c r="I49" s="99">
        <v>30670712</v>
      </c>
    </row>
    <row r="50" spans="1:9" x14ac:dyDescent="0.2">
      <c r="A50" s="234" t="s">
        <v>320</v>
      </c>
      <c r="B50" s="237"/>
      <c r="C50" s="237"/>
      <c r="D50" s="237"/>
      <c r="E50" s="237"/>
      <c r="F50" s="237"/>
      <c r="G50" s="13">
        <v>45</v>
      </c>
      <c r="H50" s="99">
        <v>77870911</v>
      </c>
      <c r="I50" s="99">
        <v>84569348</v>
      </c>
    </row>
    <row r="51" spans="1:9" x14ac:dyDescent="0.2">
      <c r="A51" s="234" t="s">
        <v>321</v>
      </c>
      <c r="B51" s="237"/>
      <c r="C51" s="237"/>
      <c r="D51" s="237"/>
      <c r="E51" s="237"/>
      <c r="F51" s="237"/>
      <c r="G51" s="13">
        <v>46</v>
      </c>
      <c r="H51" s="99">
        <v>-29142509</v>
      </c>
      <c r="I51" s="99">
        <v>-26232023</v>
      </c>
    </row>
    <row r="52" spans="1:9" x14ac:dyDescent="0.2">
      <c r="A52" s="232" t="s">
        <v>322</v>
      </c>
      <c r="B52" s="238"/>
      <c r="C52" s="238"/>
      <c r="D52" s="238"/>
      <c r="E52" s="238"/>
      <c r="F52" s="238"/>
      <c r="G52" s="12">
        <v>47</v>
      </c>
      <c r="H52" s="39">
        <f>SUM(H53:H57)</f>
        <v>-29109863</v>
      </c>
      <c r="I52" s="39">
        <f>SUM(I53:I57)</f>
        <v>-29872793</v>
      </c>
    </row>
    <row r="53" spans="1:9" x14ac:dyDescent="0.2">
      <c r="A53" s="234" t="s">
        <v>323</v>
      </c>
      <c r="B53" s="237"/>
      <c r="C53" s="237"/>
      <c r="D53" s="237"/>
      <c r="E53" s="237"/>
      <c r="F53" s="237"/>
      <c r="G53" s="13">
        <v>48</v>
      </c>
      <c r="H53" s="99">
        <v>0</v>
      </c>
      <c r="I53" s="99">
        <v>0</v>
      </c>
    </row>
    <row r="54" spans="1:9" x14ac:dyDescent="0.2">
      <c r="A54" s="234" t="s">
        <v>324</v>
      </c>
      <c r="B54" s="237"/>
      <c r="C54" s="237"/>
      <c r="D54" s="237"/>
      <c r="E54" s="237"/>
      <c r="F54" s="237"/>
      <c r="G54" s="13">
        <v>49</v>
      </c>
      <c r="H54" s="99">
        <v>0</v>
      </c>
      <c r="I54" s="99">
        <v>3074766</v>
      </c>
    </row>
    <row r="55" spans="1:9" x14ac:dyDescent="0.2">
      <c r="A55" s="234" t="s">
        <v>325</v>
      </c>
      <c r="B55" s="237"/>
      <c r="C55" s="237"/>
      <c r="D55" s="237"/>
      <c r="E55" s="237"/>
      <c r="F55" s="237"/>
      <c r="G55" s="13">
        <v>50</v>
      </c>
      <c r="H55" s="99">
        <v>-28953112</v>
      </c>
      <c r="I55" s="99">
        <v>-30852589</v>
      </c>
    </row>
    <row r="56" spans="1:9" x14ac:dyDescent="0.2">
      <c r="A56" s="234" t="s">
        <v>326</v>
      </c>
      <c r="B56" s="237"/>
      <c r="C56" s="237"/>
      <c r="D56" s="237"/>
      <c r="E56" s="237"/>
      <c r="F56" s="237"/>
      <c r="G56" s="13">
        <v>51</v>
      </c>
      <c r="H56" s="99">
        <v>0</v>
      </c>
      <c r="I56" s="99">
        <v>0</v>
      </c>
    </row>
    <row r="57" spans="1:9" x14ac:dyDescent="0.2">
      <c r="A57" s="234" t="s">
        <v>327</v>
      </c>
      <c r="B57" s="237"/>
      <c r="C57" s="237"/>
      <c r="D57" s="237"/>
      <c r="E57" s="237"/>
      <c r="F57" s="237"/>
      <c r="G57" s="13">
        <v>52</v>
      </c>
      <c r="H57" s="99">
        <v>-156751</v>
      </c>
      <c r="I57" s="99">
        <v>-2094970</v>
      </c>
    </row>
    <row r="58" spans="1:9" x14ac:dyDescent="0.2">
      <c r="A58" s="232" t="s">
        <v>328</v>
      </c>
      <c r="B58" s="238"/>
      <c r="C58" s="238"/>
      <c r="D58" s="238"/>
      <c r="E58" s="238"/>
      <c r="F58" s="238"/>
      <c r="G58" s="12">
        <v>53</v>
      </c>
      <c r="H58" s="39">
        <f>H6+H37+H52</f>
        <v>480103494</v>
      </c>
      <c r="I58" s="39">
        <f>I6+I37+I52</f>
        <v>92885737</v>
      </c>
    </row>
    <row r="59" spans="1:9" ht="24.75" customHeight="1" x14ac:dyDescent="0.2">
      <c r="A59" s="236" t="s">
        <v>329</v>
      </c>
      <c r="B59" s="237"/>
      <c r="C59" s="237"/>
      <c r="D59" s="237"/>
      <c r="E59" s="237"/>
      <c r="F59" s="237"/>
      <c r="G59" s="13">
        <v>54</v>
      </c>
      <c r="H59" s="99">
        <v>-38005900</v>
      </c>
      <c r="I59" s="99">
        <v>14028957</v>
      </c>
    </row>
    <row r="60" spans="1:9" ht="27.75" customHeight="1" x14ac:dyDescent="0.2">
      <c r="A60" s="232" t="s">
        <v>330</v>
      </c>
      <c r="B60" s="238"/>
      <c r="C60" s="238"/>
      <c r="D60" s="238"/>
      <c r="E60" s="238"/>
      <c r="F60" s="238"/>
      <c r="G60" s="12">
        <v>55</v>
      </c>
      <c r="H60" s="39">
        <f>H58+H59</f>
        <v>442097594</v>
      </c>
      <c r="I60" s="39">
        <f>I58+I59</f>
        <v>106914694</v>
      </c>
    </row>
    <row r="61" spans="1:9" x14ac:dyDescent="0.2">
      <c r="A61" s="234" t="s">
        <v>331</v>
      </c>
      <c r="B61" s="237"/>
      <c r="C61" s="237"/>
      <c r="D61" s="237"/>
      <c r="E61" s="237"/>
      <c r="F61" s="237"/>
      <c r="G61" s="13">
        <v>56</v>
      </c>
      <c r="H61" s="99">
        <v>220351390</v>
      </c>
      <c r="I61" s="99">
        <v>662448984</v>
      </c>
    </row>
    <row r="62" spans="1:9" x14ac:dyDescent="0.2">
      <c r="A62" s="239" t="s">
        <v>332</v>
      </c>
      <c r="B62" s="240"/>
      <c r="C62" s="240"/>
      <c r="D62" s="240"/>
      <c r="E62" s="240"/>
      <c r="F62" s="240"/>
      <c r="G62" s="14">
        <v>57</v>
      </c>
      <c r="H62" s="40">
        <f>H60+H61</f>
        <v>662448984</v>
      </c>
      <c r="I62" s="40">
        <f>I60+I61</f>
        <v>769363678</v>
      </c>
    </row>
  </sheetData>
  <sheetProtection algorithmName="SHA-512" hashValue="Z1u+DzkujmiYQ3Lbopi2633277Z81u0VMNW6tSZSiocXLy9Y8i7ykG/V7qxKVjU3KJfAxfrLgbl2RGEaJ4T6OQ==" saltValue="JPYSNex97W58P3W7BaTEqQ==" spinCount="100000" sheet="1" objects="1" scenarios="1"/>
  <mergeCells count="62">
    <mergeCell ref="A61:F61"/>
    <mergeCell ref="A62:F62"/>
    <mergeCell ref="A55:F55"/>
    <mergeCell ref="A56:F56"/>
    <mergeCell ref="A57:F57"/>
    <mergeCell ref="A58:F58"/>
    <mergeCell ref="A59:F59"/>
    <mergeCell ref="A60:F60"/>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F24"/>
    <mergeCell ref="A25:F25"/>
    <mergeCell ref="A26:F26"/>
    <mergeCell ref="A27:F27"/>
    <mergeCell ref="A28:F28"/>
    <mergeCell ref="A29:F29"/>
    <mergeCell ref="A18:F18"/>
    <mergeCell ref="A7:F7"/>
    <mergeCell ref="A8:F8"/>
    <mergeCell ref="A9:F9"/>
    <mergeCell ref="A10:F10"/>
    <mergeCell ref="A11:F11"/>
    <mergeCell ref="A12:F12"/>
    <mergeCell ref="A13:F13"/>
    <mergeCell ref="A14:F14"/>
    <mergeCell ref="A15:F15"/>
    <mergeCell ref="A16:F16"/>
    <mergeCell ref="A17:F17"/>
    <mergeCell ref="A6:F6"/>
    <mergeCell ref="A1:I1"/>
    <mergeCell ref="A2:I2"/>
    <mergeCell ref="A3:I3"/>
    <mergeCell ref="A4:F4"/>
    <mergeCell ref="A5:F5"/>
  </mergeCells>
  <dataValidations count="2">
    <dataValidation type="whole" operator="notEqual" allowBlank="1" showInputMessage="1" showErrorMessage="1" errorTitle="Invalid entry" error="You can enter only rounded whole numbers." sqref="H6:I62" xr:uid="{00000000-0002-0000-0300-000000000000}">
      <formula1>9999999999</formula1>
    </dataValidation>
    <dataValidation allowBlank="1" sqref="A63:I1048576 A1:A5 G4:I5 J1:XFD1048576" xr:uid="{00000000-0002-0000-0300-000001000000}"/>
  </dataValidations>
  <pageMargins left="0.7" right="0.7" top="0.75" bottom="0.75" header="0.3" footer="0.3"/>
  <pageSetup paperSize="9"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3"/>
  <sheetViews>
    <sheetView workbookViewId="0">
      <selection activeCell="L36" sqref="L36:L39"/>
    </sheetView>
  </sheetViews>
  <sheetFormatPr defaultColWidth="8.85546875" defaultRowHeight="15" x14ac:dyDescent="0.25"/>
  <cols>
    <col min="1" max="1" width="8.85546875" style="27"/>
    <col min="2" max="2" width="12" style="27" customWidth="1"/>
    <col min="3" max="3" width="8.85546875" style="27"/>
    <col min="4" max="4" width="8.85546875" style="1"/>
    <col min="5" max="6" width="10.85546875" style="25" bestFit="1" customWidth="1"/>
    <col min="7" max="7" width="12.28515625" style="25" customWidth="1"/>
    <col min="8" max="9" width="11.42578125" style="25" bestFit="1" customWidth="1"/>
    <col min="10" max="10" width="12.28515625" style="25" customWidth="1"/>
    <col min="11" max="11" width="14.28515625" style="25" customWidth="1"/>
    <col min="12" max="12" width="12" style="25" customWidth="1"/>
    <col min="13" max="13" width="12.28515625" style="25" customWidth="1"/>
    <col min="14" max="14" width="11.140625" style="16" bestFit="1" customWidth="1"/>
    <col min="15" max="23" width="13.140625" style="16" customWidth="1"/>
    <col min="24" max="28" width="13.140625" style="15" customWidth="1"/>
    <col min="29" max="29" width="11.7109375" style="15" bestFit="1" customWidth="1"/>
    <col min="30" max="30" width="13.42578125" style="15" bestFit="1" customWidth="1"/>
    <col min="31" max="31" width="11.7109375" style="15" bestFit="1" customWidth="1"/>
    <col min="32" max="32" width="13.42578125" style="1" bestFit="1" customWidth="1"/>
    <col min="33" max="16384" width="8.85546875" style="1"/>
  </cols>
  <sheetData>
    <row r="1" spans="1:34" ht="22.5" customHeight="1" x14ac:dyDescent="0.25">
      <c r="A1" s="242" t="s">
        <v>333</v>
      </c>
      <c r="B1" s="243"/>
      <c r="C1" s="243"/>
      <c r="D1" s="243"/>
      <c r="E1" s="243"/>
      <c r="F1" s="244"/>
      <c r="G1" s="244"/>
      <c r="H1" s="244"/>
      <c r="I1" s="244"/>
      <c r="J1" s="244"/>
      <c r="K1" s="245"/>
      <c r="L1" s="198"/>
      <c r="M1" s="198"/>
    </row>
    <row r="2" spans="1:34" x14ac:dyDescent="0.25">
      <c r="A2" s="199" t="s">
        <v>441</v>
      </c>
      <c r="B2" s="200"/>
      <c r="C2" s="200"/>
      <c r="D2" s="200"/>
      <c r="E2" s="200"/>
      <c r="F2" s="200"/>
      <c r="G2" s="200"/>
      <c r="H2" s="200"/>
      <c r="I2" s="200"/>
      <c r="J2" s="200"/>
      <c r="K2" s="200"/>
      <c r="L2" s="200"/>
      <c r="M2" s="200"/>
    </row>
    <row r="3" spans="1:34" x14ac:dyDescent="0.25">
      <c r="A3" s="17"/>
      <c r="B3" s="18"/>
      <c r="C3" s="18"/>
      <c r="D3" s="19"/>
      <c r="E3" s="42"/>
      <c r="F3" s="43"/>
      <c r="G3" s="43"/>
      <c r="H3" s="43"/>
      <c r="I3" s="43"/>
      <c r="J3" s="43"/>
      <c r="K3" s="43"/>
      <c r="L3" s="246" t="s">
        <v>334</v>
      </c>
      <c r="M3" s="246"/>
    </row>
    <row r="4" spans="1:34" ht="13.5" customHeight="1" x14ac:dyDescent="0.25">
      <c r="A4" s="247" t="s">
        <v>335</v>
      </c>
      <c r="B4" s="247"/>
      <c r="C4" s="247"/>
      <c r="D4" s="248" t="s">
        <v>336</v>
      </c>
      <c r="E4" s="203" t="s">
        <v>337</v>
      </c>
      <c r="F4" s="203"/>
      <c r="G4" s="203"/>
      <c r="H4" s="203"/>
      <c r="I4" s="203"/>
      <c r="J4" s="203"/>
      <c r="K4" s="203"/>
      <c r="L4" s="203" t="s">
        <v>338</v>
      </c>
      <c r="M4" s="203" t="s">
        <v>339</v>
      </c>
    </row>
    <row r="5" spans="1:34" ht="67.5" x14ac:dyDescent="0.25">
      <c r="A5" s="247"/>
      <c r="B5" s="247"/>
      <c r="C5" s="247"/>
      <c r="D5" s="248"/>
      <c r="E5" s="31" t="s">
        <v>340</v>
      </c>
      <c r="F5" s="31" t="s">
        <v>341</v>
      </c>
      <c r="G5" s="31" t="s">
        <v>342</v>
      </c>
      <c r="H5" s="31" t="s">
        <v>343</v>
      </c>
      <c r="I5" s="31" t="s">
        <v>344</v>
      </c>
      <c r="J5" s="31" t="s">
        <v>345</v>
      </c>
      <c r="K5" s="31" t="s">
        <v>346</v>
      </c>
      <c r="L5" s="203"/>
      <c r="M5" s="203"/>
    </row>
    <row r="6" spans="1:34" x14ac:dyDescent="0.25">
      <c r="A6" s="249">
        <v>1</v>
      </c>
      <c r="B6" s="249"/>
      <c r="C6" s="249"/>
      <c r="D6" s="20">
        <v>2</v>
      </c>
      <c r="E6" s="32" t="s">
        <v>347</v>
      </c>
      <c r="F6" s="32" t="s">
        <v>348</v>
      </c>
      <c r="G6" s="32" t="s">
        <v>349</v>
      </c>
      <c r="H6" s="32" t="s">
        <v>350</v>
      </c>
      <c r="I6" s="32" t="s">
        <v>351</v>
      </c>
      <c r="J6" s="32" t="s">
        <v>352</v>
      </c>
      <c r="K6" s="32" t="s">
        <v>353</v>
      </c>
      <c r="L6" s="32" t="s">
        <v>354</v>
      </c>
      <c r="M6" s="32" t="s">
        <v>355</v>
      </c>
      <c r="P6" s="21"/>
      <c r="Q6" s="22"/>
      <c r="X6" s="23"/>
    </row>
    <row r="7" spans="1:34" ht="22.9" customHeight="1" x14ac:dyDescent="0.25">
      <c r="A7" s="250" t="s">
        <v>356</v>
      </c>
      <c r="B7" s="250"/>
      <c r="C7" s="250"/>
      <c r="D7" s="24">
        <v>1</v>
      </c>
      <c r="E7" s="100">
        <v>589325800</v>
      </c>
      <c r="F7" s="100">
        <v>681482525</v>
      </c>
      <c r="G7" s="100">
        <v>609339271</v>
      </c>
      <c r="H7" s="100">
        <v>402038575</v>
      </c>
      <c r="I7" s="100">
        <v>1198062132</v>
      </c>
      <c r="J7" s="100">
        <v>339392129</v>
      </c>
      <c r="K7" s="44">
        <f>SUM(E7:J7)</f>
        <v>3819640432</v>
      </c>
      <c r="L7" s="100">
        <v>12553358</v>
      </c>
      <c r="M7" s="44">
        <f>K7+L7</f>
        <v>3832193790</v>
      </c>
      <c r="X7" s="16"/>
      <c r="Y7" s="16"/>
      <c r="Z7" s="16"/>
      <c r="AA7" s="16"/>
      <c r="AB7" s="16"/>
      <c r="AC7" s="16"/>
      <c r="AD7" s="16"/>
      <c r="AE7" s="16"/>
      <c r="AF7" s="25"/>
      <c r="AG7" s="25"/>
      <c r="AH7" s="25"/>
    </row>
    <row r="8" spans="1:34" x14ac:dyDescent="0.25">
      <c r="A8" s="251" t="s">
        <v>357</v>
      </c>
      <c r="B8" s="251"/>
      <c r="C8" s="251"/>
      <c r="D8" s="24">
        <v>2</v>
      </c>
      <c r="E8" s="100">
        <v>0</v>
      </c>
      <c r="F8" s="100">
        <v>0</v>
      </c>
      <c r="G8" s="100">
        <v>0</v>
      </c>
      <c r="H8" s="100">
        <v>0</v>
      </c>
      <c r="I8" s="100">
        <v>0</v>
      </c>
      <c r="J8" s="100">
        <v>0</v>
      </c>
      <c r="K8" s="44">
        <f t="shared" ref="K8:K40" si="0">SUM(E8:J8)</f>
        <v>0</v>
      </c>
      <c r="L8" s="100">
        <v>0</v>
      </c>
      <c r="M8" s="44">
        <f t="shared" ref="M8:M40" si="1">K8+L8</f>
        <v>0</v>
      </c>
      <c r="X8" s="16"/>
      <c r="Y8" s="16"/>
      <c r="Z8" s="16"/>
      <c r="AA8" s="16"/>
      <c r="AB8" s="16"/>
      <c r="AC8" s="16"/>
      <c r="AD8" s="16"/>
      <c r="AE8" s="16"/>
      <c r="AF8" s="25"/>
    </row>
    <row r="9" spans="1:34" ht="25.9" customHeight="1" x14ac:dyDescent="0.25">
      <c r="A9" s="251" t="s">
        <v>358</v>
      </c>
      <c r="B9" s="251"/>
      <c r="C9" s="251"/>
      <c r="D9" s="24">
        <v>3</v>
      </c>
      <c r="E9" s="100">
        <v>0</v>
      </c>
      <c r="F9" s="100">
        <v>0</v>
      </c>
      <c r="G9" s="100">
        <v>0</v>
      </c>
      <c r="H9" s="100">
        <v>0</v>
      </c>
      <c r="I9" s="100">
        <v>0</v>
      </c>
      <c r="J9" s="100">
        <v>0</v>
      </c>
      <c r="K9" s="44">
        <f t="shared" si="0"/>
        <v>0</v>
      </c>
      <c r="L9" s="100">
        <v>0</v>
      </c>
      <c r="M9" s="44">
        <f t="shared" si="1"/>
        <v>0</v>
      </c>
      <c r="X9" s="16"/>
      <c r="Y9" s="16"/>
      <c r="Z9" s="16"/>
      <c r="AA9" s="16"/>
      <c r="AB9" s="16"/>
      <c r="AC9" s="16"/>
      <c r="AD9" s="16"/>
      <c r="AE9" s="16"/>
      <c r="AF9" s="25"/>
    </row>
    <row r="10" spans="1:34" ht="37.9" customHeight="1" x14ac:dyDescent="0.25">
      <c r="A10" s="241" t="s">
        <v>359</v>
      </c>
      <c r="B10" s="241"/>
      <c r="C10" s="241"/>
      <c r="D10" s="26">
        <v>4</v>
      </c>
      <c r="E10" s="44">
        <f>E7+E8+E9</f>
        <v>589325800</v>
      </c>
      <c r="F10" s="44">
        <f t="shared" ref="F10:L10" si="2">F7+F8+F9</f>
        <v>681482525</v>
      </c>
      <c r="G10" s="44">
        <f t="shared" si="2"/>
        <v>609339271</v>
      </c>
      <c r="H10" s="44">
        <f t="shared" si="2"/>
        <v>402038575</v>
      </c>
      <c r="I10" s="44">
        <f t="shared" si="2"/>
        <v>1198062132</v>
      </c>
      <c r="J10" s="44">
        <f t="shared" si="2"/>
        <v>339392129</v>
      </c>
      <c r="K10" s="44">
        <f t="shared" si="0"/>
        <v>3819640432</v>
      </c>
      <c r="L10" s="44">
        <f t="shared" si="2"/>
        <v>12553358</v>
      </c>
      <c r="M10" s="44">
        <f t="shared" si="1"/>
        <v>3832193790</v>
      </c>
      <c r="X10" s="16"/>
      <c r="Y10" s="16"/>
      <c r="Z10" s="16"/>
      <c r="AA10" s="16"/>
      <c r="AB10" s="16"/>
      <c r="AC10" s="16"/>
      <c r="AD10" s="16"/>
      <c r="AE10" s="16"/>
      <c r="AF10" s="25"/>
    </row>
    <row r="11" spans="1:34" ht="34.15" customHeight="1" x14ac:dyDescent="0.25">
      <c r="A11" s="241" t="s">
        <v>360</v>
      </c>
      <c r="B11" s="241"/>
      <c r="C11" s="241"/>
      <c r="D11" s="26">
        <v>5</v>
      </c>
      <c r="E11" s="44">
        <f>E12+E13</f>
        <v>0</v>
      </c>
      <c r="F11" s="44">
        <f t="shared" ref="F11:L11" si="3">F12+F13</f>
        <v>0</v>
      </c>
      <c r="G11" s="44">
        <f t="shared" si="3"/>
        <v>-38971168</v>
      </c>
      <c r="H11" s="44">
        <f t="shared" si="3"/>
        <v>0</v>
      </c>
      <c r="I11" s="44">
        <f t="shared" si="3"/>
        <v>0</v>
      </c>
      <c r="J11" s="44">
        <f t="shared" si="3"/>
        <v>327902069</v>
      </c>
      <c r="K11" s="44">
        <f t="shared" si="0"/>
        <v>288930901</v>
      </c>
      <c r="L11" s="44">
        <f t="shared" si="3"/>
        <v>295386</v>
      </c>
      <c r="M11" s="44">
        <f t="shared" si="1"/>
        <v>289226287</v>
      </c>
      <c r="X11" s="16"/>
      <c r="Y11" s="16"/>
      <c r="Z11" s="16"/>
      <c r="AA11" s="16"/>
      <c r="AB11" s="16"/>
      <c r="AC11" s="16"/>
      <c r="AD11" s="16"/>
      <c r="AE11" s="16"/>
      <c r="AF11" s="25"/>
    </row>
    <row r="12" spans="1:34" x14ac:dyDescent="0.25">
      <c r="A12" s="251" t="s">
        <v>361</v>
      </c>
      <c r="B12" s="251"/>
      <c r="C12" s="251"/>
      <c r="D12" s="24">
        <v>6</v>
      </c>
      <c r="E12" s="100">
        <v>0</v>
      </c>
      <c r="F12" s="100">
        <v>0</v>
      </c>
      <c r="G12" s="100">
        <v>0</v>
      </c>
      <c r="H12" s="100">
        <v>0</v>
      </c>
      <c r="I12" s="100">
        <v>0</v>
      </c>
      <c r="J12" s="100">
        <v>327902069</v>
      </c>
      <c r="K12" s="44">
        <f t="shared" si="0"/>
        <v>327902069</v>
      </c>
      <c r="L12" s="100">
        <v>298786</v>
      </c>
      <c r="M12" s="44">
        <f t="shared" si="1"/>
        <v>328200855</v>
      </c>
      <c r="X12" s="16"/>
      <c r="Y12" s="16"/>
      <c r="Z12" s="16"/>
      <c r="AA12" s="16"/>
      <c r="AB12" s="16"/>
      <c r="AC12" s="16"/>
      <c r="AD12" s="16"/>
      <c r="AE12" s="16"/>
      <c r="AF12" s="25"/>
    </row>
    <row r="13" spans="1:34" ht="44.45" customHeight="1" x14ac:dyDescent="0.25">
      <c r="A13" s="241" t="s">
        <v>362</v>
      </c>
      <c r="B13" s="241"/>
      <c r="C13" s="241"/>
      <c r="D13" s="26">
        <v>7</v>
      </c>
      <c r="E13" s="44">
        <f>E14+E15+E16+E17</f>
        <v>0</v>
      </c>
      <c r="F13" s="44">
        <f t="shared" ref="F13:L13" si="4">F14+F15+F16+F17</f>
        <v>0</v>
      </c>
      <c r="G13" s="44">
        <f t="shared" si="4"/>
        <v>-38971168</v>
      </c>
      <c r="H13" s="44">
        <f t="shared" si="4"/>
        <v>0</v>
      </c>
      <c r="I13" s="44">
        <f t="shared" si="4"/>
        <v>0</v>
      </c>
      <c r="J13" s="44">
        <f t="shared" si="4"/>
        <v>0</v>
      </c>
      <c r="K13" s="44">
        <f t="shared" si="0"/>
        <v>-38971168</v>
      </c>
      <c r="L13" s="44">
        <f t="shared" si="4"/>
        <v>-3400</v>
      </c>
      <c r="M13" s="44">
        <f t="shared" si="1"/>
        <v>-38974568</v>
      </c>
      <c r="X13" s="16"/>
      <c r="Y13" s="16"/>
      <c r="Z13" s="16"/>
      <c r="AA13" s="16"/>
      <c r="AB13" s="16"/>
      <c r="AC13" s="16"/>
      <c r="AD13" s="16"/>
      <c r="AE13" s="16"/>
      <c r="AF13" s="25"/>
    </row>
    <row r="14" spans="1:34" ht="36.6" customHeight="1" x14ac:dyDescent="0.25">
      <c r="A14" s="251" t="s">
        <v>363</v>
      </c>
      <c r="B14" s="251"/>
      <c r="C14" s="251"/>
      <c r="D14" s="24">
        <v>8</v>
      </c>
      <c r="E14" s="100">
        <v>0</v>
      </c>
      <c r="F14" s="100">
        <v>0</v>
      </c>
      <c r="G14" s="100">
        <v>-5448093</v>
      </c>
      <c r="H14" s="100">
        <v>0</v>
      </c>
      <c r="I14" s="100">
        <v>0</v>
      </c>
      <c r="J14" s="100">
        <v>0</v>
      </c>
      <c r="K14" s="44">
        <f t="shared" si="0"/>
        <v>-5448093</v>
      </c>
      <c r="L14" s="100">
        <v>-63084</v>
      </c>
      <c r="M14" s="44">
        <f t="shared" si="1"/>
        <v>-5511177</v>
      </c>
      <c r="X14" s="16"/>
      <c r="Y14" s="16"/>
      <c r="Z14" s="16"/>
      <c r="AA14" s="16"/>
      <c r="AB14" s="16"/>
      <c r="AC14" s="16"/>
      <c r="AD14" s="16"/>
      <c r="AE14" s="16"/>
      <c r="AF14" s="25"/>
    </row>
    <row r="15" spans="1:34" ht="34.15" customHeight="1" x14ac:dyDescent="0.25">
      <c r="A15" s="251" t="s">
        <v>364</v>
      </c>
      <c r="B15" s="251"/>
      <c r="C15" s="251"/>
      <c r="D15" s="24">
        <v>9</v>
      </c>
      <c r="E15" s="100">
        <v>0</v>
      </c>
      <c r="F15" s="100">
        <v>0</v>
      </c>
      <c r="G15" s="100">
        <v>14993777</v>
      </c>
      <c r="H15" s="100">
        <v>0</v>
      </c>
      <c r="I15" s="100">
        <v>0</v>
      </c>
      <c r="J15" s="100">
        <v>0</v>
      </c>
      <c r="K15" s="44">
        <f t="shared" si="0"/>
        <v>14993777</v>
      </c>
      <c r="L15" s="100">
        <v>-6590</v>
      </c>
      <c r="M15" s="44">
        <f t="shared" si="1"/>
        <v>14987187</v>
      </c>
      <c r="X15" s="16"/>
      <c r="Y15" s="16"/>
      <c r="Z15" s="16"/>
      <c r="AA15" s="16"/>
      <c r="AB15" s="16"/>
      <c r="AC15" s="16"/>
      <c r="AD15" s="16"/>
      <c r="AE15" s="16"/>
      <c r="AF15" s="25"/>
    </row>
    <row r="16" spans="1:34" ht="38.450000000000003" customHeight="1" x14ac:dyDescent="0.25">
      <c r="A16" s="251" t="s">
        <v>365</v>
      </c>
      <c r="B16" s="251"/>
      <c r="C16" s="251"/>
      <c r="D16" s="24">
        <v>10</v>
      </c>
      <c r="E16" s="100">
        <v>0</v>
      </c>
      <c r="F16" s="100">
        <v>0</v>
      </c>
      <c r="G16" s="100">
        <v>-51498680</v>
      </c>
      <c r="H16" s="100">
        <v>0</v>
      </c>
      <c r="I16" s="100">
        <v>0</v>
      </c>
      <c r="J16" s="100">
        <v>0</v>
      </c>
      <c r="K16" s="44">
        <f t="shared" si="0"/>
        <v>-51498680</v>
      </c>
      <c r="L16" s="100">
        <v>0</v>
      </c>
      <c r="M16" s="44">
        <f t="shared" si="1"/>
        <v>-51498680</v>
      </c>
      <c r="X16" s="16"/>
      <c r="Y16" s="16"/>
      <c r="Z16" s="16"/>
      <c r="AA16" s="16"/>
      <c r="AB16" s="16"/>
      <c r="AC16" s="16"/>
      <c r="AD16" s="16"/>
      <c r="AE16" s="16"/>
      <c r="AF16" s="25"/>
    </row>
    <row r="17" spans="1:32" ht="24.6" customHeight="1" x14ac:dyDescent="0.25">
      <c r="A17" s="251" t="s">
        <v>366</v>
      </c>
      <c r="B17" s="251"/>
      <c r="C17" s="251"/>
      <c r="D17" s="24">
        <v>11</v>
      </c>
      <c r="E17" s="100">
        <v>0</v>
      </c>
      <c r="F17" s="100">
        <v>0</v>
      </c>
      <c r="G17" s="100">
        <v>2981828</v>
      </c>
      <c r="H17" s="100">
        <v>0</v>
      </c>
      <c r="I17" s="100">
        <v>0</v>
      </c>
      <c r="J17" s="100">
        <v>0</v>
      </c>
      <c r="K17" s="44">
        <f t="shared" si="0"/>
        <v>2981828</v>
      </c>
      <c r="L17" s="100">
        <v>66274</v>
      </c>
      <c r="M17" s="44">
        <f t="shared" si="1"/>
        <v>3048102</v>
      </c>
      <c r="X17" s="16"/>
      <c r="Y17" s="16"/>
      <c r="Z17" s="16"/>
      <c r="AA17" s="16"/>
      <c r="AB17" s="16"/>
      <c r="AC17" s="16"/>
      <c r="AD17" s="16"/>
      <c r="AE17" s="16"/>
      <c r="AF17" s="25"/>
    </row>
    <row r="18" spans="1:32" ht="31.15" customHeight="1" x14ac:dyDescent="0.25">
      <c r="A18" s="250" t="s">
        <v>367</v>
      </c>
      <c r="B18" s="250"/>
      <c r="C18" s="250"/>
      <c r="D18" s="24">
        <v>12</v>
      </c>
      <c r="E18" s="44">
        <f>E19+E20+E21+E22</f>
        <v>0</v>
      </c>
      <c r="F18" s="44">
        <f t="shared" ref="F18:L18" si="5">F19+F20+F21+F22</f>
        <v>0</v>
      </c>
      <c r="G18" s="44">
        <f t="shared" si="5"/>
        <v>-1918480</v>
      </c>
      <c r="H18" s="44">
        <f t="shared" si="5"/>
        <v>0</v>
      </c>
      <c r="I18" s="44">
        <f t="shared" si="5"/>
        <v>340091085</v>
      </c>
      <c r="J18" s="44">
        <f t="shared" si="5"/>
        <v>-339392129</v>
      </c>
      <c r="K18" s="44">
        <f t="shared" si="0"/>
        <v>-1219524</v>
      </c>
      <c r="L18" s="44">
        <f t="shared" si="5"/>
        <v>-194303</v>
      </c>
      <c r="M18" s="44">
        <f t="shared" si="1"/>
        <v>-1413827</v>
      </c>
      <c r="X18" s="16"/>
      <c r="Y18" s="16"/>
      <c r="Z18" s="16"/>
      <c r="AA18" s="16"/>
      <c r="AB18" s="16"/>
      <c r="AC18" s="16"/>
      <c r="AD18" s="16"/>
      <c r="AE18" s="16"/>
      <c r="AF18" s="25"/>
    </row>
    <row r="19" spans="1:32" ht="23.45" customHeight="1" x14ac:dyDescent="0.25">
      <c r="A19" s="251" t="s">
        <v>368</v>
      </c>
      <c r="B19" s="251"/>
      <c r="C19" s="251"/>
      <c r="D19" s="24">
        <v>13</v>
      </c>
      <c r="E19" s="100">
        <v>0</v>
      </c>
      <c r="F19" s="100">
        <v>0</v>
      </c>
      <c r="G19" s="100">
        <v>0</v>
      </c>
      <c r="H19" s="100">
        <v>0</v>
      </c>
      <c r="I19" s="100">
        <v>0</v>
      </c>
      <c r="J19" s="100">
        <v>0</v>
      </c>
      <c r="K19" s="44">
        <f t="shared" si="0"/>
        <v>0</v>
      </c>
      <c r="L19" s="100">
        <v>0</v>
      </c>
      <c r="M19" s="44">
        <f t="shared" si="1"/>
        <v>0</v>
      </c>
      <c r="X19" s="16"/>
      <c r="Y19" s="16"/>
      <c r="Z19" s="16"/>
      <c r="AA19" s="16"/>
      <c r="AB19" s="16"/>
      <c r="AC19" s="16"/>
      <c r="AD19" s="16"/>
      <c r="AE19" s="16"/>
      <c r="AF19" s="25"/>
    </row>
    <row r="20" spans="1:32" x14ac:dyDescent="0.25">
      <c r="A20" s="251" t="s">
        <v>369</v>
      </c>
      <c r="B20" s="251"/>
      <c r="C20" s="251"/>
      <c r="D20" s="24">
        <v>14</v>
      </c>
      <c r="E20" s="100">
        <v>0</v>
      </c>
      <c r="F20" s="100">
        <v>0</v>
      </c>
      <c r="G20" s="100">
        <v>0</v>
      </c>
      <c r="H20" s="100">
        <v>0</v>
      </c>
      <c r="I20" s="100">
        <v>0</v>
      </c>
      <c r="J20" s="100">
        <v>0</v>
      </c>
      <c r="K20" s="44">
        <f t="shared" si="0"/>
        <v>0</v>
      </c>
      <c r="L20" s="100">
        <v>0</v>
      </c>
      <c r="M20" s="44">
        <f t="shared" si="1"/>
        <v>0</v>
      </c>
      <c r="X20" s="16"/>
      <c r="Y20" s="16"/>
      <c r="Z20" s="16"/>
      <c r="AA20" s="16"/>
      <c r="AB20" s="16"/>
      <c r="AC20" s="16"/>
      <c r="AD20" s="16"/>
      <c r="AE20" s="16"/>
      <c r="AF20" s="25"/>
    </row>
    <row r="21" spans="1:32" x14ac:dyDescent="0.25">
      <c r="A21" s="251" t="s">
        <v>370</v>
      </c>
      <c r="B21" s="251"/>
      <c r="C21" s="251"/>
      <c r="D21" s="24">
        <v>15</v>
      </c>
      <c r="E21" s="100">
        <v>0</v>
      </c>
      <c r="F21" s="100">
        <v>0</v>
      </c>
      <c r="G21" s="100">
        <v>0</v>
      </c>
      <c r="H21" s="100">
        <v>0</v>
      </c>
      <c r="I21" s="100">
        <v>0</v>
      </c>
      <c r="J21" s="100">
        <v>0</v>
      </c>
      <c r="K21" s="44">
        <f t="shared" si="0"/>
        <v>0</v>
      </c>
      <c r="L21" s="100">
        <v>-156751</v>
      </c>
      <c r="M21" s="44">
        <f t="shared" si="1"/>
        <v>-156751</v>
      </c>
      <c r="X21" s="16"/>
      <c r="Y21" s="16"/>
      <c r="Z21" s="16"/>
      <c r="AA21" s="16"/>
      <c r="AB21" s="16"/>
      <c r="AC21" s="16"/>
      <c r="AD21" s="16"/>
      <c r="AE21" s="16"/>
      <c r="AF21" s="25"/>
    </row>
    <row r="22" spans="1:32" x14ac:dyDescent="0.25">
      <c r="A22" s="251" t="s">
        <v>371</v>
      </c>
      <c r="B22" s="251"/>
      <c r="C22" s="251"/>
      <c r="D22" s="24">
        <v>16</v>
      </c>
      <c r="E22" s="100">
        <v>0</v>
      </c>
      <c r="F22" s="100">
        <v>0</v>
      </c>
      <c r="G22" s="100">
        <v>-1918480</v>
      </c>
      <c r="H22" s="100">
        <v>0</v>
      </c>
      <c r="I22" s="100">
        <v>340091085</v>
      </c>
      <c r="J22" s="100">
        <v>-339392129</v>
      </c>
      <c r="K22" s="44">
        <f t="shared" si="0"/>
        <v>-1219524</v>
      </c>
      <c r="L22" s="100">
        <v>-37552</v>
      </c>
      <c r="M22" s="44">
        <f t="shared" si="1"/>
        <v>-1257076</v>
      </c>
      <c r="X22" s="16"/>
      <c r="Y22" s="16"/>
      <c r="Z22" s="16"/>
      <c r="AA22" s="16"/>
      <c r="AB22" s="16"/>
      <c r="AC22" s="16"/>
      <c r="AD22" s="16"/>
      <c r="AE22" s="16"/>
      <c r="AF22" s="25"/>
    </row>
    <row r="23" spans="1:32" ht="37.15" customHeight="1" x14ac:dyDescent="0.25">
      <c r="A23" s="250" t="s">
        <v>372</v>
      </c>
      <c r="B23" s="250"/>
      <c r="C23" s="250"/>
      <c r="D23" s="24">
        <v>17</v>
      </c>
      <c r="E23" s="44">
        <f>E18+E11+E10</f>
        <v>589325800</v>
      </c>
      <c r="F23" s="44">
        <f t="shared" ref="F23:J23" si="6">F18+F11+F10</f>
        <v>681482525</v>
      </c>
      <c r="G23" s="44">
        <f t="shared" si="6"/>
        <v>568449623</v>
      </c>
      <c r="H23" s="44">
        <f t="shared" si="6"/>
        <v>402038575</v>
      </c>
      <c r="I23" s="44">
        <f t="shared" si="6"/>
        <v>1538153217</v>
      </c>
      <c r="J23" s="44">
        <f t="shared" si="6"/>
        <v>327902069</v>
      </c>
      <c r="K23" s="44">
        <f t="shared" si="0"/>
        <v>4107351809</v>
      </c>
      <c r="L23" s="44">
        <f t="shared" ref="L23" si="7">L18+L11+L10</f>
        <v>12654441</v>
      </c>
      <c r="M23" s="44">
        <f t="shared" si="1"/>
        <v>4120006250</v>
      </c>
      <c r="X23" s="16"/>
      <c r="Y23" s="16"/>
      <c r="Z23" s="16"/>
      <c r="AA23" s="16"/>
      <c r="AB23" s="16"/>
      <c r="AC23" s="16"/>
      <c r="AD23" s="16"/>
      <c r="AE23" s="16"/>
      <c r="AF23" s="25"/>
    </row>
    <row r="24" spans="1:32" ht="25.15" customHeight="1" x14ac:dyDescent="0.25">
      <c r="A24" s="250" t="s">
        <v>373</v>
      </c>
      <c r="B24" s="250"/>
      <c r="C24" s="250"/>
      <c r="D24" s="24">
        <v>18</v>
      </c>
      <c r="E24" s="100">
        <v>589325800</v>
      </c>
      <c r="F24" s="100">
        <v>681482525</v>
      </c>
      <c r="G24" s="100">
        <v>568449623</v>
      </c>
      <c r="H24" s="100">
        <v>402038575</v>
      </c>
      <c r="I24" s="100">
        <v>1538153217</v>
      </c>
      <c r="J24" s="100">
        <v>327902069</v>
      </c>
      <c r="K24" s="44">
        <f t="shared" si="0"/>
        <v>4107351809</v>
      </c>
      <c r="L24" s="100">
        <v>12654441</v>
      </c>
      <c r="M24" s="44">
        <f t="shared" si="1"/>
        <v>4120006250</v>
      </c>
      <c r="X24" s="16"/>
      <c r="Y24" s="16"/>
      <c r="Z24" s="16"/>
      <c r="AA24" s="16"/>
      <c r="AB24" s="16"/>
      <c r="AC24" s="16"/>
      <c r="AD24" s="16"/>
      <c r="AE24" s="16"/>
      <c r="AF24" s="25"/>
    </row>
    <row r="25" spans="1:32" x14ac:dyDescent="0.25">
      <c r="A25" s="251" t="s">
        <v>374</v>
      </c>
      <c r="B25" s="251"/>
      <c r="C25" s="251"/>
      <c r="D25" s="24">
        <v>19</v>
      </c>
      <c r="E25" s="100">
        <v>0</v>
      </c>
      <c r="F25" s="100">
        <v>0</v>
      </c>
      <c r="G25" s="100">
        <v>0</v>
      </c>
      <c r="H25" s="100">
        <v>0</v>
      </c>
      <c r="I25" s="100">
        <v>0</v>
      </c>
      <c r="J25" s="100">
        <v>0</v>
      </c>
      <c r="K25" s="44">
        <f t="shared" si="0"/>
        <v>0</v>
      </c>
      <c r="L25" s="100">
        <v>0</v>
      </c>
      <c r="M25" s="44">
        <f t="shared" si="1"/>
        <v>0</v>
      </c>
      <c r="X25" s="16"/>
      <c r="Y25" s="16"/>
      <c r="Z25" s="16"/>
      <c r="AA25" s="16"/>
      <c r="AB25" s="16"/>
      <c r="AC25" s="16"/>
      <c r="AD25" s="16"/>
      <c r="AE25" s="16"/>
      <c r="AF25" s="25"/>
    </row>
    <row r="26" spans="1:32" ht="27.6" customHeight="1" x14ac:dyDescent="0.25">
      <c r="A26" s="251" t="s">
        <v>375</v>
      </c>
      <c r="B26" s="251"/>
      <c r="C26" s="251"/>
      <c r="D26" s="24">
        <v>20</v>
      </c>
      <c r="E26" s="100">
        <v>0</v>
      </c>
      <c r="F26" s="100">
        <v>0</v>
      </c>
      <c r="G26" s="100">
        <v>0</v>
      </c>
      <c r="H26" s="100">
        <v>0</v>
      </c>
      <c r="I26" s="100">
        <v>0</v>
      </c>
      <c r="J26" s="100">
        <v>0</v>
      </c>
      <c r="K26" s="44">
        <f t="shared" si="0"/>
        <v>0</v>
      </c>
      <c r="L26" s="100">
        <v>0</v>
      </c>
      <c r="M26" s="44">
        <f t="shared" si="1"/>
        <v>0</v>
      </c>
      <c r="X26" s="16"/>
      <c r="Y26" s="16"/>
      <c r="Z26" s="16"/>
      <c r="AA26" s="16"/>
      <c r="AB26" s="16"/>
      <c r="AC26" s="16"/>
      <c r="AD26" s="16"/>
      <c r="AE26" s="16"/>
      <c r="AF26" s="25"/>
    </row>
    <row r="27" spans="1:32" ht="33" customHeight="1" x14ac:dyDescent="0.25">
      <c r="A27" s="250" t="s">
        <v>376</v>
      </c>
      <c r="B27" s="250"/>
      <c r="C27" s="250"/>
      <c r="D27" s="24">
        <v>21</v>
      </c>
      <c r="E27" s="44">
        <f>E24+E25+E26</f>
        <v>589325800</v>
      </c>
      <c r="F27" s="44">
        <f t="shared" ref="F27:L27" si="8">F24+F25+F26</f>
        <v>681482525</v>
      </c>
      <c r="G27" s="44">
        <f t="shared" si="8"/>
        <v>568449623</v>
      </c>
      <c r="H27" s="44">
        <f t="shared" si="8"/>
        <v>402038575</v>
      </c>
      <c r="I27" s="44">
        <f t="shared" si="8"/>
        <v>1538153217</v>
      </c>
      <c r="J27" s="44">
        <f t="shared" si="8"/>
        <v>327902069</v>
      </c>
      <c r="K27" s="44">
        <f t="shared" si="0"/>
        <v>4107351809</v>
      </c>
      <c r="L27" s="44">
        <f t="shared" si="8"/>
        <v>12654441</v>
      </c>
      <c r="M27" s="44">
        <f t="shared" si="1"/>
        <v>4120006250</v>
      </c>
      <c r="X27" s="16"/>
      <c r="Y27" s="16"/>
      <c r="Z27" s="16"/>
      <c r="AA27" s="16"/>
      <c r="AB27" s="16"/>
      <c r="AC27" s="16"/>
      <c r="AD27" s="16"/>
      <c r="AE27" s="16"/>
      <c r="AF27" s="25"/>
    </row>
    <row r="28" spans="1:32" ht="22.9" customHeight="1" x14ac:dyDescent="0.25">
      <c r="A28" s="250" t="s">
        <v>377</v>
      </c>
      <c r="B28" s="250"/>
      <c r="C28" s="250"/>
      <c r="D28" s="24">
        <v>22</v>
      </c>
      <c r="E28" s="44">
        <f>E29+E30</f>
        <v>0</v>
      </c>
      <c r="F28" s="44">
        <f t="shared" ref="F28:L28" si="9">F29+F30</f>
        <v>0</v>
      </c>
      <c r="G28" s="44">
        <f t="shared" si="9"/>
        <v>130012326</v>
      </c>
      <c r="H28" s="44">
        <f t="shared" si="9"/>
        <v>0</v>
      </c>
      <c r="I28" s="44">
        <f t="shared" si="9"/>
        <v>0</v>
      </c>
      <c r="J28" s="44">
        <f t="shared" si="9"/>
        <v>362342346</v>
      </c>
      <c r="K28" s="44">
        <f t="shared" si="0"/>
        <v>492354672</v>
      </c>
      <c r="L28" s="44">
        <f t="shared" si="9"/>
        <v>417356</v>
      </c>
      <c r="M28" s="44">
        <f t="shared" si="1"/>
        <v>492772028</v>
      </c>
      <c r="X28" s="16"/>
      <c r="Y28" s="16"/>
      <c r="Z28" s="16"/>
      <c r="AA28" s="16"/>
      <c r="AB28" s="16"/>
      <c r="AC28" s="16"/>
      <c r="AD28" s="16"/>
      <c r="AE28" s="16"/>
      <c r="AF28" s="25"/>
    </row>
    <row r="29" spans="1:32" x14ac:dyDescent="0.25">
      <c r="A29" s="251" t="s">
        <v>378</v>
      </c>
      <c r="B29" s="251"/>
      <c r="C29" s="251"/>
      <c r="D29" s="24">
        <v>23</v>
      </c>
      <c r="E29" s="100">
        <v>0</v>
      </c>
      <c r="F29" s="100">
        <v>0</v>
      </c>
      <c r="G29" s="100">
        <v>0</v>
      </c>
      <c r="H29" s="100">
        <v>0</v>
      </c>
      <c r="I29" s="100">
        <v>0</v>
      </c>
      <c r="J29" s="100">
        <v>362342346</v>
      </c>
      <c r="K29" s="44">
        <f t="shared" si="0"/>
        <v>362342346</v>
      </c>
      <c r="L29" s="100">
        <v>414927</v>
      </c>
      <c r="M29" s="44">
        <f t="shared" si="1"/>
        <v>362757273</v>
      </c>
      <c r="X29" s="16"/>
      <c r="Y29" s="16"/>
      <c r="Z29" s="16"/>
      <c r="AA29" s="16"/>
      <c r="AB29" s="16"/>
      <c r="AC29" s="16"/>
      <c r="AD29" s="16"/>
      <c r="AE29" s="16"/>
      <c r="AF29" s="25"/>
    </row>
    <row r="30" spans="1:32" ht="23.45" customHeight="1" x14ac:dyDescent="0.25">
      <c r="A30" s="250" t="s">
        <v>379</v>
      </c>
      <c r="B30" s="250"/>
      <c r="C30" s="250"/>
      <c r="D30" s="24">
        <v>24</v>
      </c>
      <c r="E30" s="44">
        <f>E31+E32+E33+E34</f>
        <v>0</v>
      </c>
      <c r="F30" s="44">
        <f t="shared" ref="F30:L30" si="10">F31+F32+F33+F34</f>
        <v>0</v>
      </c>
      <c r="G30" s="44">
        <f t="shared" si="10"/>
        <v>130012326</v>
      </c>
      <c r="H30" s="44">
        <f t="shared" si="10"/>
        <v>0</v>
      </c>
      <c r="I30" s="44">
        <f t="shared" si="10"/>
        <v>0</v>
      </c>
      <c r="J30" s="44">
        <f t="shared" si="10"/>
        <v>0</v>
      </c>
      <c r="K30" s="44">
        <f t="shared" si="0"/>
        <v>130012326</v>
      </c>
      <c r="L30" s="44">
        <f t="shared" si="10"/>
        <v>2429</v>
      </c>
      <c r="M30" s="44">
        <f t="shared" si="1"/>
        <v>130014755</v>
      </c>
      <c r="X30" s="16"/>
      <c r="Y30" s="16"/>
      <c r="Z30" s="16"/>
      <c r="AA30" s="16"/>
      <c r="AB30" s="16"/>
      <c r="AC30" s="16"/>
      <c r="AD30" s="16"/>
      <c r="AE30" s="16"/>
      <c r="AF30" s="25"/>
    </row>
    <row r="31" spans="1:32" ht="34.15" customHeight="1" x14ac:dyDescent="0.25">
      <c r="A31" s="251" t="s">
        <v>380</v>
      </c>
      <c r="B31" s="251"/>
      <c r="C31" s="251"/>
      <c r="D31" s="24">
        <v>25</v>
      </c>
      <c r="E31" s="100">
        <v>0</v>
      </c>
      <c r="F31" s="100">
        <v>0</v>
      </c>
      <c r="G31" s="100">
        <v>-3889180</v>
      </c>
      <c r="H31" s="100">
        <v>0</v>
      </c>
      <c r="I31" s="100">
        <v>0</v>
      </c>
      <c r="J31" s="100">
        <v>0</v>
      </c>
      <c r="K31" s="44">
        <f t="shared" si="0"/>
        <v>-3889180</v>
      </c>
      <c r="L31" s="100">
        <v>6012</v>
      </c>
      <c r="M31" s="44">
        <f t="shared" si="1"/>
        <v>-3883168</v>
      </c>
      <c r="X31" s="16"/>
      <c r="Y31" s="16"/>
      <c r="Z31" s="16"/>
      <c r="AA31" s="16"/>
      <c r="AB31" s="16"/>
      <c r="AC31" s="16"/>
      <c r="AD31" s="16"/>
      <c r="AE31" s="16"/>
      <c r="AF31" s="25"/>
    </row>
    <row r="32" spans="1:32" ht="33" customHeight="1" x14ac:dyDescent="0.25">
      <c r="A32" s="251" t="s">
        <v>381</v>
      </c>
      <c r="B32" s="251"/>
      <c r="C32" s="251"/>
      <c r="D32" s="24">
        <v>26</v>
      </c>
      <c r="E32" s="100">
        <v>0</v>
      </c>
      <c r="F32" s="100">
        <v>0</v>
      </c>
      <c r="G32" s="100">
        <v>160194552</v>
      </c>
      <c r="H32" s="100">
        <v>0</v>
      </c>
      <c r="I32" s="100">
        <v>0</v>
      </c>
      <c r="J32" s="100">
        <v>0</v>
      </c>
      <c r="K32" s="44">
        <f t="shared" si="0"/>
        <v>160194552</v>
      </c>
      <c r="L32" s="100">
        <v>-6985</v>
      </c>
      <c r="M32" s="44">
        <f t="shared" si="1"/>
        <v>160187567</v>
      </c>
      <c r="X32" s="16"/>
      <c r="Y32" s="16"/>
      <c r="Z32" s="16"/>
      <c r="AA32" s="16"/>
      <c r="AB32" s="16"/>
      <c r="AC32" s="16"/>
      <c r="AD32" s="16"/>
      <c r="AE32" s="16"/>
      <c r="AF32" s="25"/>
    </row>
    <row r="33" spans="1:32" ht="33.6" customHeight="1" x14ac:dyDescent="0.25">
      <c r="A33" s="251" t="s">
        <v>382</v>
      </c>
      <c r="B33" s="251"/>
      <c r="C33" s="251"/>
      <c r="D33" s="24">
        <v>27</v>
      </c>
      <c r="E33" s="100">
        <v>0</v>
      </c>
      <c r="F33" s="100">
        <v>0</v>
      </c>
      <c r="G33" s="100">
        <v>-25615096</v>
      </c>
      <c r="H33" s="100">
        <v>0</v>
      </c>
      <c r="I33" s="100">
        <v>0</v>
      </c>
      <c r="J33" s="100">
        <v>0</v>
      </c>
      <c r="K33" s="44">
        <f t="shared" si="0"/>
        <v>-25615096</v>
      </c>
      <c r="L33" s="100">
        <v>0</v>
      </c>
      <c r="M33" s="44">
        <f t="shared" si="1"/>
        <v>-25615096</v>
      </c>
      <c r="X33" s="16"/>
      <c r="Y33" s="16"/>
      <c r="Z33" s="16"/>
      <c r="AA33" s="16"/>
      <c r="AB33" s="16"/>
      <c r="AC33" s="16"/>
      <c r="AD33" s="16"/>
      <c r="AE33" s="16"/>
      <c r="AF33" s="25"/>
    </row>
    <row r="34" spans="1:32" ht="21.6" customHeight="1" x14ac:dyDescent="0.25">
      <c r="A34" s="251" t="s">
        <v>383</v>
      </c>
      <c r="B34" s="251"/>
      <c r="C34" s="251"/>
      <c r="D34" s="24">
        <v>28</v>
      </c>
      <c r="E34" s="100">
        <v>0</v>
      </c>
      <c r="F34" s="100">
        <v>0</v>
      </c>
      <c r="G34" s="100">
        <v>-677950</v>
      </c>
      <c r="H34" s="100">
        <v>0</v>
      </c>
      <c r="I34" s="100">
        <v>0</v>
      </c>
      <c r="J34" s="100">
        <v>0</v>
      </c>
      <c r="K34" s="44">
        <f t="shared" si="0"/>
        <v>-677950</v>
      </c>
      <c r="L34" s="100">
        <v>3402</v>
      </c>
      <c r="M34" s="44">
        <f t="shared" si="1"/>
        <v>-674548</v>
      </c>
      <c r="X34" s="16"/>
      <c r="Y34" s="16"/>
      <c r="Z34" s="16"/>
      <c r="AA34" s="16"/>
      <c r="AB34" s="16"/>
      <c r="AC34" s="16"/>
      <c r="AD34" s="16"/>
      <c r="AE34" s="16"/>
      <c r="AF34" s="25"/>
    </row>
    <row r="35" spans="1:32" ht="25.9" customHeight="1" x14ac:dyDescent="0.25">
      <c r="A35" s="250" t="s">
        <v>384</v>
      </c>
      <c r="B35" s="250"/>
      <c r="C35" s="250"/>
      <c r="D35" s="24">
        <v>29</v>
      </c>
      <c r="E35" s="44">
        <f>E36+E37+E38+E39</f>
        <v>0</v>
      </c>
      <c r="F35" s="44">
        <f t="shared" ref="F35:L35" si="11">F36+F37+F38+F39</f>
        <v>0</v>
      </c>
      <c r="G35" s="44">
        <f t="shared" si="11"/>
        <v>-2028684</v>
      </c>
      <c r="H35" s="44">
        <f t="shared" si="11"/>
        <v>0</v>
      </c>
      <c r="I35" s="44">
        <f t="shared" si="11"/>
        <v>331372637</v>
      </c>
      <c r="J35" s="44">
        <f t="shared" si="11"/>
        <v>-327902069</v>
      </c>
      <c r="K35" s="44">
        <f t="shared" si="0"/>
        <v>1441884</v>
      </c>
      <c r="L35" s="44">
        <f t="shared" si="11"/>
        <v>-2900524</v>
      </c>
      <c r="M35" s="44">
        <f t="shared" si="1"/>
        <v>-1458640</v>
      </c>
      <c r="X35" s="16"/>
      <c r="Y35" s="16"/>
      <c r="Z35" s="16"/>
      <c r="AA35" s="16"/>
      <c r="AB35" s="16"/>
      <c r="AC35" s="16"/>
      <c r="AD35" s="16"/>
      <c r="AE35" s="16"/>
      <c r="AF35" s="25"/>
    </row>
    <row r="36" spans="1:32" ht="27" customHeight="1" x14ac:dyDescent="0.25">
      <c r="A36" s="251" t="s">
        <v>385</v>
      </c>
      <c r="B36" s="251"/>
      <c r="C36" s="251"/>
      <c r="D36" s="24">
        <v>30</v>
      </c>
      <c r="E36" s="100">
        <v>0</v>
      </c>
      <c r="F36" s="100">
        <v>0</v>
      </c>
      <c r="G36" s="100">
        <v>0</v>
      </c>
      <c r="H36" s="100">
        <v>0</v>
      </c>
      <c r="I36" s="100">
        <v>0</v>
      </c>
      <c r="J36" s="100">
        <v>0</v>
      </c>
      <c r="K36" s="44">
        <f t="shared" si="0"/>
        <v>0</v>
      </c>
      <c r="L36" s="100">
        <v>0</v>
      </c>
      <c r="M36" s="44">
        <f t="shared" si="1"/>
        <v>0</v>
      </c>
      <c r="X36" s="16"/>
      <c r="Y36" s="16"/>
      <c r="Z36" s="16"/>
      <c r="AA36" s="16"/>
      <c r="AB36" s="16"/>
      <c r="AC36" s="16"/>
      <c r="AD36" s="16"/>
      <c r="AE36" s="16"/>
      <c r="AF36" s="25"/>
    </row>
    <row r="37" spans="1:32" x14ac:dyDescent="0.25">
      <c r="A37" s="251" t="s">
        <v>386</v>
      </c>
      <c r="B37" s="251"/>
      <c r="C37" s="251"/>
      <c r="D37" s="24">
        <v>31</v>
      </c>
      <c r="E37" s="100">
        <v>0</v>
      </c>
      <c r="F37" s="100">
        <v>0</v>
      </c>
      <c r="G37" s="100">
        <v>0</v>
      </c>
      <c r="H37" s="100">
        <v>0</v>
      </c>
      <c r="I37" s="100">
        <v>1131514</v>
      </c>
      <c r="J37" s="100">
        <v>0</v>
      </c>
      <c r="K37" s="44">
        <f t="shared" si="0"/>
        <v>1131514</v>
      </c>
      <c r="L37" s="100">
        <v>-2785495</v>
      </c>
      <c r="M37" s="44">
        <f t="shared" si="1"/>
        <v>-1653981</v>
      </c>
      <c r="X37" s="16"/>
      <c r="Y37" s="16"/>
      <c r="Z37" s="16"/>
      <c r="AA37" s="16"/>
      <c r="AB37" s="16"/>
      <c r="AC37" s="16"/>
      <c r="AD37" s="16"/>
      <c r="AE37" s="16"/>
      <c r="AF37" s="25"/>
    </row>
    <row r="38" spans="1:32" x14ac:dyDescent="0.25">
      <c r="A38" s="251" t="s">
        <v>387</v>
      </c>
      <c r="B38" s="251"/>
      <c r="C38" s="251"/>
      <c r="D38" s="24">
        <v>32</v>
      </c>
      <c r="E38" s="100">
        <v>0</v>
      </c>
      <c r="F38" s="100">
        <v>0</v>
      </c>
      <c r="G38" s="100">
        <v>0</v>
      </c>
      <c r="H38" s="100">
        <v>0</v>
      </c>
      <c r="I38" s="100">
        <v>0</v>
      </c>
      <c r="J38" s="100">
        <v>0</v>
      </c>
      <c r="K38" s="44">
        <f t="shared" si="0"/>
        <v>0</v>
      </c>
      <c r="L38" s="100">
        <v>-134972</v>
      </c>
      <c r="M38" s="44">
        <f t="shared" si="1"/>
        <v>-134972</v>
      </c>
      <c r="X38" s="16"/>
      <c r="Y38" s="16"/>
      <c r="Z38" s="16"/>
      <c r="AA38" s="16"/>
      <c r="AB38" s="16"/>
      <c r="AC38" s="16"/>
      <c r="AD38" s="16"/>
      <c r="AE38" s="16"/>
      <c r="AF38" s="25"/>
    </row>
    <row r="39" spans="1:32" x14ac:dyDescent="0.25">
      <c r="A39" s="251" t="s">
        <v>388</v>
      </c>
      <c r="B39" s="251"/>
      <c r="C39" s="251"/>
      <c r="D39" s="24">
        <v>33</v>
      </c>
      <c r="E39" s="100">
        <v>0</v>
      </c>
      <c r="F39" s="100">
        <v>0</v>
      </c>
      <c r="G39" s="100">
        <v>-2028684</v>
      </c>
      <c r="H39" s="100">
        <v>0</v>
      </c>
      <c r="I39" s="100">
        <v>330241123</v>
      </c>
      <c r="J39" s="100">
        <v>-327902069</v>
      </c>
      <c r="K39" s="44">
        <f t="shared" si="0"/>
        <v>310370</v>
      </c>
      <c r="L39" s="100">
        <v>19943</v>
      </c>
      <c r="M39" s="44">
        <f t="shared" si="1"/>
        <v>330313</v>
      </c>
      <c r="X39" s="16"/>
      <c r="Y39" s="16"/>
      <c r="Z39" s="16"/>
      <c r="AA39" s="16"/>
      <c r="AB39" s="16"/>
      <c r="AC39" s="16"/>
      <c r="AD39" s="16"/>
      <c r="AE39" s="16"/>
      <c r="AF39" s="25"/>
    </row>
    <row r="40" spans="1:32" ht="30" customHeight="1" x14ac:dyDescent="0.25">
      <c r="A40" s="250" t="s">
        <v>389</v>
      </c>
      <c r="B40" s="250"/>
      <c r="C40" s="250"/>
      <c r="D40" s="24">
        <v>34</v>
      </c>
      <c r="E40" s="44">
        <f>E35+E28+E27</f>
        <v>589325800</v>
      </c>
      <c r="F40" s="44">
        <f t="shared" ref="F40:J40" si="12">F35+F28+F27</f>
        <v>681482525</v>
      </c>
      <c r="G40" s="44">
        <f t="shared" si="12"/>
        <v>696433265</v>
      </c>
      <c r="H40" s="44">
        <f t="shared" si="12"/>
        <v>402038575</v>
      </c>
      <c r="I40" s="44">
        <f t="shared" si="12"/>
        <v>1869525854</v>
      </c>
      <c r="J40" s="44">
        <f t="shared" si="12"/>
        <v>362342346</v>
      </c>
      <c r="K40" s="44">
        <f t="shared" si="0"/>
        <v>4601148365</v>
      </c>
      <c r="L40" s="44">
        <f t="shared" ref="L40" si="13">L35+L28+L27</f>
        <v>10171273</v>
      </c>
      <c r="M40" s="44">
        <f t="shared" si="1"/>
        <v>4611319638</v>
      </c>
      <c r="X40" s="16"/>
      <c r="Y40" s="16"/>
      <c r="Z40" s="16"/>
      <c r="AA40" s="16"/>
      <c r="AB40" s="16"/>
      <c r="AC40" s="16"/>
      <c r="AD40" s="16"/>
      <c r="AE40" s="16"/>
      <c r="AF40" s="25"/>
    </row>
    <row r="41" spans="1:32" x14ac:dyDescent="0.25">
      <c r="M41" s="16"/>
      <c r="X41" s="16"/>
      <c r="Y41" s="16"/>
      <c r="Z41" s="16"/>
      <c r="AA41" s="16"/>
      <c r="AB41" s="16"/>
      <c r="AC41" s="16"/>
      <c r="AD41" s="16"/>
      <c r="AE41" s="25"/>
    </row>
    <row r="42" spans="1:32" x14ac:dyDescent="0.25">
      <c r="X42" s="16"/>
      <c r="Y42" s="16"/>
      <c r="Z42" s="16"/>
      <c r="AA42" s="16"/>
      <c r="AB42" s="16"/>
      <c r="AC42" s="16"/>
      <c r="AD42" s="16"/>
      <c r="AE42" s="16"/>
      <c r="AF42" s="25"/>
    </row>
    <row r="43" spans="1:32" x14ac:dyDescent="0.25">
      <c r="X43" s="16"/>
      <c r="Y43" s="16"/>
      <c r="Z43" s="16"/>
      <c r="AA43" s="16"/>
      <c r="AB43" s="16"/>
      <c r="AC43" s="16"/>
      <c r="AD43" s="16"/>
      <c r="AE43" s="16"/>
      <c r="AF43" s="25"/>
    </row>
  </sheetData>
  <sheetProtection algorithmName="SHA-512" hashValue="PU/sM9GDwgfOjxfdnXrtElRh9jSIAe+a2uSBjwKqAHySFLK3ZTeqsRrkoODaLlULrSZBgaz6AAVGUGPKMWy+hQ==" saltValue="0m1O/k8EnMn7BEglSAyZkQ==" spinCount="100000" sheet="1" objects="1" scenarios="1"/>
  <mergeCells count="43">
    <mergeCell ref="A36:C36"/>
    <mergeCell ref="A37:C37"/>
    <mergeCell ref="A38:C38"/>
    <mergeCell ref="A39:C39"/>
    <mergeCell ref="A40:C40"/>
    <mergeCell ref="A35:C35"/>
    <mergeCell ref="A24:C24"/>
    <mergeCell ref="A25:C25"/>
    <mergeCell ref="A26:C26"/>
    <mergeCell ref="A27:C27"/>
    <mergeCell ref="A28:C28"/>
    <mergeCell ref="A29:C29"/>
    <mergeCell ref="A30:C30"/>
    <mergeCell ref="A31:C31"/>
    <mergeCell ref="A32:C32"/>
    <mergeCell ref="A33:C33"/>
    <mergeCell ref="A34:C34"/>
    <mergeCell ref="A23:C23"/>
    <mergeCell ref="A12:C12"/>
    <mergeCell ref="A13:C13"/>
    <mergeCell ref="A14:C14"/>
    <mergeCell ref="A15:C15"/>
    <mergeCell ref="A16:C16"/>
    <mergeCell ref="A17:C17"/>
    <mergeCell ref="A18:C18"/>
    <mergeCell ref="A19:C19"/>
    <mergeCell ref="A20:C20"/>
    <mergeCell ref="A21:C21"/>
    <mergeCell ref="A22:C22"/>
    <mergeCell ref="A11:C11"/>
    <mergeCell ref="A1:M1"/>
    <mergeCell ref="A2:M2"/>
    <mergeCell ref="L3:M3"/>
    <mergeCell ref="A4:C5"/>
    <mergeCell ref="D4:D5"/>
    <mergeCell ref="E4:K4"/>
    <mergeCell ref="L4:L5"/>
    <mergeCell ref="M4:M5"/>
    <mergeCell ref="A6:C6"/>
    <mergeCell ref="A7:C7"/>
    <mergeCell ref="A8:C8"/>
    <mergeCell ref="A9:C9"/>
    <mergeCell ref="A10:C10"/>
  </mergeCells>
  <dataValidations count="1">
    <dataValidation allowBlank="1" sqref="O6:P6 B1:K1 A6:M6 A1:A5 N1:P5 B3:M5 Q42:IV1048576 A42:P65536 A41:IU41 Q1:IV40 A7:P40" xr:uid="{00000000-0002-0000-0400-000000000000}"/>
  </dataValidations>
  <pageMargins left="0.7" right="0.7" top="0.75" bottom="0.75" header="0.3" footer="0.3"/>
  <pageSetup paperSize="9"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28"/>
  <sheetViews>
    <sheetView zoomScale="80" zoomScaleNormal="80" workbookViewId="0">
      <selection activeCell="G296" sqref="G296"/>
    </sheetView>
  </sheetViews>
  <sheetFormatPr defaultRowHeight="15" x14ac:dyDescent="0.25"/>
  <cols>
    <col min="1" max="1" width="28.140625" customWidth="1"/>
    <col min="9" max="9" width="37.42578125" customWidth="1"/>
    <col min="10" max="10" width="86.85546875" customWidth="1"/>
  </cols>
  <sheetData>
    <row r="1" spans="1:10" x14ac:dyDescent="0.25">
      <c r="A1" s="252" t="s">
        <v>442</v>
      </c>
      <c r="B1" s="253"/>
      <c r="C1" s="253"/>
      <c r="D1" s="253"/>
      <c r="E1" s="253"/>
      <c r="F1" s="253"/>
      <c r="G1" s="253"/>
      <c r="H1" s="253"/>
      <c r="I1" s="253"/>
      <c r="J1" s="253"/>
    </row>
    <row r="2" spans="1:10" x14ac:dyDescent="0.25">
      <c r="A2" s="253"/>
      <c r="B2" s="253"/>
      <c r="C2" s="253"/>
      <c r="D2" s="253"/>
      <c r="E2" s="253"/>
      <c r="F2" s="253"/>
      <c r="G2" s="253"/>
      <c r="H2" s="253"/>
      <c r="I2" s="253"/>
      <c r="J2" s="253"/>
    </row>
    <row r="3" spans="1:10" x14ac:dyDescent="0.25">
      <c r="A3" s="253"/>
      <c r="B3" s="253"/>
      <c r="C3" s="253"/>
      <c r="D3" s="253"/>
      <c r="E3" s="253"/>
      <c r="F3" s="253"/>
      <c r="G3" s="253"/>
      <c r="H3" s="253"/>
      <c r="I3" s="253"/>
      <c r="J3" s="253"/>
    </row>
    <row r="4" spans="1:10" x14ac:dyDescent="0.25">
      <c r="A4" s="253"/>
      <c r="B4" s="253"/>
      <c r="C4" s="253"/>
      <c r="D4" s="253"/>
      <c r="E4" s="253"/>
      <c r="F4" s="253"/>
      <c r="G4" s="253"/>
      <c r="H4" s="253"/>
      <c r="I4" s="253"/>
      <c r="J4" s="253"/>
    </row>
    <row r="5" spans="1:10" x14ac:dyDescent="0.25">
      <c r="A5" s="253"/>
      <c r="B5" s="253"/>
      <c r="C5" s="253"/>
      <c r="D5" s="253"/>
      <c r="E5" s="253"/>
      <c r="F5" s="253"/>
      <c r="G5" s="253"/>
      <c r="H5" s="253"/>
      <c r="I5" s="253"/>
      <c r="J5" s="253"/>
    </row>
    <row r="6" spans="1:10" x14ac:dyDescent="0.25">
      <c r="A6" s="253"/>
      <c r="B6" s="253"/>
      <c r="C6" s="253"/>
      <c r="D6" s="253"/>
      <c r="E6" s="253"/>
      <c r="F6" s="253"/>
      <c r="G6" s="253"/>
      <c r="H6" s="253"/>
      <c r="I6" s="253"/>
      <c r="J6" s="253"/>
    </row>
    <row r="7" spans="1:10" x14ac:dyDescent="0.25">
      <c r="A7" s="253"/>
      <c r="B7" s="253"/>
      <c r="C7" s="253"/>
      <c r="D7" s="253"/>
      <c r="E7" s="253"/>
      <c r="F7" s="253"/>
      <c r="G7" s="253"/>
      <c r="H7" s="253"/>
      <c r="I7" s="253"/>
      <c r="J7" s="253"/>
    </row>
    <row r="8" spans="1:10" x14ac:dyDescent="0.25">
      <c r="A8" s="253"/>
      <c r="B8" s="253"/>
      <c r="C8" s="253"/>
      <c r="D8" s="253"/>
      <c r="E8" s="253"/>
      <c r="F8" s="253"/>
      <c r="G8" s="253"/>
      <c r="H8" s="253"/>
      <c r="I8" s="253"/>
      <c r="J8" s="253"/>
    </row>
    <row r="9" spans="1:10" x14ac:dyDescent="0.25">
      <c r="A9" s="253"/>
      <c r="B9" s="253"/>
      <c r="C9" s="253"/>
      <c r="D9" s="253"/>
      <c r="E9" s="253"/>
      <c r="F9" s="253"/>
      <c r="G9" s="253"/>
      <c r="H9" s="253"/>
      <c r="I9" s="253"/>
      <c r="J9" s="253"/>
    </row>
    <row r="10" spans="1:10" x14ac:dyDescent="0.25">
      <c r="A10" s="253"/>
      <c r="B10" s="253"/>
      <c r="C10" s="253"/>
      <c r="D10" s="253"/>
      <c r="E10" s="253"/>
      <c r="F10" s="253"/>
      <c r="G10" s="253"/>
      <c r="H10" s="253"/>
      <c r="I10" s="253"/>
      <c r="J10" s="253"/>
    </row>
    <row r="11" spans="1:10" x14ac:dyDescent="0.25">
      <c r="A11" s="253"/>
      <c r="B11" s="253"/>
      <c r="C11" s="253"/>
      <c r="D11" s="253"/>
      <c r="E11" s="253"/>
      <c r="F11" s="253"/>
      <c r="G11" s="253"/>
      <c r="H11" s="253"/>
      <c r="I11" s="253"/>
      <c r="J11" s="253"/>
    </row>
    <row r="12" spans="1:10" x14ac:dyDescent="0.25">
      <c r="A12" s="253"/>
      <c r="B12" s="253"/>
      <c r="C12" s="253"/>
      <c r="D12" s="253"/>
      <c r="E12" s="253"/>
      <c r="F12" s="253"/>
      <c r="G12" s="253"/>
      <c r="H12" s="253"/>
      <c r="I12" s="253"/>
      <c r="J12" s="253"/>
    </row>
    <row r="13" spans="1:10" x14ac:dyDescent="0.25">
      <c r="A13" s="253"/>
      <c r="B13" s="253"/>
      <c r="C13" s="253"/>
      <c r="D13" s="253"/>
      <c r="E13" s="253"/>
      <c r="F13" s="253"/>
      <c r="G13" s="253"/>
      <c r="H13" s="253"/>
      <c r="I13" s="253"/>
      <c r="J13" s="253"/>
    </row>
    <row r="14" spans="1:10" x14ac:dyDescent="0.25">
      <c r="A14" s="253"/>
      <c r="B14" s="253"/>
      <c r="C14" s="253"/>
      <c r="D14" s="253"/>
      <c r="E14" s="253"/>
      <c r="F14" s="253"/>
      <c r="G14" s="253"/>
      <c r="H14" s="253"/>
      <c r="I14" s="253"/>
      <c r="J14" s="253"/>
    </row>
    <row r="15" spans="1:10" x14ac:dyDescent="0.25">
      <c r="A15" s="253"/>
      <c r="B15" s="253"/>
      <c r="C15" s="253"/>
      <c r="D15" s="253"/>
      <c r="E15" s="253"/>
      <c r="F15" s="253"/>
      <c r="G15" s="253"/>
      <c r="H15" s="253"/>
      <c r="I15" s="253"/>
      <c r="J15" s="253"/>
    </row>
    <row r="16" spans="1:10" x14ac:dyDescent="0.25">
      <c r="A16" s="253"/>
      <c r="B16" s="253"/>
      <c r="C16" s="253"/>
      <c r="D16" s="253"/>
      <c r="E16" s="253"/>
      <c r="F16" s="253"/>
      <c r="G16" s="253"/>
      <c r="H16" s="253"/>
      <c r="I16" s="253"/>
      <c r="J16" s="253"/>
    </row>
    <row r="17" spans="1:10" x14ac:dyDescent="0.25">
      <c r="A17" s="253"/>
      <c r="B17" s="253"/>
      <c r="C17" s="253"/>
      <c r="D17" s="253"/>
      <c r="E17" s="253"/>
      <c r="F17" s="253"/>
      <c r="G17" s="253"/>
      <c r="H17" s="253"/>
      <c r="I17" s="253"/>
      <c r="J17" s="253"/>
    </row>
    <row r="18" spans="1:10" x14ac:dyDescent="0.25">
      <c r="A18" s="253"/>
      <c r="B18" s="253"/>
      <c r="C18" s="253"/>
      <c r="D18" s="253"/>
      <c r="E18" s="253"/>
      <c r="F18" s="253"/>
      <c r="G18" s="253"/>
      <c r="H18" s="253"/>
      <c r="I18" s="253"/>
      <c r="J18" s="253"/>
    </row>
    <row r="19" spans="1:10" x14ac:dyDescent="0.25">
      <c r="A19" s="253"/>
      <c r="B19" s="253"/>
      <c r="C19" s="253"/>
      <c r="D19" s="253"/>
      <c r="E19" s="253"/>
      <c r="F19" s="253"/>
      <c r="G19" s="253"/>
      <c r="H19" s="253"/>
      <c r="I19" s="253"/>
      <c r="J19" s="253"/>
    </row>
    <row r="20" spans="1:10" x14ac:dyDescent="0.25">
      <c r="A20" s="253"/>
      <c r="B20" s="253"/>
      <c r="C20" s="253"/>
      <c r="D20" s="253"/>
      <c r="E20" s="253"/>
      <c r="F20" s="253"/>
      <c r="G20" s="253"/>
      <c r="H20" s="253"/>
      <c r="I20" s="253"/>
      <c r="J20" s="253"/>
    </row>
    <row r="21" spans="1:10" x14ac:dyDescent="0.25">
      <c r="A21" s="253"/>
      <c r="B21" s="253"/>
      <c r="C21" s="253"/>
      <c r="D21" s="253"/>
      <c r="E21" s="253"/>
      <c r="F21" s="253"/>
      <c r="G21" s="253"/>
      <c r="H21" s="253"/>
      <c r="I21" s="253"/>
      <c r="J21" s="253"/>
    </row>
    <row r="22" spans="1:10" x14ac:dyDescent="0.25">
      <c r="A22" s="253"/>
      <c r="B22" s="253"/>
      <c r="C22" s="253"/>
      <c r="D22" s="253"/>
      <c r="E22" s="253"/>
      <c r="F22" s="253"/>
      <c r="G22" s="253"/>
      <c r="H22" s="253"/>
      <c r="I22" s="253"/>
      <c r="J22" s="253"/>
    </row>
    <row r="23" spans="1:10" x14ac:dyDescent="0.25">
      <c r="A23" s="253"/>
      <c r="B23" s="253"/>
      <c r="C23" s="253"/>
      <c r="D23" s="253"/>
      <c r="E23" s="253"/>
      <c r="F23" s="253"/>
      <c r="G23" s="253"/>
      <c r="H23" s="253"/>
      <c r="I23" s="253"/>
      <c r="J23" s="253"/>
    </row>
    <row r="24" spans="1:10" x14ac:dyDescent="0.25">
      <c r="A24" s="253"/>
      <c r="B24" s="253"/>
      <c r="C24" s="253"/>
      <c r="D24" s="253"/>
      <c r="E24" s="253"/>
      <c r="F24" s="253"/>
      <c r="G24" s="253"/>
      <c r="H24" s="253"/>
      <c r="I24" s="253"/>
      <c r="J24" s="253"/>
    </row>
    <row r="25" spans="1:10" x14ac:dyDescent="0.25">
      <c r="A25" s="253"/>
      <c r="B25" s="253"/>
      <c r="C25" s="253"/>
      <c r="D25" s="253"/>
      <c r="E25" s="253"/>
      <c r="F25" s="253"/>
      <c r="G25" s="253"/>
      <c r="H25" s="253"/>
      <c r="I25" s="253"/>
      <c r="J25" s="253"/>
    </row>
    <row r="26" spans="1:10" x14ac:dyDescent="0.25">
      <c r="A26" s="253"/>
      <c r="B26" s="253"/>
      <c r="C26" s="253"/>
      <c r="D26" s="253"/>
      <c r="E26" s="253"/>
      <c r="F26" s="253"/>
      <c r="G26" s="253"/>
      <c r="H26" s="253"/>
      <c r="I26" s="253"/>
      <c r="J26" s="253"/>
    </row>
    <row r="27" spans="1:10" x14ac:dyDescent="0.25">
      <c r="A27" s="253"/>
      <c r="B27" s="253"/>
      <c r="C27" s="253"/>
      <c r="D27" s="253"/>
      <c r="E27" s="253"/>
      <c r="F27" s="253"/>
      <c r="G27" s="253"/>
      <c r="H27" s="253"/>
      <c r="I27" s="253"/>
      <c r="J27" s="253"/>
    </row>
    <row r="28" spans="1:10" x14ac:dyDescent="0.25">
      <c r="A28" s="253"/>
      <c r="B28" s="253"/>
      <c r="C28" s="253"/>
      <c r="D28" s="253"/>
      <c r="E28" s="253"/>
      <c r="F28" s="253"/>
      <c r="G28" s="253"/>
      <c r="H28" s="253"/>
      <c r="I28" s="253"/>
      <c r="J28" s="253"/>
    </row>
    <row r="29" spans="1:10" x14ac:dyDescent="0.25">
      <c r="A29" s="253"/>
      <c r="B29" s="253"/>
      <c r="C29" s="253"/>
      <c r="D29" s="253"/>
      <c r="E29" s="253"/>
      <c r="F29" s="253"/>
      <c r="G29" s="253"/>
      <c r="H29" s="253"/>
      <c r="I29" s="253"/>
      <c r="J29" s="253"/>
    </row>
    <row r="30" spans="1:10" ht="270" customHeight="1" x14ac:dyDescent="0.25">
      <c r="A30" s="253"/>
      <c r="B30" s="253"/>
      <c r="C30" s="253"/>
      <c r="D30" s="253"/>
      <c r="E30" s="253"/>
      <c r="F30" s="253"/>
      <c r="G30" s="253"/>
      <c r="H30" s="253"/>
      <c r="I30" s="253"/>
      <c r="J30" s="253"/>
    </row>
    <row r="31" spans="1:10" ht="51" customHeight="1" x14ac:dyDescent="0.25"/>
    <row r="32" spans="1:10" x14ac:dyDescent="0.25">
      <c r="A32" s="133" t="s">
        <v>690</v>
      </c>
    </row>
    <row r="33" spans="1:1" x14ac:dyDescent="0.25">
      <c r="A33" s="134"/>
    </row>
    <row r="34" spans="1:1" x14ac:dyDescent="0.25">
      <c r="A34" s="134" t="s">
        <v>691</v>
      </c>
    </row>
    <row r="35" spans="1:1" x14ac:dyDescent="0.25">
      <c r="A35" s="134"/>
    </row>
    <row r="36" spans="1:1" x14ac:dyDescent="0.25">
      <c r="A36" s="134" t="s">
        <v>692</v>
      </c>
    </row>
    <row r="37" spans="1:1" x14ac:dyDescent="0.25">
      <c r="A37" s="134"/>
    </row>
    <row r="38" spans="1:1" x14ac:dyDescent="0.25">
      <c r="A38" s="134" t="s">
        <v>693</v>
      </c>
    </row>
    <row r="39" spans="1:1" x14ac:dyDescent="0.25">
      <c r="A39" s="134"/>
    </row>
    <row r="40" spans="1:1" x14ac:dyDescent="0.25">
      <c r="A40" s="134" t="s">
        <v>694</v>
      </c>
    </row>
    <row r="41" spans="1:1" x14ac:dyDescent="0.25">
      <c r="A41" s="134" t="s">
        <v>695</v>
      </c>
    </row>
    <row r="42" spans="1:1" x14ac:dyDescent="0.25">
      <c r="A42" s="134"/>
    </row>
    <row r="43" spans="1:1" x14ac:dyDescent="0.25">
      <c r="A43" s="134" t="s">
        <v>696</v>
      </c>
    </row>
    <row r="44" spans="1:1" x14ac:dyDescent="0.25">
      <c r="A44" s="134"/>
    </row>
    <row r="45" spans="1:1" x14ac:dyDescent="0.25">
      <c r="A45" s="134" t="s">
        <v>697</v>
      </c>
    </row>
    <row r="46" spans="1:1" x14ac:dyDescent="0.25">
      <c r="A46" s="134"/>
    </row>
    <row r="47" spans="1:1" x14ac:dyDescent="0.25">
      <c r="A47" s="134" t="s">
        <v>698</v>
      </c>
    </row>
    <row r="48" spans="1:1" x14ac:dyDescent="0.25">
      <c r="A48" s="134"/>
    </row>
    <row r="49" spans="1:1" x14ac:dyDescent="0.25">
      <c r="A49" s="134" t="s">
        <v>699</v>
      </c>
    </row>
    <row r="50" spans="1:1" x14ac:dyDescent="0.25">
      <c r="A50" s="134"/>
    </row>
    <row r="51" spans="1:1" x14ac:dyDescent="0.25">
      <c r="A51" s="134" t="s">
        <v>700</v>
      </c>
    </row>
    <row r="52" spans="1:1" x14ac:dyDescent="0.25">
      <c r="A52" s="134"/>
    </row>
    <row r="53" spans="1:1" x14ac:dyDescent="0.25">
      <c r="A53" s="134" t="s">
        <v>701</v>
      </c>
    </row>
    <row r="54" spans="1:1" x14ac:dyDescent="0.25">
      <c r="A54" s="134"/>
    </row>
    <row r="55" spans="1:1" x14ac:dyDescent="0.25">
      <c r="A55" s="134" t="s">
        <v>702</v>
      </c>
    </row>
    <row r="56" spans="1:1" x14ac:dyDescent="0.25">
      <c r="A56" s="134"/>
    </row>
    <row r="57" spans="1:1" x14ac:dyDescent="0.25">
      <c r="A57" s="134" t="s">
        <v>703</v>
      </c>
    </row>
    <row r="58" spans="1:1" x14ac:dyDescent="0.25">
      <c r="A58" s="134"/>
    </row>
    <row r="59" spans="1:1" x14ac:dyDescent="0.25">
      <c r="A59" s="134" t="s">
        <v>704</v>
      </c>
    </row>
    <row r="60" spans="1:1" x14ac:dyDescent="0.25">
      <c r="A60" s="134"/>
    </row>
    <row r="61" spans="1:1" x14ac:dyDescent="0.25">
      <c r="A61" s="134" t="s">
        <v>705</v>
      </c>
    </row>
    <row r="62" spans="1:1" x14ac:dyDescent="0.25">
      <c r="A62" s="134"/>
    </row>
    <row r="63" spans="1:1" x14ac:dyDescent="0.25">
      <c r="A63" s="134" t="s">
        <v>706</v>
      </c>
    </row>
    <row r="64" spans="1:1" x14ac:dyDescent="0.25">
      <c r="A64" s="134"/>
    </row>
    <row r="65" spans="1:1" x14ac:dyDescent="0.25">
      <c r="A65" s="134" t="s">
        <v>707</v>
      </c>
    </row>
    <row r="66" spans="1:1" x14ac:dyDescent="0.25">
      <c r="A66" s="134"/>
    </row>
    <row r="67" spans="1:1" x14ac:dyDescent="0.25">
      <c r="A67" s="134" t="s">
        <v>708</v>
      </c>
    </row>
    <row r="68" spans="1:1" x14ac:dyDescent="0.25">
      <c r="A68" s="134"/>
    </row>
    <row r="69" spans="1:1" x14ac:dyDescent="0.25">
      <c r="A69" s="134" t="s">
        <v>716</v>
      </c>
    </row>
    <row r="70" spans="1:1" x14ac:dyDescent="0.25">
      <c r="A70" s="134"/>
    </row>
    <row r="71" spans="1:1" x14ac:dyDescent="0.25">
      <c r="A71" s="134" t="s">
        <v>717</v>
      </c>
    </row>
    <row r="72" spans="1:1" x14ac:dyDescent="0.25">
      <c r="A72" s="134"/>
    </row>
    <row r="73" spans="1:1" x14ac:dyDescent="0.25">
      <c r="A73" s="134" t="s">
        <v>709</v>
      </c>
    </row>
    <row r="74" spans="1:1" x14ac:dyDescent="0.25">
      <c r="A74" s="134"/>
    </row>
    <row r="75" spans="1:1" x14ac:dyDescent="0.25">
      <c r="A75" s="134" t="s">
        <v>710</v>
      </c>
    </row>
    <row r="76" spans="1:1" x14ac:dyDescent="0.25">
      <c r="A76" s="134"/>
    </row>
    <row r="77" spans="1:1" x14ac:dyDescent="0.25">
      <c r="A77" s="134" t="s">
        <v>711</v>
      </c>
    </row>
    <row r="78" spans="1:1" x14ac:dyDescent="0.25">
      <c r="A78" s="134"/>
    </row>
    <row r="79" spans="1:1" x14ac:dyDescent="0.25">
      <c r="A79" s="134" t="s">
        <v>712</v>
      </c>
    </row>
    <row r="80" spans="1:1" x14ac:dyDescent="0.25">
      <c r="A80" s="134"/>
    </row>
    <row r="81" spans="1:10" x14ac:dyDescent="0.25">
      <c r="A81" s="134" t="s">
        <v>718</v>
      </c>
    </row>
    <row r="82" spans="1:10" x14ac:dyDescent="0.25">
      <c r="A82" s="134"/>
    </row>
    <row r="83" spans="1:10" x14ac:dyDescent="0.25">
      <c r="A83" s="134" t="s">
        <v>713</v>
      </c>
    </row>
    <row r="84" spans="1:10" x14ac:dyDescent="0.25">
      <c r="A84" s="134"/>
    </row>
    <row r="85" spans="1:10" x14ac:dyDescent="0.25">
      <c r="A85" s="134" t="s">
        <v>714</v>
      </c>
    </row>
    <row r="86" spans="1:10" x14ac:dyDescent="0.25">
      <c r="A86" s="134"/>
    </row>
    <row r="87" spans="1:10" x14ac:dyDescent="0.25">
      <c r="A87" s="134" t="s">
        <v>715</v>
      </c>
    </row>
    <row r="89" spans="1:10" ht="33.75" customHeight="1" x14ac:dyDescent="0.25">
      <c r="A89" s="262" t="s">
        <v>686</v>
      </c>
      <c r="B89" s="262"/>
      <c r="C89" s="262"/>
      <c r="D89" s="262"/>
      <c r="E89" s="262"/>
      <c r="F89" s="262"/>
      <c r="G89" s="262"/>
      <c r="H89" s="262"/>
      <c r="I89" s="262"/>
      <c r="J89" s="262"/>
    </row>
    <row r="90" spans="1:10" ht="3" customHeight="1" x14ac:dyDescent="0.25">
      <c r="A90" s="262"/>
      <c r="B90" s="262"/>
      <c r="C90" s="262"/>
      <c r="D90" s="262"/>
      <c r="E90" s="262"/>
      <c r="F90" s="262"/>
      <c r="G90" s="262"/>
      <c r="H90" s="262"/>
      <c r="I90" s="262"/>
      <c r="J90" s="262"/>
    </row>
    <row r="91" spans="1:10" ht="32.25" customHeight="1" x14ac:dyDescent="0.25">
      <c r="A91" s="262" t="s">
        <v>719</v>
      </c>
      <c r="B91" s="262"/>
      <c r="C91" s="262"/>
      <c r="D91" s="262"/>
      <c r="E91" s="262"/>
      <c r="F91" s="262"/>
      <c r="G91" s="262"/>
      <c r="H91" s="262"/>
      <c r="I91" s="262"/>
      <c r="J91" s="262"/>
    </row>
    <row r="92" spans="1:10" ht="51" hidden="1" customHeight="1" x14ac:dyDescent="0.25">
      <c r="A92" s="262"/>
      <c r="B92" s="262"/>
      <c r="C92" s="262"/>
      <c r="D92" s="262"/>
      <c r="E92" s="262"/>
      <c r="F92" s="262"/>
      <c r="G92" s="262"/>
      <c r="H92" s="262"/>
      <c r="I92" s="262"/>
      <c r="J92" s="262"/>
    </row>
    <row r="93" spans="1:10" ht="51" customHeight="1" thickBot="1" x14ac:dyDescent="0.3">
      <c r="A93" s="131" t="s">
        <v>443</v>
      </c>
    </row>
    <row r="94" spans="1:10" ht="25.5" customHeight="1" thickBot="1" x14ac:dyDescent="0.3">
      <c r="A94" s="254" t="s">
        <v>516</v>
      </c>
      <c r="B94" s="255"/>
      <c r="C94" s="256">
        <v>1</v>
      </c>
      <c r="D94" s="258">
        <v>2</v>
      </c>
      <c r="E94" s="258">
        <v>3</v>
      </c>
      <c r="F94" s="258">
        <v>4</v>
      </c>
      <c r="G94" s="258">
        <v>5</v>
      </c>
      <c r="H94" s="260" t="s">
        <v>444</v>
      </c>
      <c r="I94" s="261"/>
    </row>
    <row r="95" spans="1:10" ht="15.75" thickBot="1" x14ac:dyDescent="0.3">
      <c r="A95" s="101" t="s">
        <v>445</v>
      </c>
      <c r="B95" s="102" t="s">
        <v>446</v>
      </c>
      <c r="C95" s="257"/>
      <c r="D95" s="259"/>
      <c r="E95" s="259"/>
      <c r="F95" s="259"/>
      <c r="G95" s="259"/>
      <c r="H95" s="102" t="s">
        <v>446</v>
      </c>
      <c r="I95" s="102" t="s">
        <v>445</v>
      </c>
    </row>
    <row r="96" spans="1:10" ht="23.25" thickBot="1" x14ac:dyDescent="0.3">
      <c r="A96" s="103" t="s">
        <v>447</v>
      </c>
      <c r="B96" s="104" t="s">
        <v>448</v>
      </c>
      <c r="C96" s="104"/>
      <c r="D96" s="104"/>
      <c r="E96" s="104"/>
      <c r="F96" s="104"/>
      <c r="G96" s="104"/>
      <c r="H96" s="104" t="s">
        <v>448</v>
      </c>
      <c r="I96" s="105" t="s">
        <v>449</v>
      </c>
    </row>
    <row r="97" spans="1:9" ht="15.75" thickBot="1" x14ac:dyDescent="0.3">
      <c r="A97" s="106" t="s">
        <v>450</v>
      </c>
      <c r="B97" s="104" t="s">
        <v>451</v>
      </c>
      <c r="C97" s="104"/>
      <c r="D97" s="104"/>
      <c r="E97" s="104"/>
      <c r="F97" s="104"/>
      <c r="G97" s="104"/>
      <c r="H97" s="104"/>
      <c r="I97" s="105"/>
    </row>
    <row r="98" spans="1:9" ht="23.25" thickBot="1" x14ac:dyDescent="0.3">
      <c r="A98" s="106" t="s">
        <v>452</v>
      </c>
      <c r="B98" s="104">
        <v>15.653</v>
      </c>
      <c r="C98" s="104"/>
      <c r="D98" s="104"/>
      <c r="E98" s="104"/>
      <c r="F98" s="104"/>
      <c r="G98" s="104"/>
      <c r="H98" s="104"/>
      <c r="I98" s="105"/>
    </row>
    <row r="99" spans="1:9" ht="15.75" thickBot="1" x14ac:dyDescent="0.3">
      <c r="A99" s="107" t="s">
        <v>453</v>
      </c>
      <c r="B99" s="104">
        <v>-310.733</v>
      </c>
      <c r="C99" s="104"/>
      <c r="D99" s="104"/>
      <c r="E99" s="104"/>
      <c r="F99" s="104"/>
      <c r="G99" s="104"/>
      <c r="H99" s="104"/>
      <c r="I99" s="105"/>
    </row>
    <row r="100" spans="1:9" ht="23.25" thickBot="1" x14ac:dyDescent="0.3">
      <c r="A100" s="107" t="s">
        <v>454</v>
      </c>
      <c r="B100" s="278">
        <v>-66.94</v>
      </c>
      <c r="C100" s="104"/>
      <c r="D100" s="104"/>
      <c r="E100" s="104"/>
      <c r="F100" s="104"/>
      <c r="G100" s="104"/>
      <c r="H100" s="104"/>
      <c r="I100" s="105"/>
    </row>
    <row r="101" spans="1:9" ht="23.25" thickBot="1" x14ac:dyDescent="0.3">
      <c r="A101" s="107" t="s">
        <v>455</v>
      </c>
      <c r="B101" s="104">
        <v>17.248999999999999</v>
      </c>
      <c r="C101" s="104"/>
      <c r="D101" s="104"/>
      <c r="E101" s="104"/>
      <c r="F101" s="104"/>
      <c r="G101" s="104"/>
      <c r="H101" s="104"/>
      <c r="I101" s="105"/>
    </row>
    <row r="102" spans="1:9" ht="15.75" thickBot="1" x14ac:dyDescent="0.3">
      <c r="A102" s="103" t="s">
        <v>456</v>
      </c>
      <c r="B102" s="104">
        <v>480.56</v>
      </c>
      <c r="C102" s="104">
        <v>-7.0529999999999999</v>
      </c>
      <c r="D102" s="104">
        <v>7.3689999999999998</v>
      </c>
      <c r="E102" s="104" t="s">
        <v>457</v>
      </c>
      <c r="F102" s="104" t="s">
        <v>457</v>
      </c>
      <c r="G102" s="104" t="s">
        <v>457</v>
      </c>
      <c r="H102" s="104">
        <v>480.87700000000001</v>
      </c>
      <c r="I102" s="105" t="s">
        <v>458</v>
      </c>
    </row>
    <row r="103" spans="1:9" ht="23.25" thickBot="1" x14ac:dyDescent="0.3">
      <c r="A103" s="106" t="s">
        <v>459</v>
      </c>
      <c r="B103" s="278">
        <v>44.21</v>
      </c>
      <c r="C103" s="104"/>
      <c r="D103" s="104">
        <v>-11.111000000000001</v>
      </c>
      <c r="E103" s="104"/>
      <c r="F103" s="104"/>
      <c r="G103" s="104"/>
      <c r="H103" s="104"/>
      <c r="I103" s="105"/>
    </row>
    <row r="104" spans="1:9" ht="23.25" thickBot="1" x14ac:dyDescent="0.3">
      <c r="A104" s="106" t="s">
        <v>460</v>
      </c>
      <c r="B104" s="104">
        <v>131.49199999999999</v>
      </c>
      <c r="C104" s="104">
        <v>-7.0529999999999999</v>
      </c>
      <c r="D104" s="104"/>
      <c r="E104" s="104"/>
      <c r="F104" s="104"/>
      <c r="G104" s="104"/>
      <c r="H104" s="104"/>
      <c r="I104" s="105"/>
    </row>
    <row r="105" spans="1:9" ht="15.75" thickBot="1" x14ac:dyDescent="0.3">
      <c r="A105" s="107" t="s">
        <v>461</v>
      </c>
      <c r="B105" s="104">
        <v>186.98699999999999</v>
      </c>
      <c r="C105" s="104"/>
      <c r="D105" s="104"/>
      <c r="E105" s="104"/>
      <c r="F105" s="104"/>
      <c r="G105" s="104"/>
      <c r="H105" s="104"/>
      <c r="I105" s="105"/>
    </row>
    <row r="106" spans="1:9" ht="15.75" thickBot="1" x14ac:dyDescent="0.3">
      <c r="A106" s="106" t="s">
        <v>462</v>
      </c>
      <c r="B106" s="104">
        <v>23.754999999999999</v>
      </c>
      <c r="C106" s="104"/>
      <c r="D106" s="104"/>
      <c r="E106" s="104"/>
      <c r="F106" s="104"/>
      <c r="G106" s="104"/>
      <c r="H106" s="104"/>
      <c r="I106" s="105"/>
    </row>
    <row r="107" spans="1:9" ht="15.75" thickBot="1" x14ac:dyDescent="0.3">
      <c r="A107" s="106" t="s">
        <v>463</v>
      </c>
      <c r="B107" s="104">
        <v>65.251999999999995</v>
      </c>
      <c r="C107" s="104"/>
      <c r="D107" s="104"/>
      <c r="E107" s="104"/>
      <c r="F107" s="104"/>
      <c r="G107" s="104"/>
      <c r="H107" s="104"/>
      <c r="I107" s="105"/>
    </row>
    <row r="108" spans="1:9" ht="15.75" thickBot="1" x14ac:dyDescent="0.3">
      <c r="A108" s="106" t="s">
        <v>464</v>
      </c>
      <c r="B108" s="104" t="s">
        <v>457</v>
      </c>
      <c r="C108" s="104"/>
      <c r="D108" s="104">
        <v>18.48</v>
      </c>
      <c r="E108" s="104"/>
      <c r="F108" s="104"/>
      <c r="G108" s="104"/>
      <c r="H108" s="104"/>
      <c r="I108" s="105"/>
    </row>
    <row r="109" spans="1:9" ht="15.75" thickBot="1" x14ac:dyDescent="0.3">
      <c r="A109" s="106" t="s">
        <v>465</v>
      </c>
      <c r="B109" s="104">
        <v>28.864999999999998</v>
      </c>
      <c r="C109" s="104" t="s">
        <v>457</v>
      </c>
      <c r="D109" s="104"/>
      <c r="E109" s="104"/>
      <c r="F109" s="104"/>
      <c r="G109" s="104"/>
      <c r="H109" s="104"/>
      <c r="I109" s="105"/>
    </row>
    <row r="110" spans="1:9" ht="15.75" thickBot="1" x14ac:dyDescent="0.3">
      <c r="A110" s="101"/>
      <c r="B110" s="104"/>
      <c r="C110" s="104"/>
      <c r="D110" s="104">
        <v>11.111000000000001</v>
      </c>
      <c r="E110" s="104"/>
      <c r="F110" s="104"/>
      <c r="G110" s="104"/>
      <c r="H110" s="104">
        <v>11.111000000000001</v>
      </c>
      <c r="I110" s="105" t="s">
        <v>466</v>
      </c>
    </row>
    <row r="111" spans="1:9" ht="15.75" thickBot="1" x14ac:dyDescent="0.3">
      <c r="A111" s="103" t="s">
        <v>467</v>
      </c>
      <c r="B111" s="104">
        <v>40.073999999999998</v>
      </c>
      <c r="C111" s="104"/>
      <c r="D111" s="104"/>
      <c r="E111" s="104"/>
      <c r="F111" s="104"/>
      <c r="G111" s="104"/>
      <c r="H111" s="104">
        <v>40.073999999999998</v>
      </c>
      <c r="I111" s="105" t="s">
        <v>467</v>
      </c>
    </row>
    <row r="112" spans="1:9" ht="23.25" thickBot="1" x14ac:dyDescent="0.3">
      <c r="A112" s="103" t="s">
        <v>468</v>
      </c>
      <c r="B112" s="104">
        <v>44.689</v>
      </c>
      <c r="C112" s="104"/>
      <c r="D112" s="104"/>
      <c r="E112" s="104">
        <v>-44.689</v>
      </c>
      <c r="F112" s="104"/>
      <c r="G112" s="104"/>
      <c r="H112" s="104"/>
      <c r="I112" s="105"/>
    </row>
    <row r="113" spans="1:9" ht="15.75" thickBot="1" x14ac:dyDescent="0.3">
      <c r="A113" s="103" t="s">
        <v>469</v>
      </c>
      <c r="B113" s="104">
        <v>171.38800000000001</v>
      </c>
      <c r="C113" s="104"/>
      <c r="D113" s="104"/>
      <c r="E113" s="104">
        <v>43.448999999999998</v>
      </c>
      <c r="F113" s="104">
        <v>3.0529999999999999</v>
      </c>
      <c r="G113" s="104"/>
      <c r="H113" s="278">
        <v>217.89</v>
      </c>
      <c r="I113" s="105" t="s">
        <v>470</v>
      </c>
    </row>
    <row r="114" spans="1:9" ht="15.75" thickBot="1" x14ac:dyDescent="0.3">
      <c r="A114" s="103" t="s">
        <v>471</v>
      </c>
      <c r="B114" s="279" t="s">
        <v>721</v>
      </c>
      <c r="C114" s="104"/>
      <c r="D114" s="104"/>
      <c r="E114" s="104"/>
      <c r="F114" s="104"/>
      <c r="G114" s="104">
        <v>-106.164</v>
      </c>
      <c r="H114" s="279" t="s">
        <v>720</v>
      </c>
      <c r="I114" s="108" t="s">
        <v>472</v>
      </c>
    </row>
    <row r="115" spans="1:9" ht="15.75" thickBot="1" x14ac:dyDescent="0.3">
      <c r="A115" s="109" t="s">
        <v>473</v>
      </c>
      <c r="B115" s="279" t="s">
        <v>722</v>
      </c>
      <c r="C115" s="104"/>
      <c r="D115" s="104"/>
      <c r="E115" s="104"/>
      <c r="F115" s="104"/>
      <c r="G115" s="104"/>
      <c r="H115" s="104"/>
      <c r="I115" s="105"/>
    </row>
    <row r="116" spans="1:9" ht="15.75" thickBot="1" x14ac:dyDescent="0.3">
      <c r="A116" s="110" t="s">
        <v>474</v>
      </c>
      <c r="B116" s="279" t="s">
        <v>723</v>
      </c>
      <c r="C116" s="104"/>
      <c r="D116" s="104"/>
      <c r="E116" s="104"/>
      <c r="F116" s="104"/>
      <c r="G116" s="104"/>
      <c r="H116" s="104"/>
      <c r="I116" s="105"/>
    </row>
    <row r="117" spans="1:9" ht="15.75" thickBot="1" x14ac:dyDescent="0.3">
      <c r="A117" s="110" t="s">
        <v>475</v>
      </c>
      <c r="B117" s="104">
        <v>232.553</v>
      </c>
      <c r="C117" s="104"/>
      <c r="D117" s="104"/>
      <c r="E117" s="104"/>
      <c r="F117" s="104"/>
      <c r="G117" s="104"/>
      <c r="H117" s="104"/>
      <c r="I117" s="105"/>
    </row>
    <row r="118" spans="1:9" ht="15.75" thickBot="1" x14ac:dyDescent="0.3">
      <c r="A118" s="109" t="s">
        <v>476</v>
      </c>
      <c r="B118" s="104">
        <v>33.363</v>
      </c>
      <c r="C118" s="104"/>
      <c r="D118" s="104"/>
      <c r="E118" s="104"/>
      <c r="F118" s="104"/>
      <c r="G118" s="104"/>
      <c r="H118" s="104"/>
      <c r="I118" s="105"/>
    </row>
    <row r="119" spans="1:9" ht="15.75" thickBot="1" x14ac:dyDescent="0.3">
      <c r="A119" s="110" t="s">
        <v>474</v>
      </c>
      <c r="B119" s="104">
        <v>189.839</v>
      </c>
      <c r="C119" s="104"/>
      <c r="D119" s="104"/>
      <c r="E119" s="104"/>
      <c r="F119" s="104"/>
      <c r="G119" s="104"/>
      <c r="H119" s="104"/>
      <c r="I119" s="105"/>
    </row>
    <row r="120" spans="1:9" ht="15.75" thickBot="1" x14ac:dyDescent="0.3">
      <c r="A120" s="111" t="s">
        <v>475</v>
      </c>
      <c r="B120" s="104">
        <v>-156.476</v>
      </c>
      <c r="C120" s="104"/>
      <c r="D120" s="104"/>
      <c r="E120" s="104"/>
      <c r="F120" s="104"/>
      <c r="G120" s="104"/>
      <c r="H120" s="104"/>
      <c r="I120" s="105"/>
    </row>
    <row r="121" spans="1:9" ht="34.5" thickBot="1" x14ac:dyDescent="0.3">
      <c r="A121" s="103" t="s">
        <v>477</v>
      </c>
      <c r="B121" s="104">
        <v>-132.87799999999999</v>
      </c>
      <c r="C121" s="104"/>
      <c r="D121" s="104"/>
      <c r="E121" s="104"/>
      <c r="F121" s="104"/>
      <c r="G121" s="104">
        <v>132.87799999999999</v>
      </c>
      <c r="H121" s="104" t="s">
        <v>457</v>
      </c>
      <c r="I121" s="105"/>
    </row>
    <row r="122" spans="1:9" ht="15.75" thickBot="1" x14ac:dyDescent="0.3">
      <c r="A122" s="109" t="s">
        <v>478</v>
      </c>
      <c r="B122" s="104">
        <v>-111.92</v>
      </c>
      <c r="C122" s="104"/>
      <c r="D122" s="104"/>
      <c r="E122" s="104"/>
      <c r="F122" s="104"/>
      <c r="G122" s="278">
        <v>111.92</v>
      </c>
      <c r="H122" s="104" t="s">
        <v>457</v>
      </c>
      <c r="I122" s="105"/>
    </row>
    <row r="123" spans="1:9" ht="15.75" thickBot="1" x14ac:dyDescent="0.3">
      <c r="A123" s="110" t="s">
        <v>474</v>
      </c>
      <c r="B123" s="104">
        <v>-111.929</v>
      </c>
      <c r="C123" s="104"/>
      <c r="D123" s="104"/>
      <c r="E123" s="104"/>
      <c r="F123" s="104"/>
      <c r="G123" s="104">
        <v>111.929</v>
      </c>
      <c r="H123" s="104" t="s">
        <v>457</v>
      </c>
      <c r="I123" s="105"/>
    </row>
    <row r="124" spans="1:9" ht="15.75" thickBot="1" x14ac:dyDescent="0.3">
      <c r="A124" s="110" t="s">
        <v>475</v>
      </c>
      <c r="B124" s="104">
        <v>8</v>
      </c>
      <c r="C124" s="104"/>
      <c r="D124" s="104"/>
      <c r="E124" s="104"/>
      <c r="F124" s="104"/>
      <c r="G124" s="104">
        <v>-8</v>
      </c>
      <c r="H124" s="104" t="s">
        <v>457</v>
      </c>
      <c r="I124" s="105"/>
    </row>
    <row r="125" spans="1:9" ht="23.25" thickBot="1" x14ac:dyDescent="0.3">
      <c r="A125" s="109" t="s">
        <v>479</v>
      </c>
      <c r="B125" s="104">
        <v>-20.957000000000001</v>
      </c>
      <c r="C125" s="104"/>
      <c r="D125" s="104"/>
      <c r="E125" s="104"/>
      <c r="F125" s="104"/>
      <c r="G125" s="104">
        <v>20.957000000000001</v>
      </c>
      <c r="H125" s="104" t="s">
        <v>457</v>
      </c>
      <c r="I125" s="105"/>
    </row>
    <row r="126" spans="1:9" ht="15.75" thickBot="1" x14ac:dyDescent="0.3">
      <c r="A126" s="110" t="s">
        <v>474</v>
      </c>
      <c r="B126" s="104">
        <v>-21.082000000000001</v>
      </c>
      <c r="C126" s="104"/>
      <c r="D126" s="104"/>
      <c r="E126" s="104"/>
      <c r="F126" s="104"/>
      <c r="G126" s="104">
        <v>21.082000000000001</v>
      </c>
      <c r="H126" s="104" t="s">
        <v>457</v>
      </c>
      <c r="I126" s="105"/>
    </row>
    <row r="127" spans="1:9" ht="15.75" thickBot="1" x14ac:dyDescent="0.3">
      <c r="A127" s="110" t="s">
        <v>475</v>
      </c>
      <c r="B127" s="104">
        <v>125</v>
      </c>
      <c r="C127" s="104"/>
      <c r="D127" s="104"/>
      <c r="E127" s="104"/>
      <c r="F127" s="104"/>
      <c r="G127" s="104">
        <v>-125</v>
      </c>
      <c r="H127" s="104" t="s">
        <v>457</v>
      </c>
      <c r="I127" s="105"/>
    </row>
    <row r="128" spans="1:9" ht="23.25" thickBot="1" x14ac:dyDescent="0.3">
      <c r="A128" s="103" t="s">
        <v>480</v>
      </c>
      <c r="B128" s="104">
        <v>35.421999999999997</v>
      </c>
      <c r="C128" s="104"/>
      <c r="D128" s="104"/>
      <c r="E128" s="104"/>
      <c r="F128" s="104"/>
      <c r="G128" s="104">
        <v>-35.421999999999997</v>
      </c>
      <c r="H128" s="104" t="s">
        <v>457</v>
      </c>
      <c r="I128" s="105"/>
    </row>
    <row r="129" spans="1:9" ht="15.75" thickBot="1" x14ac:dyDescent="0.3">
      <c r="A129" s="110" t="s">
        <v>474</v>
      </c>
      <c r="B129" s="104">
        <v>35.421999999999997</v>
      </c>
      <c r="C129" s="104"/>
      <c r="D129" s="104"/>
      <c r="E129" s="104"/>
      <c r="F129" s="104"/>
      <c r="G129" s="104">
        <v>-35.421999999999997</v>
      </c>
      <c r="H129" s="104" t="s">
        <v>457</v>
      </c>
      <c r="I129" s="105"/>
    </row>
    <row r="130" spans="1:9" ht="15.75" thickBot="1" x14ac:dyDescent="0.3">
      <c r="A130" s="110" t="s">
        <v>475</v>
      </c>
      <c r="B130" s="104" t="s">
        <v>457</v>
      </c>
      <c r="C130" s="104"/>
      <c r="D130" s="104"/>
      <c r="E130" s="104"/>
      <c r="F130" s="104"/>
      <c r="G130" s="104"/>
      <c r="H130" s="104" t="s">
        <v>457</v>
      </c>
      <c r="I130" s="105"/>
    </row>
    <row r="131" spans="1:9" ht="34.5" thickBot="1" x14ac:dyDescent="0.3">
      <c r="A131" s="103" t="s">
        <v>481</v>
      </c>
      <c r="B131" s="104">
        <v>-8.7089999999999996</v>
      </c>
      <c r="C131" s="104"/>
      <c r="D131" s="104"/>
      <c r="E131" s="104"/>
      <c r="F131" s="104"/>
      <c r="G131" s="104">
        <v>8.7089999999999996</v>
      </c>
      <c r="H131" s="104" t="s">
        <v>457</v>
      </c>
      <c r="I131" s="105"/>
    </row>
    <row r="132" spans="1:9" ht="15.75" thickBot="1" x14ac:dyDescent="0.3">
      <c r="A132" s="106" t="s">
        <v>482</v>
      </c>
      <c r="B132" s="104">
        <v>-5.6310000000000002</v>
      </c>
      <c r="C132" s="104"/>
      <c r="D132" s="104"/>
      <c r="E132" s="104"/>
      <c r="F132" s="104"/>
      <c r="G132" s="104">
        <v>5.6310000000000002</v>
      </c>
      <c r="H132" s="104" t="s">
        <v>457</v>
      </c>
      <c r="I132" s="105"/>
    </row>
    <row r="133" spans="1:9" ht="15.75" thickBot="1" x14ac:dyDescent="0.3">
      <c r="A133" s="106" t="s">
        <v>483</v>
      </c>
      <c r="B133" s="104">
        <v>-3.0779999999999998</v>
      </c>
      <c r="C133" s="104"/>
      <c r="D133" s="104"/>
      <c r="E133" s="104"/>
      <c r="F133" s="104"/>
      <c r="G133" s="104">
        <v>3.0779999999999998</v>
      </c>
      <c r="H133" s="104" t="s">
        <v>457</v>
      </c>
      <c r="I133" s="105"/>
    </row>
    <row r="134" spans="1:9" ht="23.25" thickBot="1" x14ac:dyDescent="0.3">
      <c r="A134" s="103" t="s">
        <v>484</v>
      </c>
      <c r="B134" s="279" t="s">
        <v>724</v>
      </c>
      <c r="C134" s="104"/>
      <c r="D134" s="104"/>
      <c r="E134" s="112"/>
      <c r="F134" s="112">
        <v>-3.0979999999999999</v>
      </c>
      <c r="G134" s="104"/>
      <c r="H134" s="279" t="s">
        <v>725</v>
      </c>
      <c r="I134" s="105"/>
    </row>
    <row r="135" spans="1:9" ht="15.75" thickBot="1" x14ac:dyDescent="0.3">
      <c r="A135" s="109" t="s">
        <v>485</v>
      </c>
      <c r="B135" s="104">
        <v>-659.67899999999997</v>
      </c>
      <c r="C135" s="104"/>
      <c r="D135" s="104"/>
      <c r="E135" s="104"/>
      <c r="F135" s="104"/>
      <c r="G135" s="104"/>
      <c r="H135" s="104">
        <v>-659.67899999999997</v>
      </c>
      <c r="I135" s="105" t="s">
        <v>485</v>
      </c>
    </row>
    <row r="136" spans="1:9" ht="15.75" thickBot="1" x14ac:dyDescent="0.3">
      <c r="A136" s="110" t="s">
        <v>486</v>
      </c>
      <c r="B136" s="104">
        <v>-317.90499999999997</v>
      </c>
      <c r="C136" s="104"/>
      <c r="D136" s="104"/>
      <c r="E136" s="104"/>
      <c r="F136" s="104"/>
      <c r="G136" s="104"/>
      <c r="H136" s="104"/>
      <c r="I136" s="105"/>
    </row>
    <row r="137" spans="1:9" ht="15.75" thickBot="1" x14ac:dyDescent="0.3">
      <c r="A137" s="110" t="s">
        <v>487</v>
      </c>
      <c r="B137" s="104">
        <v>-331.46699999999998</v>
      </c>
      <c r="C137" s="104"/>
      <c r="D137" s="104"/>
      <c r="E137" s="104"/>
      <c r="F137" s="104"/>
      <c r="G137" s="104"/>
      <c r="H137" s="104"/>
      <c r="I137" s="105"/>
    </row>
    <row r="138" spans="1:9" ht="23.25" thickBot="1" x14ac:dyDescent="0.3">
      <c r="A138" s="110" t="s">
        <v>488</v>
      </c>
      <c r="B138" s="104">
        <v>-10.307</v>
      </c>
      <c r="C138" s="104"/>
      <c r="D138" s="104"/>
      <c r="E138" s="104"/>
      <c r="F138" s="104"/>
      <c r="G138" s="104"/>
      <c r="H138" s="104"/>
      <c r="I138" s="105"/>
    </row>
    <row r="139" spans="1:9" ht="23.25" thickBot="1" x14ac:dyDescent="0.3">
      <c r="A139" s="109" t="s">
        <v>489</v>
      </c>
      <c r="B139" s="104">
        <v>-609.82799999999997</v>
      </c>
      <c r="C139" s="104"/>
      <c r="D139" s="104"/>
      <c r="E139" s="104"/>
      <c r="F139" s="104">
        <v>-3.0979999999999999</v>
      </c>
      <c r="G139" s="104"/>
      <c r="H139" s="104">
        <v>-612.92600000000004</v>
      </c>
      <c r="I139" s="105" t="s">
        <v>490</v>
      </c>
    </row>
    <row r="140" spans="1:9" ht="15.75" thickBot="1" x14ac:dyDescent="0.3">
      <c r="A140" s="110" t="s">
        <v>491</v>
      </c>
      <c r="B140" s="104">
        <v>-84.481999999999999</v>
      </c>
      <c r="C140" s="104"/>
      <c r="D140" s="104"/>
      <c r="E140" s="104"/>
      <c r="F140" s="104"/>
      <c r="G140" s="104"/>
      <c r="H140" s="104"/>
      <c r="I140" s="105"/>
    </row>
    <row r="141" spans="1:9" ht="23.25" thickBot="1" x14ac:dyDescent="0.3">
      <c r="A141" s="110" t="s">
        <v>492</v>
      </c>
      <c r="B141" s="104">
        <v>-209.768</v>
      </c>
      <c r="C141" s="104"/>
      <c r="D141" s="104"/>
      <c r="E141" s="104"/>
      <c r="F141" s="104"/>
      <c r="G141" s="104"/>
      <c r="H141" s="104"/>
      <c r="I141" s="105"/>
    </row>
    <row r="142" spans="1:9" ht="15.75" thickBot="1" x14ac:dyDescent="0.3">
      <c r="A142" s="110" t="s">
        <v>493</v>
      </c>
      <c r="B142" s="104">
        <v>-315.57799999999997</v>
      </c>
      <c r="C142" s="104"/>
      <c r="D142" s="104"/>
      <c r="E142" s="104"/>
      <c r="F142" s="104">
        <v>-3.0979999999999999</v>
      </c>
      <c r="G142" s="104"/>
      <c r="H142" s="104"/>
      <c r="I142" s="105"/>
    </row>
    <row r="143" spans="1:9" ht="15.75" thickBot="1" x14ac:dyDescent="0.3">
      <c r="A143" s="103" t="s">
        <v>494</v>
      </c>
      <c r="B143" s="104">
        <v>-142.679</v>
      </c>
      <c r="C143" s="104">
        <v>7.0529999999999999</v>
      </c>
      <c r="D143" s="104">
        <v>-18.48</v>
      </c>
      <c r="E143" s="104" t="s">
        <v>457</v>
      </c>
      <c r="F143" s="104" t="s">
        <v>457</v>
      </c>
      <c r="G143" s="104" t="s">
        <v>457</v>
      </c>
      <c r="H143" s="104">
        <v>-154.107</v>
      </c>
      <c r="I143" s="105" t="s">
        <v>495</v>
      </c>
    </row>
    <row r="144" spans="1:9" ht="34.5" thickBot="1" x14ac:dyDescent="0.3">
      <c r="A144" s="106" t="s">
        <v>496</v>
      </c>
      <c r="B144" s="104" t="s">
        <v>457</v>
      </c>
      <c r="C144" s="104"/>
      <c r="D144" s="104"/>
      <c r="E144" s="104"/>
      <c r="F144" s="104"/>
      <c r="G144" s="104"/>
      <c r="H144" s="104"/>
      <c r="I144" s="105"/>
    </row>
    <row r="145" spans="1:9" ht="15.75" thickBot="1" x14ac:dyDescent="0.3">
      <c r="A145" s="106" t="s">
        <v>497</v>
      </c>
      <c r="B145" s="104">
        <v>-13.516</v>
      </c>
      <c r="C145" s="104"/>
      <c r="D145" s="104"/>
      <c r="E145" s="104"/>
      <c r="F145" s="104"/>
      <c r="G145" s="104"/>
      <c r="H145" s="104"/>
      <c r="I145" s="105"/>
    </row>
    <row r="146" spans="1:9" ht="15.75" thickBot="1" x14ac:dyDescent="0.3">
      <c r="A146" s="106" t="s">
        <v>498</v>
      </c>
      <c r="B146" s="278">
        <v>-2.4500000000000002</v>
      </c>
      <c r="C146" s="104"/>
      <c r="D146" s="104"/>
      <c r="E146" s="104"/>
      <c r="F146" s="104"/>
      <c r="G146" s="104"/>
      <c r="H146" s="104"/>
      <c r="I146" s="105"/>
    </row>
    <row r="147" spans="1:9" ht="15.75" thickBot="1" x14ac:dyDescent="0.3">
      <c r="A147" s="106" t="s">
        <v>499</v>
      </c>
      <c r="B147" s="104">
        <v>-17.815999999999999</v>
      </c>
      <c r="C147" s="104"/>
      <c r="D147" s="104"/>
      <c r="E147" s="104"/>
      <c r="F147" s="104"/>
      <c r="G147" s="104"/>
      <c r="H147" s="104"/>
      <c r="I147" s="105"/>
    </row>
    <row r="148" spans="1:9" ht="15.75" thickBot="1" x14ac:dyDescent="0.3">
      <c r="A148" s="106" t="s">
        <v>500</v>
      </c>
      <c r="B148" s="104">
        <v>-11.795</v>
      </c>
      <c r="C148" s="104"/>
      <c r="D148" s="104"/>
      <c r="E148" s="104"/>
      <c r="F148" s="104"/>
      <c r="G148" s="104"/>
      <c r="H148" s="104"/>
      <c r="I148" s="105"/>
    </row>
    <row r="149" spans="1:9" ht="15.75" thickBot="1" x14ac:dyDescent="0.3">
      <c r="A149" s="106" t="s">
        <v>501</v>
      </c>
      <c r="B149" s="104">
        <v>-14.029</v>
      </c>
      <c r="C149" s="104"/>
      <c r="D149" s="104">
        <v>-18.48</v>
      </c>
      <c r="E149" s="104"/>
      <c r="F149" s="104"/>
      <c r="G149" s="104"/>
      <c r="H149" s="104"/>
      <c r="I149" s="105"/>
    </row>
    <row r="150" spans="1:9" ht="15.75" thickBot="1" x14ac:dyDescent="0.3">
      <c r="A150" s="106" t="s">
        <v>502</v>
      </c>
      <c r="B150" s="104">
        <v>-83.073999999999998</v>
      </c>
      <c r="C150" s="104">
        <v>7.0529999999999999</v>
      </c>
      <c r="D150" s="104"/>
      <c r="E150" s="104"/>
      <c r="F150" s="104" t="s">
        <v>457</v>
      </c>
      <c r="G150" s="104"/>
      <c r="H150" s="104"/>
      <c r="I150" s="105"/>
    </row>
    <row r="151" spans="1:9" ht="23.25" thickBot="1" x14ac:dyDescent="0.3">
      <c r="A151" s="103" t="s">
        <v>503</v>
      </c>
      <c r="B151" s="104">
        <v>-62.576999999999998</v>
      </c>
      <c r="C151" s="104"/>
      <c r="D151" s="104"/>
      <c r="E151" s="112">
        <v>62.576999999999998</v>
      </c>
      <c r="F151" s="104"/>
      <c r="G151" s="104"/>
      <c r="H151" s="104"/>
      <c r="I151" s="105"/>
    </row>
    <row r="152" spans="1:9" ht="15.75" thickBot="1" x14ac:dyDescent="0.3">
      <c r="A152" s="113" t="s">
        <v>504</v>
      </c>
      <c r="B152" s="104">
        <v>-933</v>
      </c>
      <c r="C152" s="104"/>
      <c r="D152" s="104"/>
      <c r="E152" s="104">
        <v>933</v>
      </c>
      <c r="F152" s="104"/>
      <c r="G152" s="104"/>
      <c r="H152" s="104"/>
      <c r="I152" s="105"/>
    </row>
    <row r="153" spans="1:9" ht="15.75" thickBot="1" x14ac:dyDescent="0.3">
      <c r="A153" s="113" t="s">
        <v>505</v>
      </c>
      <c r="B153" s="104">
        <v>-61.643000000000001</v>
      </c>
      <c r="C153" s="104"/>
      <c r="D153" s="104"/>
      <c r="E153" s="104">
        <v>61.643000000000001</v>
      </c>
      <c r="F153" s="104"/>
      <c r="G153" s="104"/>
      <c r="H153" s="104"/>
      <c r="I153" s="105"/>
    </row>
    <row r="154" spans="1:9" ht="23.25" thickBot="1" x14ac:dyDescent="0.3">
      <c r="A154" s="103" t="s">
        <v>506</v>
      </c>
      <c r="B154" s="104">
        <v>-2.7109999999999999</v>
      </c>
      <c r="C154" s="104"/>
      <c r="D154" s="104"/>
      <c r="E154" s="104">
        <v>-61.335999999999999</v>
      </c>
      <c r="F154" s="104">
        <v>45</v>
      </c>
      <c r="G154" s="104"/>
      <c r="H154" s="104">
        <v>-64.003</v>
      </c>
      <c r="I154" s="105" t="s">
        <v>507</v>
      </c>
    </row>
    <row r="155" spans="1:9" ht="23.25" thickBot="1" x14ac:dyDescent="0.3">
      <c r="A155" s="103" t="s">
        <v>508</v>
      </c>
      <c r="B155" s="112">
        <v>438.05399999999997</v>
      </c>
      <c r="C155" s="112" t="s">
        <v>457</v>
      </c>
      <c r="D155" s="112" t="s">
        <v>457</v>
      </c>
      <c r="E155" s="112" t="s">
        <v>457</v>
      </c>
      <c r="F155" s="112" t="s">
        <v>457</v>
      </c>
      <c r="G155" s="112">
        <v>0</v>
      </c>
      <c r="H155" s="112">
        <v>438.05399999999997</v>
      </c>
      <c r="I155" s="114" t="s">
        <v>509</v>
      </c>
    </row>
    <row r="156" spans="1:9" ht="15.75" thickBot="1" x14ac:dyDescent="0.3">
      <c r="A156" s="103" t="s">
        <v>510</v>
      </c>
      <c r="B156" s="112">
        <v>-75.296999999999997</v>
      </c>
      <c r="C156" s="112"/>
      <c r="D156" s="112"/>
      <c r="E156" s="112"/>
      <c r="F156" s="112"/>
      <c r="G156" s="112"/>
      <c r="H156" s="112">
        <v>-75.296999999999997</v>
      </c>
      <c r="I156" s="114" t="s">
        <v>511</v>
      </c>
    </row>
    <row r="157" spans="1:9" ht="15.75" thickBot="1" x14ac:dyDescent="0.3">
      <c r="A157" s="106" t="s">
        <v>512</v>
      </c>
      <c r="B157" s="104">
        <v>-79.522999999999996</v>
      </c>
      <c r="C157" s="104"/>
      <c r="D157" s="104"/>
      <c r="E157" s="104"/>
      <c r="F157" s="104"/>
      <c r="G157" s="104"/>
      <c r="H157" s="104"/>
      <c r="I157" s="105"/>
    </row>
    <row r="158" spans="1:9" ht="15.75" thickBot="1" x14ac:dyDescent="0.3">
      <c r="A158" s="106" t="s">
        <v>513</v>
      </c>
      <c r="B158" s="104">
        <v>4.226</v>
      </c>
      <c r="C158" s="104"/>
      <c r="D158" s="104"/>
      <c r="E158" s="104"/>
      <c r="F158" s="104"/>
      <c r="G158" s="104"/>
      <c r="H158" s="104"/>
      <c r="I158" s="105"/>
    </row>
    <row r="159" spans="1:9" ht="23.25" thickBot="1" x14ac:dyDescent="0.3">
      <c r="A159" s="103" t="s">
        <v>514</v>
      </c>
      <c r="B159" s="112">
        <v>362.75700000000001</v>
      </c>
      <c r="C159" s="112"/>
      <c r="D159" s="112"/>
      <c r="E159" s="112"/>
      <c r="F159" s="112"/>
      <c r="G159" s="112"/>
      <c r="H159" s="112">
        <v>362.75700000000001</v>
      </c>
      <c r="I159" s="114" t="s">
        <v>515</v>
      </c>
    </row>
    <row r="161" spans="1:9" x14ac:dyDescent="0.25">
      <c r="A161" t="s">
        <v>517</v>
      </c>
    </row>
    <row r="162" spans="1:9" x14ac:dyDescent="0.25">
      <c r="A162" t="s">
        <v>518</v>
      </c>
    </row>
    <row r="163" spans="1:9" x14ac:dyDescent="0.25">
      <c r="A163" t="s">
        <v>519</v>
      </c>
    </row>
    <row r="164" spans="1:9" x14ac:dyDescent="0.25">
      <c r="A164" t="s">
        <v>520</v>
      </c>
    </row>
    <row r="165" spans="1:9" x14ac:dyDescent="0.25">
      <c r="A165" t="s">
        <v>521</v>
      </c>
    </row>
    <row r="166" spans="1:9" x14ac:dyDescent="0.25">
      <c r="A166" t="s">
        <v>522</v>
      </c>
    </row>
    <row r="169" spans="1:9" ht="15.75" thickBot="1" x14ac:dyDescent="0.3">
      <c r="A169" s="131" t="s">
        <v>602</v>
      </c>
    </row>
    <row r="170" spans="1:9" ht="24.75" customHeight="1" thickBot="1" x14ac:dyDescent="0.3">
      <c r="A170" s="254" t="s">
        <v>601</v>
      </c>
      <c r="B170" s="265"/>
      <c r="C170" s="258">
        <v>1</v>
      </c>
      <c r="D170" s="258">
        <v>2</v>
      </c>
      <c r="E170" s="267">
        <v>3</v>
      </c>
      <c r="F170" s="263">
        <v>4</v>
      </c>
      <c r="G170" s="263">
        <v>5</v>
      </c>
      <c r="H170" s="260" t="s">
        <v>444</v>
      </c>
      <c r="I170" s="261"/>
    </row>
    <row r="171" spans="1:9" ht="15.75" thickBot="1" x14ac:dyDescent="0.3">
      <c r="A171" s="101" t="s">
        <v>445</v>
      </c>
      <c r="B171" s="115" t="s">
        <v>523</v>
      </c>
      <c r="C171" s="266"/>
      <c r="D171" s="266"/>
      <c r="E171" s="268"/>
      <c r="F171" s="264"/>
      <c r="G171" s="264"/>
      <c r="H171" s="116" t="s">
        <v>523</v>
      </c>
      <c r="I171" s="116" t="s">
        <v>445</v>
      </c>
    </row>
    <row r="172" spans="1:9" ht="15.75" thickBot="1" x14ac:dyDescent="0.3">
      <c r="A172" s="117" t="s">
        <v>524</v>
      </c>
      <c r="B172" s="118">
        <v>144.34100000000001</v>
      </c>
      <c r="C172" s="104"/>
      <c r="D172" s="104"/>
      <c r="E172" s="104"/>
      <c r="F172" s="119"/>
      <c r="G172" s="119"/>
      <c r="H172" s="104">
        <v>144.34100000000001</v>
      </c>
      <c r="I172" s="108" t="s">
        <v>525</v>
      </c>
    </row>
    <row r="173" spans="1:9" ht="15.75" thickBot="1" x14ac:dyDescent="0.3">
      <c r="A173" s="120" t="s">
        <v>526</v>
      </c>
      <c r="B173" s="118"/>
      <c r="C173" s="104"/>
      <c r="D173" s="104"/>
      <c r="E173" s="104"/>
      <c r="F173" s="119"/>
      <c r="G173" s="119"/>
      <c r="H173" s="104"/>
      <c r="I173" s="108"/>
    </row>
    <row r="174" spans="1:9" ht="15.75" thickBot="1" x14ac:dyDescent="0.3">
      <c r="A174" s="120" t="s">
        <v>527</v>
      </c>
      <c r="B174" s="118">
        <v>144.34100000000001</v>
      </c>
      <c r="C174" s="104"/>
      <c r="D174" s="104"/>
      <c r="E174" s="104"/>
      <c r="F174" s="119"/>
      <c r="G174" s="119"/>
      <c r="H174" s="104"/>
      <c r="I174" s="108"/>
    </row>
    <row r="175" spans="1:9" ht="15.75" thickBot="1" x14ac:dyDescent="0.3">
      <c r="A175" s="117" t="s">
        <v>528</v>
      </c>
      <c r="B175" s="118">
        <v>817.42100000000005</v>
      </c>
      <c r="C175" s="104"/>
      <c r="D175" s="104"/>
      <c r="E175" s="104"/>
      <c r="F175" s="119" t="s">
        <v>457</v>
      </c>
      <c r="G175" s="119">
        <v>-2.5760000000000001</v>
      </c>
      <c r="H175" s="104">
        <v>814.84500000000003</v>
      </c>
      <c r="I175" s="108" t="s">
        <v>529</v>
      </c>
    </row>
    <row r="176" spans="1:9" ht="23.25" thickBot="1" x14ac:dyDescent="0.3">
      <c r="A176" s="120" t="s">
        <v>530</v>
      </c>
      <c r="B176" s="118">
        <v>415.84399999999999</v>
      </c>
      <c r="C176" s="104"/>
      <c r="D176" s="104"/>
      <c r="E176" s="104"/>
      <c r="F176" s="119"/>
      <c r="G176" s="119"/>
      <c r="H176" s="104"/>
      <c r="I176" s="108"/>
    </row>
    <row r="177" spans="1:9" ht="15.75" thickBot="1" x14ac:dyDescent="0.3">
      <c r="A177" s="120" t="s">
        <v>531</v>
      </c>
      <c r="B177" s="118">
        <v>79.442999999999998</v>
      </c>
      <c r="C177" s="104"/>
      <c r="D177" s="104"/>
      <c r="E177" s="104"/>
      <c r="F177" s="119"/>
      <c r="G177" s="119"/>
      <c r="H177" s="104"/>
      <c r="I177" s="108"/>
    </row>
    <row r="178" spans="1:9" ht="15.75" thickBot="1" x14ac:dyDescent="0.3">
      <c r="A178" s="120" t="s">
        <v>532</v>
      </c>
      <c r="B178" s="118">
        <v>322.13400000000001</v>
      </c>
      <c r="C178" s="104"/>
      <c r="D178" s="104"/>
      <c r="E178" s="104"/>
      <c r="F178" s="119"/>
      <c r="G178" s="119">
        <v>-2.5760000000000001</v>
      </c>
      <c r="H178" s="104"/>
      <c r="I178" s="108"/>
    </row>
    <row r="179" spans="1:9" ht="15.75" thickBot="1" x14ac:dyDescent="0.3">
      <c r="A179" s="117" t="s">
        <v>533</v>
      </c>
      <c r="B179" s="118" t="s">
        <v>534</v>
      </c>
      <c r="C179" s="104">
        <v>376.48200000000003</v>
      </c>
      <c r="D179" s="104">
        <v>-36.703000000000003</v>
      </c>
      <c r="E179" s="104"/>
      <c r="F179" s="119"/>
      <c r="G179" s="119"/>
      <c r="H179" s="104"/>
      <c r="I179" s="108"/>
    </row>
    <row r="180" spans="1:9" ht="34.5" thickBot="1" x14ac:dyDescent="0.3">
      <c r="A180" s="121" t="s">
        <v>535</v>
      </c>
      <c r="B180" s="118" t="s">
        <v>536</v>
      </c>
      <c r="C180" s="104"/>
      <c r="D180" s="104"/>
      <c r="E180" s="104"/>
      <c r="F180" s="119"/>
      <c r="G180" s="119"/>
      <c r="H180" s="104" t="s">
        <v>536</v>
      </c>
      <c r="I180" s="108" t="s">
        <v>537</v>
      </c>
    </row>
    <row r="181" spans="1:9" ht="23.25" thickBot="1" x14ac:dyDescent="0.3">
      <c r="A181" s="117" t="s">
        <v>538</v>
      </c>
      <c r="B181" s="118">
        <v>72.412000000000006</v>
      </c>
      <c r="C181" s="104"/>
      <c r="D181" s="104"/>
      <c r="E181" s="104"/>
      <c r="F181" s="119"/>
      <c r="G181" s="119"/>
      <c r="H181" s="104">
        <v>72.412000000000006</v>
      </c>
      <c r="I181" s="108" t="s">
        <v>539</v>
      </c>
    </row>
    <row r="182" spans="1:9" ht="15.75" thickBot="1" x14ac:dyDescent="0.3">
      <c r="A182" s="120" t="s">
        <v>540</v>
      </c>
      <c r="B182" s="118"/>
      <c r="C182" s="104"/>
      <c r="D182" s="104"/>
      <c r="E182" s="104"/>
      <c r="F182" s="119"/>
      <c r="G182" s="119"/>
      <c r="H182" s="104"/>
      <c r="I182" s="108"/>
    </row>
    <row r="183" spans="1:9" ht="15.75" thickBot="1" x14ac:dyDescent="0.3">
      <c r="A183" s="120" t="s">
        <v>541</v>
      </c>
      <c r="B183" s="118">
        <v>4.7779999999999996</v>
      </c>
      <c r="C183" s="104"/>
      <c r="D183" s="104"/>
      <c r="E183" s="104"/>
      <c r="F183" s="119"/>
      <c r="G183" s="119"/>
      <c r="H183" s="104"/>
      <c r="I183" s="108"/>
    </row>
    <row r="184" spans="1:9" ht="15.75" thickBot="1" x14ac:dyDescent="0.3">
      <c r="A184" s="120" t="s">
        <v>542</v>
      </c>
      <c r="B184" s="118">
        <v>67.634</v>
      </c>
      <c r="C184" s="104"/>
      <c r="D184" s="104"/>
      <c r="E184" s="104"/>
      <c r="F184" s="119"/>
      <c r="G184" s="119"/>
      <c r="H184" s="104"/>
      <c r="I184" s="108"/>
    </row>
    <row r="185" spans="1:9" ht="15.75" thickBot="1" x14ac:dyDescent="0.3">
      <c r="A185" s="117" t="s">
        <v>543</v>
      </c>
      <c r="B185" s="118" t="s">
        <v>544</v>
      </c>
      <c r="C185" s="104">
        <v>376.48200000000003</v>
      </c>
      <c r="D185" s="104">
        <v>-36.703000000000003</v>
      </c>
      <c r="E185" s="104"/>
      <c r="F185" s="119"/>
      <c r="G185" s="119"/>
      <c r="H185" s="104"/>
      <c r="I185" s="108"/>
    </row>
    <row r="186" spans="1:9" ht="15.75" thickBot="1" x14ac:dyDescent="0.3">
      <c r="A186" s="117" t="s">
        <v>545</v>
      </c>
      <c r="B186" s="118" t="s">
        <v>546</v>
      </c>
      <c r="C186" s="104"/>
      <c r="D186" s="104"/>
      <c r="E186" s="104"/>
      <c r="F186" s="119"/>
      <c r="G186" s="119"/>
      <c r="H186" s="104" t="s">
        <v>546</v>
      </c>
      <c r="I186" s="108" t="s">
        <v>547</v>
      </c>
    </row>
    <row r="187" spans="1:9" ht="15.75" thickBot="1" x14ac:dyDescent="0.3">
      <c r="A187" s="120" t="s">
        <v>548</v>
      </c>
      <c r="B187" s="118" t="s">
        <v>546</v>
      </c>
      <c r="C187" s="104"/>
      <c r="D187" s="104"/>
      <c r="E187" s="104"/>
      <c r="F187" s="119"/>
      <c r="G187" s="119"/>
      <c r="H187" s="104"/>
      <c r="I187" s="108"/>
    </row>
    <row r="188" spans="1:9" ht="15.75" thickBot="1" x14ac:dyDescent="0.3">
      <c r="A188" s="122" t="s">
        <v>549</v>
      </c>
      <c r="B188" s="118"/>
      <c r="C188" s="104"/>
      <c r="D188" s="104"/>
      <c r="E188" s="104"/>
      <c r="F188" s="119"/>
      <c r="G188" s="119"/>
      <c r="H188" s="104"/>
      <c r="I188" s="108"/>
    </row>
    <row r="189" spans="1:9" ht="15.75" thickBot="1" x14ac:dyDescent="0.3">
      <c r="A189" s="117" t="s">
        <v>550</v>
      </c>
      <c r="B189" s="118" t="s">
        <v>551</v>
      </c>
      <c r="C189" s="104"/>
      <c r="D189" s="104"/>
      <c r="E189" s="104"/>
      <c r="F189" s="119"/>
      <c r="G189" s="119"/>
      <c r="H189" s="104" t="s">
        <v>551</v>
      </c>
      <c r="I189" s="108" t="s">
        <v>550</v>
      </c>
    </row>
    <row r="190" spans="1:9" ht="15.75" thickBot="1" x14ac:dyDescent="0.3">
      <c r="A190" s="120" t="s">
        <v>552</v>
      </c>
      <c r="B190" s="118">
        <v>873.04600000000005</v>
      </c>
      <c r="C190" s="104"/>
      <c r="D190" s="104"/>
      <c r="E190" s="104"/>
      <c r="F190" s="119"/>
      <c r="G190" s="119"/>
      <c r="H190" s="104"/>
      <c r="I190" s="108"/>
    </row>
    <row r="191" spans="1:9" ht="15.75" thickBot="1" x14ac:dyDescent="0.3">
      <c r="A191" s="120" t="s">
        <v>548</v>
      </c>
      <c r="B191" s="118" t="s">
        <v>553</v>
      </c>
      <c r="C191" s="104"/>
      <c r="D191" s="104"/>
      <c r="E191" s="104"/>
      <c r="F191" s="119"/>
      <c r="G191" s="119"/>
      <c r="H191" s="104"/>
      <c r="I191" s="108"/>
    </row>
    <row r="192" spans="1:9" ht="15.75" thickBot="1" x14ac:dyDescent="0.3">
      <c r="A192" s="120" t="s">
        <v>554</v>
      </c>
      <c r="B192" s="118">
        <v>425.09899999999999</v>
      </c>
      <c r="C192" s="104"/>
      <c r="D192" s="104"/>
      <c r="E192" s="104"/>
      <c r="F192" s="119"/>
      <c r="G192" s="119"/>
      <c r="H192" s="104"/>
      <c r="I192" s="108"/>
    </row>
    <row r="193" spans="1:9" ht="15.75" thickBot="1" x14ac:dyDescent="0.3">
      <c r="A193" s="120" t="s">
        <v>549</v>
      </c>
      <c r="B193" s="118"/>
      <c r="C193" s="104"/>
      <c r="D193" s="104"/>
      <c r="E193" s="104"/>
      <c r="F193" s="119"/>
      <c r="G193" s="119"/>
      <c r="H193" s="104"/>
      <c r="I193" s="108"/>
    </row>
    <row r="194" spans="1:9" ht="23.25" thickBot="1" x14ac:dyDescent="0.3">
      <c r="A194" s="117" t="s">
        <v>555</v>
      </c>
      <c r="B194" s="118">
        <v>55.545000000000002</v>
      </c>
      <c r="C194" s="104">
        <v>376.48200000000003</v>
      </c>
      <c r="D194" s="104"/>
      <c r="E194" s="104"/>
      <c r="F194" s="119"/>
      <c r="G194" s="119"/>
      <c r="H194" s="104">
        <v>432.02699999999999</v>
      </c>
      <c r="I194" s="108" t="s">
        <v>555</v>
      </c>
    </row>
    <row r="195" spans="1:9" ht="15.75" thickBot="1" x14ac:dyDescent="0.3">
      <c r="A195" s="120" t="s">
        <v>552</v>
      </c>
      <c r="B195" s="118">
        <v>25.765999999999998</v>
      </c>
      <c r="C195" s="104"/>
      <c r="D195" s="104"/>
      <c r="E195" s="104"/>
      <c r="F195" s="119"/>
      <c r="G195" s="119"/>
      <c r="H195" s="104"/>
      <c r="I195" s="108"/>
    </row>
    <row r="196" spans="1:9" ht="15.75" thickBot="1" x14ac:dyDescent="0.3">
      <c r="A196" s="120" t="s">
        <v>548</v>
      </c>
      <c r="B196" s="118"/>
      <c r="C196" s="104"/>
      <c r="D196" s="104"/>
      <c r="E196" s="104"/>
      <c r="F196" s="119"/>
      <c r="G196" s="119"/>
      <c r="H196" s="104"/>
      <c r="I196" s="108"/>
    </row>
    <row r="197" spans="1:9" ht="15.75" thickBot="1" x14ac:dyDescent="0.3">
      <c r="A197" s="120" t="s">
        <v>556</v>
      </c>
      <c r="B197" s="118">
        <v>3.0329999999999999</v>
      </c>
      <c r="C197" s="104"/>
      <c r="D197" s="104"/>
      <c r="E197" s="104"/>
      <c r="F197" s="119"/>
      <c r="G197" s="119"/>
      <c r="H197" s="104"/>
      <c r="I197" s="108"/>
    </row>
    <row r="198" spans="1:9" ht="15.75" thickBot="1" x14ac:dyDescent="0.3">
      <c r="A198" s="120" t="s">
        <v>554</v>
      </c>
      <c r="B198" s="118">
        <v>26.745999999999999</v>
      </c>
      <c r="C198" s="104">
        <v>376.48200000000003</v>
      </c>
      <c r="D198" s="104"/>
      <c r="E198" s="104"/>
      <c r="F198" s="119"/>
      <c r="G198" s="119"/>
      <c r="H198" s="104"/>
      <c r="I198" s="108"/>
    </row>
    <row r="199" spans="1:9" ht="15.75" thickBot="1" x14ac:dyDescent="0.3">
      <c r="A199" s="120" t="s">
        <v>549</v>
      </c>
      <c r="B199" s="118"/>
      <c r="C199" s="104"/>
      <c r="D199" s="104"/>
      <c r="E199" s="104"/>
      <c r="F199" s="119"/>
      <c r="G199" s="119"/>
      <c r="H199" s="104"/>
      <c r="I199" s="108"/>
    </row>
    <row r="200" spans="1:9" ht="15.75" thickBot="1" x14ac:dyDescent="0.3">
      <c r="A200" s="117" t="s">
        <v>557</v>
      </c>
      <c r="B200" s="118">
        <v>780.59400000000005</v>
      </c>
      <c r="C200" s="104"/>
      <c r="D200" s="104">
        <v>-36.703000000000003</v>
      </c>
      <c r="E200" s="104"/>
      <c r="F200" s="119"/>
      <c r="G200" s="119"/>
      <c r="H200" s="104">
        <v>743.89099999999996</v>
      </c>
      <c r="I200" s="108" t="s">
        <v>557</v>
      </c>
    </row>
    <row r="201" spans="1:9" ht="15.75" thickBot="1" x14ac:dyDescent="0.3">
      <c r="A201" s="122" t="s">
        <v>558</v>
      </c>
      <c r="B201" s="118">
        <v>547.34500000000003</v>
      </c>
      <c r="C201" s="104"/>
      <c r="D201" s="104">
        <v>-36.703000000000003</v>
      </c>
      <c r="E201" s="104"/>
      <c r="F201" s="119"/>
      <c r="G201" s="119"/>
      <c r="H201" s="104"/>
      <c r="I201" s="108"/>
    </row>
    <row r="202" spans="1:9" ht="15.75" thickBot="1" x14ac:dyDescent="0.3">
      <c r="A202" s="122" t="s">
        <v>559</v>
      </c>
      <c r="B202" s="118">
        <v>86.028000000000006</v>
      </c>
      <c r="C202" s="104"/>
      <c r="D202" s="104"/>
      <c r="E202" s="104"/>
      <c r="F202" s="119"/>
      <c r="G202" s="119"/>
      <c r="H202" s="104"/>
      <c r="I202" s="108"/>
    </row>
    <row r="203" spans="1:9" ht="15.75" thickBot="1" x14ac:dyDescent="0.3">
      <c r="A203" s="122" t="s">
        <v>549</v>
      </c>
      <c r="B203" s="118">
        <v>147.221</v>
      </c>
      <c r="C203" s="104"/>
      <c r="D203" s="104"/>
      <c r="E203" s="104"/>
      <c r="F203" s="119"/>
      <c r="G203" s="119"/>
      <c r="H203" s="104"/>
      <c r="I203" s="108"/>
    </row>
    <row r="204" spans="1:9" ht="15.75" thickBot="1" x14ac:dyDescent="0.3">
      <c r="A204" s="117" t="s">
        <v>560</v>
      </c>
      <c r="B204" s="118"/>
      <c r="C204" s="104"/>
      <c r="D204" s="104"/>
      <c r="E204" s="104"/>
      <c r="F204" s="119"/>
      <c r="G204" s="119"/>
      <c r="H204" s="104"/>
      <c r="I204" s="108"/>
    </row>
    <row r="205" spans="1:9" ht="34.5" thickBot="1" x14ac:dyDescent="0.3">
      <c r="A205" s="117" t="s">
        <v>561</v>
      </c>
      <c r="B205" s="118">
        <v>376.48200000000003</v>
      </c>
      <c r="C205" s="104">
        <v>-376.48200000000003</v>
      </c>
      <c r="D205" s="104"/>
      <c r="E205" s="104"/>
      <c r="F205" s="119"/>
      <c r="G205" s="119"/>
      <c r="H205" s="104"/>
      <c r="I205" s="108"/>
    </row>
    <row r="206" spans="1:9" ht="23.25" thickBot="1" x14ac:dyDescent="0.3">
      <c r="A206" s="117" t="s">
        <v>562</v>
      </c>
      <c r="B206" s="118">
        <v>349.11900000000003</v>
      </c>
      <c r="C206" s="104"/>
      <c r="D206" s="104"/>
      <c r="E206" s="104"/>
      <c r="F206" s="119"/>
      <c r="G206" s="119"/>
      <c r="H206" s="104">
        <v>349.11900000000003</v>
      </c>
      <c r="I206" s="108" t="s">
        <v>563</v>
      </c>
    </row>
    <row r="207" spans="1:9" ht="23.25" thickBot="1" x14ac:dyDescent="0.3">
      <c r="A207" s="120" t="s">
        <v>564</v>
      </c>
      <c r="B207" s="118">
        <v>81.932000000000002</v>
      </c>
      <c r="C207" s="104"/>
      <c r="D207" s="104"/>
      <c r="E207" s="104"/>
      <c r="F207" s="119"/>
      <c r="G207" s="119"/>
      <c r="H207" s="104"/>
      <c r="I207" s="108"/>
    </row>
    <row r="208" spans="1:9" ht="23.25" thickBot="1" x14ac:dyDescent="0.3">
      <c r="A208" s="120" t="s">
        <v>565</v>
      </c>
      <c r="B208" s="118">
        <v>21</v>
      </c>
      <c r="C208" s="104"/>
      <c r="D208" s="104"/>
      <c r="E208" s="104"/>
      <c r="F208" s="119"/>
      <c r="G208" s="119"/>
      <c r="H208" s="104"/>
      <c r="I208" s="108"/>
    </row>
    <row r="209" spans="1:9" ht="15.75" thickBot="1" x14ac:dyDescent="0.3">
      <c r="A209" s="120" t="s">
        <v>566</v>
      </c>
      <c r="B209" s="118">
        <v>267.04199999999997</v>
      </c>
      <c r="C209" s="104"/>
      <c r="D209" s="104"/>
      <c r="E209" s="104"/>
      <c r="F209" s="119"/>
      <c r="G209" s="119"/>
      <c r="H209" s="104"/>
      <c r="I209" s="108"/>
    </row>
    <row r="210" spans="1:9" ht="23.25" thickBot="1" x14ac:dyDescent="0.3">
      <c r="A210" s="120" t="s">
        <v>567</v>
      </c>
      <c r="B210" s="118">
        <v>124</v>
      </c>
      <c r="C210" s="104"/>
      <c r="D210" s="104"/>
      <c r="E210" s="104"/>
      <c r="F210" s="119"/>
      <c r="G210" s="119"/>
      <c r="H210" s="104"/>
      <c r="I210" s="108"/>
    </row>
    <row r="211" spans="1:9" ht="23.25" thickBot="1" x14ac:dyDescent="0.3">
      <c r="A211" s="120" t="s">
        <v>568</v>
      </c>
      <c r="B211" s="118"/>
      <c r="C211" s="104"/>
      <c r="D211" s="104"/>
      <c r="E211" s="104"/>
      <c r="F211" s="119"/>
      <c r="G211" s="119"/>
      <c r="H211" s="104"/>
      <c r="I211" s="108"/>
    </row>
    <row r="212" spans="1:9" ht="23.25" thickBot="1" x14ac:dyDescent="0.3">
      <c r="A212" s="120" t="s">
        <v>569</v>
      </c>
      <c r="B212" s="118"/>
      <c r="C212" s="104"/>
      <c r="D212" s="104"/>
      <c r="E212" s="104"/>
      <c r="F212" s="119"/>
      <c r="G212" s="119"/>
      <c r="H212" s="104"/>
      <c r="I212" s="108"/>
    </row>
    <row r="213" spans="1:9" ht="23.25" thickBot="1" x14ac:dyDescent="0.3">
      <c r="A213" s="120" t="s">
        <v>570</v>
      </c>
      <c r="B213" s="118"/>
      <c r="C213" s="104"/>
      <c r="D213" s="104"/>
      <c r="E213" s="104"/>
      <c r="F213" s="119"/>
      <c r="G213" s="119"/>
      <c r="H213" s="104"/>
      <c r="I213" s="108"/>
    </row>
    <row r="214" spans="1:9" ht="15.75" thickBot="1" x14ac:dyDescent="0.3">
      <c r="A214" s="117" t="s">
        <v>571</v>
      </c>
      <c r="B214" s="118">
        <v>84.596000000000004</v>
      </c>
      <c r="C214" s="104"/>
      <c r="D214" s="104" t="s">
        <v>457</v>
      </c>
      <c r="E214" s="104">
        <v>-71.745000000000005</v>
      </c>
      <c r="F214" s="119" t="s">
        <v>457</v>
      </c>
      <c r="G214" s="119">
        <v>-11.693</v>
      </c>
      <c r="H214" s="104"/>
      <c r="I214" s="108"/>
    </row>
    <row r="215" spans="1:9" ht="15.75" thickBot="1" x14ac:dyDescent="0.3">
      <c r="A215" s="120" t="s">
        <v>572</v>
      </c>
      <c r="B215" s="118">
        <v>72.903000000000006</v>
      </c>
      <c r="C215" s="104"/>
      <c r="D215" s="104"/>
      <c r="E215" s="104">
        <v>-71.745000000000005</v>
      </c>
      <c r="F215" s="119"/>
      <c r="G215" s="119"/>
      <c r="H215" s="104">
        <v>1.1579999999999999</v>
      </c>
      <c r="I215" s="108" t="s">
        <v>572</v>
      </c>
    </row>
    <row r="216" spans="1:9" ht="15.75" thickBot="1" x14ac:dyDescent="0.3">
      <c r="A216" s="120" t="s">
        <v>573</v>
      </c>
      <c r="B216" s="118">
        <v>11.693</v>
      </c>
      <c r="C216" s="104"/>
      <c r="D216" s="104"/>
      <c r="E216" s="104"/>
      <c r="F216" s="119"/>
      <c r="G216" s="119">
        <v>-11.693</v>
      </c>
      <c r="H216" s="104"/>
      <c r="I216" s="108"/>
    </row>
    <row r="217" spans="1:9" ht="15.75" thickBot="1" x14ac:dyDescent="0.3">
      <c r="A217" s="117" t="s">
        <v>574</v>
      </c>
      <c r="B217" s="118" t="s">
        <v>575</v>
      </c>
      <c r="C217" s="104"/>
      <c r="D217" s="104"/>
      <c r="E217" s="104" t="s">
        <v>457</v>
      </c>
      <c r="F217" s="119">
        <v>-92.135999999999996</v>
      </c>
      <c r="G217" s="119">
        <v>56.965000000000003</v>
      </c>
      <c r="H217" s="104" t="s">
        <v>576</v>
      </c>
      <c r="I217" s="108" t="s">
        <v>577</v>
      </c>
    </row>
    <row r="218" spans="1:9" ht="15.75" thickBot="1" x14ac:dyDescent="0.3">
      <c r="A218" s="117" t="s">
        <v>578</v>
      </c>
      <c r="B218" s="280">
        <v>583.79</v>
      </c>
      <c r="C218" s="104"/>
      <c r="D218" s="104"/>
      <c r="E218" s="104"/>
      <c r="F218" s="119"/>
      <c r="G218" s="119"/>
      <c r="H218" s="104"/>
      <c r="I218" s="108"/>
    </row>
    <row r="219" spans="1:9" ht="15.75" thickBot="1" x14ac:dyDescent="0.3">
      <c r="A219" s="122" t="s">
        <v>579</v>
      </c>
      <c r="B219" s="118">
        <v>583.44399999999996</v>
      </c>
      <c r="C219" s="104"/>
      <c r="D219" s="104"/>
      <c r="E219" s="104"/>
      <c r="F219" s="119"/>
      <c r="G219" s="119"/>
      <c r="H219" s="104"/>
      <c r="I219" s="108"/>
    </row>
    <row r="220" spans="1:9" ht="23.25" thickBot="1" x14ac:dyDescent="0.3">
      <c r="A220" s="122" t="s">
        <v>580</v>
      </c>
      <c r="B220" s="118">
        <v>346</v>
      </c>
      <c r="C220" s="104"/>
      <c r="D220" s="104"/>
      <c r="E220" s="104"/>
      <c r="F220" s="119"/>
      <c r="G220" s="119"/>
      <c r="H220" s="104"/>
      <c r="I220" s="108"/>
    </row>
    <row r="221" spans="1:9" ht="15.75" thickBot="1" x14ac:dyDescent="0.3">
      <c r="A221" s="117" t="s">
        <v>581</v>
      </c>
      <c r="B221" s="123">
        <v>150.66300000000001</v>
      </c>
      <c r="C221" s="104"/>
      <c r="D221" s="104"/>
      <c r="E221" s="104"/>
      <c r="F221" s="119"/>
      <c r="G221" s="119"/>
      <c r="H221" s="104"/>
      <c r="I221" s="108"/>
    </row>
    <row r="222" spans="1:9" ht="15.75" thickBot="1" x14ac:dyDescent="0.3">
      <c r="A222" s="117" t="s">
        <v>582</v>
      </c>
      <c r="B222" s="118">
        <v>334.86799999999999</v>
      </c>
      <c r="C222" s="104"/>
      <c r="D222" s="104"/>
      <c r="E222" s="104" t="s">
        <v>457</v>
      </c>
      <c r="F222" s="119">
        <v>-92.135999999999996</v>
      </c>
      <c r="G222" s="119"/>
      <c r="H222" s="104"/>
      <c r="I222" s="108"/>
    </row>
    <row r="223" spans="1:9" ht="23.25" thickBot="1" x14ac:dyDescent="0.3">
      <c r="A223" s="122" t="s">
        <v>583</v>
      </c>
      <c r="B223" s="118">
        <v>133.94300000000001</v>
      </c>
      <c r="C223" s="104"/>
      <c r="D223" s="104"/>
      <c r="E223" s="104"/>
      <c r="F223" s="119"/>
      <c r="G223" s="119"/>
      <c r="H223" s="104"/>
      <c r="I223" s="108"/>
    </row>
    <row r="224" spans="1:9" ht="23.25" thickBot="1" x14ac:dyDescent="0.3">
      <c r="A224" s="122" t="s">
        <v>584</v>
      </c>
      <c r="B224" s="118">
        <v>527</v>
      </c>
      <c r="C224" s="104"/>
      <c r="D224" s="104"/>
      <c r="E224" s="104"/>
      <c r="F224" s="119"/>
      <c r="G224" s="119"/>
      <c r="H224" s="104"/>
      <c r="I224" s="108"/>
    </row>
    <row r="225" spans="1:9" ht="15.75" thickBot="1" x14ac:dyDescent="0.3">
      <c r="A225" s="122" t="s">
        <v>582</v>
      </c>
      <c r="B225" s="118">
        <v>200.398</v>
      </c>
      <c r="C225" s="104"/>
      <c r="D225" s="104"/>
      <c r="E225" s="104"/>
      <c r="F225" s="119">
        <v>-92.135999999999996</v>
      </c>
      <c r="G225" s="119">
        <v>56.965000000000003</v>
      </c>
      <c r="H225" s="104"/>
      <c r="I225" s="108"/>
    </row>
    <row r="226" spans="1:9" ht="15.75" thickBot="1" x14ac:dyDescent="0.3">
      <c r="A226" s="117" t="s">
        <v>582</v>
      </c>
      <c r="B226" s="118">
        <v>769.36300000000006</v>
      </c>
      <c r="C226" s="104"/>
      <c r="D226" s="104">
        <v>36.703000000000003</v>
      </c>
      <c r="E226" s="104"/>
      <c r="F226" s="119" t="s">
        <v>457</v>
      </c>
      <c r="G226" s="119">
        <v>-8.8010000000000002</v>
      </c>
      <c r="H226" s="104"/>
      <c r="I226" s="108"/>
    </row>
    <row r="227" spans="1:9" ht="15.75" thickBot="1" x14ac:dyDescent="0.3">
      <c r="A227" s="117" t="s">
        <v>585</v>
      </c>
      <c r="B227" s="118">
        <v>760.56200000000001</v>
      </c>
      <c r="C227" s="104"/>
      <c r="D227" s="104">
        <v>36.703000000000003</v>
      </c>
      <c r="E227" s="104"/>
      <c r="F227" s="119"/>
      <c r="G227" s="119"/>
      <c r="H227" s="104">
        <v>797.26499999999999</v>
      </c>
      <c r="I227" s="108" t="s">
        <v>586</v>
      </c>
    </row>
    <row r="228" spans="1:9" ht="15.75" thickBot="1" x14ac:dyDescent="0.3">
      <c r="A228" s="122" t="s">
        <v>587</v>
      </c>
      <c r="B228" s="280">
        <v>710.96</v>
      </c>
      <c r="C228" s="104"/>
      <c r="D228" s="104">
        <v>36.703000000000003</v>
      </c>
      <c r="E228" s="104"/>
      <c r="F228" s="119"/>
      <c r="G228" s="119"/>
      <c r="H228" s="104"/>
      <c r="I228" s="108"/>
    </row>
    <row r="229" spans="1:9" ht="23.25" thickBot="1" x14ac:dyDescent="0.3">
      <c r="A229" s="122" t="s">
        <v>588</v>
      </c>
      <c r="B229" s="118">
        <v>49.149000000000001</v>
      </c>
      <c r="C229" s="104"/>
      <c r="D229" s="104"/>
      <c r="E229" s="104"/>
      <c r="F229" s="119"/>
      <c r="G229" s="119"/>
      <c r="H229" s="104"/>
      <c r="I229" s="108"/>
    </row>
    <row r="230" spans="1:9" ht="15.75" thickBot="1" x14ac:dyDescent="0.3">
      <c r="A230" s="122" t="s">
        <v>589</v>
      </c>
      <c r="B230" s="118">
        <v>453</v>
      </c>
      <c r="C230" s="104"/>
      <c r="D230" s="104"/>
      <c r="E230" s="104"/>
      <c r="F230" s="119"/>
      <c r="G230" s="119"/>
      <c r="H230" s="104"/>
      <c r="I230" s="108"/>
    </row>
    <row r="231" spans="1:9" ht="23.25" thickBot="1" x14ac:dyDescent="0.3">
      <c r="A231" s="117" t="s">
        <v>590</v>
      </c>
      <c r="B231" s="118">
        <v>1.7310000000000001</v>
      </c>
      <c r="C231" s="104"/>
      <c r="D231" s="104"/>
      <c r="E231" s="104"/>
      <c r="F231" s="119"/>
      <c r="G231" s="119">
        <v>-1.7310000000000001</v>
      </c>
      <c r="H231" s="104"/>
      <c r="I231" s="108"/>
    </row>
    <row r="232" spans="1:9" ht="15.75" thickBot="1" x14ac:dyDescent="0.3">
      <c r="A232" s="117" t="s">
        <v>549</v>
      </c>
      <c r="B232" s="280">
        <v>7.07</v>
      </c>
      <c r="C232" s="104"/>
      <c r="D232" s="104"/>
      <c r="E232" s="104"/>
      <c r="F232" s="119"/>
      <c r="G232" s="281">
        <v>-7.07</v>
      </c>
      <c r="H232" s="124"/>
      <c r="I232" s="106"/>
    </row>
    <row r="233" spans="1:9" ht="23.25" thickBot="1" x14ac:dyDescent="0.3">
      <c r="A233" s="117" t="s">
        <v>591</v>
      </c>
      <c r="B233" s="118">
        <v>270.82499999999999</v>
      </c>
      <c r="C233" s="104"/>
      <c r="D233" s="104"/>
      <c r="E233" s="104"/>
      <c r="F233" s="119" t="s">
        <v>457</v>
      </c>
      <c r="G233" s="119">
        <v>-33.895000000000003</v>
      </c>
      <c r="H233" s="104"/>
      <c r="I233" s="108"/>
    </row>
    <row r="234" spans="1:9" ht="15.75" thickBot="1" x14ac:dyDescent="0.3">
      <c r="A234" s="120" t="s">
        <v>592</v>
      </c>
      <c r="B234" s="118">
        <v>384</v>
      </c>
      <c r="C234" s="104"/>
      <c r="D234" s="104"/>
      <c r="E234" s="104"/>
      <c r="F234" s="119"/>
      <c r="G234" s="119">
        <v>-384</v>
      </c>
      <c r="H234" s="104"/>
      <c r="I234" s="108"/>
    </row>
    <row r="235" spans="1:9" ht="15.75" thickBot="1" x14ac:dyDescent="0.3">
      <c r="A235" s="120" t="s">
        <v>593</v>
      </c>
      <c r="B235" s="280">
        <v>236.93</v>
      </c>
      <c r="C235" s="104"/>
      <c r="D235" s="104"/>
      <c r="E235" s="104"/>
      <c r="F235" s="119"/>
      <c r="G235" s="119"/>
      <c r="H235" s="278">
        <v>236.93</v>
      </c>
      <c r="I235" s="108" t="s">
        <v>593</v>
      </c>
    </row>
    <row r="236" spans="1:9" ht="23.25" thickBot="1" x14ac:dyDescent="0.3">
      <c r="A236" s="120" t="s">
        <v>594</v>
      </c>
      <c r="B236" s="118">
        <v>33.511000000000003</v>
      </c>
      <c r="C236" s="104"/>
      <c r="D236" s="104"/>
      <c r="E236" s="104"/>
      <c r="F236" s="119"/>
      <c r="G236" s="119">
        <v>-33.511000000000003</v>
      </c>
      <c r="H236" s="104"/>
      <c r="I236" s="108"/>
    </row>
    <row r="237" spans="1:9" ht="15.75" thickBot="1" x14ac:dyDescent="0.3">
      <c r="A237" s="117" t="s">
        <v>595</v>
      </c>
      <c r="B237" s="125" t="s">
        <v>596</v>
      </c>
      <c r="C237" s="112"/>
      <c r="D237" s="112"/>
      <c r="E237" s="112">
        <v>-71.745000000000005</v>
      </c>
      <c r="F237" s="126">
        <v>-92.135999999999996</v>
      </c>
      <c r="G237" s="126" t="s">
        <v>457</v>
      </c>
      <c r="H237" s="112" t="s">
        <v>597</v>
      </c>
      <c r="I237" s="127" t="s">
        <v>598</v>
      </c>
    </row>
    <row r="238" spans="1:9" ht="15.75" thickBot="1" x14ac:dyDescent="0.3">
      <c r="A238" s="128" t="s">
        <v>599</v>
      </c>
      <c r="B238" s="118" t="s">
        <v>600</v>
      </c>
      <c r="C238" s="104"/>
      <c r="D238" s="104"/>
      <c r="E238" s="104"/>
      <c r="F238" s="119"/>
      <c r="G238" s="119"/>
      <c r="H238" s="104"/>
      <c r="I238" s="129"/>
    </row>
    <row r="240" spans="1:9" x14ac:dyDescent="0.25">
      <c r="A240" t="s">
        <v>603</v>
      </c>
    </row>
    <row r="241" spans="1:9" x14ac:dyDescent="0.25">
      <c r="A241" t="s">
        <v>604</v>
      </c>
    </row>
    <row r="242" spans="1:9" x14ac:dyDescent="0.25">
      <c r="A242" t="s">
        <v>605</v>
      </c>
    </row>
    <row r="243" spans="1:9" x14ac:dyDescent="0.25">
      <c r="A243" t="s">
        <v>606</v>
      </c>
    </row>
    <row r="244" spans="1:9" x14ac:dyDescent="0.25">
      <c r="A244" t="s">
        <v>607</v>
      </c>
    </row>
    <row r="246" spans="1:9" ht="15.75" thickBot="1" x14ac:dyDescent="0.3"/>
    <row r="247" spans="1:9" ht="29.25" customHeight="1" thickBot="1" x14ac:dyDescent="0.3">
      <c r="A247" s="254" t="s">
        <v>608</v>
      </c>
      <c r="B247" s="265"/>
      <c r="C247" s="258">
        <v>1</v>
      </c>
      <c r="D247" s="258">
        <v>2</v>
      </c>
      <c r="E247" s="267">
        <v>3</v>
      </c>
      <c r="F247" s="267">
        <v>4</v>
      </c>
      <c r="G247" s="263">
        <v>5</v>
      </c>
      <c r="H247" s="260" t="s">
        <v>444</v>
      </c>
      <c r="I247" s="261"/>
    </row>
    <row r="248" spans="1:9" ht="15.75" thickBot="1" x14ac:dyDescent="0.3">
      <c r="A248" s="101" t="s">
        <v>445</v>
      </c>
      <c r="B248" s="115" t="s">
        <v>523</v>
      </c>
      <c r="C248" s="266"/>
      <c r="D248" s="266"/>
      <c r="E248" s="268"/>
      <c r="F248" s="269"/>
      <c r="G248" s="264"/>
      <c r="H248" s="116" t="s">
        <v>523</v>
      </c>
      <c r="I248" s="116" t="s">
        <v>445</v>
      </c>
    </row>
    <row r="249" spans="1:9" ht="15.75" thickBot="1" x14ac:dyDescent="0.3">
      <c r="A249" s="117" t="s">
        <v>609</v>
      </c>
      <c r="B249" s="118" t="s">
        <v>610</v>
      </c>
      <c r="C249" s="119" t="s">
        <v>457</v>
      </c>
      <c r="D249" s="119"/>
      <c r="E249" s="119" t="s">
        <v>457</v>
      </c>
      <c r="F249" s="119"/>
      <c r="G249" s="119"/>
      <c r="H249" s="119"/>
      <c r="I249" s="129"/>
    </row>
    <row r="250" spans="1:9" ht="15.75" thickBot="1" x14ac:dyDescent="0.3">
      <c r="A250" s="117" t="s">
        <v>611</v>
      </c>
      <c r="B250" s="118">
        <v>589.32600000000002</v>
      </c>
      <c r="C250" s="119" t="s">
        <v>457</v>
      </c>
      <c r="D250" s="119"/>
      <c r="E250" s="119" t="s">
        <v>457</v>
      </c>
      <c r="F250" s="119"/>
      <c r="G250" s="119"/>
      <c r="H250" s="119">
        <v>589.32600000000002</v>
      </c>
      <c r="I250" s="129" t="s">
        <v>612</v>
      </c>
    </row>
    <row r="251" spans="1:9" ht="15.75" thickBot="1" x14ac:dyDescent="0.3">
      <c r="A251" s="122" t="s">
        <v>613</v>
      </c>
      <c r="B251" s="118">
        <v>589.32600000000002</v>
      </c>
      <c r="C251" s="119"/>
      <c r="D251" s="119"/>
      <c r="E251" s="119"/>
      <c r="F251" s="119"/>
      <c r="G251" s="119"/>
      <c r="H251" s="119"/>
      <c r="I251" s="129"/>
    </row>
    <row r="252" spans="1:9" ht="15.75" thickBot="1" x14ac:dyDescent="0.3">
      <c r="A252" s="122" t="s">
        <v>614</v>
      </c>
      <c r="B252" s="118"/>
      <c r="C252" s="119"/>
      <c r="D252" s="119"/>
      <c r="E252" s="119"/>
      <c r="F252" s="119"/>
      <c r="G252" s="119"/>
      <c r="H252" s="119"/>
      <c r="I252" s="129"/>
    </row>
    <row r="253" spans="1:9" ht="23.25" thickBot="1" x14ac:dyDescent="0.3">
      <c r="A253" s="121" t="s">
        <v>615</v>
      </c>
      <c r="B253" s="118">
        <v>681.48299999999995</v>
      </c>
      <c r="C253" s="119"/>
      <c r="D253" s="119"/>
      <c r="E253" s="119"/>
      <c r="F253" s="119"/>
      <c r="G253" s="119"/>
      <c r="H253" s="119">
        <v>681.48299999999995</v>
      </c>
      <c r="I253" s="108" t="s">
        <v>616</v>
      </c>
    </row>
    <row r="254" spans="1:9" ht="15.75" thickBot="1" x14ac:dyDescent="0.3">
      <c r="A254" s="117" t="s">
        <v>617</v>
      </c>
      <c r="B254" s="118">
        <v>696.43299999999999</v>
      </c>
      <c r="C254" s="119" t="s">
        <v>457</v>
      </c>
      <c r="D254" s="119"/>
      <c r="E254" s="119" t="s">
        <v>457</v>
      </c>
      <c r="F254" s="119"/>
      <c r="G254" s="119"/>
      <c r="H254" s="119">
        <v>696.43299999999999</v>
      </c>
      <c r="I254" s="108" t="s">
        <v>617</v>
      </c>
    </row>
    <row r="255" spans="1:9" ht="15.75" thickBot="1" x14ac:dyDescent="0.3">
      <c r="A255" s="122" t="s">
        <v>618</v>
      </c>
      <c r="B255" s="118">
        <v>106.334</v>
      </c>
      <c r="C255" s="119"/>
      <c r="D255" s="119"/>
      <c r="E255" s="119"/>
      <c r="F255" s="119"/>
      <c r="G255" s="119"/>
      <c r="H255" s="119"/>
      <c r="I255" s="129"/>
    </row>
    <row r="256" spans="1:9" ht="15.75" thickBot="1" x14ac:dyDescent="0.3">
      <c r="A256" s="122" t="s">
        <v>619</v>
      </c>
      <c r="B256" s="118">
        <v>589.93399999999997</v>
      </c>
      <c r="C256" s="119"/>
      <c r="D256" s="119"/>
      <c r="E256" s="119"/>
      <c r="F256" s="119"/>
      <c r="G256" s="119"/>
      <c r="H256" s="119"/>
      <c r="I256" s="129"/>
    </row>
    <row r="257" spans="1:9" ht="15.75" thickBot="1" x14ac:dyDescent="0.3">
      <c r="A257" s="122" t="s">
        <v>620</v>
      </c>
      <c r="B257" s="118">
        <v>166</v>
      </c>
      <c r="C257" s="119" t="s">
        <v>457</v>
      </c>
      <c r="D257" s="119"/>
      <c r="E257" s="119" t="s">
        <v>457</v>
      </c>
      <c r="F257" s="119"/>
      <c r="G257" s="119"/>
      <c r="H257" s="119"/>
      <c r="I257" s="129"/>
    </row>
    <row r="258" spans="1:9" ht="15.75" thickBot="1" x14ac:dyDescent="0.3">
      <c r="A258" s="117" t="s">
        <v>621</v>
      </c>
      <c r="B258" s="118">
        <v>402.03800000000001</v>
      </c>
      <c r="C258" s="119" t="s">
        <v>457</v>
      </c>
      <c r="D258" s="119"/>
      <c r="E258" s="119" t="s">
        <v>457</v>
      </c>
      <c r="F258" s="119"/>
      <c r="G258" s="119"/>
      <c r="H258" s="119">
        <v>402.03800000000001</v>
      </c>
      <c r="I258" s="108" t="s">
        <v>621</v>
      </c>
    </row>
    <row r="259" spans="1:9" ht="15.75" thickBot="1" x14ac:dyDescent="0.3">
      <c r="A259" s="122" t="s">
        <v>622</v>
      </c>
      <c r="B259" s="118">
        <v>30.079000000000001</v>
      </c>
      <c r="C259" s="119"/>
      <c r="D259" s="119"/>
      <c r="E259" s="119"/>
      <c r="F259" s="119"/>
      <c r="G259" s="119"/>
      <c r="H259" s="119"/>
      <c r="I259" s="108"/>
    </row>
    <row r="260" spans="1:9" ht="15.75" thickBot="1" x14ac:dyDescent="0.3">
      <c r="A260" s="122" t="s">
        <v>623</v>
      </c>
      <c r="B260" s="118">
        <v>147.22</v>
      </c>
      <c r="C260" s="119"/>
      <c r="D260" s="119"/>
      <c r="E260" s="119"/>
      <c r="F260" s="119"/>
      <c r="G260" s="119"/>
      <c r="H260" s="119"/>
      <c r="I260" s="108"/>
    </row>
    <row r="261" spans="1:9" ht="15.75" thickBot="1" x14ac:dyDescent="0.3">
      <c r="A261" s="122" t="s">
        <v>624</v>
      </c>
      <c r="B261" s="118">
        <v>224.739</v>
      </c>
      <c r="C261" s="119"/>
      <c r="D261" s="119"/>
      <c r="E261" s="119"/>
      <c r="F261" s="119"/>
      <c r="G261" s="119"/>
      <c r="H261" s="119"/>
      <c r="I261" s="108"/>
    </row>
    <row r="262" spans="1:9" ht="15.75" thickBot="1" x14ac:dyDescent="0.3">
      <c r="A262" s="117" t="s">
        <v>625</v>
      </c>
      <c r="B262" s="118" t="s">
        <v>626</v>
      </c>
      <c r="C262" s="119" t="s">
        <v>457</v>
      </c>
      <c r="D262" s="119">
        <v>362.34199999999998</v>
      </c>
      <c r="E262" s="119" t="s">
        <v>457</v>
      </c>
      <c r="F262" s="119"/>
      <c r="G262" s="119"/>
      <c r="H262" s="119" t="s">
        <v>627</v>
      </c>
      <c r="I262" s="108" t="s">
        <v>628</v>
      </c>
    </row>
    <row r="263" spans="1:9" ht="15.75" thickBot="1" x14ac:dyDescent="0.3">
      <c r="A263" s="122" t="s">
        <v>628</v>
      </c>
      <c r="B263" s="118" t="s">
        <v>626</v>
      </c>
      <c r="C263" s="119" t="s">
        <v>457</v>
      </c>
      <c r="D263" s="119">
        <v>362.34199999999998</v>
      </c>
      <c r="E263" s="119"/>
      <c r="F263" s="119"/>
      <c r="G263" s="119"/>
      <c r="H263" s="119"/>
      <c r="I263" s="129"/>
    </row>
    <row r="264" spans="1:9" ht="15.75" thickBot="1" x14ac:dyDescent="0.3">
      <c r="A264" s="122" t="s">
        <v>629</v>
      </c>
      <c r="B264" s="118"/>
      <c r="C264" s="119" t="s">
        <v>457</v>
      </c>
      <c r="D264" s="119"/>
      <c r="E264" s="119" t="s">
        <v>457</v>
      </c>
      <c r="F264" s="119"/>
      <c r="G264" s="119"/>
      <c r="H264" s="119"/>
      <c r="I264" s="129"/>
    </row>
    <row r="265" spans="1:9" ht="23.25" thickBot="1" x14ac:dyDescent="0.3">
      <c r="A265" s="117" t="s">
        <v>630</v>
      </c>
      <c r="B265" s="118">
        <v>362.34199999999998</v>
      </c>
      <c r="C265" s="119" t="s">
        <v>457</v>
      </c>
      <c r="D265" s="119">
        <v>-362.34199999999998</v>
      </c>
      <c r="E265" s="119" t="s">
        <v>457</v>
      </c>
      <c r="F265" s="119"/>
      <c r="G265" s="119"/>
      <c r="H265" s="119"/>
      <c r="I265" s="129"/>
    </row>
    <row r="266" spans="1:9" ht="15.75" thickBot="1" x14ac:dyDescent="0.3">
      <c r="A266" s="122" t="s">
        <v>631</v>
      </c>
      <c r="B266" s="118">
        <v>362.34199999999998</v>
      </c>
      <c r="C266" s="119"/>
      <c r="D266" s="119">
        <v>-362.34199999999998</v>
      </c>
      <c r="E266" s="119"/>
      <c r="F266" s="119"/>
      <c r="G266" s="119"/>
      <c r="H266" s="119"/>
      <c r="I266" s="129"/>
    </row>
    <row r="267" spans="1:9" ht="23.25" thickBot="1" x14ac:dyDescent="0.3">
      <c r="A267" s="122" t="s">
        <v>632</v>
      </c>
      <c r="B267" s="118"/>
      <c r="C267" s="119"/>
      <c r="D267" s="119"/>
      <c r="E267" s="119"/>
      <c r="F267" s="119"/>
      <c r="G267" s="119"/>
      <c r="H267" s="119"/>
      <c r="I267" s="129"/>
    </row>
    <row r="268" spans="1:9" ht="15.75" thickBot="1" x14ac:dyDescent="0.3">
      <c r="A268" s="128" t="s">
        <v>633</v>
      </c>
      <c r="B268" s="118"/>
      <c r="C268" s="119"/>
      <c r="D268" s="119"/>
      <c r="E268" s="119"/>
      <c r="F268" s="119"/>
      <c r="G268" s="119"/>
      <c r="H268" s="119"/>
      <c r="I268" s="129"/>
    </row>
    <row r="269" spans="1:9" ht="15.75" thickBot="1" x14ac:dyDescent="0.3">
      <c r="A269" s="128" t="s">
        <v>634</v>
      </c>
      <c r="B269" s="118">
        <v>10.170999999999999</v>
      </c>
      <c r="C269" s="119"/>
      <c r="D269" s="119"/>
      <c r="E269" s="119"/>
      <c r="F269" s="119"/>
      <c r="G269" s="119"/>
      <c r="H269" s="119">
        <v>10.170999999999999</v>
      </c>
      <c r="I269" s="129"/>
    </row>
    <row r="270" spans="1:9" ht="15.75" thickBot="1" x14ac:dyDescent="0.3">
      <c r="A270" s="117" t="s">
        <v>635</v>
      </c>
      <c r="B270" s="118" t="s">
        <v>636</v>
      </c>
      <c r="C270" s="119">
        <v>376.48200000000003</v>
      </c>
      <c r="D270" s="119" t="s">
        <v>457</v>
      </c>
      <c r="E270" s="119"/>
      <c r="F270" s="119"/>
      <c r="G270" s="119"/>
      <c r="H270" s="119" t="s">
        <v>637</v>
      </c>
      <c r="I270" s="108" t="s">
        <v>638</v>
      </c>
    </row>
    <row r="271" spans="1:9" ht="23.25" thickBot="1" x14ac:dyDescent="0.3">
      <c r="A271" s="120" t="s">
        <v>639</v>
      </c>
      <c r="B271" s="118" t="s">
        <v>640</v>
      </c>
      <c r="C271" s="119"/>
      <c r="D271" s="119"/>
      <c r="E271" s="119"/>
      <c r="F271" s="119"/>
      <c r="G271" s="119"/>
      <c r="H271" s="119"/>
      <c r="I271" s="108"/>
    </row>
    <row r="272" spans="1:9" ht="23.25" thickBot="1" x14ac:dyDescent="0.3">
      <c r="A272" s="120" t="s">
        <v>641</v>
      </c>
      <c r="B272" s="118" t="s">
        <v>642</v>
      </c>
      <c r="C272" s="119"/>
      <c r="D272" s="119"/>
      <c r="E272" s="119"/>
      <c r="F272" s="119"/>
      <c r="G272" s="119"/>
      <c r="H272" s="119"/>
      <c r="I272" s="108"/>
    </row>
    <row r="273" spans="1:9" ht="15.75" thickBot="1" x14ac:dyDescent="0.3">
      <c r="A273" s="120" t="s">
        <v>643</v>
      </c>
      <c r="B273" s="118" t="s">
        <v>644</v>
      </c>
      <c r="C273" s="119"/>
      <c r="D273" s="119"/>
      <c r="E273" s="119"/>
      <c r="F273" s="119"/>
      <c r="G273" s="119"/>
      <c r="H273" s="119"/>
      <c r="I273" s="108"/>
    </row>
    <row r="274" spans="1:9" ht="23.25" thickBot="1" x14ac:dyDescent="0.3">
      <c r="A274" s="120" t="s">
        <v>645</v>
      </c>
      <c r="B274" s="118">
        <v>24.175999999999998</v>
      </c>
      <c r="C274" s="119"/>
      <c r="D274" s="119"/>
      <c r="E274" s="119"/>
      <c r="F274" s="119"/>
      <c r="G274" s="119"/>
      <c r="H274" s="119"/>
      <c r="I274" s="108"/>
    </row>
    <row r="275" spans="1:9" ht="15.75" thickBot="1" x14ac:dyDescent="0.3">
      <c r="A275" s="120" t="s">
        <v>646</v>
      </c>
      <c r="B275" s="118">
        <v>7.056</v>
      </c>
      <c r="C275" s="119"/>
      <c r="D275" s="119"/>
      <c r="E275" s="119"/>
      <c r="F275" s="119"/>
      <c r="G275" s="119"/>
      <c r="H275" s="119"/>
      <c r="I275" s="108"/>
    </row>
    <row r="276" spans="1:9" ht="23.25" thickBot="1" x14ac:dyDescent="0.3">
      <c r="A276" s="120" t="s">
        <v>647</v>
      </c>
      <c r="B276" s="118">
        <v>15.694000000000001</v>
      </c>
      <c r="C276" s="119"/>
      <c r="D276" s="119"/>
      <c r="E276" s="119"/>
      <c r="F276" s="119"/>
      <c r="G276" s="119"/>
      <c r="H276" s="119"/>
      <c r="I276" s="108"/>
    </row>
    <row r="277" spans="1:9" ht="22.5" x14ac:dyDescent="0.25">
      <c r="A277" s="130" t="s">
        <v>648</v>
      </c>
      <c r="B277" s="276">
        <v>376.48200000000003</v>
      </c>
      <c r="C277" s="271">
        <v>-376.48200000000003</v>
      </c>
      <c r="D277" s="271"/>
      <c r="E277" s="271"/>
      <c r="F277" s="271"/>
      <c r="G277" s="271"/>
      <c r="H277" s="271"/>
      <c r="I277" s="273"/>
    </row>
    <row r="278" spans="1:9" ht="15.75" thickBot="1" x14ac:dyDescent="0.3">
      <c r="A278" s="128" t="s">
        <v>649</v>
      </c>
      <c r="B278" s="277"/>
      <c r="C278" s="272"/>
      <c r="D278" s="272"/>
      <c r="E278" s="272"/>
      <c r="F278" s="272"/>
      <c r="G278" s="272"/>
      <c r="H278" s="272"/>
      <c r="I278" s="274"/>
    </row>
    <row r="279" spans="1:9" ht="15.75" thickBot="1" x14ac:dyDescent="0.3">
      <c r="A279" s="117" t="s">
        <v>650</v>
      </c>
      <c r="B279" s="118">
        <v>70.581000000000003</v>
      </c>
      <c r="C279" s="119"/>
      <c r="D279" s="119"/>
      <c r="E279" s="119" t="s">
        <v>457</v>
      </c>
      <c r="F279" s="119" t="s">
        <v>457</v>
      </c>
      <c r="G279" s="119">
        <v>-2.9910000000000001</v>
      </c>
      <c r="H279" s="119"/>
      <c r="I279" s="108"/>
    </row>
    <row r="280" spans="1:9" ht="23.25" thickBot="1" x14ac:dyDescent="0.3">
      <c r="A280" s="120" t="s">
        <v>651</v>
      </c>
      <c r="B280" s="280">
        <v>67.59</v>
      </c>
      <c r="C280" s="119"/>
      <c r="D280" s="119"/>
      <c r="E280" s="119"/>
      <c r="F280" s="119"/>
      <c r="G280" s="119"/>
      <c r="H280" s="281">
        <v>67.59</v>
      </c>
      <c r="I280" s="108" t="s">
        <v>652</v>
      </c>
    </row>
    <row r="281" spans="1:9" ht="15.75" thickBot="1" x14ac:dyDescent="0.3">
      <c r="A281" s="120" t="s">
        <v>653</v>
      </c>
      <c r="B281" s="118">
        <v>2.9910000000000001</v>
      </c>
      <c r="C281" s="119"/>
      <c r="D281" s="119"/>
      <c r="E281" s="119"/>
      <c r="F281" s="119"/>
      <c r="G281" s="119">
        <v>-2.9910000000000001</v>
      </c>
      <c r="H281" s="119"/>
      <c r="I281" s="129"/>
    </row>
    <row r="282" spans="1:9" ht="15.75" thickBot="1" x14ac:dyDescent="0.3">
      <c r="A282" s="117" t="s">
        <v>654</v>
      </c>
      <c r="B282" s="118">
        <v>222.083</v>
      </c>
      <c r="C282" s="119"/>
      <c r="D282" s="119" t="s">
        <v>457</v>
      </c>
      <c r="E282" s="119">
        <v>-71.745000000000005</v>
      </c>
      <c r="F282" s="119"/>
      <c r="G282" s="119"/>
      <c r="H282" s="119"/>
      <c r="I282" s="129"/>
    </row>
    <row r="283" spans="1:9" ht="15.75" thickBot="1" x14ac:dyDescent="0.3">
      <c r="A283" s="120" t="s">
        <v>655</v>
      </c>
      <c r="B283" s="118">
        <v>183.69900000000001</v>
      </c>
      <c r="C283" s="119"/>
      <c r="D283" s="119"/>
      <c r="E283" s="119">
        <v>-71.745000000000005</v>
      </c>
      <c r="F283" s="119"/>
      <c r="G283" s="119"/>
      <c r="H283" s="119">
        <v>111.95399999999999</v>
      </c>
      <c r="I283" s="129" t="s">
        <v>655</v>
      </c>
    </row>
    <row r="284" spans="1:9" ht="15.75" thickBot="1" x14ac:dyDescent="0.3">
      <c r="A284" s="120" t="s">
        <v>656</v>
      </c>
      <c r="B284" s="118">
        <v>38.384</v>
      </c>
      <c r="C284" s="119"/>
      <c r="D284" s="119"/>
      <c r="E284" s="119"/>
      <c r="F284" s="119"/>
      <c r="G284" s="119"/>
      <c r="H284" s="119">
        <v>38.384</v>
      </c>
      <c r="I284" s="108" t="s">
        <v>656</v>
      </c>
    </row>
    <row r="285" spans="1:9" ht="23.25" thickBot="1" x14ac:dyDescent="0.3">
      <c r="A285" s="121" t="s">
        <v>657</v>
      </c>
      <c r="B285" s="118"/>
      <c r="C285" s="119"/>
      <c r="D285" s="119"/>
      <c r="E285" s="119"/>
      <c r="F285" s="119"/>
      <c r="G285" s="119"/>
      <c r="H285" s="119"/>
      <c r="I285" s="108"/>
    </row>
    <row r="286" spans="1:9" ht="15.75" thickBot="1" x14ac:dyDescent="0.3">
      <c r="A286" s="117" t="s">
        <v>658</v>
      </c>
      <c r="B286" s="118">
        <v>418.64100000000002</v>
      </c>
      <c r="C286" s="119" t="s">
        <v>457</v>
      </c>
      <c r="D286" s="119"/>
      <c r="E286" s="119"/>
      <c r="F286" s="119"/>
      <c r="G286" s="119"/>
      <c r="H286" s="119">
        <v>418.64100000000002</v>
      </c>
      <c r="I286" s="108" t="s">
        <v>659</v>
      </c>
    </row>
    <row r="287" spans="1:9" ht="15.75" thickBot="1" x14ac:dyDescent="0.3">
      <c r="A287" s="121"/>
      <c r="B287" s="118"/>
      <c r="C287" s="119">
        <v>412.654</v>
      </c>
      <c r="D287" s="119"/>
      <c r="E287" s="119"/>
      <c r="F287" s="119"/>
      <c r="G287" s="119"/>
      <c r="H287" s="119">
        <v>412.654</v>
      </c>
      <c r="I287" s="108" t="s">
        <v>660</v>
      </c>
    </row>
    <row r="288" spans="1:9" ht="23.25" thickBot="1" x14ac:dyDescent="0.3">
      <c r="A288" s="121"/>
      <c r="B288" s="118"/>
      <c r="C288" s="119">
        <v>5.9870000000000001</v>
      </c>
      <c r="D288" s="119"/>
      <c r="E288" s="119"/>
      <c r="F288" s="119"/>
      <c r="G288" s="119"/>
      <c r="H288" s="119">
        <v>5.9870000000000001</v>
      </c>
      <c r="I288" s="108" t="s">
        <v>661</v>
      </c>
    </row>
    <row r="289" spans="1:9" ht="15.75" thickBot="1" x14ac:dyDescent="0.3">
      <c r="A289" s="120" t="s">
        <v>662</v>
      </c>
      <c r="B289" s="118">
        <v>2.6480000000000001</v>
      </c>
      <c r="C289" s="119">
        <v>-2.6480000000000001</v>
      </c>
      <c r="D289" s="119"/>
      <c r="E289" s="119"/>
      <c r="F289" s="119"/>
      <c r="G289" s="119"/>
      <c r="H289" s="119"/>
      <c r="I289" s="108"/>
    </row>
    <row r="290" spans="1:9" ht="15.75" thickBot="1" x14ac:dyDescent="0.3">
      <c r="A290" s="120" t="s">
        <v>663</v>
      </c>
      <c r="B290" s="118"/>
      <c r="C290" s="119"/>
      <c r="D290" s="119"/>
      <c r="E290" s="119"/>
      <c r="F290" s="119"/>
      <c r="G290" s="119"/>
      <c r="H290" s="119"/>
      <c r="I290" s="108"/>
    </row>
    <row r="291" spans="1:9" ht="15.75" thickBot="1" x14ac:dyDescent="0.3">
      <c r="A291" s="120" t="s">
        <v>664</v>
      </c>
      <c r="B291" s="118">
        <v>415.99299999999999</v>
      </c>
      <c r="C291" s="119">
        <v>-415.99299999999999</v>
      </c>
      <c r="D291" s="119"/>
      <c r="E291" s="119"/>
      <c r="F291" s="119"/>
      <c r="G291" s="119"/>
      <c r="H291" s="119"/>
      <c r="I291" s="108"/>
    </row>
    <row r="292" spans="1:9" ht="23.25" thickBot="1" x14ac:dyDescent="0.3">
      <c r="A292" s="117" t="s">
        <v>665</v>
      </c>
      <c r="B292" s="118">
        <v>460.64600000000002</v>
      </c>
      <c r="C292" s="119" t="s">
        <v>457</v>
      </c>
      <c r="D292" s="119" t="s">
        <v>457</v>
      </c>
      <c r="E292" s="119" t="s">
        <v>457</v>
      </c>
      <c r="F292" s="119">
        <v>-92.135999999999996</v>
      </c>
      <c r="G292" s="281">
        <v>302.16000000000003</v>
      </c>
      <c r="H292" s="119">
        <v>670.66899999999998</v>
      </c>
      <c r="I292" s="108" t="s">
        <v>666</v>
      </c>
    </row>
    <row r="293" spans="1:9" ht="23.25" thickBot="1" x14ac:dyDescent="0.3">
      <c r="A293" s="120" t="s">
        <v>667</v>
      </c>
      <c r="B293" s="118">
        <v>104.42400000000001</v>
      </c>
      <c r="C293" s="119"/>
      <c r="D293" s="119"/>
      <c r="E293" s="119"/>
      <c r="F293" s="119"/>
      <c r="G293" s="119"/>
      <c r="H293" s="119"/>
      <c r="I293" s="108"/>
    </row>
    <row r="294" spans="1:9" ht="23.25" thickBot="1" x14ac:dyDescent="0.3">
      <c r="A294" s="120" t="s">
        <v>668</v>
      </c>
      <c r="B294" s="118">
        <v>116.291</v>
      </c>
      <c r="C294" s="119"/>
      <c r="D294" s="119"/>
      <c r="E294" s="119"/>
      <c r="F294" s="119"/>
      <c r="G294" s="119"/>
      <c r="H294" s="119"/>
      <c r="I294" s="108"/>
    </row>
    <row r="295" spans="1:9" ht="23.25" thickBot="1" x14ac:dyDescent="0.3">
      <c r="A295" s="120" t="s">
        <v>669</v>
      </c>
      <c r="B295" s="118">
        <v>12</v>
      </c>
      <c r="C295" s="119"/>
      <c r="D295" s="119"/>
      <c r="E295" s="119"/>
      <c r="F295" s="119"/>
      <c r="G295" s="119"/>
      <c r="H295" s="119"/>
      <c r="I295" s="108"/>
    </row>
    <row r="296" spans="1:9" ht="15.75" thickBot="1" x14ac:dyDescent="0.3">
      <c r="A296" s="120" t="s">
        <v>670</v>
      </c>
      <c r="B296" s="118">
        <v>239.91900000000001</v>
      </c>
      <c r="C296" s="119"/>
      <c r="D296" s="119"/>
      <c r="E296" s="119"/>
      <c r="F296" s="119">
        <v>-92.135999999999996</v>
      </c>
      <c r="G296" s="281">
        <v>302.16000000000003</v>
      </c>
      <c r="H296" s="119"/>
      <c r="I296" s="108"/>
    </row>
    <row r="297" spans="1:9" ht="23.25" thickBot="1" x14ac:dyDescent="0.3">
      <c r="A297" s="117" t="s">
        <v>671</v>
      </c>
      <c r="B297" s="118">
        <v>299.16899999999998</v>
      </c>
      <c r="C297" s="119"/>
      <c r="D297" s="119"/>
      <c r="E297" s="119"/>
      <c r="F297" s="119" t="s">
        <v>457</v>
      </c>
      <c r="G297" s="119">
        <v>-299.16899999999998</v>
      </c>
      <c r="H297" s="119"/>
      <c r="I297" s="108"/>
    </row>
    <row r="298" spans="1:9" ht="15.75" thickBot="1" x14ac:dyDescent="0.3">
      <c r="A298" s="120" t="s">
        <v>672</v>
      </c>
      <c r="B298" s="118">
        <v>8.9879999999999995</v>
      </c>
      <c r="C298" s="119"/>
      <c r="D298" s="119"/>
      <c r="E298" s="119"/>
      <c r="F298" s="119"/>
      <c r="G298" s="119">
        <v>-8.9879999999999995</v>
      </c>
      <c r="H298" s="119"/>
      <c r="I298" s="108"/>
    </row>
    <row r="299" spans="1:9" ht="23.25" thickBot="1" x14ac:dyDescent="0.3">
      <c r="A299" s="120" t="s">
        <v>673</v>
      </c>
      <c r="B299" s="118">
        <v>290.18099999999998</v>
      </c>
      <c r="C299" s="119"/>
      <c r="D299" s="119"/>
      <c r="E299" s="119"/>
      <c r="F299" s="119"/>
      <c r="G299" s="119">
        <v>-290.18099999999998</v>
      </c>
      <c r="H299" s="119"/>
      <c r="I299" s="108"/>
    </row>
    <row r="300" spans="1:9" ht="15.75" thickBot="1" x14ac:dyDescent="0.3">
      <c r="A300" s="117" t="s">
        <v>674</v>
      </c>
      <c r="B300" s="125" t="s">
        <v>596</v>
      </c>
      <c r="C300" s="126" t="s">
        <v>457</v>
      </c>
      <c r="D300" s="126" t="s">
        <v>457</v>
      </c>
      <c r="E300" s="126">
        <v>-71.745000000000005</v>
      </c>
      <c r="F300" s="126">
        <v>-92.135999999999996</v>
      </c>
      <c r="G300" s="126"/>
      <c r="H300" s="126" t="s">
        <v>597</v>
      </c>
      <c r="I300" s="127" t="s">
        <v>675</v>
      </c>
    </row>
    <row r="301" spans="1:9" ht="15.75" thickBot="1" x14ac:dyDescent="0.3">
      <c r="A301" s="128" t="s">
        <v>599</v>
      </c>
      <c r="B301" s="118" t="s">
        <v>600</v>
      </c>
      <c r="C301" s="129"/>
      <c r="D301" s="129"/>
      <c r="E301" s="129"/>
      <c r="F301" s="129"/>
      <c r="G301" s="129"/>
      <c r="H301" s="129"/>
      <c r="I301" s="129"/>
    </row>
    <row r="303" spans="1:9" x14ac:dyDescent="0.25">
      <c r="A303" t="s">
        <v>676</v>
      </c>
    </row>
    <row r="304" spans="1:9" x14ac:dyDescent="0.25">
      <c r="A304" t="s">
        <v>677</v>
      </c>
    </row>
    <row r="305" spans="1:9" x14ac:dyDescent="0.25">
      <c r="A305" t="s">
        <v>605</v>
      </c>
    </row>
    <row r="306" spans="1:9" x14ac:dyDescent="0.25">
      <c r="A306" t="s">
        <v>606</v>
      </c>
    </row>
    <row r="307" spans="1:9" x14ac:dyDescent="0.25">
      <c r="A307" t="s">
        <v>678</v>
      </c>
    </row>
    <row r="310" spans="1:9" x14ac:dyDescent="0.25">
      <c r="A310" s="132" t="s">
        <v>679</v>
      </c>
    </row>
    <row r="311" spans="1:9" x14ac:dyDescent="0.25">
      <c r="A311" s="270" t="s">
        <v>680</v>
      </c>
      <c r="B311" s="270"/>
      <c r="C311" s="270"/>
      <c r="D311" s="270"/>
      <c r="E311" s="270"/>
      <c r="F311" s="270"/>
      <c r="G311" s="270"/>
      <c r="H311" s="270"/>
      <c r="I311" s="270"/>
    </row>
    <row r="312" spans="1:9" x14ac:dyDescent="0.25">
      <c r="A312" s="270"/>
      <c r="B312" s="270"/>
      <c r="C312" s="270"/>
      <c r="D312" s="270"/>
      <c r="E312" s="270"/>
      <c r="F312" s="270"/>
      <c r="G312" s="270"/>
      <c r="H312" s="270"/>
      <c r="I312" s="270"/>
    </row>
    <row r="313" spans="1:9" x14ac:dyDescent="0.25">
      <c r="A313" s="270"/>
      <c r="B313" s="270"/>
      <c r="C313" s="270"/>
      <c r="D313" s="270"/>
      <c r="E313" s="270"/>
      <c r="F313" s="270"/>
      <c r="G313" s="270"/>
      <c r="H313" s="270"/>
      <c r="I313" s="270"/>
    </row>
    <row r="315" spans="1:9" x14ac:dyDescent="0.25">
      <c r="A315" t="s">
        <v>681</v>
      </c>
    </row>
    <row r="316" spans="1:9" x14ac:dyDescent="0.25">
      <c r="A316" s="275" t="s">
        <v>682</v>
      </c>
      <c r="B316" s="275"/>
      <c r="C316" s="275"/>
      <c r="D316" s="275"/>
      <c r="E316" s="275"/>
      <c r="F316" s="275"/>
      <c r="G316" s="275"/>
      <c r="H316" s="275"/>
      <c r="I316" s="275"/>
    </row>
    <row r="317" spans="1:9" x14ac:dyDescent="0.25">
      <c r="A317" s="275"/>
      <c r="B317" s="275"/>
      <c r="C317" s="275"/>
      <c r="D317" s="275"/>
      <c r="E317" s="275"/>
      <c r="F317" s="275"/>
      <c r="G317" s="275"/>
      <c r="H317" s="275"/>
      <c r="I317" s="275"/>
    </row>
    <row r="318" spans="1:9" x14ac:dyDescent="0.25">
      <c r="A318" s="275"/>
      <c r="B318" s="275"/>
      <c r="C318" s="275"/>
      <c r="D318" s="275"/>
      <c r="E318" s="275"/>
      <c r="F318" s="275"/>
      <c r="G318" s="275"/>
      <c r="H318" s="275"/>
      <c r="I318" s="275"/>
    </row>
    <row r="319" spans="1:9" x14ac:dyDescent="0.25">
      <c r="A319" s="275"/>
      <c r="B319" s="275"/>
      <c r="C319" s="275"/>
      <c r="D319" s="275"/>
      <c r="E319" s="275"/>
      <c r="F319" s="275"/>
      <c r="G319" s="275"/>
      <c r="H319" s="275"/>
      <c r="I319" s="275"/>
    </row>
    <row r="321" spans="1:9" x14ac:dyDescent="0.25">
      <c r="A321" s="270" t="s">
        <v>683</v>
      </c>
      <c r="B321" s="270"/>
      <c r="C321" s="270"/>
      <c r="D321" s="270"/>
      <c r="E321" s="270"/>
      <c r="F321" s="270"/>
      <c r="G321" s="270"/>
      <c r="H321" s="270"/>
      <c r="I321" s="270"/>
    </row>
    <row r="322" spans="1:9" x14ac:dyDescent="0.25">
      <c r="A322" s="270"/>
      <c r="B322" s="270"/>
      <c r="C322" s="270"/>
      <c r="D322" s="270"/>
      <c r="E322" s="270"/>
      <c r="F322" s="270"/>
      <c r="G322" s="270"/>
      <c r="H322" s="270"/>
      <c r="I322" s="270"/>
    </row>
    <row r="323" spans="1:9" x14ac:dyDescent="0.25">
      <c r="A323" s="270"/>
      <c r="B323" s="270"/>
      <c r="C323" s="270"/>
      <c r="D323" s="270"/>
      <c r="E323" s="270"/>
      <c r="F323" s="270"/>
      <c r="G323" s="270"/>
      <c r="H323" s="270"/>
      <c r="I323" s="270"/>
    </row>
    <row r="325" spans="1:9" x14ac:dyDescent="0.25">
      <c r="A325" s="132" t="s">
        <v>684</v>
      </c>
    </row>
    <row r="326" spans="1:9" x14ac:dyDescent="0.25">
      <c r="A326" s="270" t="s">
        <v>685</v>
      </c>
      <c r="B326" s="270"/>
      <c r="C326" s="270"/>
      <c r="D326" s="270"/>
      <c r="E326" s="270"/>
      <c r="F326" s="270"/>
      <c r="G326" s="270"/>
      <c r="H326" s="270"/>
      <c r="I326" s="270"/>
    </row>
    <row r="327" spans="1:9" x14ac:dyDescent="0.25">
      <c r="A327" s="270"/>
      <c r="B327" s="270"/>
      <c r="C327" s="270"/>
      <c r="D327" s="270"/>
      <c r="E327" s="270"/>
      <c r="F327" s="270"/>
      <c r="G327" s="270"/>
      <c r="H327" s="270"/>
      <c r="I327" s="270"/>
    </row>
    <row r="328" spans="1:9" x14ac:dyDescent="0.25">
      <c r="A328" s="270"/>
      <c r="B328" s="270"/>
      <c r="C328" s="270"/>
      <c r="D328" s="270"/>
      <c r="E328" s="270"/>
      <c r="F328" s="270"/>
      <c r="G328" s="270"/>
      <c r="H328" s="270"/>
      <c r="I328" s="270"/>
    </row>
  </sheetData>
  <mergeCells count="36">
    <mergeCell ref="A321:I323"/>
    <mergeCell ref="A326:I328"/>
    <mergeCell ref="G277:G278"/>
    <mergeCell ref="H277:H278"/>
    <mergeCell ref="I277:I278"/>
    <mergeCell ref="A311:I313"/>
    <mergeCell ref="A316:I319"/>
    <mergeCell ref="B277:B278"/>
    <mergeCell ref="C277:C278"/>
    <mergeCell ref="D277:D278"/>
    <mergeCell ref="E277:E278"/>
    <mergeCell ref="F277:F278"/>
    <mergeCell ref="G170:G171"/>
    <mergeCell ref="H170:I170"/>
    <mergeCell ref="A247:B247"/>
    <mergeCell ref="C247:C248"/>
    <mergeCell ref="D247:D248"/>
    <mergeCell ref="E247:E248"/>
    <mergeCell ref="F247:F248"/>
    <mergeCell ref="G247:G248"/>
    <mergeCell ref="H247:I247"/>
    <mergeCell ref="A170:B170"/>
    <mergeCell ref="C170:C171"/>
    <mergeCell ref="D170:D171"/>
    <mergeCell ref="E170:E171"/>
    <mergeCell ref="F170:F171"/>
    <mergeCell ref="A1:J30"/>
    <mergeCell ref="A94:B94"/>
    <mergeCell ref="C94:C95"/>
    <mergeCell ref="D94:D95"/>
    <mergeCell ref="E94:E95"/>
    <mergeCell ref="F94:F95"/>
    <mergeCell ref="G94:G95"/>
    <mergeCell ref="H94:I94"/>
    <mergeCell ref="A89:J90"/>
    <mergeCell ref="A91:J92"/>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24" ma:contentTypeDescription="Create a new document." ma:contentTypeScope="" ma:versionID="edf4fc531bdda0929feb5474cf4c40a9">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2582a50b509e50a3ed319e0bcde092dd" ns2:_="" ns3:_="">
    <xsd:import namespace="d8745bc5-821e-4205-946a-621c2da728c8"/>
    <xsd:import namespace="22baa3bd-a2fa-4ea9-9ebb-3a9c6a55952b"/>
    <xsd:element name="properties">
      <xsd:complexType>
        <xsd:sequence>
          <xsd:element name="documentManagement">
            <xsd:complexType>
              <xsd:all>
                <xsd:element ref="ns2:VrstaPredmeta"/>
                <xsd:element ref="ns2:TipPredmeta"/>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ma:displayName="VrstaPredmeta" ma:default="-" ma:description=""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Godina" ma:index="10" ma:displayName="Godina" ma:default="2019"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1" nillable="true" ma:displayName="Izreka" ma:internalName="Izreka">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2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internalName="Dileme">
      <xsd:simpleType>
        <xsd:restriction base="dms:Note">
          <xsd:maxLength value="255"/>
        </xsd:restriction>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internalName="PrijedlogPostupanja">
      <xsd:simpleType>
        <xsd:restriction base="dms:Note">
          <xsd:maxLength value="255"/>
        </xsd:restriction>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internalName="Sazetak">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aslovTocke xmlns="22baa3bd-a2fa-4ea9-9ebb-3a9c6a55952b" xsi:nil="true"/>
    <Za_x0020_arhivu xmlns="22baa3bd-a2fa-4ea9-9ebb-3a9c6a55952b" xsi:nil="true"/>
    <Izreka xmlns="d8745bc5-821e-4205-946a-621c2da728c8" xsi:nil="true"/>
    <VrstaPredmeta xmlns="d8745bc5-821e-4205-946a-621c2da728c8">-</VrstaPredmeta>
    <TipPredmeta xmlns="d8745bc5-821e-4205-946a-621c2da728c8">-</TipPredmeta>
    <KategorijaPoslovanja xmlns="d8745bc5-821e-4205-946a-621c2da728c8">
      <Value>-</Value>
    </KategorijaPoslovanja>
    <Godina xmlns="d8745bc5-821e-4205-946a-621c2da728c8">-</Godina>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15BDF161-9E77-4A5E-B4EC-CAD335419406}">
  <ds:schemaRefs>
    <ds:schemaRef ds:uri="http://schemas.microsoft.com/sharepoint/v3/contenttype/forms"/>
  </ds:schemaRefs>
</ds:datastoreItem>
</file>

<file path=customXml/itemProps2.xml><?xml version="1.0" encoding="utf-8"?>
<ds:datastoreItem xmlns:ds="http://schemas.openxmlformats.org/officeDocument/2006/customXml" ds:itemID="{9211D939-FE21-4533-AA7C-27E26BC7C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DCCF41-24CB-4C65-BC1A-8DD4804FF10C}">
  <ds:schemaRefs>
    <ds:schemaRef ds:uri="http://schemas.openxmlformats.org/package/2006/metadata/core-properties"/>
    <ds:schemaRef ds:uri="http://purl.org/dc/terms/"/>
    <ds:schemaRef ds:uri="http://www.w3.org/XML/1998/namespace"/>
    <ds:schemaRef ds:uri="http://purl.org/dc/elements/1.1/"/>
    <ds:schemaRef ds:uri="http://schemas.microsoft.com/office/2006/documentManagement/types"/>
    <ds:schemaRef ds:uri="http://purl.org/dc/dcmitype/"/>
    <ds:schemaRef ds:uri="22baa3bd-a2fa-4ea9-9ebb-3a9c6a55952b"/>
    <ds:schemaRef ds:uri="http://schemas.microsoft.com/office/infopath/2007/PartnerControls"/>
    <ds:schemaRef ds:uri="d8745bc5-821e-4205-946a-621c2da728c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data</vt:lpstr>
      <vt:lpstr>BS</vt:lpstr>
      <vt:lpstr>P&amp;L</vt:lpstr>
      <vt:lpstr>CF_I</vt:lpstr>
      <vt:lpstr>SOCE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2022-04-07T09:58:43Z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