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U:\01 KONSOLIDACIJA\KONSOLIDACIJA 2022\10 MJESEČNE KONSOLIDACIJE\06 2022\70 BURZA\06 ENG\"/>
    </mc:Choice>
  </mc:AlternateContent>
  <xr:revisionPtr revIDLastSave="0" documentId="13_ncr:1_{2DD486BB-198F-4D72-A4AB-9320DC37BF71}" xr6:coauthVersionLast="47" xr6:coauthVersionMax="47"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108" yWindow="-108" windowWidth="23256" windowHeight="12576" activeTab="6"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0" i="20"/>
  <c r="D42" i="20"/>
  <c r="D36" i="20"/>
  <c r="D30" i="20"/>
  <c r="D25" i="20"/>
  <c r="D22" i="20"/>
  <c r="D17" i="20"/>
  <c r="D11" i="20"/>
  <c r="D8" i="20"/>
  <c r="I9" i="20"/>
  <c r="D13" i="24"/>
  <c r="F9" i="24"/>
  <c r="D74" i="21"/>
  <c r="D66" i="21"/>
  <c r="D61" i="21"/>
  <c r="D53" i="21"/>
  <c r="D49" i="21"/>
  <c r="D45" i="21"/>
  <c r="D38" i="21"/>
  <c r="D35" i="21"/>
  <c r="D32" i="21"/>
  <c r="D28" i="21"/>
  <c r="D25" i="21"/>
  <c r="D13" i="21"/>
  <c r="D7" i="21"/>
  <c r="E13" i="21"/>
  <c r="E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F7" i="21" l="1"/>
  <c r="D44" i="21"/>
  <c r="D24" i="21"/>
  <c r="D53" i="20"/>
  <c r="D31" i="21"/>
  <c r="E40" i="23"/>
  <c r="K10" i="23"/>
  <c r="M10" i="23" s="1"/>
  <c r="E23" i="23"/>
  <c r="D76" i="20"/>
  <c r="D124" i="20" s="1"/>
  <c r="D21" i="20"/>
  <c r="D15" i="20"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D65" i="21" l="1"/>
  <c r="D69" i="21" s="1"/>
  <c r="D83" i="21" s="1"/>
  <c r="D73" i="21"/>
  <c r="D73" i="20"/>
  <c r="K40" i="23"/>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E74" i="21"/>
  <c r="F74" i="21" s="1"/>
  <c r="I71" i="21"/>
  <c r="F71" i="21"/>
  <c r="I70" i="21"/>
  <c r="F70" i="21"/>
  <c r="I68" i="21"/>
  <c r="F68" i="21"/>
  <c r="I67" i="21"/>
  <c r="F67" i="21"/>
  <c r="H66" i="21"/>
  <c r="G66" i="21"/>
  <c r="E66" i="21"/>
  <c r="F66" i="21" s="1"/>
  <c r="I64" i="21"/>
  <c r="F64" i="21"/>
  <c r="I63" i="21"/>
  <c r="F63" i="21"/>
  <c r="I62" i="21"/>
  <c r="F62" i="21"/>
  <c r="H61" i="21"/>
  <c r="G61" i="2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F45" i="21" s="1"/>
  <c r="I43" i="21"/>
  <c r="F43" i="21"/>
  <c r="I42" i="21"/>
  <c r="F42" i="21"/>
  <c r="I41" i="21"/>
  <c r="F41" i="21"/>
  <c r="I40" i="21"/>
  <c r="F40" i="21"/>
  <c r="I39" i="21"/>
  <c r="F39" i="21"/>
  <c r="H38" i="21"/>
  <c r="G38" i="21"/>
  <c r="E38" i="21"/>
  <c r="F38" i="21" s="1"/>
  <c r="I37" i="21"/>
  <c r="F37" i="21"/>
  <c r="I36" i="21"/>
  <c r="F36" i="21"/>
  <c r="H35" i="21"/>
  <c r="H31" i="21" s="1"/>
  <c r="G35" i="21"/>
  <c r="E35" i="21"/>
  <c r="F35" i="21" s="1"/>
  <c r="I34" i="21"/>
  <c r="F34" i="21"/>
  <c r="I33" i="21"/>
  <c r="F33" i="21"/>
  <c r="H32" i="21"/>
  <c r="G32" i="21"/>
  <c r="E32" i="21"/>
  <c r="F32" i="21" s="1"/>
  <c r="I30" i="21"/>
  <c r="F30" i="21"/>
  <c r="I29" i="21"/>
  <c r="F29" i="21"/>
  <c r="H28" i="21"/>
  <c r="G28" i="21"/>
  <c r="E28" i="21"/>
  <c r="F28" i="21" s="1"/>
  <c r="I27" i="21"/>
  <c r="F27" i="21"/>
  <c r="I26" i="21"/>
  <c r="F26" i="21"/>
  <c r="H25" i="21"/>
  <c r="H24" i="21" s="1"/>
  <c r="G25" i="21"/>
  <c r="E25" i="2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F49" i="24" s="1"/>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G32" i="24"/>
  <c r="E32" i="24"/>
  <c r="D32" i="24"/>
  <c r="I30" i="24"/>
  <c r="F30" i="24"/>
  <c r="I29" i="24"/>
  <c r="F29" i="24"/>
  <c r="H28" i="24"/>
  <c r="G28" i="24"/>
  <c r="E28" i="24"/>
  <c r="D28" i="24"/>
  <c r="I27" i="24"/>
  <c r="F27" i="24"/>
  <c r="I26" i="24"/>
  <c r="F26" i="24"/>
  <c r="H25" i="24"/>
  <c r="G25" i="24"/>
  <c r="E25" i="24"/>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E72" i="24" s="1"/>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E62" i="20" s="1"/>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I13" i="21" l="1"/>
  <c r="I32" i="24"/>
  <c r="E24" i="24"/>
  <c r="I74" i="21"/>
  <c r="I61" i="21"/>
  <c r="I35" i="21"/>
  <c r="F61" i="24"/>
  <c r="F35" i="24"/>
  <c r="E31" i="24"/>
  <c r="F63" i="20"/>
  <c r="I28" i="21"/>
  <c r="H31" i="24"/>
  <c r="F32" i="24"/>
  <c r="I108" i="20"/>
  <c r="E24" i="21"/>
  <c r="I25" i="21"/>
  <c r="I32" i="21"/>
  <c r="I53" i="24"/>
  <c r="F38" i="24"/>
  <c r="H24" i="24"/>
  <c r="I105" i="20"/>
  <c r="I85" i="20"/>
  <c r="I8" i="20"/>
  <c r="I74" i="24"/>
  <c r="I66" i="24"/>
  <c r="I45" i="24"/>
  <c r="H72" i="24"/>
  <c r="I92" i="20"/>
  <c r="I25" i="20"/>
  <c r="I11" i="20"/>
  <c r="I28" i="24"/>
  <c r="I7" i="21"/>
  <c r="G21" i="20"/>
  <c r="G15" i="20" s="1"/>
  <c r="I77" i="20"/>
  <c r="I49" i="21"/>
  <c r="I66" i="21"/>
  <c r="H6" i="22"/>
  <c r="H58" i="22" s="1"/>
  <c r="H60" i="22" s="1"/>
  <c r="H62" i="22" s="1"/>
  <c r="H21" i="20"/>
  <c r="H15" i="20" s="1"/>
  <c r="I58" i="20"/>
  <c r="I69" i="20"/>
  <c r="I81" i="20"/>
  <c r="I89" i="20"/>
  <c r="F66" i="24"/>
  <c r="I38" i="21"/>
  <c r="H53" i="20"/>
  <c r="F74" i="24"/>
  <c r="I42" i="20"/>
  <c r="H76" i="20"/>
  <c r="H124" i="20" s="1"/>
  <c r="I13" i="24"/>
  <c r="H44" i="24"/>
  <c r="E44" i="21"/>
  <c r="F44" i="21" s="1"/>
  <c r="I50" i="20"/>
  <c r="I54" i="20"/>
  <c r="I63" i="20"/>
  <c r="I116" i="20"/>
  <c r="I121" i="20"/>
  <c r="F28" i="24"/>
  <c r="I38" i="24"/>
  <c r="F45" i="24"/>
  <c r="I49" i="24"/>
  <c r="F53" i="24"/>
  <c r="I61" i="24"/>
  <c r="I45" i="21"/>
  <c r="I53" i="21"/>
  <c r="I22" i="20"/>
  <c r="I35" i="24"/>
  <c r="G44" i="24"/>
  <c r="E21" i="20"/>
  <c r="G76" i="20"/>
  <c r="G124" i="20" s="1"/>
  <c r="D31" i="24"/>
  <c r="I30" i="20"/>
  <c r="G53" i="20"/>
  <c r="E76" i="20"/>
  <c r="F76" i="20" s="1"/>
  <c r="F97" i="20"/>
  <c r="G31" i="21"/>
  <c r="I31" i="21" s="1"/>
  <c r="I17" i="20"/>
  <c r="F22" i="20"/>
  <c r="I36" i="20"/>
  <c r="E53" i="20"/>
  <c r="F53" i="20" s="1"/>
  <c r="I112" i="20"/>
  <c r="G24" i="24"/>
  <c r="I24" i="24" s="1"/>
  <c r="E44" i="24"/>
  <c r="F25" i="21"/>
  <c r="E31" i="21"/>
  <c r="F31" i="21" s="1"/>
  <c r="H44" i="21"/>
  <c r="H65" i="21" s="1"/>
  <c r="H69" i="21" s="1"/>
  <c r="H83" i="21" s="1"/>
  <c r="F25" i="24"/>
  <c r="F72" i="24"/>
  <c r="G24" i="21"/>
  <c r="G44" i="21"/>
  <c r="G72" i="21"/>
  <c r="H72" i="21"/>
  <c r="I7" i="24"/>
  <c r="I25" i="24"/>
  <c r="G72" i="24"/>
  <c r="F7" i="24"/>
  <c r="D24" i="24"/>
  <c r="D44" i="24"/>
  <c r="G31" i="24"/>
  <c r="I97" i="20"/>
  <c r="G62" i="20"/>
  <c r="I62" i="20" s="1"/>
  <c r="F62" i="20"/>
  <c r="I31" i="24" l="1"/>
  <c r="F31" i="24"/>
  <c r="E73" i="24"/>
  <c r="H73" i="20"/>
  <c r="H73" i="24"/>
  <c r="I72" i="24"/>
  <c r="F44" i="24"/>
  <c r="H65" i="24"/>
  <c r="H69" i="24" s="1"/>
  <c r="H83" i="24" s="1"/>
  <c r="I44" i="24"/>
  <c r="E65" i="24"/>
  <c r="E69" i="24" s="1"/>
  <c r="E83" i="24" s="1"/>
  <c r="I76" i="20"/>
  <c r="I53" i="20"/>
  <c r="I15" i="20"/>
  <c r="I21" i="20"/>
  <c r="E65" i="21"/>
  <c r="E69" i="21" s="1"/>
  <c r="E83" i="21" s="1"/>
  <c r="I124" i="20"/>
  <c r="D65" i="24"/>
  <c r="E15" i="20"/>
  <c r="F21" i="20"/>
  <c r="H73" i="21"/>
  <c r="I44" i="21"/>
  <c r="I72" i="21"/>
  <c r="E73" i="21"/>
  <c r="F73" i="21" s="1"/>
  <c r="E124" i="20"/>
  <c r="F124" i="20" s="1"/>
  <c r="F24" i="21"/>
  <c r="G73" i="21"/>
  <c r="I24" i="21"/>
  <c r="G65" i="21"/>
  <c r="D73" i="24"/>
  <c r="F24" i="24"/>
  <c r="G73" i="24"/>
  <c r="G65" i="24"/>
  <c r="G73" i="20"/>
  <c r="F73" i="24" l="1"/>
  <c r="I73" i="20"/>
  <c r="I73" i="24"/>
  <c r="F65" i="24"/>
  <c r="D69" i="24"/>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<sst xmlns="http://schemas.openxmlformats.org/spreadsheetml/2006/main" count="601" uniqueCount="576">
  <si>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</si>
  <si>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</si>
  <si>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</si>
  <si>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</si>
  <si>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</si>
  <si>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</si>
  <si>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</si>
  <si>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</si>
  <si>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</si>
  <si>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</si>
  <si>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</si>
  <si>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</si>
  <si>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</si>
  <si>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</si>
  <si>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</si>
  <si>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</si>
  <si>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</si>
  <si>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</si>
  <si>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</si>
  <si>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</si>
  <si>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</si>
  <si>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</si>
  <si>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</si>
  <si>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</si>
  <si>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</si>
  <si>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</si>
  <si>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</si>
  <si>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</si>
  <si>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</si>
  <si>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</si>
  <si>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</si>
  <si>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</si>
  <si>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</si>
  <si>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</si>
  <si>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</si>
  <si>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</si>
  <si>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</si>
  <si>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</si>
  <si>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</si>
  <si>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</si>
  <si>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</si>
  <si>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</si>
  <si>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</si>
  <si>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</si>
  <si>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</si>
  <si>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</si>
  <si>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</si>
  <si>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</si>
  <si>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</si>
  <si>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</si>
  <si>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</si>
  <si>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</si>
  <si>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</si>
  <si>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</si>
  <si>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</si>
  <si>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</si>
  <si>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</si>
  <si>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</si>
  <si>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</si>
  <si>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</si>
  <si>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</si>
  <si>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</si>
  <si>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</si>
  <si>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</si>
  <si>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</si>
  <si>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</si>
  <si>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</si>
  <si>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</si>
  <si>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</si>
  <si>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</si>
  <si>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</si>
  <si>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</si>
  <si>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</si>
  <si>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</si>
  <si>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</si>
  <si>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</si>
  <si>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</si>
  <si>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</si>
  <si>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</si>
  <si>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</si>
  <si>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</si>
  <si>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</si>
  <si>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</si>
  <si>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</si>
  <si>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</si>
  <si>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</si>
  <si>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</si>
  <si>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</si>
  <si>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</si>
  <si>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</si>
  <si>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</si>
  <si>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</si>
  <si>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</si>
  <si>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</si>
  <si>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</si>
  <si>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</si>
  <si>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</si>
  <si>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</si>
  <si>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</si>
  <si>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</si>
  <si>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</si>
  <si>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</si>
  <si>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</si>
  <si>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</si>
  <si>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</si>
  <si>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</si>
  <si>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</si>
  <si>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</si>
  <si>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</si>
  <si>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</si>
  <si>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</si>
  <si>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</si>
  <si>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</si>
  <si>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</si>
  <si>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</si>
  <si>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</si>
  <si>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</si>
  <si>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</si>
  <si>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</si>
  <si>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</si>
  <si>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</si>
  <si>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</si>
  <si>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</si>
  <si>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</si>
  <si>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</si>
  <si>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</si>
  <si>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</si>
  <si>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</si>
  <si>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</si>
  <si>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</si>
  <si>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</si>
  <si>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</si>
  <si>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</si>
  <si>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</si>
  <si>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</si>
  <si>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</si>
  <si>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</si>
  <si>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</si>
  <si>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</si>
  <si>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</si>
  <si>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</si>
  <si>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</si>
  <si>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</si>
  <si>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</si>
  <si>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</si>
  <si>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</si>
  <si>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</si>
  <si>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</si>
  <si>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</si>
  <si>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</si>
  <si>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</si>
  <si>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</si>
  <si>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</si>
  <si>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</si>
  <si>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</si>
  <si>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</si>
  <si>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</si>
  <si>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</si>
  <si>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</si>
  <si>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</si>
  <si>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</si>
  <si>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</si>
  <si>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</si>
  <si>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</si>
  <si>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</si>
  <si>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</si>
  <si>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</si>
  <si>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</si>
  <si>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</si>
  <si>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</si>
  <si>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</si>
  <si>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</si>
  <si>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</si>
  <si>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</si>
  <si>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</si>
  <si>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</si>
  <si>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</si>
  <si>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</si>
  <si>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</si>
  <si>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</si>
  <si>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</si>
  <si>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</si>
  <si>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</si>
  <si>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</si>
  <si>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</si>
  <si>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</si>
  <si>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</si>
  <si>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</si>
  <si>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</si>
  <si>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</si>
  <si>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</si>
  <si>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</si>
  <si>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</si>
  <si>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</si>
  <si>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</si>
  <si>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</si>
  <si>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</si>
  <si>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</si>
  <si>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</si>
  <si>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</si>
  <si>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</si>
  <si>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</si>
  <si>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</si>
  <si>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</si>
  <si>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</si>
  <si>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</si>
  <si>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</si>
  <si>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</si>
  <si>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</si>
  <si>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</si>
  <si>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</si>
  <si>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</si>
  <si>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</si>
  <si>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</si>
  <si>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</si>
  <si>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</si>
  <si>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</si>
  <si>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</si>
  <si>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</si>
  <si>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</si>
  <si>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</si>
  <si>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</si>
  <si>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</si>
  <si>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</si>
  <si>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</si>
  <si>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</si>
  <si>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</si>
  <si>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</si>
  <si>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</si>
  <si>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</si>
  <si>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</si>
  <si>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</si>
  <si>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</si>
  <si>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</si>
  <si>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</si>
  <si>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</si>
  <si>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</si>
  <si>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</si>
  <si>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</si>
  <si>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</si>
  <si>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</si>
  <si>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</si>
  <si>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</si>
  <si>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</si>
  <si>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</si>
  <si>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</si>
  <si>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</si>
  <si>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</si>
  <si>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</si>
  <si>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</si>
  <si>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</si>
  <si>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</si>
  <si>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</si>
  <si>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</si>
  <si>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</si>
  <si>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</si>
  <si>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</si>
  <si>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</si>
  <si>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</si>
  <si>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</si>
  <si>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</si>
  <si>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</si>
  <si>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</si>
  <si>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</si>
  <si>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</si>
  <si>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</si>
  <si>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</si>
  <si>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</si>
  <si>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</si>
  <si>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</si>
  <si>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</si>
  <si>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</si>
  <si>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</si>
  <si>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</si>
  <si>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</si>
  <si>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</si>
  <si>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</si>
  <si>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</si>
  <si>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</si>
  <si>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</si>
  <si>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</si>
  <si>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</si>
  <si>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</si>
  <si>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</si>
  <si>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</si>
  <si>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</si>
  <si>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</si>
  <si>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</si>
  <si>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</si>
  <si>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</si>
  <si>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</si>
  <si>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</si>
  <si>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</si>
  <si>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</si>
  <si>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</si>
  <si>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</si>
  <si>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</si>
  <si>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</si>
  <si>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</si>
  <si>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</si>
  <si>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</si>
  <si>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</si>
  <si>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</si>
  <si>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</si>
  <si>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</si>
  <si>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</si>
  <si>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</si>
  <si>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</si>
  <si>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</si>
  <si>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</si>
  <si>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</si>
  <si>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</si>
  <si>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</si>
  <si>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</si>
  <si>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</si>
  <si>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</si>
  <si>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</si>
  <si>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</si>
  <si>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</si>
  <si>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</si>
  <si>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</si>
  <si>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</si>
  <si>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</si>
  <si>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</si>
  <si>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</si>
  <si>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</si>
  <si>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</si>
  <si>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</si>
  <si>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</si>
  <si>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</si>
  <si>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</si>
  <si>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</si>
  <si>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</si>
  <si>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</si>
  <si>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</si>
  <si>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</si>
  <si>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</si>
  <si>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</si>
  <si>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</si>
  <si>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</si>
  <si>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</si>
  <si>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</si>
  <si>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</si>
  <si>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</si>
  <si>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</si>
  <si>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</si>
  <si>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</si>
  <si>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</si>
  <si>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</si>
  <si>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</si>
  <si>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</si>
  <si>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</si>
  <si>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</si>
  <si>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</si>
  <si>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</si>
  <si>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</si>
  <si>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</si>
  <si>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</si>
  <si>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</si>
  <si>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</si>
  <si>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</si>
  <si>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</si>
  <si>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</si>
  <si>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</si>
  <si>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</si>
  <si>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</si>
  <si>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</si>
  <si>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</si>
  <si>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</si>
  <si>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</si>
  <si>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</si>
  <si>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</si>
  <si>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</si>
  <si>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</si>
  <si>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</si>
  <si>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</si>
  <si>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</si>
  <si>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</si>
  <si>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</si>
  <si>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</si>
  <si>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</si>
  <si>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</si>
  <si>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</si>
  <si>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</si>
  <si>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</si>
  <si>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</si>
  <si>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</si>
  <si>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</si>
  <si>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</si>
  <si>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</si>
  <si>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</si>
  <si>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</si>
  <si>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</si>
  <si>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</si>
  <si>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</si>
  <si>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</si>
  <si>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</si>
  <si>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</si>
  <si>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</si>
  <si>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</si>
  <si>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</si>
  <si>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</si>
  <si>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</si>
  <si>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</si>
  <si>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</si>
  <si>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</si>
  <si>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</si>
  <si>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</si>
  <si>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</si>
  <si>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</si>
  <si>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</si>
  <si>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</si>
  <si>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</si>
  <si>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</si>
  <si>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</si>
  <si>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</si>
  <si>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</si>
  <si>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</si>
  <si>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</si>
  <si>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</si>
  <si>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</si>
  <si>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</si>
  <si>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</si>
  <si>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</si>
  <si>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</si>
  <si>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</si>
  <si>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</si>
  <si>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</si>
  <si>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</si>
  <si>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</si>
  <si>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</si>
  <si>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</si>
  <si>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</si>
  <si>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</si>
  <si>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</si>
  <si>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</si>
  <si>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</si>
  <si>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</si>
  <si>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</si>
  <si>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</si>
  <si>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</si>
  <si>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</si>
  <si>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</si>
  <si>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</si>
  <si>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</si>
  <si>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</si>
  <si>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</si>
  <si>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</si>
  <si>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</si>
  <si>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</si>
  <si>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</si>
  <si>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</si>
  <si>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</si>
  <si>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</si>
  <si>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</si>
  <si>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</si>
  <si>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</si>
  <si>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</si>
  <si>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</si>
  <si>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</si>
  <si>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</si>
  <si>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</si>
  <si>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</si>
  <si>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</si>
  <si>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</si>
  <si>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</si>
  <si>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</si>
  <si>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</si>
  <si>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</si>
  <si>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</si>
  <si>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</si>
  <si>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</si>
  <si>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</si>
  <si>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</si>
  <si>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</si>
  <si>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</si>
  <si>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</si>
  <si>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</si>
  <si>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</si>
  <si>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</si>
  <si>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</si>
  <si>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</si>
  <si>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</si>
  <si>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</si>
  <si>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</si>
  <si>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</si>
  <si>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</si>
  <si>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</si>
  <si>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</si>
  <si>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CROATIA osiguranje d.d.</t>
  </si>
  <si>
    <t>10 000</t>
  </si>
  <si>
    <t>ZAGREB</t>
  </si>
  <si>
    <t>Vatroslava Jagića 33</t>
  </si>
  <si>
    <t>info@crosig.hr</t>
  </si>
  <si>
    <t>www.crosig.hr</t>
  </si>
  <si>
    <t>KD</t>
  </si>
  <si>
    <t>RN</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</si>
  <si>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</si>
  <si>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</si>
  <si>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</si>
  <si>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</si>
  <si>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</si>
  <si>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</si>
  <si>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</si>
  <si>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</si>
  <si>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</si>
  <si>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</si>
  <si>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</si>
  <si>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</si>
  <si>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</si>
  <si>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</si>
  <si>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</si>
  <si>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</si>
  <si>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</si>
  <si>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</si>
  <si>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</si>
  <si>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</si>
  <si>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</si>
  <si>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</si>
  <si>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</si>
  <si>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</si>
  <si>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</si>
  <si>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</si>
  <si>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</si>
  <si>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</si>
  <si>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</si>
  <si>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</si>
  <si>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</si>
  <si>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</si>
  <si>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CO LOGISTIKA d.o.o.</t>
  </si>
  <si>
    <t>081353961</t>
  </si>
  <si>
    <t>No</t>
  </si>
  <si>
    <t>Jelena Matijević</t>
  </si>
  <si>
    <t>072 00 1884</t>
  </si>
  <si>
    <t>izdavatelji@crosig.hr</t>
  </si>
  <si>
    <t>NOTES TO THE FINANCIAL STATEMENTS – TFI</t>
  </si>
  <si>
    <t>a)</t>
  </si>
  <si>
    <t>b)</t>
  </si>
  <si>
    <t>the official website of the Zagreb Stock Exchange and the Croatian Financial Services Supervisory Agency’s Official Register.</t>
  </si>
  <si>
    <t>c)</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</si>
  <si>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</si>
  <si>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</si>
  <si>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</si>
  <si>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</si>
  <si>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</si>
  <si>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</si>
  <si>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</si>
  <si>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</si>
  <si>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</si>
  <si>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</si>
  <si>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</si>
  <si>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</si>
  <si>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</si>
  <si>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</si>
  <si>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Group has no participation certificates, convertible debentures, warrants, options or similar securities or rights.</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</si>
  <si>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</si>
  <si>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</si>
  <si>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</si>
  <si>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</si>
  <si>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</si>
  <si>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</si>
  <si>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</si>
  <si>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</si>
  <si>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Group has no material arrangement that are not included in the presented financial statements.</t>
  </si>
  <si>
    <t>17.</t>
  </si>
  <si>
    <t>Accounting policies which are used in the preparation of financial statements for the reporting period are the same as those which are used for preparation of the audited financial statements for the year 2021.</t>
  </si>
  <si>
    <t>As at: 30.6.2022.</t>
  </si>
  <si>
    <t>For the period: 1.1.2022. - 30.6.2022.</t>
  </si>
  <si>
    <t>For the period 1.1.2022. - 30.6.2022.</t>
  </si>
  <si>
    <r>
      <t xml:space="preserve">NOTES TO FINANCIAL STATEMENTS - TFI
(drawn up for quarterly reporting periods)
Name of the issuer:   </t>
    </r>
    <r>
      <rPr>
        <b/>
        <sz val="8"/>
        <rFont val="Arial"/>
        <family val="2"/>
        <charset val="238"/>
      </rPr>
      <t>Croatia osiguranje d.d.</t>
    </r>
    <r>
      <rPr>
        <sz val="8"/>
        <rFont val="Arial"/>
        <family val="2"/>
        <charset val="238"/>
      </rPr>
      <t xml:space="preserve">
Personal identification number (OIB):   </t>
    </r>
    <r>
      <rPr>
        <b/>
        <sz val="8"/>
        <rFont val="Arial"/>
        <family val="2"/>
        <charset val="238"/>
      </rPr>
      <t>26187994862</t>
    </r>
    <r>
      <rPr>
        <sz val="8"/>
        <rFont val="Arial"/>
        <family val="2"/>
        <charset val="238"/>
      </rPr>
      <t xml:space="preserve">
Reporting period: </t>
    </r>
    <r>
      <rPr>
        <b/>
        <sz val="8"/>
        <rFont val="Arial"/>
        <family val="2"/>
        <charset val="238"/>
      </rPr>
      <t>1.1.2022. - 30.6.2022.</t>
    </r>
    <r>
      <rPr>
        <sz val="8"/>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r>
  </si>
  <si>
    <t>Details are disclosed in the half-year management report within consolidated unaudited half-year report, for the period 1 January 2022 - 30 June 2022</t>
  </si>
  <si>
    <t>Details are disclosed in the notes to the half-year report</t>
  </si>
  <si>
    <t>Details are disclosed in the notes to the consolidated unaudited half-year report, for the period 1 January 2022 - 30 June 2022</t>
  </si>
  <si>
    <t>The consolidated unaudited half-year report, for the period 1 January 2022 - 30 June 2022  is prepared applying the same accounting policies as in the latest annual financial statements for 2021,</t>
  </si>
  <si>
    <t>For the period: 1.4.2022. - 30.6.2022.</t>
  </si>
  <si>
    <t>The Annual Financial Report for 2021, for the purpose of understanding the information published in the notes to the financial statements prepared for the half-year of 2022, is available on the company's official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</si>
</sst>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
      <sz val="9"/>
      <name val="Calibri"/>
      <family val="2"/>
      <charset val="238"/>
      <scheme val="minor"/>
    </font>
  </fonts>
  <fills count="12">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indexed="64"/>
      </bottom>
      <diagonal/>
    </border>
  </borders>
  <cellStyleXfs count="7">
    <xf numFmtId="0" fontId="0" fillId="0" borderId="0"/>
    <xf numFmtId="0" fontId="12" fillId="0" borderId="0"/>
    <xf numFmtId="0" fontId="12" fillId="0" borderId="0"/>
    <xf numFmtId="0" fontId="7" fillId="0" borderId="0"/>
    <xf numFmtId="0" fontId="16" fillId="0" borderId="0">
      <alignment vertical="top"/>
    </xf>
    <xf numFmtId="0" fontId="2" fillId="0" borderId="0"/>
    <xf numFmtId="0" fontId="1" fillId="0" borderId="0"/>
  </cellStyleXfs>
  <cellXfs count="283">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10" fillId="4" borderId="10" xfId="0" applyNumberFormat="1" applyFont="1" applyFill="1" applyBorder="1" applyAlignment="1" applyProtection="1">
      <alignment horizontal="center" vertical="top" wrapText="1"/>
    </xf>
    <xf numFmtId="49" fontId="12" fillId="4" borderId="0" xfId="0" applyNumberFormat="1" applyFont="1" applyFill="1" applyBorder="1" applyAlignment="1" applyProtection="1">
      <alignment horizontal="center" vertical="top" wrapText="1"/>
    </xf>
    <xf numFmtId="1" fontId="12" fillId="4" borderId="0" xfId="0" applyNumberFormat="1" applyFont="1" applyFill="1" applyBorder="1" applyAlignment="1" applyProtection="1">
      <alignment horizontal="center" vertical="top" wrapText="1"/>
    </xf>
    <xf numFmtId="1" fontId="8" fillId="2" borderId="4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right"/>
    </xf>
    <xf numFmtId="3" fontId="0" fillId="0" borderId="0" xfId="0" applyNumberFormat="1" applyFill="1" applyBorder="1" applyProtection="1"/>
    <xf numFmtId="0" fontId="10" fillId="0" borderId="0" xfId="0" applyFont="1" applyFill="1" applyProtection="1"/>
    <xf numFmtId="1" fontId="5" fillId="0" borderId="44" xfId="0" applyNumberFormat="1" applyFont="1" applyFill="1" applyBorder="1" applyAlignment="1" applyProtection="1">
      <alignment horizontal="center" vertical="center"/>
    </xf>
    <xf numFmtId="3" fontId="0" fillId="0" borderId="0" xfId="0" applyNumberFormat="1" applyProtection="1"/>
    <xf numFmtId="1" fontId="5" fillId="6" borderId="44" xfId="0" applyNumberFormat="1" applyFont="1" applyFill="1" applyBorder="1" applyAlignment="1" applyProtection="1">
      <alignment horizontal="center" vertical="center"/>
    </xf>
    <xf numFmtId="165" fontId="0" fillId="0" borderId="0" xfId="0" applyNumberFormat="1" applyFill="1" applyProtection="1"/>
    <xf numFmtId="49" fontId="12" fillId="0" borderId="0" xfId="0" applyNumberFormat="1" applyFont="1" applyProtection="1"/>
    <xf numFmtId="1" fontId="12" fillId="0" borderId="0" xfId="0" applyNumberFormat="1" applyFont="1" applyProtection="1"/>
    <xf numFmtId="0" fontId="12" fillId="0" borderId="0" xfId="0" applyFont="1" applyFill="1" applyProtection="1"/>
    <xf numFmtId="0" fontId="12" fillId="0" borderId="0" xfId="0" applyFont="1" applyProtection="1"/>
    <xf numFmtId="0" fontId="5"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xf>
    <xf numFmtId="164" fontId="8" fillId="6" borderId="38" xfId="0" applyNumberFormat="1" applyFont="1" applyFill="1" applyBorder="1" applyAlignment="1" applyProtection="1">
      <alignment horizontal="center" vertical="center"/>
    </xf>
    <xf numFmtId="164" fontId="8" fillId="6" borderId="39" xfId="0" applyNumberFormat="1" applyFont="1" applyFill="1" applyBorder="1" applyAlignment="1" applyProtection="1">
      <alignment horizontal="center" vertical="center"/>
    </xf>
    <xf numFmtId="164" fontId="8" fillId="0" borderId="39" xfId="0" applyNumberFormat="1" applyFont="1" applyFill="1" applyBorder="1" applyAlignment="1" applyProtection="1">
      <alignment horizontal="center" vertical="center"/>
    </xf>
    <xf numFmtId="164" fontId="8" fillId="6" borderId="40" xfId="0" applyNumberFormat="1"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164" fontId="8" fillId="6" borderId="44" xfId="0" applyNumberFormat="1" applyFont="1" applyFill="1" applyBorder="1" applyAlignment="1" applyProtection="1">
      <alignment horizontal="center" vertical="center"/>
    </xf>
    <xf numFmtId="164" fontId="8" fillId="0" borderId="44"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164" fontId="8" fillId="0" borderId="27" xfId="0" applyNumberFormat="1" applyFont="1" applyFill="1" applyBorder="1" applyAlignment="1" applyProtection="1">
      <alignment horizontal="center" vertical="center"/>
    </xf>
    <xf numFmtId="164" fontId="8" fillId="0" borderId="31" xfId="0" applyNumberFormat="1" applyFont="1" applyFill="1" applyBorder="1" applyAlignment="1" applyProtection="1">
      <alignment horizontal="center" vertical="center"/>
    </xf>
    <xf numFmtId="164" fontId="8" fillId="6" borderId="26" xfId="0" applyNumberFormat="1" applyFont="1" applyFill="1" applyBorder="1" applyAlignment="1" applyProtection="1">
      <alignment horizontal="center" vertical="center"/>
    </xf>
    <xf numFmtId="164" fontId="8" fillId="6" borderId="27" xfId="0" applyNumberFormat="1" applyFont="1" applyFill="1" applyBorder="1" applyAlignment="1" applyProtection="1">
      <alignment horizontal="center" vertical="center"/>
    </xf>
    <xf numFmtId="0" fontId="9"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8"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2"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8" fillId="2" borderId="44" xfId="0" applyNumberFormat="1" applyFont="1" applyFill="1" applyBorder="1" applyAlignment="1" applyProtection="1">
      <alignment horizontal="center" vertical="center"/>
    </xf>
    <xf numFmtId="3" fontId="19" fillId="6" borderId="44" xfId="0" applyNumberFormat="1" applyFont="1" applyFill="1" applyBorder="1" applyAlignment="1" applyProtection="1">
      <alignment horizontal="right" vertical="center" shrinkToFit="1"/>
    </xf>
    <xf numFmtId="3" fontId="3" fillId="0" borderId="44" xfId="0" applyNumberFormat="1" applyFont="1" applyFill="1" applyBorder="1" applyAlignment="1" applyProtection="1">
      <alignment horizontal="right" vertical="center" shrinkToFit="1"/>
      <protection locked="0"/>
    </xf>
    <xf numFmtId="3" fontId="8" fillId="2" borderId="1" xfId="0" applyNumberFormat="1" applyFont="1" applyFill="1" applyBorder="1" applyAlignment="1" applyProtection="1">
      <alignment horizontal="center" vertical="center" wrapText="1"/>
    </xf>
    <xf numFmtId="3" fontId="8" fillId="2" borderId="2" xfId="0" applyNumberFormat="1" applyFont="1" applyFill="1" applyBorder="1" applyAlignment="1" applyProtection="1">
      <alignment horizontal="center" vertical="center" wrapText="1"/>
    </xf>
    <xf numFmtId="3" fontId="8" fillId="2" borderId="3" xfId="0" applyNumberFormat="1" applyFont="1" applyFill="1" applyBorder="1" applyAlignment="1" applyProtection="1">
      <alignment horizontal="center" vertical="center" wrapText="1"/>
    </xf>
    <xf numFmtId="3" fontId="8" fillId="2" borderId="5" xfId="0" applyNumberFormat="1" applyFont="1" applyFill="1" applyBorder="1" applyAlignment="1" applyProtection="1">
      <alignment horizontal="center" vertical="center"/>
    </xf>
    <xf numFmtId="3" fontId="8" fillId="2" borderId="6" xfId="0" applyNumberFormat="1" applyFont="1" applyFill="1" applyBorder="1" applyAlignment="1" applyProtection="1">
      <alignment horizontal="center" vertical="center"/>
    </xf>
    <xf numFmtId="3" fontId="8" fillId="2" borderId="7" xfId="0" applyNumberFormat="1" applyFont="1" applyFill="1" applyBorder="1" applyAlignment="1" applyProtection="1">
      <alignment horizontal="center" vertical="center"/>
    </xf>
    <xf numFmtId="3" fontId="8" fillId="2" borderId="12" xfId="0" applyNumberFormat="1" applyFont="1" applyFill="1" applyBorder="1" applyAlignment="1" applyProtection="1">
      <alignment horizontal="center" vertical="center"/>
    </xf>
    <xf numFmtId="3" fontId="19" fillId="6" borderId="35" xfId="0" applyNumberFormat="1" applyFont="1" applyFill="1" applyBorder="1" applyAlignment="1" applyProtection="1">
      <alignment horizontal="right" vertical="center" shrinkToFit="1"/>
    </xf>
    <xf numFmtId="3" fontId="19" fillId="6" borderId="36" xfId="0" applyNumberFormat="1" applyFont="1" applyFill="1" applyBorder="1" applyAlignment="1" applyProtection="1">
      <alignment horizontal="right" vertical="center" shrinkToFit="1"/>
    </xf>
    <xf numFmtId="3" fontId="19" fillId="6" borderId="37" xfId="0" applyNumberFormat="1" applyFont="1" applyFill="1" applyBorder="1" applyAlignment="1" applyProtection="1">
      <alignment horizontal="right" vertical="center" shrinkToFit="1"/>
    </xf>
    <xf numFmtId="3" fontId="19" fillId="6" borderId="30" xfId="0" applyNumberFormat="1" applyFont="1" applyFill="1" applyBorder="1" applyAlignment="1" applyProtection="1">
      <alignment horizontal="right" vertical="center" shrinkToFit="1"/>
    </xf>
    <xf numFmtId="3" fontId="19" fillId="6" borderId="28" xfId="0" applyNumberFormat="1" applyFont="1" applyFill="1" applyBorder="1" applyAlignment="1" applyProtection="1">
      <alignment horizontal="right" vertical="center" shrinkToFit="1"/>
    </xf>
    <xf numFmtId="3" fontId="19" fillId="6" borderId="29" xfId="0" applyNumberFormat="1" applyFont="1" applyFill="1" applyBorder="1" applyAlignment="1" applyProtection="1">
      <alignment horizontal="right" vertical="center" shrinkToFit="1"/>
    </xf>
    <xf numFmtId="3" fontId="3" fillId="0" borderId="28" xfId="0" applyNumberFormat="1" applyFont="1" applyBorder="1" applyAlignment="1" applyProtection="1">
      <alignment horizontal="right" vertical="center" shrinkToFit="1"/>
      <protection locked="0"/>
    </xf>
    <xf numFmtId="3" fontId="3" fillId="0" borderId="29" xfId="0" applyNumberFormat="1" applyFont="1" applyBorder="1" applyAlignment="1" applyProtection="1">
      <alignment horizontal="right" vertical="center" shrinkToFit="1"/>
      <protection locked="0"/>
    </xf>
    <xf numFmtId="3" fontId="3" fillId="0" borderId="32" xfId="0" applyNumberFormat="1" applyFont="1" applyBorder="1" applyAlignment="1" applyProtection="1">
      <alignment horizontal="right" vertical="center" shrinkToFit="1"/>
      <protection locked="0"/>
    </xf>
    <xf numFmtId="3" fontId="3" fillId="0" borderId="33" xfId="0" applyNumberFormat="1" applyFont="1" applyBorder="1" applyAlignment="1" applyProtection="1">
      <alignment horizontal="right" vertical="center" shrinkToFit="1"/>
      <protection locked="0"/>
    </xf>
    <xf numFmtId="3" fontId="19" fillId="6" borderId="34" xfId="0" applyNumberFormat="1" applyFont="1" applyFill="1" applyBorder="1" applyAlignment="1" applyProtection="1">
      <alignment horizontal="right" vertical="center" shrinkToFit="1"/>
    </xf>
    <xf numFmtId="3" fontId="19" fillId="0" borderId="44" xfId="0" applyNumberFormat="1" applyFont="1" applyFill="1" applyBorder="1" applyAlignment="1" applyProtection="1">
      <alignment horizontal="right" vertical="center" shrinkToFit="1"/>
      <protection locked="0"/>
    </xf>
    <xf numFmtId="3" fontId="3" fillId="0" borderId="44" xfId="0" applyNumberFormat="1" applyFont="1" applyBorder="1" applyAlignment="1" applyProtection="1">
      <alignment horizontal="right" vertical="center" shrinkToFit="1"/>
      <protection locked="0"/>
    </xf>
    <xf numFmtId="3" fontId="8" fillId="2" borderId="8" xfId="0" applyNumberFormat="1" applyFont="1" applyFill="1" applyBorder="1" applyAlignment="1" applyProtection="1">
      <alignment horizontal="center" vertical="center" wrapText="1"/>
    </xf>
    <xf numFmtId="3" fontId="8" fillId="2" borderId="9" xfId="0" applyNumberFormat="1" applyFont="1" applyFill="1" applyBorder="1" applyAlignment="1" applyProtection="1">
      <alignment horizontal="center" vertical="center" wrapText="1"/>
    </xf>
    <xf numFmtId="3" fontId="19" fillId="6" borderId="38" xfId="0" applyNumberFormat="1" applyFont="1" applyFill="1" applyBorder="1" applyAlignment="1" applyProtection="1">
      <alignment vertical="center" shrinkToFit="1"/>
    </xf>
    <xf numFmtId="3" fontId="19" fillId="6" borderId="39" xfId="0" applyNumberFormat="1" applyFont="1" applyFill="1" applyBorder="1" applyAlignment="1" applyProtection="1">
      <alignment vertical="center" shrinkToFit="1"/>
    </xf>
    <xf numFmtId="3" fontId="19" fillId="6" borderId="40" xfId="0" applyNumberFormat="1" applyFont="1" applyFill="1" applyBorder="1" applyAlignment="1" applyProtection="1">
      <alignment vertical="center" shrinkToFit="1"/>
    </xf>
    <xf numFmtId="3" fontId="12" fillId="0" borderId="0" xfId="0" applyNumberFormat="1" applyFont="1" applyProtection="1"/>
    <xf numFmtId="3" fontId="15" fillId="4" borderId="0" xfId="0" applyNumberFormat="1" applyFont="1" applyFill="1" applyBorder="1" applyAlignment="1" applyProtection="1">
      <alignment horizontal="center" wrapText="1"/>
    </xf>
    <xf numFmtId="3" fontId="3" fillId="4" borderId="0" xfId="0" applyNumberFormat="1" applyFont="1" applyFill="1" applyBorder="1" applyAlignment="1" applyProtection="1">
      <alignment vertical="center"/>
    </xf>
    <xf numFmtId="3" fontId="23" fillId="5" borderId="44" xfId="0" applyNumberFormat="1" applyFont="1" applyFill="1" applyBorder="1" applyAlignment="1" applyProtection="1">
      <alignment horizontal="right" vertical="center" shrinkToFit="1"/>
    </xf>
    <xf numFmtId="0" fontId="25" fillId="4" borderId="11" xfId="5" applyFont="1" applyFill="1" applyBorder="1"/>
    <xf numFmtId="0" fontId="2" fillId="4" borderId="13" xfId="5" applyFill="1" applyBorder="1"/>
    <xf numFmtId="0" fontId="2" fillId="0" borderId="0" xfId="5"/>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6" fillId="4" borderId="0" xfId="5" applyFont="1" applyFill="1" applyBorder="1" applyAlignment="1">
      <alignment horizontal="center" vertical="center"/>
    </xf>
    <xf numFmtId="0" fontId="6" fillId="4" borderId="50" xfId="5" applyFont="1" applyFill="1" applyBorder="1" applyAlignment="1">
      <alignment vertical="center"/>
    </xf>
    <xf numFmtId="0" fontId="30" fillId="0" borderId="0" xfId="5" applyFont="1" applyFill="1"/>
    <xf numFmtId="0" fontId="5" fillId="4" borderId="46" xfId="5" applyFont="1" applyFill="1" applyBorder="1" applyAlignment="1">
      <alignment vertical="center" wrapText="1"/>
    </xf>
    <xf numFmtId="0" fontId="5" fillId="4" borderId="0" xfId="5" applyFont="1" applyFill="1" applyBorder="1" applyAlignment="1">
      <alignment horizontal="right" vertical="center" wrapText="1"/>
    </xf>
    <xf numFmtId="0" fontId="5" fillId="4" borderId="0" xfId="5" applyFont="1" applyFill="1" applyBorder="1" applyAlignment="1">
      <alignment vertical="center" wrapText="1"/>
    </xf>
    <xf numFmtId="14" fontId="5" fillId="8" borderId="0" xfId="5" applyNumberFormat="1" applyFont="1" applyFill="1" applyBorder="1" applyAlignment="1" applyProtection="1">
      <alignment horizontal="center" vertical="center"/>
      <protection locked="0"/>
    </xf>
    <xf numFmtId="1" fontId="5" fillId="8" borderId="0" xfId="5" applyNumberFormat="1" applyFont="1" applyFill="1" applyBorder="1" applyAlignment="1" applyProtection="1">
      <alignment horizontal="center" vertical="center"/>
      <protection locked="0"/>
    </xf>
    <xf numFmtId="0" fontId="6" fillId="4" borderId="47" xfId="5" applyFont="1" applyFill="1" applyBorder="1" applyAlignment="1">
      <alignment vertical="center"/>
    </xf>
    <xf numFmtId="14" fontId="5" fillId="9" borderId="0" xfId="5" applyNumberFormat="1" applyFont="1" applyFill="1" applyBorder="1" applyAlignment="1" applyProtection="1">
      <alignment horizontal="center" vertical="center"/>
      <protection locked="0"/>
    </xf>
    <xf numFmtId="0" fontId="2" fillId="10" borderId="0" xfId="5" applyFill="1"/>
    <xf numFmtId="1" fontId="5" fillId="7" borderId="51" xfId="5" applyNumberFormat="1" applyFont="1" applyFill="1" applyBorder="1" applyAlignment="1" applyProtection="1">
      <alignment horizontal="center" vertical="center"/>
      <protection locked="0"/>
    </xf>
    <xf numFmtId="1" fontId="5" fillId="9" borderId="0" xfId="5" applyNumberFormat="1" applyFont="1" applyFill="1" applyBorder="1" applyAlignment="1" applyProtection="1">
      <alignment horizontal="center" vertical="center"/>
      <protection locked="0"/>
    </xf>
    <xf numFmtId="0" fontId="2" fillId="4" borderId="47" xfId="5" applyFill="1" applyBorder="1"/>
    <xf numFmtId="0" fontId="28" fillId="4" borderId="46" xfId="5" applyFont="1" applyFill="1" applyBorder="1" applyAlignment="1">
      <alignment wrapText="1"/>
    </xf>
    <xf numFmtId="0" fontId="28" fillId="4" borderId="47" xfId="5" applyFont="1" applyFill="1" applyBorder="1" applyAlignment="1">
      <alignment wrapText="1"/>
    </xf>
    <xf numFmtId="0" fontId="28" fillId="4" borderId="46" xfId="5" applyFont="1" applyFill="1" applyBorder="1"/>
    <xf numFmtId="0" fontId="28" fillId="4" borderId="0" xfId="5" applyFont="1" applyFill="1" applyBorder="1"/>
    <xf numFmtId="0" fontId="28" fillId="4" borderId="0" xfId="5" applyFont="1" applyFill="1" applyBorder="1" applyAlignment="1">
      <alignment wrapText="1"/>
    </xf>
    <xf numFmtId="0" fontId="28" fillId="4" borderId="47" xfId="5" applyFont="1" applyFill="1" applyBorder="1"/>
    <xf numFmtId="0" fontId="6" fillId="4" borderId="0" xfId="5" applyFont="1" applyFill="1" applyBorder="1" applyAlignment="1">
      <alignment horizontal="right" vertical="center" wrapText="1"/>
    </xf>
    <xf numFmtId="0" fontId="29" fillId="4" borderId="47" xfId="5" applyFont="1" applyFill="1" applyBorder="1" applyAlignment="1">
      <alignment vertical="center"/>
    </xf>
    <xf numFmtId="0" fontId="6" fillId="4" borderId="46" xfId="5" applyFont="1" applyFill="1" applyBorder="1" applyAlignment="1">
      <alignment horizontal="right" vertical="center" wrapText="1"/>
    </xf>
    <xf numFmtId="0" fontId="29" fillId="4" borderId="0" xfId="5" applyFont="1" applyFill="1" applyBorder="1" applyAlignment="1">
      <alignment vertical="center"/>
    </xf>
    <xf numFmtId="0" fontId="28" fillId="4" borderId="0" xfId="5" applyFont="1" applyFill="1" applyBorder="1" applyAlignment="1">
      <alignment vertical="top"/>
    </xf>
    <xf numFmtId="0" fontId="5" fillId="7" borderId="51" xfId="5" applyFont="1" applyFill="1" applyBorder="1" applyAlignment="1" applyProtection="1">
      <alignment horizontal="center" vertical="center"/>
      <protection locked="0"/>
    </xf>
    <xf numFmtId="0" fontId="5" fillId="4" borderId="0" xfId="5" applyFont="1" applyFill="1" applyBorder="1" applyAlignment="1">
      <alignment vertical="center"/>
    </xf>
    <xf numFmtId="0" fontId="28" fillId="4" borderId="0" xfId="5" applyFont="1" applyFill="1" applyBorder="1" applyAlignment="1">
      <alignment vertical="center"/>
    </xf>
    <xf numFmtId="0" fontId="28" fillId="4" borderId="47" xfId="5" applyFont="1" applyFill="1" applyBorder="1" applyAlignment="1">
      <alignment vertical="center"/>
    </xf>
    <xf numFmtId="0" fontId="28" fillId="4" borderId="0" xfId="5" applyFont="1" applyFill="1" applyBorder="1" applyAlignment="1"/>
    <xf numFmtId="0" fontId="31" fillId="4" borderId="0" xfId="5" applyFont="1" applyFill="1" applyBorder="1" applyAlignment="1">
      <alignment vertical="center"/>
    </xf>
    <xf numFmtId="0" fontId="31" fillId="4" borderId="47" xfId="5" applyFont="1" applyFill="1" applyBorder="1" applyAlignment="1">
      <alignment vertical="center"/>
    </xf>
    <xf numFmtId="0" fontId="5" fillId="4" borderId="0" xfId="5" applyFont="1" applyFill="1" applyBorder="1" applyAlignment="1">
      <alignment horizontal="center" vertical="center"/>
    </xf>
    <xf numFmtId="0" fontId="6" fillId="4" borderId="47" xfId="5" applyFont="1" applyFill="1" applyBorder="1" applyAlignment="1">
      <alignment horizontal="center" vertical="center"/>
    </xf>
    <xf numFmtId="0" fontId="28" fillId="4" borderId="0" xfId="5" applyFont="1" applyFill="1" applyBorder="1" applyAlignment="1">
      <alignment vertical="top" wrapText="1"/>
    </xf>
    <xf numFmtId="0" fontId="28" fillId="4" borderId="46" xfId="5" applyFont="1" applyFill="1" applyBorder="1" applyAlignment="1">
      <alignment vertical="top"/>
    </xf>
    <xf numFmtId="0" fontId="31" fillId="4" borderId="47" xfId="5" applyFont="1" applyFill="1" applyBorder="1"/>
    <xf numFmtId="0" fontId="2" fillId="4" borderId="48" xfId="5" applyFill="1" applyBorder="1"/>
    <xf numFmtId="0" fontId="2" fillId="4" borderId="10" xfId="5" applyFill="1" applyBorder="1"/>
    <xf numFmtId="0" fontId="2" fillId="4" borderId="49" xfId="5" applyFill="1" applyBorder="1"/>
    <xf numFmtId="49" fontId="5" fillId="7" borderId="51" xfId="5" applyNumberFormat="1" applyFont="1" applyFill="1" applyBorder="1" applyAlignment="1" applyProtection="1">
      <alignment horizontal="center" vertical="center"/>
      <protection locked="0"/>
    </xf>
    <xf numFmtId="0" fontId="2" fillId="0" borderId="0" xfId="5" applyFill="1"/>
    <xf numFmtId="0" fontId="5" fillId="4" borderId="46" xfId="5" applyFont="1" applyFill="1" applyBorder="1" applyAlignment="1" applyProtection="1">
      <alignment horizontal="right" vertical="center"/>
      <protection locked="0"/>
    </xf>
    <xf numFmtId="0" fontId="5" fillId="4" borderId="0" xfId="5" applyFont="1" applyFill="1" applyBorder="1" applyAlignment="1" applyProtection="1">
      <alignment horizontal="right" vertical="center"/>
      <protection locked="0"/>
    </xf>
    <xf numFmtId="0" fontId="5" fillId="4" borderId="47" xfId="5" applyFont="1" applyFill="1" applyBorder="1" applyAlignment="1" applyProtection="1">
      <alignment horizontal="center" vertical="center"/>
      <protection locked="0"/>
    </xf>
    <xf numFmtId="0" fontId="5" fillId="11" borderId="46" xfId="5" applyFont="1" applyFill="1" applyBorder="1" applyAlignment="1" applyProtection="1">
      <alignment horizontal="right" vertical="center"/>
      <protection locked="0"/>
    </xf>
    <xf numFmtId="0" fontId="5" fillId="11" borderId="0" xfId="5" applyFont="1" applyFill="1" applyBorder="1" applyAlignment="1" applyProtection="1">
      <alignment horizontal="right" vertical="center"/>
      <protection locked="0"/>
    </xf>
    <xf numFmtId="0" fontId="5" fillId="11" borderId="47" xfId="5" applyFont="1" applyFill="1" applyBorder="1" applyAlignment="1" applyProtection="1">
      <alignment horizontal="center" vertical="center"/>
      <protection locked="0"/>
    </xf>
    <xf numFmtId="0" fontId="5" fillId="7" borderId="51" xfId="6" applyFont="1" applyFill="1" applyBorder="1" applyAlignment="1" applyProtection="1">
      <alignment horizontal="center" vertical="center"/>
      <protection locked="0"/>
    </xf>
    <xf numFmtId="0" fontId="5" fillId="7" borderId="49" xfId="6" quotePrefix="1" applyFont="1" applyFill="1" applyBorder="1" applyAlignment="1" applyProtection="1">
      <alignment horizontal="center" vertical="center"/>
      <protection locked="0"/>
    </xf>
    <xf numFmtId="0" fontId="5" fillId="7" borderId="51" xfId="6" quotePrefix="1" applyFont="1" applyFill="1" applyBorder="1" applyAlignment="1" applyProtection="1">
      <alignment horizontal="center" vertical="center"/>
      <protection locked="0"/>
    </xf>
    <xf numFmtId="0" fontId="10" fillId="0" borderId="0" xfId="0" applyFont="1"/>
    <xf numFmtId="0" fontId="12" fillId="0" borderId="0" xfId="0" applyFont="1"/>
    <xf numFmtId="0" fontId="12" fillId="0" borderId="0" xfId="0" applyFont="1" applyAlignment="1">
      <alignment vertical="center"/>
    </xf>
    <xf numFmtId="3" fontId="35" fillId="0" borderId="53" xfId="6" applyNumberFormat="1" applyFont="1" applyBorder="1" applyAlignment="1" applyProtection="1">
      <alignment horizontal="right" vertical="center" shrinkToFit="1"/>
      <protection locked="0"/>
    </xf>
    <xf numFmtId="3" fontId="3" fillId="0" borderId="5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shrinkToFit="1"/>
      <protection locked="0"/>
    </xf>
    <xf numFmtId="3" fontId="6" fillId="0" borderId="44" xfId="0" applyNumberFormat="1" applyFont="1" applyBorder="1" applyAlignment="1" applyProtection="1">
      <alignment horizontal="right" vertical="center" shrinkToFit="1"/>
      <protection locked="0"/>
    </xf>
    <xf numFmtId="0" fontId="24" fillId="4" borderId="45" xfId="5" applyFont="1" applyFill="1" applyBorder="1" applyAlignment="1">
      <alignment vertical="center"/>
    </xf>
    <xf numFmtId="0" fontId="24" fillId="4" borderId="11" xfId="5" applyFont="1" applyFill="1" applyBorder="1" applyAlignment="1">
      <alignment vertical="center"/>
    </xf>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5" fillId="4" borderId="46" xfId="5" applyFont="1" applyFill="1" applyBorder="1" applyAlignment="1">
      <alignment vertical="center" wrapText="1"/>
    </xf>
    <xf numFmtId="0" fontId="5" fillId="4" borderId="0" xfId="5" applyFont="1" applyFill="1" applyBorder="1" applyAlignment="1">
      <alignment vertical="center" wrapText="1"/>
    </xf>
    <xf numFmtId="14" fontId="5" fillId="7" borderId="48" xfId="5" applyNumberFormat="1" applyFont="1" applyFill="1" applyBorder="1" applyAlignment="1" applyProtection="1">
      <alignment horizontal="center" vertical="center"/>
      <protection locked="0"/>
    </xf>
    <xf numFmtId="14" fontId="5" fillId="7" borderId="49" xfId="5" applyNumberFormat="1" applyFont="1" applyFill="1" applyBorder="1" applyAlignment="1" applyProtection="1">
      <alignment horizontal="center" vertical="center"/>
      <protection locked="0"/>
    </xf>
    <xf numFmtId="0" fontId="5" fillId="0" borderId="46"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7" xfId="5" applyFont="1" applyFill="1" applyBorder="1" applyAlignment="1">
      <alignment horizontal="center" vertical="center" wrapText="1"/>
    </xf>
    <xf numFmtId="0" fontId="6" fillId="4" borderId="46" xfId="5" applyFont="1" applyFill="1" applyBorder="1" applyAlignment="1">
      <alignment horizontal="right" vertical="center" wrapText="1"/>
    </xf>
    <xf numFmtId="0" fontId="6" fillId="4" borderId="47" xfId="5" applyFont="1" applyFill="1" applyBorder="1" applyAlignment="1">
      <alignment horizontal="right" vertical="center" wrapText="1"/>
    </xf>
    <xf numFmtId="49" fontId="5" fillId="7" borderId="48" xfId="6" applyNumberFormat="1" applyFont="1" applyFill="1" applyBorder="1" applyAlignment="1" applyProtection="1">
      <alignment horizontal="center" vertical="center"/>
      <protection locked="0"/>
    </xf>
    <xf numFmtId="49" fontId="5" fillId="7" borderId="49" xfId="6" applyNumberFormat="1" applyFont="1" applyFill="1" applyBorder="1" applyAlignment="1" applyProtection="1">
      <alignment horizontal="center" vertical="center"/>
      <protection locked="0"/>
    </xf>
    <xf numFmtId="0" fontId="28" fillId="4" borderId="46" xfId="5" applyFont="1" applyFill="1" applyBorder="1" applyAlignment="1">
      <alignment wrapText="1"/>
    </xf>
    <xf numFmtId="0" fontId="28" fillId="4" borderId="0" xfId="5" applyFont="1" applyFill="1" applyBorder="1" applyAlignment="1">
      <alignment wrapText="1"/>
    </xf>
    <xf numFmtId="0" fontId="28" fillId="4" borderId="0" xfId="5" applyFont="1" applyFill="1" applyBorder="1"/>
    <xf numFmtId="0" fontId="26" fillId="4" borderId="46" xfId="5" applyFont="1" applyFill="1" applyBorder="1" applyAlignment="1">
      <alignment horizontal="center" vertical="center" wrapText="1"/>
    </xf>
    <xf numFmtId="0" fontId="26" fillId="4" borderId="0" xfId="5" applyFont="1" applyFill="1" applyBorder="1" applyAlignment="1">
      <alignment horizontal="center" vertical="center" wrapText="1"/>
    </xf>
    <xf numFmtId="0" fontId="6" fillId="4" borderId="46" xfId="5" applyFont="1" applyFill="1" applyBorder="1" applyAlignment="1">
      <alignment horizontal="right" vertical="center"/>
    </xf>
    <xf numFmtId="0" fontId="6" fillId="4" borderId="47" xfId="5" applyFont="1" applyFill="1" applyBorder="1" applyAlignment="1">
      <alignment horizontal="right" vertical="center"/>
    </xf>
    <xf numFmtId="0" fontId="6" fillId="4" borderId="0" xfId="5" applyFont="1" applyFill="1" applyBorder="1" applyAlignment="1">
      <alignment horizontal="right" vertical="center" wrapText="1"/>
    </xf>
    <xf numFmtId="0" fontId="5" fillId="7" borderId="48" xfId="6" applyFont="1" applyFill="1" applyBorder="1" applyAlignment="1" applyProtection="1">
      <alignment horizontal="center" vertical="center"/>
      <protection locked="0"/>
    </xf>
    <xf numFmtId="0" fontId="5" fillId="7" borderId="49" xfId="6" applyFont="1" applyFill="1" applyBorder="1" applyAlignment="1" applyProtection="1">
      <alignment horizontal="center" vertical="center"/>
      <protection locked="0"/>
    </xf>
    <xf numFmtId="0" fontId="5" fillId="7" borderId="48" xfId="0" applyFont="1" applyFill="1" applyBorder="1" applyAlignment="1" applyProtection="1">
      <alignment horizontal="center" vertical="center"/>
      <protection locked="0"/>
    </xf>
    <xf numFmtId="0" fontId="5" fillId="7" borderId="49" xfId="0" applyFont="1" applyFill="1" applyBorder="1" applyAlignment="1" applyProtection="1">
      <alignment horizontal="center" vertical="center"/>
      <protection locked="0"/>
    </xf>
    <xf numFmtId="0" fontId="28" fillId="4" borderId="46" xfId="5" applyFont="1" applyFill="1" applyBorder="1" applyAlignment="1">
      <alignment vertical="center" wrapText="1"/>
    </xf>
    <xf numFmtId="0" fontId="28" fillId="4" borderId="0" xfId="5" applyFont="1" applyFill="1" applyBorder="1" applyAlignment="1">
      <alignment vertical="center" wrapText="1"/>
    </xf>
    <xf numFmtId="0" fontId="6" fillId="4" borderId="0" xfId="5" applyFont="1" applyFill="1" applyBorder="1" applyAlignment="1">
      <alignment horizontal="right" vertical="center"/>
    </xf>
    <xf numFmtId="0" fontId="5" fillId="7" borderId="48" xfId="6" applyFont="1" applyFill="1" applyBorder="1" applyAlignment="1" applyProtection="1">
      <alignment vertical="center"/>
      <protection locked="0"/>
    </xf>
    <xf numFmtId="0" fontId="5" fillId="7" borderId="10" xfId="6" applyFont="1" applyFill="1" applyBorder="1" applyAlignment="1" applyProtection="1">
      <alignment vertical="center"/>
      <protection locked="0"/>
    </xf>
    <xf numFmtId="0" fontId="5" fillId="7" borderId="49" xfId="6" applyFont="1" applyFill="1" applyBorder="1" applyAlignment="1" applyProtection="1">
      <alignment vertical="center"/>
      <protection locked="0"/>
    </xf>
    <xf numFmtId="0" fontId="29" fillId="4" borderId="46" xfId="5" applyFont="1" applyFill="1" applyBorder="1" applyAlignment="1">
      <alignment vertical="center"/>
    </xf>
    <xf numFmtId="0" fontId="29" fillId="4" borderId="0" xfId="5" applyFont="1" applyFill="1" applyBorder="1" applyAlignment="1">
      <alignment vertical="center"/>
    </xf>
    <xf numFmtId="0" fontId="6" fillId="4" borderId="0" xfId="5" applyFont="1" applyFill="1" applyBorder="1" applyAlignment="1">
      <alignment vertical="center"/>
    </xf>
    <xf numFmtId="0" fontId="28" fillId="7" borderId="48" xfId="0" applyFont="1" applyFill="1" applyBorder="1" applyProtection="1">
      <protection locked="0"/>
    </xf>
    <xf numFmtId="0" fontId="28" fillId="7" borderId="10" xfId="0" applyFont="1" applyFill="1" applyBorder="1" applyProtection="1">
      <protection locked="0"/>
    </xf>
    <xf numFmtId="0" fontId="28" fillId="7" borderId="49" xfId="0" applyFont="1" applyFill="1" applyBorder="1" applyProtection="1">
      <protection locked="0"/>
    </xf>
    <xf numFmtId="0" fontId="28" fillId="7" borderId="48" xfId="6" applyFont="1" applyFill="1" applyBorder="1" applyProtection="1">
      <protection locked="0"/>
    </xf>
    <xf numFmtId="0" fontId="28" fillId="7" borderId="10" xfId="6" applyFont="1" applyFill="1" applyBorder="1" applyProtection="1">
      <protection locked="0"/>
    </xf>
    <xf numFmtId="0" fontId="28" fillId="7" borderId="49" xfId="6" applyFont="1" applyFill="1" applyBorder="1" applyProtection="1">
      <protection locked="0"/>
    </xf>
    <xf numFmtId="0" fontId="6" fillId="4" borderId="46" xfId="5" applyFont="1" applyFill="1" applyBorder="1" applyAlignment="1">
      <alignment horizontal="center" vertical="center"/>
    </xf>
    <xf numFmtId="0" fontId="6" fillId="4" borderId="0" xfId="5" applyFont="1" applyFill="1" applyBorder="1" applyAlignment="1">
      <alignment horizontal="center" vertical="center"/>
    </xf>
    <xf numFmtId="0" fontId="5" fillId="7" borderId="48" xfId="6" applyFont="1" applyFill="1" applyBorder="1" applyAlignment="1" applyProtection="1">
      <alignment horizontal="right" vertical="center"/>
      <protection locked="0"/>
    </xf>
    <xf numFmtId="0" fontId="5" fillId="7" borderId="10" xfId="6" applyFont="1" applyFill="1" applyBorder="1" applyAlignment="1" applyProtection="1">
      <alignment horizontal="right" vertical="center"/>
      <protection locked="0"/>
    </xf>
    <xf numFmtId="0" fontId="5" fillId="7" borderId="49" xfId="6" applyFont="1" applyFill="1" applyBorder="1" applyAlignment="1" applyProtection="1">
      <alignment horizontal="right" vertical="center"/>
      <protection locked="0"/>
    </xf>
    <xf numFmtId="0" fontId="28" fillId="4" borderId="0" xfId="5" applyFont="1" applyFill="1" applyBorder="1" applyAlignment="1">
      <alignment vertical="top" wrapText="1"/>
    </xf>
    <xf numFmtId="0" fontId="28" fillId="4" borderId="0" xfId="5" applyFont="1" applyFill="1" applyBorder="1" applyAlignment="1">
      <alignment vertical="top"/>
    </xf>
    <xf numFmtId="0" fontId="28" fillId="4" borderId="0" xfId="5" applyFont="1" applyFill="1" applyBorder="1" applyProtection="1">
      <protection locked="0"/>
    </xf>
    <xf numFmtId="49" fontId="5" fillId="7" borderId="48" xfId="0" applyNumberFormat="1" applyFont="1" applyFill="1" applyBorder="1" applyAlignment="1" applyProtection="1">
      <alignment vertical="center"/>
      <protection locked="0"/>
    </xf>
    <xf numFmtId="49" fontId="5" fillId="7" borderId="10" xfId="0" applyNumberFormat="1" applyFont="1" applyFill="1" applyBorder="1" applyAlignment="1" applyProtection="1">
      <alignment vertical="center"/>
      <protection locked="0"/>
    </xf>
    <xf numFmtId="49" fontId="5" fillId="7" borderId="49" xfId="0" applyNumberFormat="1" applyFont="1" applyFill="1" applyBorder="1" applyAlignment="1" applyProtection="1">
      <alignment vertical="center"/>
      <protection locked="0"/>
    </xf>
    <xf numFmtId="0" fontId="6" fillId="4" borderId="47" xfId="5" applyFont="1" applyFill="1" applyBorder="1" applyAlignment="1">
      <alignment horizontal="center" vertical="center"/>
    </xf>
    <xf numFmtId="0" fontId="5" fillId="7" borderId="48" xfId="5" applyFont="1" applyFill="1" applyBorder="1" applyAlignment="1" applyProtection="1">
      <alignment horizontal="center" vertical="center"/>
      <protection locked="0"/>
    </xf>
    <xf numFmtId="0" fontId="5" fillId="7" borderId="49" xfId="5" applyFont="1" applyFill="1" applyBorder="1" applyAlignment="1" applyProtection="1">
      <alignment horizontal="center" vertical="center"/>
      <protection locked="0"/>
    </xf>
    <xf numFmtId="0" fontId="6" fillId="4" borderId="46" xfId="5" applyFont="1" applyFill="1" applyBorder="1" applyAlignment="1">
      <alignment horizontal="left" vertical="center"/>
    </xf>
    <xf numFmtId="0" fontId="6" fillId="4" borderId="0" xfId="5" applyFont="1" applyFill="1" applyBorder="1" applyAlignment="1">
      <alignment horizontal="left" vertical="center"/>
    </xf>
    <xf numFmtId="0" fontId="5" fillId="7" borderId="48" xfId="5" applyFont="1" applyFill="1" applyBorder="1" applyAlignment="1" applyProtection="1">
      <alignment vertical="center"/>
      <protection locked="0"/>
    </xf>
    <xf numFmtId="0" fontId="5" fillId="7" borderId="10" xfId="5" applyFont="1" applyFill="1" applyBorder="1" applyAlignment="1" applyProtection="1">
      <alignment vertical="center"/>
      <protection locked="0"/>
    </xf>
    <xf numFmtId="0" fontId="5" fillId="7" borderId="49" xfId="5" applyFont="1" applyFill="1" applyBorder="1" applyAlignment="1" applyProtection="1">
      <alignment vertical="center"/>
      <protection locked="0"/>
    </xf>
    <xf numFmtId="0" fontId="6" fillId="4" borderId="0" xfId="5" applyFont="1" applyFill="1" applyBorder="1" applyAlignment="1">
      <alignment vertical="top"/>
    </xf>
    <xf numFmtId="0" fontId="28" fillId="7" borderId="48" xfId="5" applyFont="1" applyFill="1" applyBorder="1" applyAlignment="1" applyProtection="1">
      <alignment vertical="center"/>
      <protection locked="0"/>
    </xf>
    <xf numFmtId="0" fontId="28" fillId="7" borderId="10" xfId="5" applyFont="1" applyFill="1" applyBorder="1" applyAlignment="1" applyProtection="1">
      <alignment vertical="center"/>
      <protection locked="0"/>
    </xf>
    <xf numFmtId="0" fontId="28" fillId="7" borderId="49" xfId="5" applyFont="1" applyFill="1" applyBorder="1" applyAlignment="1" applyProtection="1">
      <alignment vertical="center"/>
      <protection locked="0"/>
    </xf>
    <xf numFmtId="0" fontId="6" fillId="4" borderId="11" xfId="5" applyFont="1" applyFill="1" applyBorder="1" applyAlignment="1">
      <alignment horizontal="left" vertical="center" wrapText="1"/>
    </xf>
    <xf numFmtId="0" fontId="6" fillId="4" borderId="52" xfId="5" applyFont="1" applyFill="1" applyBorder="1" applyAlignment="1">
      <alignment horizontal="left" vertical="center" wrapText="1"/>
    </xf>
    <xf numFmtId="0" fontId="28" fillId="7" borderId="48" xfId="0" applyFont="1" applyFill="1" applyBorder="1" applyAlignment="1" applyProtection="1">
      <alignment vertical="center"/>
      <protection locked="0"/>
    </xf>
    <xf numFmtId="0" fontId="28" fillId="7" borderId="10" xfId="0" applyFont="1" applyFill="1" applyBorder="1" applyAlignment="1" applyProtection="1">
      <alignment vertical="center"/>
      <protection locked="0"/>
    </xf>
    <xf numFmtId="0" fontId="28" fillId="7" borderId="49" xfId="0" applyFont="1" applyFill="1" applyBorder="1" applyAlignment="1" applyProtection="1">
      <alignment vertical="center"/>
      <protection locked="0"/>
    </xf>
    <xf numFmtId="0" fontId="3" fillId="0" borderId="44" xfId="0" applyFont="1" applyBorder="1" applyAlignment="1" applyProtection="1">
      <alignment vertical="center" wrapText="1"/>
    </xf>
    <xf numFmtId="0" fontId="8" fillId="6" borderId="44" xfId="0" applyFont="1" applyFill="1" applyBorder="1" applyAlignment="1" applyProtection="1">
      <alignment vertical="center" wrapText="1"/>
    </xf>
    <xf numFmtId="0" fontId="3" fillId="6" borderId="44" xfId="0" applyFont="1" applyFill="1" applyBorder="1" applyAlignment="1" applyProtection="1">
      <alignment vertical="center" wrapText="1"/>
    </xf>
    <xf numFmtId="0" fontId="8" fillId="0" borderId="44" xfId="0" applyFont="1" applyBorder="1" applyAlignment="1" applyProtection="1">
      <alignment vertical="center" wrapText="1"/>
    </xf>
    <xf numFmtId="0" fontId="11" fillId="0" borderId="0" xfId="0" applyFont="1" applyFill="1" applyBorder="1" applyAlignment="1" applyProtection="1">
      <alignment horizontal="center" vertical="center" wrapText="1"/>
    </xf>
    <xf numFmtId="0" fontId="0" fillId="0" borderId="0" xfId="0" applyAlignment="1" applyProtection="1"/>
    <xf numFmtId="0" fontId="10"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8"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3" fontId="8"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3" fillId="0" borderId="44" xfId="0" applyFont="1" applyFill="1" applyBorder="1" applyAlignment="1" applyProtection="1">
      <alignment vertical="center" wrapText="1"/>
    </xf>
    <xf numFmtId="0" fontId="20" fillId="3" borderId="44" xfId="0" applyFont="1" applyFill="1" applyBorder="1" applyAlignment="1" applyProtection="1">
      <alignment horizontal="left" vertical="center" wrapText="1"/>
    </xf>
    <xf numFmtId="0" fontId="21" fillId="3" borderId="44" xfId="0" applyFont="1" applyFill="1" applyBorder="1" applyAlignment="1" applyProtection="1">
      <alignment vertical="center"/>
    </xf>
    <xf numFmtId="0" fontId="17" fillId="3" borderId="44" xfId="0" applyFont="1" applyFill="1" applyBorder="1" applyAlignment="1" applyProtection="1">
      <alignment horizontal="left" vertical="center" wrapText="1"/>
    </xf>
    <xf numFmtId="0" fontId="18" fillId="3" borderId="44"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6" fillId="4" borderId="10" xfId="0" applyFont="1" applyFill="1" applyBorder="1" applyAlignment="1" applyProtection="1">
      <alignment horizontal="right" vertical="center"/>
    </xf>
    <xf numFmtId="0" fontId="0" fillId="0" borderId="10" xfId="0" applyBorder="1" applyAlignment="1" applyProtection="1"/>
    <xf numFmtId="0" fontId="8"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8"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3" fillId="0" borderId="27" xfId="0" applyFont="1" applyFill="1" applyBorder="1" applyAlignment="1" applyProtection="1">
      <alignment vertical="center" wrapText="1"/>
    </xf>
    <xf numFmtId="0" fontId="8"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8" fillId="6" borderId="26" xfId="0" applyFont="1" applyFill="1" applyBorder="1" applyAlignment="1" applyProtection="1">
      <alignment vertical="center" wrapText="1"/>
    </xf>
    <xf numFmtId="0" fontId="3" fillId="6" borderId="26" xfId="0" applyFont="1" applyFill="1" applyBorder="1" applyAlignment="1" applyProtection="1">
      <alignment vertical="center" wrapText="1"/>
    </xf>
    <xf numFmtId="0" fontId="8" fillId="6" borderId="27" xfId="0" applyFont="1" applyFill="1" applyBorder="1" applyAlignment="1" applyProtection="1">
      <alignment vertical="center" wrapText="1"/>
    </xf>
    <xf numFmtId="0" fontId="3" fillId="6" borderId="27" xfId="0" applyFont="1" applyFill="1" applyBorder="1" applyAlignment="1" applyProtection="1">
      <alignment vertical="center" wrapText="1"/>
    </xf>
    <xf numFmtId="0" fontId="8" fillId="0" borderId="27" xfId="0" applyFont="1" applyFill="1" applyBorder="1" applyAlignment="1" applyProtection="1">
      <alignment vertical="center" wrapText="1"/>
    </xf>
    <xf numFmtId="0" fontId="3" fillId="0" borderId="27" xfId="0" applyFont="1" applyBorder="1" applyAlignment="1" applyProtection="1">
      <alignment vertical="center" wrapText="1"/>
    </xf>
    <xf numFmtId="0" fontId="22" fillId="0" borderId="27" xfId="0" applyFont="1" applyFill="1" applyBorder="1" applyAlignment="1" applyProtection="1">
      <alignment vertical="center" wrapText="1"/>
    </xf>
    <xf numFmtId="0" fontId="8" fillId="0" borderId="31" xfId="0" applyFont="1" applyBorder="1" applyAlignment="1" applyProtection="1">
      <alignment vertical="center" wrapText="1"/>
    </xf>
    <xf numFmtId="0" fontId="3" fillId="0" borderId="31" xfId="0" applyFont="1" applyBorder="1" applyAlignment="1" applyProtection="1">
      <alignment vertical="center" wrapText="1"/>
    </xf>
    <xf numFmtId="0" fontId="8" fillId="0" borderId="44" xfId="0" applyFont="1" applyFill="1" applyBorder="1" applyAlignment="1" applyProtection="1">
      <alignment vertical="center" wrapText="1"/>
    </xf>
    <xf numFmtId="0" fontId="22" fillId="0" borderId="44" xfId="0" applyFont="1" applyFill="1" applyBorder="1" applyAlignment="1" applyProtection="1">
      <alignment vertical="center" wrapText="1"/>
    </xf>
    <xf numFmtId="0" fontId="3" fillId="0" borderId="39" xfId="0" applyFont="1" applyFill="1" applyBorder="1" applyAlignment="1" applyProtection="1">
      <alignment vertical="center" wrapText="1"/>
    </xf>
    <xf numFmtId="0" fontId="3" fillId="0" borderId="39" xfId="0" applyFont="1" applyBorder="1" applyAlignment="1" applyProtection="1">
      <alignment wrapText="1"/>
    </xf>
    <xf numFmtId="0" fontId="3" fillId="6" borderId="40" xfId="0" applyFont="1" applyFill="1" applyBorder="1" applyAlignment="1" applyProtection="1">
      <alignment vertical="center" wrapText="1"/>
    </xf>
    <xf numFmtId="0" fontId="3" fillId="6" borderId="40" xfId="0" applyFont="1" applyFill="1" applyBorder="1" applyAlignment="1" applyProtection="1">
      <alignment wrapText="1"/>
    </xf>
    <xf numFmtId="0" fontId="3" fillId="4" borderId="10" xfId="0" applyFont="1" applyFill="1" applyBorder="1" applyAlignment="1" applyProtection="1">
      <alignment horizontal="right"/>
      <protection locked="0"/>
    </xf>
    <xf numFmtId="0" fontId="0" fillId="0" borderId="10" xfId="0" applyBorder="1" applyAlignment="1" applyProtection="1">
      <protection locked="0"/>
    </xf>
    <xf numFmtId="0" fontId="5"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3" fillId="0" borderId="39" xfId="0" applyFont="1" applyBorder="1" applyAlignment="1" applyProtection="1">
      <alignment vertical="center" wrapText="1"/>
    </xf>
    <xf numFmtId="0" fontId="8" fillId="6" borderId="38" xfId="0" applyFont="1" applyFill="1" applyBorder="1" applyAlignment="1" applyProtection="1">
      <alignment vertical="center" wrapText="1"/>
    </xf>
    <xf numFmtId="0" fontId="3" fillId="6" borderId="38" xfId="0" applyFont="1" applyFill="1" applyBorder="1" applyAlignment="1" applyProtection="1">
      <alignment vertical="center" wrapText="1"/>
    </xf>
    <xf numFmtId="0" fontId="8" fillId="6" borderId="39" xfId="0" applyFont="1" applyFill="1" applyBorder="1" applyAlignment="1" applyProtection="1">
      <alignment vertical="center" wrapText="1"/>
    </xf>
    <xf numFmtId="0" fontId="3" fillId="6" borderId="39" xfId="0" applyFont="1" applyFill="1" applyBorder="1" applyAlignment="1" applyProtection="1">
      <alignment vertical="center" wrapText="1"/>
    </xf>
    <xf numFmtId="0" fontId="3" fillId="6" borderId="39" xfId="0" applyFont="1" applyFill="1" applyBorder="1" applyAlignment="1" applyProtection="1">
      <alignment wrapText="1"/>
    </xf>
    <xf numFmtId="0" fontId="8" fillId="0" borderId="39" xfId="0" applyFont="1" applyFill="1" applyBorder="1" applyAlignment="1" applyProtection="1">
      <alignment vertical="center" wrapText="1"/>
    </xf>
    <xf numFmtId="4" fontId="14" fillId="0"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4"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4" fontId="5" fillId="2" borderId="44" xfId="0" applyNumberFormat="1" applyFont="1" applyFill="1" applyBorder="1" applyAlignment="1" applyProtection="1">
      <alignment horizontal="center" vertical="center" wrapText="1"/>
    </xf>
    <xf numFmtId="1" fontId="5" fillId="2" borderId="44"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wrapText="1"/>
    </xf>
    <xf numFmtId="0" fontId="12" fillId="0" borderId="0"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0" xfId="0" applyFont="1" applyAlignment="1" applyProtection="1">
      <alignment wrapText="1"/>
    </xf>
    <xf numFmtId="0" fontId="15" fillId="0" borderId="0" xfId="0" applyFont="1" applyBorder="1" applyAlignment="1" applyProtection="1">
      <alignment wrapText="1"/>
    </xf>
    <xf numFmtId="3" fontId="3" fillId="4" borderId="10" xfId="0" applyNumberFormat="1" applyFont="1" applyFill="1" applyBorder="1" applyAlignment="1" applyProtection="1">
      <alignment horizontal="right" vertical="center"/>
    </xf>
    <xf numFmtId="0" fontId="3" fillId="0" borderId="0" xfId="0" applyFont="1" applyAlignment="1">
      <alignment horizontal="left" vertical="top" wrapText="1"/>
    </xf>
    <xf numFmtId="0" fontId="3" fillId="0" borderId="0" xfId="0" applyFont="1" applyAlignment="1">
      <alignment horizontal="left" vertical="top"/>
    </xf>
  </cellXfs>
  <cellStyles count="7">
    <cellStyle name="Normal" xfId="0" builtinId="0"/>
    <cellStyle name="Normal 12" xfId="1" xr:uid="{00000000-0005-0000-0000-000001000000}"/>
    <cellStyle name="Normal 2" xfId="2" xr:uid="{00000000-0005-0000-0000-000002000000}"/>
    <cellStyle name="Normal 3" xfId="5" xr:uid="{00000000-0005-0000-0000-000003000000}"/>
    <cellStyle name="Normal 3 2" xfId="6" xr:uid="{96E49864-4D69-4686-82DC-0FAA94086639}"/>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showGridLines="0" zoomScale="80" zoomScaleNormal="80" workbookViewId="0">
      <selection activeCell="C29" sqref="C29"/>
    </sheetView>
  </sheetViews>
  <sheetFormatPr defaultColWidth="9.109375" defaultRowHeight="14.4" x14ac:dyDescent="0.3"/>
  <cols>
    <col min="1" max="3" width="9.109375" style="73"/>
    <col min="4" max="4" width="18.109375" style="73" customWidth="1"/>
    <col min="5" max="8" width="9.109375" style="73"/>
    <col min="9" max="9" width="20" style="73" customWidth="1"/>
    <col min="10" max="16384" width="9.109375" style="73"/>
  </cols>
  <sheetData>
    <row r="1" spans="1:10" ht="15.6" x14ac:dyDescent="0.3">
      <c r="A1" s="135" t="s">
        <v>0</v>
      </c>
      <c r="B1" s="136"/>
      <c r="C1" s="136"/>
      <c r="D1" s="71"/>
      <c r="E1" s="71"/>
      <c r="F1" s="71"/>
      <c r="G1" s="71"/>
      <c r="H1" s="71"/>
      <c r="I1" s="71"/>
      <c r="J1" s="72"/>
    </row>
    <row r="2" spans="1:10" ht="14.4" customHeight="1" x14ac:dyDescent="0.3">
      <c r="A2" s="137" t="s">
        <v>1</v>
      </c>
      <c r="B2" s="138"/>
      <c r="C2" s="138"/>
      <c r="D2" s="138"/>
      <c r="E2" s="138"/>
      <c r="F2" s="138"/>
      <c r="G2" s="138"/>
      <c r="H2" s="138"/>
      <c r="I2" s="138"/>
      <c r="J2" s="139"/>
    </row>
    <row r="3" spans="1:10" x14ac:dyDescent="0.3">
      <c r="A3" s="74"/>
      <c r="B3" s="75"/>
      <c r="C3" s="75"/>
      <c r="D3" s="75"/>
      <c r="E3" s="75"/>
      <c r="F3" s="75"/>
      <c r="G3" s="75"/>
      <c r="H3" s="75"/>
      <c r="I3" s="75"/>
      <c r="J3" s="76"/>
    </row>
    <row r="4" spans="1:10" ht="33.6" customHeight="1" x14ac:dyDescent="0.3">
      <c r="A4" s="140" t="s">
        <v>2</v>
      </c>
      <c r="B4" s="141"/>
      <c r="C4" s="141"/>
      <c r="D4" s="141"/>
      <c r="E4" s="142">
        <v>44562</v>
      </c>
      <c r="F4" s="143"/>
      <c r="G4" s="77" t="s">
        <v>3</v>
      </c>
      <c r="H4" s="142">
        <v>44742</v>
      </c>
      <c r="I4" s="143"/>
      <c r="J4" s="78"/>
    </row>
    <row r="5" spans="1:10" s="79" customFormat="1" ht="10.199999999999999" customHeight="1" x14ac:dyDescent="0.3">
      <c r="A5" s="144"/>
      <c r="B5" s="145"/>
      <c r="C5" s="145"/>
      <c r="D5" s="145"/>
      <c r="E5" s="145"/>
      <c r="F5" s="145"/>
      <c r="G5" s="145"/>
      <c r="H5" s="145"/>
      <c r="I5" s="145"/>
      <c r="J5" s="146"/>
    </row>
    <row r="6" spans="1:10" ht="20.399999999999999" customHeight="1" x14ac:dyDescent="0.3">
      <c r="A6" s="80"/>
      <c r="B6" s="81" t="s">
        <v>4</v>
      </c>
      <c r="C6" s="82"/>
      <c r="D6" s="82"/>
      <c r="E6" s="88">
        <v>2022</v>
      </c>
      <c r="F6" s="83"/>
      <c r="G6" s="77"/>
      <c r="H6" s="83"/>
      <c r="I6" s="84"/>
      <c r="J6" s="85"/>
    </row>
    <row r="7" spans="1:10" s="87" customFormat="1" ht="10.95" customHeight="1" x14ac:dyDescent="0.3">
      <c r="A7" s="80"/>
      <c r="B7" s="82"/>
      <c r="C7" s="82"/>
      <c r="D7" s="82"/>
      <c r="E7" s="86"/>
      <c r="F7" s="86"/>
      <c r="G7" s="77"/>
      <c r="H7" s="83"/>
      <c r="I7" s="84"/>
      <c r="J7" s="85"/>
    </row>
    <row r="8" spans="1:10" ht="20.399999999999999" customHeight="1" x14ac:dyDescent="0.3">
      <c r="A8" s="80"/>
      <c r="B8" s="81" t="s">
        <v>5</v>
      </c>
      <c r="C8" s="82"/>
      <c r="D8" s="82"/>
      <c r="E8" s="88">
        <v>2</v>
      </c>
      <c r="F8" s="83"/>
      <c r="G8" s="77"/>
      <c r="H8" s="83"/>
      <c r="I8" s="84"/>
      <c r="J8" s="85"/>
    </row>
    <row r="9" spans="1:10" s="87" customFormat="1" ht="10.95" customHeight="1" x14ac:dyDescent="0.3">
      <c r="A9" s="80"/>
      <c r="B9" s="82"/>
      <c r="C9" s="82"/>
      <c r="D9" s="82"/>
      <c r="E9" s="86"/>
      <c r="F9" s="86"/>
      <c r="G9" s="77"/>
      <c r="H9" s="86"/>
      <c r="I9" s="89"/>
      <c r="J9" s="85"/>
    </row>
    <row r="10" spans="1:10" ht="37.950000000000003" customHeight="1" x14ac:dyDescent="0.3">
      <c r="A10" s="154" t="s">
        <v>6</v>
      </c>
      <c r="B10" s="155"/>
      <c r="C10" s="155"/>
      <c r="D10" s="155"/>
      <c r="E10" s="155"/>
      <c r="F10" s="155"/>
      <c r="G10" s="155"/>
      <c r="H10" s="155"/>
      <c r="I10" s="155"/>
      <c r="J10" s="90"/>
    </row>
    <row r="11" spans="1:10" ht="24.6" customHeight="1" x14ac:dyDescent="0.3">
      <c r="A11" s="156" t="s">
        <v>7</v>
      </c>
      <c r="B11" s="157"/>
      <c r="C11" s="149" t="s">
        <v>484</v>
      </c>
      <c r="D11" s="150"/>
      <c r="E11" s="91"/>
      <c r="F11" s="158" t="s">
        <v>8</v>
      </c>
      <c r="G11" s="148"/>
      <c r="H11" s="159" t="s">
        <v>485</v>
      </c>
      <c r="I11" s="160"/>
      <c r="J11" s="92"/>
    </row>
    <row r="12" spans="1:10" ht="14.4" customHeight="1" x14ac:dyDescent="0.3">
      <c r="A12" s="93"/>
      <c r="B12" s="94"/>
      <c r="C12" s="94"/>
      <c r="D12" s="94"/>
      <c r="E12" s="152"/>
      <c r="F12" s="152"/>
      <c r="G12" s="152"/>
      <c r="H12" s="152"/>
      <c r="I12" s="95"/>
      <c r="J12" s="92"/>
    </row>
    <row r="13" spans="1:10" ht="21" customHeight="1" x14ac:dyDescent="0.3">
      <c r="A13" s="147" t="s">
        <v>9</v>
      </c>
      <c r="B13" s="148"/>
      <c r="C13" s="149" t="s">
        <v>486</v>
      </c>
      <c r="D13" s="150"/>
      <c r="E13" s="151"/>
      <c r="F13" s="152"/>
      <c r="G13" s="152"/>
      <c r="H13" s="152"/>
      <c r="I13" s="95"/>
      <c r="J13" s="92"/>
    </row>
    <row r="14" spans="1:10" ht="10.95" customHeight="1" x14ac:dyDescent="0.3">
      <c r="A14" s="91"/>
      <c r="B14" s="95"/>
      <c r="C14" s="94"/>
      <c r="D14" s="94"/>
      <c r="E14" s="153"/>
      <c r="F14" s="153"/>
      <c r="G14" s="153"/>
      <c r="H14" s="153"/>
      <c r="I14" s="94"/>
      <c r="J14" s="96"/>
    </row>
    <row r="15" spans="1:10" ht="22.95" customHeight="1" x14ac:dyDescent="0.3">
      <c r="A15" s="147" t="s">
        <v>10</v>
      </c>
      <c r="B15" s="148"/>
      <c r="C15" s="149" t="s">
        <v>487</v>
      </c>
      <c r="D15" s="150"/>
      <c r="E15" s="169"/>
      <c r="F15" s="170"/>
      <c r="G15" s="97" t="s">
        <v>11</v>
      </c>
      <c r="H15" s="161" t="s">
        <v>488</v>
      </c>
      <c r="I15" s="162"/>
      <c r="J15" s="98"/>
    </row>
    <row r="16" spans="1:10" ht="10.95" customHeight="1" x14ac:dyDescent="0.3">
      <c r="A16" s="91"/>
      <c r="B16" s="95"/>
      <c r="C16" s="94"/>
      <c r="D16" s="94"/>
      <c r="E16" s="153"/>
      <c r="F16" s="153"/>
      <c r="G16" s="153"/>
      <c r="H16" s="153"/>
      <c r="I16" s="94"/>
      <c r="J16" s="96"/>
    </row>
    <row r="17" spans="1:10" ht="22.95" customHeight="1" x14ac:dyDescent="0.3">
      <c r="A17" s="99"/>
      <c r="B17" s="97" t="s">
        <v>12</v>
      </c>
      <c r="C17" s="161">
        <v>199</v>
      </c>
      <c r="D17" s="162"/>
      <c r="E17" s="100"/>
      <c r="F17" s="100"/>
      <c r="G17" s="100"/>
      <c r="H17" s="100"/>
      <c r="I17" s="100"/>
      <c r="J17" s="98"/>
    </row>
    <row r="18" spans="1:10" x14ac:dyDescent="0.3">
      <c r="A18" s="163"/>
      <c r="B18" s="164"/>
      <c r="C18" s="153"/>
      <c r="D18" s="153"/>
      <c r="E18" s="153"/>
      <c r="F18" s="153"/>
      <c r="G18" s="153"/>
      <c r="H18" s="153"/>
      <c r="I18" s="94"/>
      <c r="J18" s="96"/>
    </row>
    <row r="19" spans="1:10" x14ac:dyDescent="0.3">
      <c r="A19" s="156" t="s">
        <v>13</v>
      </c>
      <c r="B19" s="165"/>
      <c r="C19" s="166" t="s">
        <v>489</v>
      </c>
      <c r="D19" s="167"/>
      <c r="E19" s="167"/>
      <c r="F19" s="167"/>
      <c r="G19" s="167"/>
      <c r="H19" s="167"/>
      <c r="I19" s="167"/>
      <c r="J19" s="168"/>
    </row>
    <row r="20" spans="1:10" x14ac:dyDescent="0.3">
      <c r="A20" s="93"/>
      <c r="B20" s="94"/>
      <c r="C20" s="101"/>
      <c r="D20" s="94"/>
      <c r="E20" s="153"/>
      <c r="F20" s="153"/>
      <c r="G20" s="153"/>
      <c r="H20" s="153"/>
      <c r="I20" s="94"/>
      <c r="J20" s="96"/>
    </row>
    <row r="21" spans="1:10" x14ac:dyDescent="0.3">
      <c r="A21" s="156" t="s">
        <v>14</v>
      </c>
      <c r="B21" s="165"/>
      <c r="C21" s="159" t="s">
        <v>490</v>
      </c>
      <c r="D21" s="160"/>
      <c r="E21" s="153"/>
      <c r="F21" s="153"/>
      <c r="G21" s="166" t="s">
        <v>491</v>
      </c>
      <c r="H21" s="167"/>
      <c r="I21" s="167"/>
      <c r="J21" s="168"/>
    </row>
    <row r="22" spans="1:10" x14ac:dyDescent="0.3">
      <c r="A22" s="93"/>
      <c r="B22" s="94"/>
      <c r="C22" s="94"/>
      <c r="D22" s="94"/>
      <c r="E22" s="153"/>
      <c r="F22" s="153"/>
      <c r="G22" s="153"/>
      <c r="H22" s="153"/>
      <c r="I22" s="94"/>
      <c r="J22" s="96"/>
    </row>
    <row r="23" spans="1:10" x14ac:dyDescent="0.3">
      <c r="A23" s="156" t="s">
        <v>15</v>
      </c>
      <c r="B23" s="165"/>
      <c r="C23" s="166" t="s">
        <v>492</v>
      </c>
      <c r="D23" s="167"/>
      <c r="E23" s="167"/>
      <c r="F23" s="167"/>
      <c r="G23" s="167"/>
      <c r="H23" s="167"/>
      <c r="I23" s="167"/>
      <c r="J23" s="168"/>
    </row>
    <row r="24" spans="1:10" x14ac:dyDescent="0.3">
      <c r="A24" s="93"/>
      <c r="B24" s="94"/>
      <c r="C24" s="94"/>
      <c r="D24" s="94"/>
      <c r="E24" s="153"/>
      <c r="F24" s="153"/>
      <c r="G24" s="153"/>
      <c r="H24" s="153"/>
      <c r="I24" s="94"/>
      <c r="J24" s="96"/>
    </row>
    <row r="25" spans="1:10" x14ac:dyDescent="0.3">
      <c r="A25" s="156" t="s">
        <v>16</v>
      </c>
      <c r="B25" s="165"/>
      <c r="C25" s="172" t="s">
        <v>493</v>
      </c>
      <c r="D25" s="173"/>
      <c r="E25" s="173"/>
      <c r="F25" s="173"/>
      <c r="G25" s="173"/>
      <c r="H25" s="173"/>
      <c r="I25" s="173"/>
      <c r="J25" s="174"/>
    </row>
    <row r="26" spans="1:10" x14ac:dyDescent="0.3">
      <c r="A26" s="93"/>
      <c r="B26" s="94"/>
      <c r="C26" s="101"/>
      <c r="D26" s="94"/>
      <c r="E26" s="153"/>
      <c r="F26" s="153"/>
      <c r="G26" s="153"/>
      <c r="H26" s="153"/>
      <c r="I26" s="94"/>
      <c r="J26" s="96"/>
    </row>
    <row r="27" spans="1:10" x14ac:dyDescent="0.3">
      <c r="A27" s="156" t="s">
        <v>17</v>
      </c>
      <c r="B27" s="165"/>
      <c r="C27" s="175" t="s">
        <v>494</v>
      </c>
      <c r="D27" s="176"/>
      <c r="E27" s="176"/>
      <c r="F27" s="176"/>
      <c r="G27" s="176"/>
      <c r="H27" s="176"/>
      <c r="I27" s="176"/>
      <c r="J27" s="177"/>
    </row>
    <row r="28" spans="1:10" ht="13.95" customHeight="1" x14ac:dyDescent="0.3">
      <c r="A28" s="93"/>
      <c r="B28" s="94"/>
      <c r="C28" s="101"/>
      <c r="D28" s="94"/>
      <c r="E28" s="153"/>
      <c r="F28" s="153"/>
      <c r="G28" s="153"/>
      <c r="H28" s="153"/>
      <c r="I28" s="94"/>
      <c r="J28" s="96"/>
    </row>
    <row r="29" spans="1:10" ht="22.95" customHeight="1" x14ac:dyDescent="0.3">
      <c r="A29" s="147" t="s">
        <v>18</v>
      </c>
      <c r="B29" s="165"/>
      <c r="C29" s="102">
        <v>3739</v>
      </c>
      <c r="D29" s="103"/>
      <c r="E29" s="171"/>
      <c r="F29" s="171"/>
      <c r="G29" s="171"/>
      <c r="H29" s="171"/>
      <c r="I29" s="104"/>
      <c r="J29" s="105"/>
    </row>
    <row r="30" spans="1:10" x14ac:dyDescent="0.3">
      <c r="A30" s="93"/>
      <c r="B30" s="94"/>
      <c r="C30" s="94"/>
      <c r="D30" s="94"/>
      <c r="E30" s="153"/>
      <c r="F30" s="153"/>
      <c r="G30" s="153"/>
      <c r="H30" s="153"/>
      <c r="I30" s="104"/>
      <c r="J30" s="105"/>
    </row>
    <row r="31" spans="1:10" x14ac:dyDescent="0.3">
      <c r="A31" s="156" t="s">
        <v>19</v>
      </c>
      <c r="B31" s="165"/>
      <c r="C31" s="117" t="s">
        <v>495</v>
      </c>
      <c r="D31" s="178" t="s">
        <v>20</v>
      </c>
      <c r="E31" s="179"/>
      <c r="F31" s="179"/>
      <c r="G31" s="179"/>
      <c r="H31" s="106"/>
      <c r="I31" s="107" t="s">
        <v>21</v>
      </c>
      <c r="J31" s="108" t="s">
        <v>22</v>
      </c>
    </row>
    <row r="32" spans="1:10" x14ac:dyDescent="0.3">
      <c r="A32" s="156"/>
      <c r="B32" s="165"/>
      <c r="C32" s="109"/>
      <c r="D32" s="77"/>
      <c r="E32" s="170"/>
      <c r="F32" s="170"/>
      <c r="G32" s="170"/>
      <c r="H32" s="170"/>
      <c r="I32" s="104"/>
      <c r="J32" s="105"/>
    </row>
    <row r="33" spans="1:10" x14ac:dyDescent="0.3">
      <c r="A33" s="156" t="s">
        <v>23</v>
      </c>
      <c r="B33" s="165"/>
      <c r="C33" s="102" t="s">
        <v>496</v>
      </c>
      <c r="D33" s="178" t="s">
        <v>24</v>
      </c>
      <c r="E33" s="179"/>
      <c r="F33" s="179"/>
      <c r="G33" s="179"/>
      <c r="H33" s="100"/>
      <c r="I33" s="107" t="s">
        <v>25</v>
      </c>
      <c r="J33" s="108" t="s">
        <v>26</v>
      </c>
    </row>
    <row r="34" spans="1:10" x14ac:dyDescent="0.3">
      <c r="A34" s="93"/>
      <c r="B34" s="94"/>
      <c r="C34" s="94"/>
      <c r="D34" s="94"/>
      <c r="E34" s="153"/>
      <c r="F34" s="153"/>
      <c r="G34" s="153"/>
      <c r="H34" s="153"/>
      <c r="I34" s="94"/>
      <c r="J34" s="96"/>
    </row>
    <row r="35" spans="1:10" x14ac:dyDescent="0.3">
      <c r="A35" s="178" t="s">
        <v>27</v>
      </c>
      <c r="B35" s="179"/>
      <c r="C35" s="179"/>
      <c r="D35" s="179"/>
      <c r="E35" s="179" t="s">
        <v>28</v>
      </c>
      <c r="F35" s="179"/>
      <c r="G35" s="179"/>
      <c r="H35" s="179"/>
      <c r="I35" s="179"/>
      <c r="J35" s="110" t="s">
        <v>29</v>
      </c>
    </row>
    <row r="36" spans="1:10" x14ac:dyDescent="0.3">
      <c r="A36" s="93"/>
      <c r="B36" s="94"/>
      <c r="C36" s="94"/>
      <c r="D36" s="94"/>
      <c r="E36" s="153"/>
      <c r="F36" s="153"/>
      <c r="G36" s="153"/>
      <c r="H36" s="153"/>
      <c r="I36" s="94"/>
      <c r="J36" s="105"/>
    </row>
    <row r="37" spans="1:10" x14ac:dyDescent="0.3">
      <c r="A37" s="180" t="s">
        <v>497</v>
      </c>
      <c r="B37" s="181"/>
      <c r="C37" s="181"/>
      <c r="D37" s="181"/>
      <c r="E37" s="180" t="s">
        <v>491</v>
      </c>
      <c r="F37" s="181"/>
      <c r="G37" s="181"/>
      <c r="H37" s="181"/>
      <c r="I37" s="182"/>
      <c r="J37" s="126" t="s">
        <v>498</v>
      </c>
    </row>
    <row r="38" spans="1:10" x14ac:dyDescent="0.3">
      <c r="A38" s="93"/>
      <c r="B38" s="94"/>
      <c r="C38" s="101"/>
      <c r="D38" s="183"/>
      <c r="E38" s="183"/>
      <c r="F38" s="183"/>
      <c r="G38" s="183"/>
      <c r="H38" s="183"/>
      <c r="I38" s="183"/>
      <c r="J38" s="96"/>
    </row>
    <row r="39" spans="1:10" x14ac:dyDescent="0.3">
      <c r="A39" s="180" t="s">
        <v>499</v>
      </c>
      <c r="B39" s="181"/>
      <c r="C39" s="181"/>
      <c r="D39" s="182"/>
      <c r="E39" s="180" t="s">
        <v>491</v>
      </c>
      <c r="F39" s="181"/>
      <c r="G39" s="181"/>
      <c r="H39" s="181"/>
      <c r="I39" s="182"/>
      <c r="J39" s="127" t="s">
        <v>500</v>
      </c>
    </row>
    <row r="40" spans="1:10" x14ac:dyDescent="0.3">
      <c r="A40" s="93"/>
      <c r="B40" s="94"/>
      <c r="C40" s="101"/>
      <c r="D40" s="111"/>
      <c r="E40" s="183"/>
      <c r="F40" s="183"/>
      <c r="G40" s="183"/>
      <c r="H40" s="183"/>
      <c r="I40" s="95"/>
      <c r="J40" s="96"/>
    </row>
    <row r="41" spans="1:10" x14ac:dyDescent="0.3">
      <c r="A41" s="180" t="s">
        <v>501</v>
      </c>
      <c r="B41" s="181"/>
      <c r="C41" s="181"/>
      <c r="D41" s="182"/>
      <c r="E41" s="180" t="s">
        <v>491</v>
      </c>
      <c r="F41" s="181"/>
      <c r="G41" s="181"/>
      <c r="H41" s="181"/>
      <c r="I41" s="182"/>
      <c r="J41" s="127" t="s">
        <v>502</v>
      </c>
    </row>
    <row r="42" spans="1:10" x14ac:dyDescent="0.3">
      <c r="A42" s="93"/>
      <c r="B42" s="94"/>
      <c r="C42" s="101"/>
      <c r="D42" s="111"/>
      <c r="E42" s="183"/>
      <c r="F42" s="183"/>
      <c r="G42" s="183"/>
      <c r="H42" s="183"/>
      <c r="I42" s="95"/>
      <c r="J42" s="96"/>
    </row>
    <row r="43" spans="1:10" x14ac:dyDescent="0.3">
      <c r="A43" s="180" t="s">
        <v>503</v>
      </c>
      <c r="B43" s="181"/>
      <c r="C43" s="181"/>
      <c r="D43" s="182"/>
      <c r="E43" s="180" t="s">
        <v>504</v>
      </c>
      <c r="F43" s="181"/>
      <c r="G43" s="181"/>
      <c r="H43" s="181"/>
      <c r="I43" s="182"/>
      <c r="J43" s="125">
        <v>20097647</v>
      </c>
    </row>
    <row r="44" spans="1:10" x14ac:dyDescent="0.3">
      <c r="A44" s="112"/>
      <c r="B44" s="101"/>
      <c r="C44" s="184"/>
      <c r="D44" s="184"/>
      <c r="E44" s="153"/>
      <c r="F44" s="153"/>
      <c r="G44" s="184"/>
      <c r="H44" s="184"/>
      <c r="I44" s="184"/>
      <c r="J44" s="96"/>
    </row>
    <row r="45" spans="1:10" x14ac:dyDescent="0.3">
      <c r="A45" s="180" t="s">
        <v>505</v>
      </c>
      <c r="B45" s="181"/>
      <c r="C45" s="181"/>
      <c r="D45" s="182"/>
      <c r="E45" s="180" t="s">
        <v>506</v>
      </c>
      <c r="F45" s="181"/>
      <c r="G45" s="181"/>
      <c r="H45" s="181"/>
      <c r="I45" s="182"/>
      <c r="J45" s="125">
        <v>7810318</v>
      </c>
    </row>
    <row r="46" spans="1:10" x14ac:dyDescent="0.3">
      <c r="A46" s="112"/>
      <c r="B46" s="101"/>
      <c r="C46" s="101"/>
      <c r="D46" s="94"/>
      <c r="E46" s="185"/>
      <c r="F46" s="185"/>
      <c r="G46" s="184"/>
      <c r="H46" s="184"/>
      <c r="I46" s="94"/>
      <c r="J46" s="96"/>
    </row>
    <row r="47" spans="1:10" x14ac:dyDescent="0.3">
      <c r="A47" s="180" t="s">
        <v>507</v>
      </c>
      <c r="B47" s="181"/>
      <c r="C47" s="181"/>
      <c r="D47" s="182"/>
      <c r="E47" s="180" t="s">
        <v>508</v>
      </c>
      <c r="F47" s="181"/>
      <c r="G47" s="181"/>
      <c r="H47" s="181"/>
      <c r="I47" s="182"/>
      <c r="J47" s="127" t="s">
        <v>509</v>
      </c>
    </row>
    <row r="48" spans="1:10" s="118" customFormat="1" x14ac:dyDescent="0.3">
      <c r="A48" s="119"/>
      <c r="B48" s="120"/>
      <c r="C48" s="120"/>
      <c r="D48" s="120"/>
      <c r="E48" s="120"/>
      <c r="F48" s="120"/>
      <c r="G48" s="120"/>
      <c r="H48" s="120"/>
      <c r="I48" s="120"/>
      <c r="J48" s="121"/>
    </row>
    <row r="49" spans="1:10" x14ac:dyDescent="0.3">
      <c r="A49" s="180" t="s">
        <v>510</v>
      </c>
      <c r="B49" s="181"/>
      <c r="C49" s="181"/>
      <c r="D49" s="182"/>
      <c r="E49" s="180" t="s">
        <v>508</v>
      </c>
      <c r="F49" s="181"/>
      <c r="G49" s="181"/>
      <c r="H49" s="181"/>
      <c r="I49" s="182"/>
      <c r="J49" s="127" t="s">
        <v>511</v>
      </c>
    </row>
    <row r="50" spans="1:10" s="118" customFormat="1" x14ac:dyDescent="0.3">
      <c r="A50" s="119"/>
      <c r="B50" s="120"/>
      <c r="C50" s="120"/>
      <c r="D50" s="120"/>
      <c r="E50" s="120"/>
      <c r="F50" s="120"/>
      <c r="G50" s="120"/>
      <c r="H50" s="120"/>
      <c r="I50" s="120"/>
      <c r="J50" s="121"/>
    </row>
    <row r="51" spans="1:10" x14ac:dyDescent="0.3">
      <c r="A51" s="180" t="s">
        <v>512</v>
      </c>
      <c r="B51" s="181"/>
      <c r="C51" s="181"/>
      <c r="D51" s="182"/>
      <c r="E51" s="180" t="s">
        <v>491</v>
      </c>
      <c r="F51" s="181"/>
      <c r="G51" s="181"/>
      <c r="H51" s="181"/>
      <c r="I51" s="182"/>
      <c r="J51" s="127" t="s">
        <v>513</v>
      </c>
    </row>
    <row r="52" spans="1:10" s="118" customFormat="1" x14ac:dyDescent="0.3">
      <c r="A52" s="119"/>
      <c r="B52" s="120"/>
      <c r="C52" s="120"/>
      <c r="D52" s="120"/>
      <c r="E52" s="120"/>
      <c r="F52" s="120"/>
      <c r="G52" s="120"/>
      <c r="H52" s="120"/>
      <c r="I52" s="120"/>
      <c r="J52" s="121"/>
    </row>
    <row r="53" spans="1:10" x14ac:dyDescent="0.3">
      <c r="A53" s="180" t="s">
        <v>514</v>
      </c>
      <c r="B53" s="181"/>
      <c r="C53" s="181"/>
      <c r="D53" s="182"/>
      <c r="E53" s="180" t="s">
        <v>491</v>
      </c>
      <c r="F53" s="181"/>
      <c r="G53" s="181"/>
      <c r="H53" s="181"/>
      <c r="I53" s="182"/>
      <c r="J53" s="127" t="s">
        <v>515</v>
      </c>
    </row>
    <row r="54" spans="1:10" x14ac:dyDescent="0.3">
      <c r="A54" s="122"/>
      <c r="B54" s="123"/>
      <c r="C54" s="123"/>
      <c r="D54" s="123"/>
      <c r="E54" s="123"/>
      <c r="F54" s="123"/>
      <c r="G54" s="123"/>
      <c r="H54" s="123"/>
      <c r="I54" s="123"/>
      <c r="J54" s="124"/>
    </row>
    <row r="55" spans="1:10" x14ac:dyDescent="0.3">
      <c r="A55" s="180" t="s">
        <v>516</v>
      </c>
      <c r="B55" s="181"/>
      <c r="C55" s="181"/>
      <c r="D55" s="182"/>
      <c r="E55" s="180" t="s">
        <v>491</v>
      </c>
      <c r="F55" s="181"/>
      <c r="G55" s="181"/>
      <c r="H55" s="181"/>
      <c r="I55" s="182"/>
      <c r="J55" s="127" t="s">
        <v>517</v>
      </c>
    </row>
    <row r="56" spans="1:10" s="118" customFormat="1" x14ac:dyDescent="0.3">
      <c r="A56" s="122"/>
      <c r="B56" s="123"/>
      <c r="C56" s="123"/>
      <c r="D56" s="123"/>
      <c r="E56" s="123"/>
      <c r="F56" s="123"/>
      <c r="G56" s="123"/>
      <c r="H56" s="123"/>
      <c r="I56" s="123"/>
      <c r="J56" s="124"/>
    </row>
    <row r="57" spans="1:10" x14ac:dyDescent="0.3">
      <c r="A57" s="180" t="s">
        <v>518</v>
      </c>
      <c r="B57" s="181"/>
      <c r="C57" s="181"/>
      <c r="D57" s="182"/>
      <c r="E57" s="180" t="s">
        <v>491</v>
      </c>
      <c r="F57" s="181"/>
      <c r="G57" s="181"/>
      <c r="H57" s="181"/>
      <c r="I57" s="182"/>
      <c r="J57" s="127" t="s">
        <v>519</v>
      </c>
    </row>
    <row r="58" spans="1:10" s="118" customFormat="1" x14ac:dyDescent="0.3">
      <c r="A58" s="122"/>
      <c r="B58" s="123"/>
      <c r="C58" s="123"/>
      <c r="D58" s="123"/>
      <c r="E58" s="123"/>
      <c r="F58" s="123"/>
      <c r="G58" s="123"/>
      <c r="H58" s="123"/>
      <c r="I58" s="123"/>
      <c r="J58" s="124"/>
    </row>
    <row r="59" spans="1:10" x14ac:dyDescent="0.3">
      <c r="A59" s="180" t="s">
        <v>520</v>
      </c>
      <c r="B59" s="181"/>
      <c r="C59" s="181"/>
      <c r="D59" s="182"/>
      <c r="E59" s="180" t="s">
        <v>491</v>
      </c>
      <c r="F59" s="181"/>
      <c r="G59" s="181"/>
      <c r="H59" s="181"/>
      <c r="I59" s="182"/>
      <c r="J59" s="127" t="s">
        <v>521</v>
      </c>
    </row>
    <row r="60" spans="1:10" s="118" customFormat="1" x14ac:dyDescent="0.3">
      <c r="A60" s="122"/>
      <c r="B60" s="123"/>
      <c r="C60" s="123"/>
      <c r="D60" s="123"/>
      <c r="E60" s="123"/>
      <c r="F60" s="123"/>
      <c r="G60" s="123"/>
      <c r="H60" s="123"/>
      <c r="I60" s="123"/>
      <c r="J60" s="124"/>
    </row>
    <row r="61" spans="1:10" x14ac:dyDescent="0.3">
      <c r="A61" s="180" t="s">
        <v>522</v>
      </c>
      <c r="B61" s="181"/>
      <c r="C61" s="181"/>
      <c r="D61" s="182"/>
      <c r="E61" s="180" t="s">
        <v>491</v>
      </c>
      <c r="F61" s="181"/>
      <c r="G61" s="181"/>
      <c r="H61" s="181"/>
      <c r="I61" s="182"/>
      <c r="J61" s="127" t="s">
        <v>523</v>
      </c>
    </row>
    <row r="62" spans="1:10" s="118" customFormat="1" x14ac:dyDescent="0.3">
      <c r="A62" s="122"/>
      <c r="B62" s="123"/>
      <c r="C62" s="123"/>
      <c r="D62" s="123"/>
      <c r="E62" s="123"/>
      <c r="F62" s="123"/>
      <c r="G62" s="123"/>
      <c r="H62" s="123"/>
      <c r="I62" s="123"/>
      <c r="J62" s="124"/>
    </row>
    <row r="63" spans="1:10" x14ac:dyDescent="0.3">
      <c r="A63" s="180" t="s">
        <v>524</v>
      </c>
      <c r="B63" s="181"/>
      <c r="C63" s="181"/>
      <c r="D63" s="182"/>
      <c r="E63" s="180" t="s">
        <v>525</v>
      </c>
      <c r="F63" s="181"/>
      <c r="G63" s="181"/>
      <c r="H63" s="181"/>
      <c r="I63" s="182"/>
      <c r="J63" s="127" t="s">
        <v>526</v>
      </c>
    </row>
    <row r="64" spans="1:10" s="118" customFormat="1" x14ac:dyDescent="0.3">
      <c r="A64" s="122"/>
      <c r="B64" s="123"/>
      <c r="C64" s="123"/>
      <c r="D64" s="123"/>
      <c r="E64" s="123"/>
      <c r="F64" s="123"/>
      <c r="G64" s="123"/>
      <c r="H64" s="123"/>
      <c r="I64" s="123"/>
      <c r="J64" s="124"/>
    </row>
    <row r="65" spans="1:10" x14ac:dyDescent="0.3">
      <c r="A65" s="180" t="s">
        <v>527</v>
      </c>
      <c r="B65" s="181"/>
      <c r="C65" s="181"/>
      <c r="D65" s="182"/>
      <c r="E65" s="180" t="s">
        <v>491</v>
      </c>
      <c r="F65" s="181"/>
      <c r="G65" s="181"/>
      <c r="H65" s="181"/>
      <c r="I65" s="182"/>
      <c r="J65" s="127" t="s">
        <v>528</v>
      </c>
    </row>
    <row r="66" spans="1:10" s="118" customFormat="1" x14ac:dyDescent="0.3">
      <c r="A66" s="122"/>
      <c r="B66" s="123"/>
      <c r="C66" s="123"/>
      <c r="D66" s="123"/>
      <c r="E66" s="123"/>
      <c r="F66" s="123"/>
      <c r="G66" s="123"/>
      <c r="H66" s="123"/>
      <c r="I66" s="123"/>
      <c r="J66" s="124"/>
    </row>
    <row r="67" spans="1:10" x14ac:dyDescent="0.3">
      <c r="A67" s="180" t="s">
        <v>529</v>
      </c>
      <c r="B67" s="181"/>
      <c r="C67" s="181"/>
      <c r="D67" s="182"/>
      <c r="E67" s="180" t="s">
        <v>491</v>
      </c>
      <c r="F67" s="181"/>
      <c r="G67" s="181"/>
      <c r="H67" s="181"/>
      <c r="I67" s="182"/>
      <c r="J67" s="127" t="s">
        <v>530</v>
      </c>
    </row>
    <row r="68" spans="1:10" x14ac:dyDescent="0.3">
      <c r="A68" s="112"/>
      <c r="B68" s="101"/>
      <c r="C68" s="101"/>
      <c r="D68" s="94"/>
      <c r="E68" s="153"/>
      <c r="F68" s="153"/>
      <c r="G68" s="184"/>
      <c r="H68" s="184"/>
      <c r="I68" s="94"/>
      <c r="J68" s="113" t="s">
        <v>30</v>
      </c>
    </row>
    <row r="69" spans="1:10" x14ac:dyDescent="0.3">
      <c r="A69" s="112"/>
      <c r="B69" s="101"/>
      <c r="C69" s="101"/>
      <c r="D69" s="94"/>
      <c r="E69" s="153"/>
      <c r="F69" s="153"/>
      <c r="G69" s="184"/>
      <c r="H69" s="184"/>
      <c r="I69" s="94"/>
      <c r="J69" s="113" t="s">
        <v>31</v>
      </c>
    </row>
    <row r="70" spans="1:10" ht="14.4" customHeight="1" x14ac:dyDescent="0.3">
      <c r="A70" s="147" t="s">
        <v>32</v>
      </c>
      <c r="B70" s="158"/>
      <c r="C70" s="190" t="s">
        <v>531</v>
      </c>
      <c r="D70" s="191"/>
      <c r="E70" s="192" t="s">
        <v>33</v>
      </c>
      <c r="F70" s="193"/>
      <c r="G70" s="194"/>
      <c r="H70" s="195"/>
      <c r="I70" s="195"/>
      <c r="J70" s="196"/>
    </row>
    <row r="71" spans="1:10" x14ac:dyDescent="0.3">
      <c r="A71" s="112"/>
      <c r="B71" s="101"/>
      <c r="C71" s="184"/>
      <c r="D71" s="184"/>
      <c r="E71" s="153"/>
      <c r="F71" s="153"/>
      <c r="G71" s="197" t="s">
        <v>34</v>
      </c>
      <c r="H71" s="197"/>
      <c r="I71" s="197"/>
      <c r="J71" s="85"/>
    </row>
    <row r="72" spans="1:10" ht="13.95" customHeight="1" x14ac:dyDescent="0.3">
      <c r="A72" s="147" t="s">
        <v>35</v>
      </c>
      <c r="B72" s="158"/>
      <c r="C72" s="166" t="s">
        <v>532</v>
      </c>
      <c r="D72" s="167"/>
      <c r="E72" s="167"/>
      <c r="F72" s="167"/>
      <c r="G72" s="167"/>
      <c r="H72" s="167"/>
      <c r="I72" s="167"/>
      <c r="J72" s="168"/>
    </row>
    <row r="73" spans="1:10" x14ac:dyDescent="0.3">
      <c r="A73" s="93"/>
      <c r="B73" s="94"/>
      <c r="C73" s="171" t="s">
        <v>36</v>
      </c>
      <c r="D73" s="171"/>
      <c r="E73" s="171"/>
      <c r="F73" s="171"/>
      <c r="G73" s="171"/>
      <c r="H73" s="171"/>
      <c r="I73" s="171"/>
      <c r="J73" s="96"/>
    </row>
    <row r="74" spans="1:10" x14ac:dyDescent="0.3">
      <c r="A74" s="147" t="s">
        <v>37</v>
      </c>
      <c r="B74" s="158"/>
      <c r="C74" s="186" t="s">
        <v>533</v>
      </c>
      <c r="D74" s="187"/>
      <c r="E74" s="188"/>
      <c r="F74" s="153"/>
      <c r="G74" s="153"/>
      <c r="H74" s="179"/>
      <c r="I74" s="179"/>
      <c r="J74" s="189"/>
    </row>
    <row r="75" spans="1:10" x14ac:dyDescent="0.3">
      <c r="A75" s="93"/>
      <c r="B75" s="94"/>
      <c r="C75" s="101"/>
      <c r="D75" s="94"/>
      <c r="E75" s="153"/>
      <c r="F75" s="153"/>
      <c r="G75" s="153"/>
      <c r="H75" s="153"/>
      <c r="I75" s="94"/>
      <c r="J75" s="96"/>
    </row>
    <row r="76" spans="1:10" ht="14.4" customHeight="1" x14ac:dyDescent="0.3">
      <c r="A76" s="147" t="s">
        <v>38</v>
      </c>
      <c r="B76" s="158"/>
      <c r="C76" s="203" t="s">
        <v>534</v>
      </c>
      <c r="D76" s="204"/>
      <c r="E76" s="204"/>
      <c r="F76" s="204"/>
      <c r="G76" s="204"/>
      <c r="H76" s="204"/>
      <c r="I76" s="204"/>
      <c r="J76" s="205"/>
    </row>
    <row r="77" spans="1:10" x14ac:dyDescent="0.3">
      <c r="A77" s="93"/>
      <c r="B77" s="94"/>
      <c r="C77" s="94"/>
      <c r="D77" s="94"/>
      <c r="E77" s="153"/>
      <c r="F77" s="153"/>
      <c r="G77" s="153"/>
      <c r="H77" s="153"/>
      <c r="I77" s="94"/>
      <c r="J77" s="96"/>
    </row>
    <row r="78" spans="1:10" x14ac:dyDescent="0.3">
      <c r="A78" s="147" t="s">
        <v>39</v>
      </c>
      <c r="B78" s="158"/>
      <c r="C78" s="198"/>
      <c r="D78" s="199"/>
      <c r="E78" s="199"/>
      <c r="F78" s="199"/>
      <c r="G78" s="199"/>
      <c r="H78" s="199"/>
      <c r="I78" s="199"/>
      <c r="J78" s="200"/>
    </row>
    <row r="79" spans="1:10" ht="14.4" customHeight="1" x14ac:dyDescent="0.3">
      <c r="A79" s="93"/>
      <c r="B79" s="94"/>
      <c r="C79" s="201" t="s">
        <v>40</v>
      </c>
      <c r="D79" s="201"/>
      <c r="E79" s="201"/>
      <c r="F79" s="201"/>
      <c r="G79" s="94"/>
      <c r="H79" s="94"/>
      <c r="I79" s="94"/>
      <c r="J79" s="96"/>
    </row>
    <row r="80" spans="1:10" x14ac:dyDescent="0.3">
      <c r="A80" s="147" t="s">
        <v>41</v>
      </c>
      <c r="B80" s="158"/>
      <c r="C80" s="198"/>
      <c r="D80" s="199"/>
      <c r="E80" s="199"/>
      <c r="F80" s="199"/>
      <c r="G80" s="199"/>
      <c r="H80" s="199"/>
      <c r="I80" s="199"/>
      <c r="J80" s="200"/>
    </row>
    <row r="81" spans="1:10" ht="14.4" customHeight="1" x14ac:dyDescent="0.3">
      <c r="A81" s="114"/>
      <c r="B81" s="115"/>
      <c r="C81" s="202" t="s">
        <v>42</v>
      </c>
      <c r="D81" s="202"/>
      <c r="E81" s="202"/>
      <c r="F81" s="202"/>
      <c r="G81" s="202"/>
      <c r="H81" s="115"/>
      <c r="I81" s="115"/>
      <c r="J81" s="116"/>
    </row>
    <row r="88" spans="1:10" ht="27" customHeight="1" x14ac:dyDescent="0.3"/>
    <row r="92" spans="1:10" ht="38.4" customHeight="1" x14ac:dyDescent="0.3"/>
  </sheetData>
  <sheetProtection formatCells="0" insertRows="0"/>
  <mergeCells count="142">
    <mergeCell ref="E59:I59"/>
    <mergeCell ref="A61:D61"/>
    <mergeCell ref="E61:I61"/>
    <mergeCell ref="A63:D63"/>
    <mergeCell ref="E63:I63"/>
    <mergeCell ref="A65:D65"/>
    <mergeCell ref="E65:I65"/>
    <mergeCell ref="A67:D67"/>
    <mergeCell ref="E67:I67"/>
    <mergeCell ref="A78:B78"/>
    <mergeCell ref="C78:J78"/>
    <mergeCell ref="C79:F79"/>
    <mergeCell ref="A80:B80"/>
    <mergeCell ref="C80:J80"/>
    <mergeCell ref="C81:G81"/>
    <mergeCell ref="E75:F75"/>
    <mergeCell ref="G75:H75"/>
    <mergeCell ref="A76:B76"/>
    <mergeCell ref="C76:J76"/>
    <mergeCell ref="E77:F77"/>
    <mergeCell ref="G77:H77"/>
    <mergeCell ref="A72:B72"/>
    <mergeCell ref="C72:J72"/>
    <mergeCell ref="C73:I73"/>
    <mergeCell ref="A74:B74"/>
    <mergeCell ref="C74:E74"/>
    <mergeCell ref="F74:G74"/>
    <mergeCell ref="H74:J74"/>
    <mergeCell ref="A70:B70"/>
    <mergeCell ref="C70:D70"/>
    <mergeCell ref="E70:F70"/>
    <mergeCell ref="G70:J70"/>
    <mergeCell ref="C71:D71"/>
    <mergeCell ref="E71:F71"/>
    <mergeCell ref="G71:I71"/>
    <mergeCell ref="A47:D47"/>
    <mergeCell ref="E47:I47"/>
    <mergeCell ref="E68:F68"/>
    <mergeCell ref="G68:H68"/>
    <mergeCell ref="E69:F69"/>
    <mergeCell ref="G69:H69"/>
    <mergeCell ref="C44:D44"/>
    <mergeCell ref="E44:F44"/>
    <mergeCell ref="G44:I44"/>
    <mergeCell ref="A45:D45"/>
    <mergeCell ref="E45:I45"/>
    <mergeCell ref="E46:F46"/>
    <mergeCell ref="G46:H46"/>
    <mergeCell ref="A49:D49"/>
    <mergeCell ref="E49:I49"/>
    <mergeCell ref="A51:D51"/>
    <mergeCell ref="E51:I51"/>
    <mergeCell ref="A53:D53"/>
    <mergeCell ref="E53:I53"/>
    <mergeCell ref="A55:D55"/>
    <mergeCell ref="E55:I55"/>
    <mergeCell ref="A57:D57"/>
    <mergeCell ref="E57:I57"/>
    <mergeCell ref="A59:D5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70:D70" xr:uid="{00000000-0002-0000-0000-000000000000}">
      <formula1>$J$68:$J$69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ignoredErrors>
    <ignoredError sqref="J37:J67 C11:D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activeCell="D76" sqref="D76:I125"/>
    </sheetView>
  </sheetViews>
  <sheetFormatPr defaultColWidth="8.88671875" defaultRowHeight="13.2" x14ac:dyDescent="0.25"/>
  <cols>
    <col min="1" max="2" width="29.5546875" style="3" customWidth="1"/>
    <col min="3" max="3" width="20.88671875" style="3" customWidth="1"/>
    <col min="4" max="9" width="10.88671875" style="12" customWidth="1"/>
    <col min="10" max="10" width="9" style="1" customWidth="1"/>
    <col min="11" max="12" width="12.6640625" style="3" bestFit="1" customWidth="1"/>
    <col min="13" max="13" width="12" style="3" bestFit="1" customWidth="1"/>
    <col min="14" max="14" width="10.109375" style="3" bestFit="1" customWidth="1"/>
    <col min="15" max="16" width="11.6640625" style="3" bestFit="1" customWidth="1"/>
    <col min="17" max="17" width="13.88671875" style="3" bestFit="1" customWidth="1"/>
    <col min="18" max="19" width="15.44140625" style="3" bestFit="1" customWidth="1"/>
    <col min="20" max="20" width="13.88671875" style="3" bestFit="1" customWidth="1"/>
    <col min="21" max="22" width="15.44140625" style="3" bestFit="1" customWidth="1"/>
    <col min="23" max="23" width="14.44140625" style="3" bestFit="1" customWidth="1"/>
    <col min="24" max="16384" width="8.88671875" style="3"/>
  </cols>
  <sheetData>
    <row r="1" spans="1:9" ht="27" customHeight="1" x14ac:dyDescent="0.25">
      <c r="A1" s="210" t="s">
        <v>43</v>
      </c>
      <c r="B1" s="211"/>
      <c r="C1" s="211"/>
      <c r="D1" s="211"/>
      <c r="E1" s="211"/>
      <c r="F1" s="211"/>
      <c r="G1" s="211"/>
      <c r="H1" s="211"/>
      <c r="I1" s="211"/>
    </row>
    <row r="2" spans="1:9" x14ac:dyDescent="0.25">
      <c r="A2" s="212" t="s">
        <v>566</v>
      </c>
      <c r="B2" s="213"/>
      <c r="C2" s="213"/>
      <c r="D2" s="213"/>
      <c r="E2" s="213"/>
      <c r="F2" s="213"/>
      <c r="G2" s="213"/>
      <c r="H2" s="213"/>
      <c r="I2" s="213"/>
    </row>
    <row r="3" spans="1:9" x14ac:dyDescent="0.25">
      <c r="A3" s="33"/>
      <c r="B3" s="34"/>
      <c r="C3" s="34"/>
      <c r="D3" s="36"/>
      <c r="E3" s="37"/>
      <c r="F3" s="36"/>
      <c r="G3" s="36"/>
      <c r="H3" s="38" t="s">
        <v>44</v>
      </c>
      <c r="I3" s="38"/>
    </row>
    <row r="4" spans="1:9" x14ac:dyDescent="0.25">
      <c r="A4" s="214" t="s">
        <v>45</v>
      </c>
      <c r="B4" s="215"/>
      <c r="C4" s="214" t="s">
        <v>46</v>
      </c>
      <c r="D4" s="216" t="s">
        <v>47</v>
      </c>
      <c r="E4" s="217"/>
      <c r="F4" s="217"/>
      <c r="G4" s="216" t="s">
        <v>48</v>
      </c>
      <c r="H4" s="217"/>
      <c r="I4" s="217"/>
    </row>
    <row r="5" spans="1:9" x14ac:dyDescent="0.25">
      <c r="A5" s="215"/>
      <c r="B5" s="215"/>
      <c r="C5" s="215"/>
      <c r="D5" s="35" t="s">
        <v>49</v>
      </c>
      <c r="E5" s="35" t="s">
        <v>50</v>
      </c>
      <c r="F5" s="35" t="s">
        <v>51</v>
      </c>
      <c r="G5" s="35" t="s">
        <v>52</v>
      </c>
      <c r="H5" s="35" t="s">
        <v>53</v>
      </c>
      <c r="I5" s="35" t="s">
        <v>54</v>
      </c>
    </row>
    <row r="6" spans="1:9" x14ac:dyDescent="0.25">
      <c r="A6" s="214">
        <v>1</v>
      </c>
      <c r="B6" s="215"/>
      <c r="C6" s="25">
        <v>2</v>
      </c>
      <c r="D6" s="39">
        <v>3</v>
      </c>
      <c r="E6" s="39">
        <v>4</v>
      </c>
      <c r="F6" s="39" t="s">
        <v>55</v>
      </c>
      <c r="G6" s="39">
        <v>6</v>
      </c>
      <c r="H6" s="39">
        <v>7</v>
      </c>
      <c r="I6" s="39" t="s">
        <v>56</v>
      </c>
    </row>
    <row r="7" spans="1:9" x14ac:dyDescent="0.25">
      <c r="A7" s="221" t="s">
        <v>57</v>
      </c>
      <c r="B7" s="222"/>
      <c r="C7" s="222"/>
      <c r="D7" s="222"/>
      <c r="E7" s="222"/>
      <c r="F7" s="222"/>
      <c r="G7" s="222"/>
      <c r="H7" s="222"/>
      <c r="I7" s="222"/>
    </row>
    <row r="8" spans="1:9" ht="12.75" customHeight="1" x14ac:dyDescent="0.25">
      <c r="A8" s="207" t="s">
        <v>58</v>
      </c>
      <c r="B8" s="208"/>
      <c r="C8" s="26">
        <v>1</v>
      </c>
      <c r="D8" s="40">
        <f>D9+D10</f>
        <v>472132</v>
      </c>
      <c r="E8" s="40">
        <f>E9+E10</f>
        <v>143869010</v>
      </c>
      <c r="F8" s="40">
        <f>D8+E8</f>
        <v>144341142</v>
      </c>
      <c r="G8" s="40">
        <f t="shared" ref="G8:H8" si="0">G9+G10</f>
        <v>430469</v>
      </c>
      <c r="H8" s="40">
        <f t="shared" si="0"/>
        <v>148965094</v>
      </c>
      <c r="I8" s="40">
        <f>G8+H8</f>
        <v>149395563</v>
      </c>
    </row>
    <row r="9" spans="1:9" ht="12.75" customHeight="1" x14ac:dyDescent="0.25">
      <c r="A9" s="206" t="s">
        <v>59</v>
      </c>
      <c r="B9" s="206"/>
      <c r="C9" s="27">
        <v>2</v>
      </c>
      <c r="D9" s="61">
        <v>0</v>
      </c>
      <c r="E9" s="61">
        <v>0</v>
      </c>
      <c r="F9" s="40">
        <f t="shared" ref="F9:F73" si="1">D9+E9</f>
        <v>0</v>
      </c>
      <c r="G9" s="61">
        <v>0</v>
      </c>
      <c r="H9" s="61">
        <v>0</v>
      </c>
      <c r="I9" s="40">
        <f>G9+H9</f>
        <v>0</v>
      </c>
    </row>
    <row r="10" spans="1:9" x14ac:dyDescent="0.25">
      <c r="A10" s="206" t="s">
        <v>60</v>
      </c>
      <c r="B10" s="206"/>
      <c r="C10" s="27">
        <v>3</v>
      </c>
      <c r="D10" s="61">
        <v>472132</v>
      </c>
      <c r="E10" s="61">
        <v>143869010</v>
      </c>
      <c r="F10" s="40">
        <f t="shared" si="1"/>
        <v>144341142</v>
      </c>
      <c r="G10" s="61">
        <v>430469</v>
      </c>
      <c r="H10" s="61">
        <v>148965094</v>
      </c>
      <c r="I10" s="40">
        <f t="shared" ref="I10:I72" si="2">G10+H10</f>
        <v>149395563</v>
      </c>
    </row>
    <row r="11" spans="1:9" x14ac:dyDescent="0.25">
      <c r="A11" s="207" t="s">
        <v>61</v>
      </c>
      <c r="B11" s="208"/>
      <c r="C11" s="26">
        <v>4</v>
      </c>
      <c r="D11" s="40">
        <f>D12+D13+D14</f>
        <v>17732515</v>
      </c>
      <c r="E11" s="40">
        <f>E12+E13+E14</f>
        <v>799689323</v>
      </c>
      <c r="F11" s="40">
        <f t="shared" si="1"/>
        <v>817421838</v>
      </c>
      <c r="G11" s="40">
        <f t="shared" ref="G11:H11" si="3">G12+G13+G14</f>
        <v>17546152</v>
      </c>
      <c r="H11" s="40">
        <f t="shared" si="3"/>
        <v>804885699</v>
      </c>
      <c r="I11" s="40">
        <f t="shared" si="2"/>
        <v>822431851</v>
      </c>
    </row>
    <row r="12" spans="1:9" x14ac:dyDescent="0.25">
      <c r="A12" s="206" t="s">
        <v>62</v>
      </c>
      <c r="B12" s="206"/>
      <c r="C12" s="27">
        <v>5</v>
      </c>
      <c r="D12" s="131">
        <v>13689938</v>
      </c>
      <c r="E12" s="131">
        <v>402155214</v>
      </c>
      <c r="F12" s="40">
        <f t="shared" si="1"/>
        <v>415845152</v>
      </c>
      <c r="G12" s="132">
        <v>13610957</v>
      </c>
      <c r="H12" s="132">
        <v>399352223</v>
      </c>
      <c r="I12" s="40">
        <f t="shared" si="2"/>
        <v>412963180</v>
      </c>
    </row>
    <row r="13" spans="1:9" x14ac:dyDescent="0.25">
      <c r="A13" s="206" t="s">
        <v>63</v>
      </c>
      <c r="B13" s="206"/>
      <c r="C13" s="27">
        <v>6</v>
      </c>
      <c r="D13" s="131">
        <v>271955</v>
      </c>
      <c r="E13" s="131">
        <v>79170914</v>
      </c>
      <c r="F13" s="40">
        <f t="shared" si="1"/>
        <v>79442869</v>
      </c>
      <c r="G13" s="132">
        <v>448333</v>
      </c>
      <c r="H13" s="132">
        <v>85309860</v>
      </c>
      <c r="I13" s="40">
        <f t="shared" si="2"/>
        <v>85758193</v>
      </c>
    </row>
    <row r="14" spans="1:9" x14ac:dyDescent="0.25">
      <c r="A14" s="206" t="s">
        <v>64</v>
      </c>
      <c r="B14" s="206"/>
      <c r="C14" s="27">
        <v>7</v>
      </c>
      <c r="D14" s="131">
        <v>3770622</v>
      </c>
      <c r="E14" s="131">
        <v>318363195</v>
      </c>
      <c r="F14" s="40">
        <f t="shared" si="1"/>
        <v>322133817</v>
      </c>
      <c r="G14" s="132">
        <v>3486862</v>
      </c>
      <c r="H14" s="132">
        <v>320223616</v>
      </c>
      <c r="I14" s="40">
        <f t="shared" si="2"/>
        <v>323710478</v>
      </c>
    </row>
    <row r="15" spans="1:9" x14ac:dyDescent="0.25">
      <c r="A15" s="207" t="s">
        <v>65</v>
      </c>
      <c r="B15" s="208"/>
      <c r="C15" s="26">
        <v>8</v>
      </c>
      <c r="D15" s="40">
        <f>D16+D17+D21+D40</f>
        <v>3814231702</v>
      </c>
      <c r="E15" s="40">
        <f>E16+E17+E21+E40</f>
        <v>6395107932</v>
      </c>
      <c r="F15" s="40">
        <f t="shared" si="1"/>
        <v>10209339634</v>
      </c>
      <c r="G15" s="40">
        <f t="shared" ref="G15:H15" si="4">G16+G17+G21+G40</f>
        <v>3669442396</v>
      </c>
      <c r="H15" s="40">
        <f t="shared" si="4"/>
        <v>6297045910</v>
      </c>
      <c r="I15" s="40">
        <f t="shared" si="2"/>
        <v>9966488306</v>
      </c>
    </row>
    <row r="16" spans="1:9" ht="22.5" customHeight="1" x14ac:dyDescent="0.25">
      <c r="A16" s="209" t="s">
        <v>66</v>
      </c>
      <c r="B16" s="206"/>
      <c r="C16" s="27">
        <v>9</v>
      </c>
      <c r="D16" s="132">
        <v>1287178</v>
      </c>
      <c r="E16" s="132">
        <v>1070658666</v>
      </c>
      <c r="F16" s="40">
        <f t="shared" si="1"/>
        <v>1071945844</v>
      </c>
      <c r="G16" s="132">
        <v>1289047</v>
      </c>
      <c r="H16" s="132">
        <v>1067719853</v>
      </c>
      <c r="I16" s="40">
        <f t="shared" si="2"/>
        <v>1069008900</v>
      </c>
    </row>
    <row r="17" spans="1:9" ht="29.25" customHeight="1" x14ac:dyDescent="0.25">
      <c r="A17" s="207" t="s">
        <v>67</v>
      </c>
      <c r="B17" s="208"/>
      <c r="C17" s="26">
        <v>10</v>
      </c>
      <c r="D17" s="40">
        <f>D18+D19+D20</f>
        <v>0</v>
      </c>
      <c r="E17" s="40">
        <f>E18+E19+E20</f>
        <v>72411760</v>
      </c>
      <c r="F17" s="40">
        <f t="shared" si="1"/>
        <v>72411760</v>
      </c>
      <c r="G17" s="40">
        <f>G18+G19+G20</f>
        <v>0</v>
      </c>
      <c r="H17" s="40">
        <f t="shared" ref="H17" si="5">H18+H19+H20</f>
        <v>67298373</v>
      </c>
      <c r="I17" s="40">
        <f t="shared" si="2"/>
        <v>67298373</v>
      </c>
    </row>
    <row r="18" spans="1:9" x14ac:dyDescent="0.25">
      <c r="A18" s="206" t="s">
        <v>68</v>
      </c>
      <c r="B18" s="206"/>
      <c r="C18" s="27">
        <v>11</v>
      </c>
      <c r="D18" s="132">
        <v>0</v>
      </c>
      <c r="E18" s="132">
        <v>0</v>
      </c>
      <c r="F18" s="40">
        <f t="shared" si="1"/>
        <v>0</v>
      </c>
      <c r="G18" s="132">
        <v>0</v>
      </c>
      <c r="H18" s="132">
        <v>0</v>
      </c>
      <c r="I18" s="40">
        <f t="shared" si="2"/>
        <v>0</v>
      </c>
    </row>
    <row r="19" spans="1:9" x14ac:dyDescent="0.25">
      <c r="A19" s="206" t="s">
        <v>69</v>
      </c>
      <c r="B19" s="206"/>
      <c r="C19" s="27">
        <v>12</v>
      </c>
      <c r="D19" s="132">
        <v>0</v>
      </c>
      <c r="E19" s="132">
        <v>4778185</v>
      </c>
      <c r="F19" s="40">
        <f t="shared" si="1"/>
        <v>4778185</v>
      </c>
      <c r="G19" s="132">
        <v>0</v>
      </c>
      <c r="H19" s="132">
        <v>5288035</v>
      </c>
      <c r="I19" s="40">
        <f t="shared" si="2"/>
        <v>5288035</v>
      </c>
    </row>
    <row r="20" spans="1:9" x14ac:dyDescent="0.25">
      <c r="A20" s="206" t="s">
        <v>70</v>
      </c>
      <c r="B20" s="206"/>
      <c r="C20" s="27">
        <v>13</v>
      </c>
      <c r="D20" s="132">
        <v>0</v>
      </c>
      <c r="E20" s="132">
        <v>67633575</v>
      </c>
      <c r="F20" s="40">
        <f t="shared" si="1"/>
        <v>67633575</v>
      </c>
      <c r="G20" s="132">
        <v>0</v>
      </c>
      <c r="H20" s="132">
        <v>62010338</v>
      </c>
      <c r="I20" s="40">
        <f t="shared" si="2"/>
        <v>62010338</v>
      </c>
    </row>
    <row r="21" spans="1:9" x14ac:dyDescent="0.25">
      <c r="A21" s="207" t="s">
        <v>71</v>
      </c>
      <c r="B21" s="208"/>
      <c r="C21" s="26">
        <v>14</v>
      </c>
      <c r="D21" s="40">
        <f>D22+D25+D30+D36</f>
        <v>3812944524</v>
      </c>
      <c r="E21" s="40">
        <f>E22+E25+E30+E36</f>
        <v>5252037506</v>
      </c>
      <c r="F21" s="40">
        <f t="shared" si="1"/>
        <v>9064982030</v>
      </c>
      <c r="G21" s="40">
        <f t="shared" ref="G21:H21" si="6">G22+G25+G30+G36</f>
        <v>3668153349</v>
      </c>
      <c r="H21" s="40">
        <f t="shared" si="6"/>
        <v>5162027684</v>
      </c>
      <c r="I21" s="40">
        <f t="shared" si="2"/>
        <v>8830181033</v>
      </c>
    </row>
    <row r="22" spans="1:9" x14ac:dyDescent="0.25">
      <c r="A22" s="208" t="s">
        <v>72</v>
      </c>
      <c r="B22" s="208"/>
      <c r="C22" s="26">
        <v>15</v>
      </c>
      <c r="D22" s="40">
        <f>D23+D24</f>
        <v>1279408121</v>
      </c>
      <c r="E22" s="40">
        <f>E23+E24</f>
        <v>1128479246</v>
      </c>
      <c r="F22" s="40">
        <f t="shared" si="1"/>
        <v>2407887367</v>
      </c>
      <c r="G22" s="40">
        <f t="shared" ref="G22:H22" si="7">G23+G24</f>
        <v>1295434446</v>
      </c>
      <c r="H22" s="40">
        <f t="shared" si="7"/>
        <v>1153909551</v>
      </c>
      <c r="I22" s="40">
        <f t="shared" si="2"/>
        <v>2449343997</v>
      </c>
    </row>
    <row r="23" spans="1:9" x14ac:dyDescent="0.25">
      <c r="A23" s="206" t="s">
        <v>73</v>
      </c>
      <c r="B23" s="206"/>
      <c r="C23" s="27">
        <v>16</v>
      </c>
      <c r="D23" s="132">
        <v>1279408121</v>
      </c>
      <c r="E23" s="132">
        <v>1128479246</v>
      </c>
      <c r="F23" s="40">
        <f t="shared" si="1"/>
        <v>2407887367</v>
      </c>
      <c r="G23" s="132">
        <v>1295434446</v>
      </c>
      <c r="H23" s="132">
        <v>1153909551</v>
      </c>
      <c r="I23" s="40">
        <f t="shared" si="2"/>
        <v>2449343997</v>
      </c>
    </row>
    <row r="24" spans="1:9" x14ac:dyDescent="0.25">
      <c r="A24" s="206" t="s">
        <v>74</v>
      </c>
      <c r="B24" s="206"/>
      <c r="C24" s="27">
        <v>17</v>
      </c>
      <c r="D24" s="132">
        <v>0</v>
      </c>
      <c r="E24" s="132">
        <v>0</v>
      </c>
      <c r="F24" s="40">
        <f t="shared" si="1"/>
        <v>0</v>
      </c>
      <c r="G24" s="132">
        <v>0</v>
      </c>
      <c r="H24" s="132">
        <v>0</v>
      </c>
      <c r="I24" s="40">
        <f t="shared" si="2"/>
        <v>0</v>
      </c>
    </row>
    <row r="25" spans="1:9" x14ac:dyDescent="0.25">
      <c r="A25" s="208" t="s">
        <v>75</v>
      </c>
      <c r="B25" s="208"/>
      <c r="C25" s="26">
        <v>18</v>
      </c>
      <c r="D25" s="40">
        <f>D26+D27+D28+D29</f>
        <v>2256877011</v>
      </c>
      <c r="E25" s="40">
        <f>E26+E27+E28+E29</f>
        <v>3564079383</v>
      </c>
      <c r="F25" s="40">
        <f t="shared" si="1"/>
        <v>5820956394</v>
      </c>
      <c r="G25" s="40">
        <f t="shared" ref="G25:H25" si="8">G26+G27+G28+G29</f>
        <v>2093001786</v>
      </c>
      <c r="H25" s="40">
        <f t="shared" si="8"/>
        <v>3466257685</v>
      </c>
      <c r="I25" s="40">
        <f t="shared" si="2"/>
        <v>5559259471</v>
      </c>
    </row>
    <row r="26" spans="1:9" x14ac:dyDescent="0.25">
      <c r="A26" s="206" t="s">
        <v>76</v>
      </c>
      <c r="B26" s="206"/>
      <c r="C26" s="27">
        <v>19</v>
      </c>
      <c r="D26" s="132">
        <v>78874762</v>
      </c>
      <c r="E26" s="132">
        <v>794171621</v>
      </c>
      <c r="F26" s="40">
        <f t="shared" si="1"/>
        <v>873046383</v>
      </c>
      <c r="G26" s="132">
        <v>85691892</v>
      </c>
      <c r="H26" s="132">
        <v>756920397</v>
      </c>
      <c r="I26" s="40">
        <f t="shared" si="2"/>
        <v>842612289</v>
      </c>
    </row>
    <row r="27" spans="1:9" x14ac:dyDescent="0.25">
      <c r="A27" s="206" t="s">
        <v>77</v>
      </c>
      <c r="B27" s="206"/>
      <c r="C27" s="27">
        <v>20</v>
      </c>
      <c r="D27" s="132">
        <v>2073289542</v>
      </c>
      <c r="E27" s="132">
        <v>2449521308</v>
      </c>
      <c r="F27" s="40">
        <f t="shared" si="1"/>
        <v>4522810850</v>
      </c>
      <c r="G27" s="132">
        <v>1898291077</v>
      </c>
      <c r="H27" s="132">
        <v>2419164101</v>
      </c>
      <c r="I27" s="40">
        <f t="shared" si="2"/>
        <v>4317455178</v>
      </c>
    </row>
    <row r="28" spans="1:9" x14ac:dyDescent="0.25">
      <c r="A28" s="206" t="s">
        <v>78</v>
      </c>
      <c r="B28" s="206"/>
      <c r="C28" s="27">
        <v>21</v>
      </c>
      <c r="D28" s="132">
        <v>104712707</v>
      </c>
      <c r="E28" s="132">
        <v>320386454</v>
      </c>
      <c r="F28" s="40">
        <f t="shared" si="1"/>
        <v>425099161</v>
      </c>
      <c r="G28" s="132">
        <v>109018817</v>
      </c>
      <c r="H28" s="132">
        <v>290173187</v>
      </c>
      <c r="I28" s="40">
        <f t="shared" si="2"/>
        <v>399192004</v>
      </c>
    </row>
    <row r="29" spans="1:9" x14ac:dyDescent="0.25">
      <c r="A29" s="206" t="s">
        <v>79</v>
      </c>
      <c r="B29" s="206"/>
      <c r="C29" s="27">
        <v>22</v>
      </c>
      <c r="D29" s="132">
        <v>0</v>
      </c>
      <c r="E29" s="132">
        <v>0</v>
      </c>
      <c r="F29" s="40">
        <f t="shared" si="1"/>
        <v>0</v>
      </c>
      <c r="G29" s="132">
        <v>0</v>
      </c>
      <c r="H29" s="132">
        <v>0</v>
      </c>
      <c r="I29" s="40">
        <f t="shared" si="2"/>
        <v>0</v>
      </c>
    </row>
    <row r="30" spans="1:9" ht="21" customHeight="1" x14ac:dyDescent="0.25">
      <c r="A30" s="208" t="s">
        <v>80</v>
      </c>
      <c r="B30" s="208"/>
      <c r="C30" s="26">
        <v>23</v>
      </c>
      <c r="D30" s="40">
        <f>D31+D32+D33+D34+D35</f>
        <v>5183476</v>
      </c>
      <c r="E30" s="40">
        <f>E31+E32+E33+E34+E35</f>
        <v>50361276</v>
      </c>
      <c r="F30" s="40">
        <f t="shared" si="1"/>
        <v>55544752</v>
      </c>
      <c r="G30" s="40">
        <f t="shared" ref="G30:H30" si="9">G31+G32+G33+G34+G35</f>
        <v>7593720</v>
      </c>
      <c r="H30" s="40">
        <f t="shared" si="9"/>
        <v>62037599</v>
      </c>
      <c r="I30" s="40">
        <f t="shared" si="2"/>
        <v>69631319</v>
      </c>
    </row>
    <row r="31" spans="1:9" x14ac:dyDescent="0.25">
      <c r="A31" s="206" t="s">
        <v>81</v>
      </c>
      <c r="B31" s="206"/>
      <c r="C31" s="27">
        <v>24</v>
      </c>
      <c r="D31" s="132">
        <v>0</v>
      </c>
      <c r="E31" s="132">
        <v>25765552</v>
      </c>
      <c r="F31" s="40">
        <f t="shared" si="1"/>
        <v>25765552</v>
      </c>
      <c r="G31" s="132">
        <v>0</v>
      </c>
      <c r="H31" s="132">
        <v>23485106</v>
      </c>
      <c r="I31" s="40">
        <f t="shared" si="2"/>
        <v>23485106</v>
      </c>
    </row>
    <row r="32" spans="1:9" x14ac:dyDescent="0.25">
      <c r="A32" s="206" t="s">
        <v>82</v>
      </c>
      <c r="B32" s="206"/>
      <c r="C32" s="27">
        <v>25</v>
      </c>
      <c r="D32" s="132">
        <v>0</v>
      </c>
      <c r="E32" s="132">
        <v>0</v>
      </c>
      <c r="F32" s="40">
        <f t="shared" si="1"/>
        <v>0</v>
      </c>
      <c r="G32" s="132">
        <v>0</v>
      </c>
      <c r="H32" s="132">
        <v>0</v>
      </c>
      <c r="I32" s="40">
        <f t="shared" si="2"/>
        <v>0</v>
      </c>
    </row>
    <row r="33" spans="1:9" x14ac:dyDescent="0.25">
      <c r="A33" s="206" t="s">
        <v>83</v>
      </c>
      <c r="B33" s="206"/>
      <c r="C33" s="27">
        <v>26</v>
      </c>
      <c r="D33" s="132">
        <v>309553</v>
      </c>
      <c r="E33" s="132">
        <v>2723833</v>
      </c>
      <c r="F33" s="40">
        <f t="shared" si="1"/>
        <v>3033386</v>
      </c>
      <c r="G33" s="132">
        <v>2106412</v>
      </c>
      <c r="H33" s="132">
        <v>10680090</v>
      </c>
      <c r="I33" s="40">
        <f t="shared" si="2"/>
        <v>12786502</v>
      </c>
    </row>
    <row r="34" spans="1:9" x14ac:dyDescent="0.25">
      <c r="A34" s="206" t="s">
        <v>84</v>
      </c>
      <c r="B34" s="206"/>
      <c r="C34" s="27">
        <v>27</v>
      </c>
      <c r="D34" s="132">
        <v>4873923</v>
      </c>
      <c r="E34" s="132">
        <v>21871891</v>
      </c>
      <c r="F34" s="40">
        <f t="shared" si="1"/>
        <v>26745814</v>
      </c>
      <c r="G34" s="132">
        <v>5487308</v>
      </c>
      <c r="H34" s="132">
        <v>27872403</v>
      </c>
      <c r="I34" s="40">
        <f t="shared" si="2"/>
        <v>33359711</v>
      </c>
    </row>
    <row r="35" spans="1:9" x14ac:dyDescent="0.25">
      <c r="A35" s="206" t="s">
        <v>85</v>
      </c>
      <c r="B35" s="206"/>
      <c r="C35" s="27">
        <v>28</v>
      </c>
      <c r="D35" s="132">
        <v>0</v>
      </c>
      <c r="E35" s="132">
        <v>0</v>
      </c>
      <c r="F35" s="40">
        <f t="shared" si="1"/>
        <v>0</v>
      </c>
      <c r="G35" s="132">
        <v>0</v>
      </c>
      <c r="H35" s="132">
        <v>0</v>
      </c>
      <c r="I35" s="40">
        <f t="shared" si="2"/>
        <v>0</v>
      </c>
    </row>
    <row r="36" spans="1:9" x14ac:dyDescent="0.25">
      <c r="A36" s="208" t="s">
        <v>86</v>
      </c>
      <c r="B36" s="208"/>
      <c r="C36" s="26">
        <v>29</v>
      </c>
      <c r="D36" s="40">
        <f>D37+D38+D39</f>
        <v>271475916</v>
      </c>
      <c r="E36" s="40">
        <f>E37+E38+E39</f>
        <v>509117601</v>
      </c>
      <c r="F36" s="40">
        <f t="shared" si="1"/>
        <v>780593517</v>
      </c>
      <c r="G36" s="40">
        <f t="shared" ref="G36:H36" si="10">G37+G38+G39</f>
        <v>272123397</v>
      </c>
      <c r="H36" s="40">
        <f t="shared" si="10"/>
        <v>479822849</v>
      </c>
      <c r="I36" s="40">
        <f t="shared" si="2"/>
        <v>751946246</v>
      </c>
    </row>
    <row r="37" spans="1:9" x14ac:dyDescent="0.25">
      <c r="A37" s="218" t="s">
        <v>87</v>
      </c>
      <c r="B37" s="218"/>
      <c r="C37" s="27">
        <v>30</v>
      </c>
      <c r="D37" s="132">
        <v>223330823</v>
      </c>
      <c r="E37" s="132">
        <v>324013977</v>
      </c>
      <c r="F37" s="40">
        <f t="shared" si="1"/>
        <v>547344800</v>
      </c>
      <c r="G37" s="132">
        <v>228486797</v>
      </c>
      <c r="H37" s="132">
        <v>307339458</v>
      </c>
      <c r="I37" s="40">
        <f t="shared" si="2"/>
        <v>535826255</v>
      </c>
    </row>
    <row r="38" spans="1:9" x14ac:dyDescent="0.25">
      <c r="A38" s="206" t="s">
        <v>88</v>
      </c>
      <c r="B38" s="206"/>
      <c r="C38" s="27">
        <v>31</v>
      </c>
      <c r="D38" s="132">
        <v>47426249</v>
      </c>
      <c r="E38" s="132">
        <v>38601483</v>
      </c>
      <c r="F38" s="40">
        <f t="shared" si="1"/>
        <v>86027732</v>
      </c>
      <c r="G38" s="132">
        <v>42755455</v>
      </c>
      <c r="H38" s="132">
        <v>33104796</v>
      </c>
      <c r="I38" s="40">
        <f t="shared" si="2"/>
        <v>75860251</v>
      </c>
    </row>
    <row r="39" spans="1:9" x14ac:dyDescent="0.25">
      <c r="A39" s="206" t="s">
        <v>89</v>
      </c>
      <c r="B39" s="206"/>
      <c r="C39" s="27">
        <v>32</v>
      </c>
      <c r="D39" s="132">
        <v>718844</v>
      </c>
      <c r="E39" s="132">
        <v>146502141</v>
      </c>
      <c r="F39" s="40">
        <f t="shared" si="1"/>
        <v>147220985</v>
      </c>
      <c r="G39" s="132">
        <v>881145</v>
      </c>
      <c r="H39" s="132">
        <v>139378595</v>
      </c>
      <c r="I39" s="40">
        <f t="shared" si="2"/>
        <v>140259740</v>
      </c>
    </row>
    <row r="40" spans="1:9" x14ac:dyDescent="0.25">
      <c r="A40" s="209" t="s">
        <v>90</v>
      </c>
      <c r="B40" s="206"/>
      <c r="C40" s="27">
        <v>33</v>
      </c>
      <c r="D40" s="132">
        <v>0</v>
      </c>
      <c r="E40" s="132">
        <v>0</v>
      </c>
      <c r="F40" s="40">
        <f t="shared" si="1"/>
        <v>0</v>
      </c>
      <c r="G40" s="132">
        <v>0</v>
      </c>
      <c r="H40" s="132">
        <v>0</v>
      </c>
      <c r="I40" s="40">
        <f t="shared" si="2"/>
        <v>0</v>
      </c>
    </row>
    <row r="41" spans="1:9" x14ac:dyDescent="0.25">
      <c r="A41" s="209" t="s">
        <v>91</v>
      </c>
      <c r="B41" s="206"/>
      <c r="C41" s="27">
        <v>34</v>
      </c>
      <c r="D41" s="132">
        <v>376481979</v>
      </c>
      <c r="E41" s="132">
        <v>0</v>
      </c>
      <c r="F41" s="40">
        <f t="shared" si="1"/>
        <v>376481979</v>
      </c>
      <c r="G41" s="132">
        <v>297476511</v>
      </c>
      <c r="H41" s="132">
        <v>0</v>
      </c>
      <c r="I41" s="40">
        <f t="shared" si="2"/>
        <v>297476511</v>
      </c>
    </row>
    <row r="42" spans="1:9" x14ac:dyDescent="0.25">
      <c r="A42" s="207" t="s">
        <v>92</v>
      </c>
      <c r="B42" s="208"/>
      <c r="C42" s="26">
        <v>35</v>
      </c>
      <c r="D42" s="40">
        <f>D43+D44+D45+D46+D47+D48+D49</f>
        <v>164115</v>
      </c>
      <c r="E42" s="40">
        <f>E43+E44+E45+E46+E47+E48+E49</f>
        <v>348954558</v>
      </c>
      <c r="F42" s="40">
        <f t="shared" si="1"/>
        <v>349118673</v>
      </c>
      <c r="G42" s="40">
        <f>G43+G44+G45+G46+G47+G48+G49</f>
        <v>29784</v>
      </c>
      <c r="H42" s="40">
        <f>H43+H44+H45+H46+H47+H48+H49</f>
        <v>480790495</v>
      </c>
      <c r="I42" s="40">
        <f t="shared" si="2"/>
        <v>480820279</v>
      </c>
    </row>
    <row r="43" spans="1:9" x14ac:dyDescent="0.25">
      <c r="A43" s="206" t="s">
        <v>93</v>
      </c>
      <c r="B43" s="206"/>
      <c r="C43" s="27">
        <v>36</v>
      </c>
      <c r="D43" s="132">
        <v>143488</v>
      </c>
      <c r="E43" s="132">
        <v>81788923</v>
      </c>
      <c r="F43" s="40">
        <f t="shared" si="1"/>
        <v>81932411</v>
      </c>
      <c r="G43" s="132">
        <v>17936</v>
      </c>
      <c r="H43" s="132">
        <v>188048561</v>
      </c>
      <c r="I43" s="40">
        <f t="shared" si="2"/>
        <v>188066497</v>
      </c>
    </row>
    <row r="44" spans="1:9" x14ac:dyDescent="0.25">
      <c r="A44" s="206" t="s">
        <v>94</v>
      </c>
      <c r="B44" s="206"/>
      <c r="C44" s="27">
        <v>37</v>
      </c>
      <c r="D44" s="132">
        <v>20627</v>
      </c>
      <c r="E44" s="132">
        <v>0</v>
      </c>
      <c r="F44" s="40">
        <f t="shared" si="1"/>
        <v>20627</v>
      </c>
      <c r="G44" s="132">
        <v>11848</v>
      </c>
      <c r="H44" s="132">
        <v>0</v>
      </c>
      <c r="I44" s="40">
        <f t="shared" si="2"/>
        <v>11848</v>
      </c>
    </row>
    <row r="45" spans="1:9" x14ac:dyDescent="0.25">
      <c r="A45" s="206" t="s">
        <v>95</v>
      </c>
      <c r="B45" s="206"/>
      <c r="C45" s="27">
        <v>38</v>
      </c>
      <c r="D45" s="132">
        <v>0</v>
      </c>
      <c r="E45" s="132">
        <v>267041716</v>
      </c>
      <c r="F45" s="40">
        <f t="shared" si="1"/>
        <v>267041716</v>
      </c>
      <c r="G45" s="132">
        <v>0</v>
      </c>
      <c r="H45" s="132">
        <v>292617648</v>
      </c>
      <c r="I45" s="40">
        <f t="shared" si="2"/>
        <v>292617648</v>
      </c>
    </row>
    <row r="46" spans="1:9" x14ac:dyDescent="0.25">
      <c r="A46" s="206" t="s">
        <v>96</v>
      </c>
      <c r="B46" s="206"/>
      <c r="C46" s="27">
        <v>39</v>
      </c>
      <c r="D46" s="132">
        <v>0</v>
      </c>
      <c r="E46" s="132">
        <v>123919</v>
      </c>
      <c r="F46" s="40">
        <f t="shared" si="1"/>
        <v>123919</v>
      </c>
      <c r="G46" s="132">
        <v>0</v>
      </c>
      <c r="H46" s="132">
        <v>124286</v>
      </c>
      <c r="I46" s="40">
        <f t="shared" si="2"/>
        <v>124286</v>
      </c>
    </row>
    <row r="47" spans="1:9" x14ac:dyDescent="0.25">
      <c r="A47" s="218" t="s">
        <v>97</v>
      </c>
      <c r="B47" s="218"/>
      <c r="C47" s="27">
        <v>40</v>
      </c>
      <c r="D47" s="132">
        <v>0</v>
      </c>
      <c r="E47" s="132">
        <v>0</v>
      </c>
      <c r="F47" s="40">
        <f t="shared" si="1"/>
        <v>0</v>
      </c>
      <c r="G47" s="132">
        <v>0</v>
      </c>
      <c r="H47" s="132">
        <v>0</v>
      </c>
      <c r="I47" s="40">
        <f t="shared" si="2"/>
        <v>0</v>
      </c>
    </row>
    <row r="48" spans="1:9" x14ac:dyDescent="0.25">
      <c r="A48" s="206" t="s">
        <v>98</v>
      </c>
      <c r="B48" s="206"/>
      <c r="C48" s="27">
        <v>41</v>
      </c>
      <c r="D48" s="132">
        <v>0</v>
      </c>
      <c r="E48" s="132">
        <v>0</v>
      </c>
      <c r="F48" s="40">
        <f t="shared" si="1"/>
        <v>0</v>
      </c>
      <c r="G48" s="132">
        <v>0</v>
      </c>
      <c r="H48" s="132">
        <v>0</v>
      </c>
      <c r="I48" s="40">
        <f t="shared" si="2"/>
        <v>0</v>
      </c>
    </row>
    <row r="49" spans="1:9" ht="31.5" customHeight="1" x14ac:dyDescent="0.25">
      <c r="A49" s="206" t="s">
        <v>99</v>
      </c>
      <c r="B49" s="206"/>
      <c r="C49" s="27">
        <v>42</v>
      </c>
      <c r="D49" s="132">
        <v>0</v>
      </c>
      <c r="E49" s="132">
        <v>0</v>
      </c>
      <c r="F49" s="40">
        <f t="shared" si="1"/>
        <v>0</v>
      </c>
      <c r="G49" s="132">
        <v>0</v>
      </c>
      <c r="H49" s="132">
        <v>0</v>
      </c>
      <c r="I49" s="40">
        <f t="shared" si="2"/>
        <v>0</v>
      </c>
    </row>
    <row r="50" spans="1:9" x14ac:dyDescent="0.25">
      <c r="A50" s="207" t="s">
        <v>100</v>
      </c>
      <c r="B50" s="208"/>
      <c r="C50" s="26">
        <v>43</v>
      </c>
      <c r="D50" s="40">
        <f>D51+D52</f>
        <v>2125392</v>
      </c>
      <c r="E50" s="40">
        <f>E51+E52</f>
        <v>82469832</v>
      </c>
      <c r="F50" s="40">
        <f t="shared" si="1"/>
        <v>84595224</v>
      </c>
      <c r="G50" s="40">
        <f>G51+G52</f>
        <v>2125392</v>
      </c>
      <c r="H50" s="40">
        <f>H51+H52</f>
        <v>107786376</v>
      </c>
      <c r="I50" s="40">
        <f t="shared" si="2"/>
        <v>109911768</v>
      </c>
    </row>
    <row r="51" spans="1:9" x14ac:dyDescent="0.25">
      <c r="A51" s="206" t="s">
        <v>101</v>
      </c>
      <c r="B51" s="206"/>
      <c r="C51" s="27">
        <v>44</v>
      </c>
      <c r="D51" s="132">
        <v>2125392</v>
      </c>
      <c r="E51" s="132">
        <v>70777210</v>
      </c>
      <c r="F51" s="40">
        <f t="shared" si="1"/>
        <v>72902602</v>
      </c>
      <c r="G51" s="132">
        <v>2125392</v>
      </c>
      <c r="H51" s="132">
        <v>70875036</v>
      </c>
      <c r="I51" s="40">
        <f t="shared" si="2"/>
        <v>73000428</v>
      </c>
    </row>
    <row r="52" spans="1:9" x14ac:dyDescent="0.25">
      <c r="A52" s="206" t="s">
        <v>102</v>
      </c>
      <c r="B52" s="206"/>
      <c r="C52" s="27">
        <v>45</v>
      </c>
      <c r="D52" s="132">
        <v>0</v>
      </c>
      <c r="E52" s="132">
        <v>11692622</v>
      </c>
      <c r="F52" s="40">
        <f t="shared" si="1"/>
        <v>11692622</v>
      </c>
      <c r="G52" s="132">
        <v>0</v>
      </c>
      <c r="H52" s="132">
        <v>36911340</v>
      </c>
      <c r="I52" s="40">
        <f t="shared" si="2"/>
        <v>36911340</v>
      </c>
    </row>
    <row r="53" spans="1:9" x14ac:dyDescent="0.25">
      <c r="A53" s="207" t="s">
        <v>103</v>
      </c>
      <c r="B53" s="208"/>
      <c r="C53" s="26">
        <v>46</v>
      </c>
      <c r="D53" s="40">
        <f>D54+D57+D58</f>
        <v>47134307</v>
      </c>
      <c r="E53" s="40">
        <f>E54+E57+E58</f>
        <v>1022187283</v>
      </c>
      <c r="F53" s="40">
        <f t="shared" si="1"/>
        <v>1069321590</v>
      </c>
      <c r="G53" s="40">
        <f>G54+G57+G58</f>
        <v>40669538</v>
      </c>
      <c r="H53" s="40">
        <f>H54+H57+H58</f>
        <v>1385047858</v>
      </c>
      <c r="I53" s="40">
        <f t="shared" si="2"/>
        <v>1425717396</v>
      </c>
    </row>
    <row r="54" spans="1:9" x14ac:dyDescent="0.25">
      <c r="A54" s="207" t="s">
        <v>104</v>
      </c>
      <c r="B54" s="208"/>
      <c r="C54" s="26">
        <v>47</v>
      </c>
      <c r="D54" s="40">
        <f>D55+D56</f>
        <v>233896</v>
      </c>
      <c r="E54" s="40">
        <f>E55+E56</f>
        <v>583556745</v>
      </c>
      <c r="F54" s="40">
        <f t="shared" si="1"/>
        <v>583790641</v>
      </c>
      <c r="G54" s="40">
        <f>G55+G56</f>
        <v>233896</v>
      </c>
      <c r="H54" s="40">
        <f>H55+H56</f>
        <v>954941907</v>
      </c>
      <c r="I54" s="40">
        <f t="shared" si="2"/>
        <v>955175803</v>
      </c>
    </row>
    <row r="55" spans="1:9" x14ac:dyDescent="0.25">
      <c r="A55" s="206" t="s">
        <v>105</v>
      </c>
      <c r="B55" s="206"/>
      <c r="C55" s="27">
        <v>48</v>
      </c>
      <c r="D55" s="132">
        <v>0</v>
      </c>
      <c r="E55" s="132">
        <v>583444369</v>
      </c>
      <c r="F55" s="40">
        <f t="shared" si="1"/>
        <v>583444369</v>
      </c>
      <c r="G55" s="132">
        <v>0</v>
      </c>
      <c r="H55" s="132">
        <v>954334847</v>
      </c>
      <c r="I55" s="40">
        <f t="shared" si="2"/>
        <v>954334847</v>
      </c>
    </row>
    <row r="56" spans="1:9" x14ac:dyDescent="0.25">
      <c r="A56" s="206" t="s">
        <v>106</v>
      </c>
      <c r="B56" s="206"/>
      <c r="C56" s="27">
        <v>49</v>
      </c>
      <c r="D56" s="132">
        <v>233896</v>
      </c>
      <c r="E56" s="132">
        <v>112376</v>
      </c>
      <c r="F56" s="40">
        <f t="shared" si="1"/>
        <v>346272</v>
      </c>
      <c r="G56" s="132">
        <v>233896</v>
      </c>
      <c r="H56" s="132">
        <v>607060</v>
      </c>
      <c r="I56" s="40">
        <f t="shared" si="2"/>
        <v>840956</v>
      </c>
    </row>
    <row r="57" spans="1:9" x14ac:dyDescent="0.25">
      <c r="A57" s="209" t="s">
        <v>107</v>
      </c>
      <c r="B57" s="206"/>
      <c r="C57" s="27">
        <v>50</v>
      </c>
      <c r="D57" s="132">
        <v>128630</v>
      </c>
      <c r="E57" s="132">
        <v>150534850</v>
      </c>
      <c r="F57" s="40">
        <f t="shared" si="1"/>
        <v>150663480</v>
      </c>
      <c r="G57" s="132">
        <v>747</v>
      </c>
      <c r="H57" s="132">
        <v>113899977</v>
      </c>
      <c r="I57" s="40">
        <f t="shared" si="2"/>
        <v>113900724</v>
      </c>
    </row>
    <row r="58" spans="1:9" x14ac:dyDescent="0.25">
      <c r="A58" s="207" t="s">
        <v>108</v>
      </c>
      <c r="B58" s="208"/>
      <c r="C58" s="26">
        <v>51</v>
      </c>
      <c r="D58" s="40">
        <f>D59+D60+D61</f>
        <v>46771781</v>
      </c>
      <c r="E58" s="40">
        <f>E59+E60+E61</f>
        <v>288095688</v>
      </c>
      <c r="F58" s="40">
        <f t="shared" si="1"/>
        <v>334867469</v>
      </c>
      <c r="G58" s="40">
        <f>G59+G60+G61</f>
        <v>40434895</v>
      </c>
      <c r="H58" s="40">
        <f>H59+H60+H61</f>
        <v>316205974</v>
      </c>
      <c r="I58" s="40">
        <f t="shared" si="2"/>
        <v>356640869</v>
      </c>
    </row>
    <row r="59" spans="1:9" x14ac:dyDescent="0.25">
      <c r="A59" s="206" t="s">
        <v>109</v>
      </c>
      <c r="B59" s="206"/>
      <c r="C59" s="27">
        <v>52</v>
      </c>
      <c r="D59" s="132">
        <v>0</v>
      </c>
      <c r="E59" s="132">
        <v>133942791</v>
      </c>
      <c r="F59" s="40">
        <f t="shared" si="1"/>
        <v>133942791</v>
      </c>
      <c r="G59" s="132">
        <v>0</v>
      </c>
      <c r="H59" s="132">
        <v>134435564</v>
      </c>
      <c r="I59" s="40">
        <f t="shared" si="2"/>
        <v>134435564</v>
      </c>
    </row>
    <row r="60" spans="1:9" x14ac:dyDescent="0.25">
      <c r="A60" s="206" t="s">
        <v>110</v>
      </c>
      <c r="B60" s="206"/>
      <c r="C60" s="27">
        <v>53</v>
      </c>
      <c r="D60" s="132">
        <v>386389</v>
      </c>
      <c r="E60" s="132">
        <v>140639</v>
      </c>
      <c r="F60" s="40">
        <f t="shared" si="1"/>
        <v>527028</v>
      </c>
      <c r="G60" s="132">
        <v>251234</v>
      </c>
      <c r="H60" s="132">
        <v>179628</v>
      </c>
      <c r="I60" s="40">
        <f t="shared" si="2"/>
        <v>430862</v>
      </c>
    </row>
    <row r="61" spans="1:9" x14ac:dyDescent="0.25">
      <c r="A61" s="206" t="s">
        <v>111</v>
      </c>
      <c r="B61" s="206"/>
      <c r="C61" s="27">
        <v>54</v>
      </c>
      <c r="D61" s="132">
        <v>46385392</v>
      </c>
      <c r="E61" s="132">
        <v>154012258</v>
      </c>
      <c r="F61" s="40">
        <f t="shared" si="1"/>
        <v>200397650</v>
      </c>
      <c r="G61" s="132">
        <v>40183661</v>
      </c>
      <c r="H61" s="132">
        <v>181590782</v>
      </c>
      <c r="I61" s="40">
        <f t="shared" si="2"/>
        <v>221774443</v>
      </c>
    </row>
    <row r="62" spans="1:9" x14ac:dyDescent="0.25">
      <c r="A62" s="207" t="s">
        <v>112</v>
      </c>
      <c r="B62" s="208"/>
      <c r="C62" s="26">
        <v>55</v>
      </c>
      <c r="D62" s="40">
        <f>D63+D67+D68</f>
        <v>57404797</v>
      </c>
      <c r="E62" s="40">
        <f>E63+E67+E68</f>
        <v>711958881</v>
      </c>
      <c r="F62" s="40">
        <f t="shared" si="1"/>
        <v>769363678</v>
      </c>
      <c r="G62" s="40">
        <f>G63+G67+G68</f>
        <v>72122418</v>
      </c>
      <c r="H62" s="40">
        <f>H63+H67+H68</f>
        <v>759254960</v>
      </c>
      <c r="I62" s="40">
        <f t="shared" si="2"/>
        <v>831377378</v>
      </c>
    </row>
    <row r="63" spans="1:9" x14ac:dyDescent="0.25">
      <c r="A63" s="207" t="s">
        <v>113</v>
      </c>
      <c r="B63" s="208"/>
      <c r="C63" s="26">
        <v>56</v>
      </c>
      <c r="D63" s="40">
        <f>D64+D65+D66</f>
        <v>57404797</v>
      </c>
      <c r="E63" s="40">
        <f>E64+E65+E66</f>
        <v>703157606</v>
      </c>
      <c r="F63" s="40">
        <f t="shared" si="1"/>
        <v>760562403</v>
      </c>
      <c r="G63" s="40">
        <f>G64+G65+G66</f>
        <v>72122418</v>
      </c>
      <c r="H63" s="40">
        <f>H64+H65+H66</f>
        <v>750120442</v>
      </c>
      <c r="I63" s="40">
        <f t="shared" si="2"/>
        <v>822242860</v>
      </c>
    </row>
    <row r="64" spans="1:9" x14ac:dyDescent="0.25">
      <c r="A64" s="206" t="s">
        <v>114</v>
      </c>
      <c r="B64" s="206"/>
      <c r="C64" s="27">
        <v>57</v>
      </c>
      <c r="D64" s="132">
        <v>8255075</v>
      </c>
      <c r="E64" s="132">
        <v>702705594</v>
      </c>
      <c r="F64" s="40">
        <f t="shared" si="1"/>
        <v>710960669</v>
      </c>
      <c r="G64" s="132">
        <v>6179680</v>
      </c>
      <c r="H64" s="132">
        <v>748908269</v>
      </c>
      <c r="I64" s="40">
        <f t="shared" si="2"/>
        <v>755087949</v>
      </c>
    </row>
    <row r="65" spans="1:9" x14ac:dyDescent="0.25">
      <c r="A65" s="206" t="s">
        <v>115</v>
      </c>
      <c r="B65" s="206"/>
      <c r="C65" s="27">
        <v>58</v>
      </c>
      <c r="D65" s="132">
        <v>49148673</v>
      </c>
      <c r="E65" s="132">
        <v>0</v>
      </c>
      <c r="F65" s="40">
        <f t="shared" si="1"/>
        <v>49148673</v>
      </c>
      <c r="G65" s="132">
        <v>65942353</v>
      </c>
      <c r="H65" s="132">
        <v>0</v>
      </c>
      <c r="I65" s="40">
        <f t="shared" si="2"/>
        <v>65942353</v>
      </c>
    </row>
    <row r="66" spans="1:9" x14ac:dyDescent="0.25">
      <c r="A66" s="206" t="s">
        <v>116</v>
      </c>
      <c r="B66" s="206"/>
      <c r="C66" s="27">
        <v>59</v>
      </c>
      <c r="D66" s="132">
        <v>1049</v>
      </c>
      <c r="E66" s="132">
        <v>452012</v>
      </c>
      <c r="F66" s="40">
        <f t="shared" si="1"/>
        <v>453061</v>
      </c>
      <c r="G66" s="132">
        <v>385</v>
      </c>
      <c r="H66" s="132">
        <v>1212173</v>
      </c>
      <c r="I66" s="40">
        <f t="shared" si="2"/>
        <v>1212558</v>
      </c>
    </row>
    <row r="67" spans="1:9" x14ac:dyDescent="0.25">
      <c r="A67" s="209" t="s">
        <v>117</v>
      </c>
      <c r="B67" s="206"/>
      <c r="C67" s="27">
        <v>60</v>
      </c>
      <c r="D67" s="132">
        <v>0</v>
      </c>
      <c r="E67" s="132">
        <v>1731115</v>
      </c>
      <c r="F67" s="40">
        <f t="shared" si="1"/>
        <v>1731115</v>
      </c>
      <c r="G67" s="132">
        <v>0</v>
      </c>
      <c r="H67" s="132">
        <v>1737249</v>
      </c>
      <c r="I67" s="40">
        <f t="shared" si="2"/>
        <v>1737249</v>
      </c>
    </row>
    <row r="68" spans="1:9" x14ac:dyDescent="0.25">
      <c r="A68" s="209" t="s">
        <v>118</v>
      </c>
      <c r="B68" s="206"/>
      <c r="C68" s="27">
        <v>61</v>
      </c>
      <c r="D68" s="132">
        <v>0</v>
      </c>
      <c r="E68" s="132">
        <v>7070160</v>
      </c>
      <c r="F68" s="40">
        <f t="shared" si="1"/>
        <v>7070160</v>
      </c>
      <c r="G68" s="132">
        <v>0</v>
      </c>
      <c r="H68" s="132">
        <v>7397269</v>
      </c>
      <c r="I68" s="40">
        <f t="shared" si="2"/>
        <v>7397269</v>
      </c>
    </row>
    <row r="69" spans="1:9" ht="23.25" customHeight="1" x14ac:dyDescent="0.25">
      <c r="A69" s="207" t="s">
        <v>119</v>
      </c>
      <c r="B69" s="208"/>
      <c r="C69" s="26">
        <v>62</v>
      </c>
      <c r="D69" s="40">
        <f>D70+D71+D72</f>
        <v>1563722</v>
      </c>
      <c r="E69" s="40">
        <f>E70+E71+E72</f>
        <v>269261313</v>
      </c>
      <c r="F69" s="40">
        <f t="shared" si="1"/>
        <v>270825035</v>
      </c>
      <c r="G69" s="40">
        <f>G70+G71+G72</f>
        <v>1240322</v>
      </c>
      <c r="H69" s="40">
        <f>H70+H71+H72</f>
        <v>311085607</v>
      </c>
      <c r="I69" s="40">
        <f t="shared" si="2"/>
        <v>312325929</v>
      </c>
    </row>
    <row r="70" spans="1:9" x14ac:dyDescent="0.25">
      <c r="A70" s="206" t="s">
        <v>120</v>
      </c>
      <c r="B70" s="206"/>
      <c r="C70" s="27">
        <v>63</v>
      </c>
      <c r="D70" s="132">
        <v>0</v>
      </c>
      <c r="E70" s="132">
        <v>384071</v>
      </c>
      <c r="F70" s="40">
        <f t="shared" si="1"/>
        <v>384071</v>
      </c>
      <c r="G70" s="132">
        <v>0</v>
      </c>
      <c r="H70" s="132">
        <v>356464</v>
      </c>
      <c r="I70" s="40">
        <f t="shared" si="2"/>
        <v>356464</v>
      </c>
    </row>
    <row r="71" spans="1:9" x14ac:dyDescent="0.25">
      <c r="A71" s="206" t="s">
        <v>121</v>
      </c>
      <c r="B71" s="206"/>
      <c r="C71" s="27">
        <v>64</v>
      </c>
      <c r="D71" s="132">
        <v>0</v>
      </c>
      <c r="E71" s="132">
        <v>236929796</v>
      </c>
      <c r="F71" s="40">
        <f t="shared" si="1"/>
        <v>236929796</v>
      </c>
      <c r="G71" s="132">
        <v>0</v>
      </c>
      <c r="H71" s="132">
        <v>270644697</v>
      </c>
      <c r="I71" s="40">
        <f t="shared" si="2"/>
        <v>270644697</v>
      </c>
    </row>
    <row r="72" spans="1:9" x14ac:dyDescent="0.25">
      <c r="A72" s="206" t="s">
        <v>122</v>
      </c>
      <c r="B72" s="206"/>
      <c r="C72" s="27">
        <v>65</v>
      </c>
      <c r="D72" s="132">
        <v>1563722</v>
      </c>
      <c r="E72" s="132">
        <v>31947446</v>
      </c>
      <c r="F72" s="40">
        <f t="shared" si="1"/>
        <v>33511168</v>
      </c>
      <c r="G72" s="132">
        <v>1240322</v>
      </c>
      <c r="H72" s="132">
        <v>40084446</v>
      </c>
      <c r="I72" s="40">
        <f t="shared" si="2"/>
        <v>41324768</v>
      </c>
    </row>
    <row r="73" spans="1:9" x14ac:dyDescent="0.25">
      <c r="A73" s="207" t="s">
        <v>123</v>
      </c>
      <c r="B73" s="208"/>
      <c r="C73" s="26">
        <v>66</v>
      </c>
      <c r="D73" s="40">
        <f>D8+D11+D15+D41+D42+D50+D53+D62+D69</f>
        <v>4317310661</v>
      </c>
      <c r="E73" s="40">
        <f>E8+E11+E15+E41+E42+E50+E53+E62+E69</f>
        <v>9773498132</v>
      </c>
      <c r="F73" s="40">
        <f t="shared" si="1"/>
        <v>14090808793</v>
      </c>
      <c r="G73" s="40">
        <f>G8+G11+G15+G41+G42+G50+G53+G62+G69</f>
        <v>4101082982</v>
      </c>
      <c r="H73" s="40">
        <f>H8+H11+H15+H41+H42+H50+H53+H62+H69</f>
        <v>10294861999</v>
      </c>
      <c r="I73" s="40">
        <f>G73+H73</f>
        <v>14395944981</v>
      </c>
    </row>
    <row r="74" spans="1:9" x14ac:dyDescent="0.25">
      <c r="A74" s="209" t="s">
        <v>124</v>
      </c>
      <c r="B74" s="206"/>
      <c r="C74" s="27">
        <v>67</v>
      </c>
      <c r="D74" s="132">
        <v>298481477</v>
      </c>
      <c r="E74" s="132">
        <v>3175257358</v>
      </c>
      <c r="F74" s="40">
        <f t="shared" ref="F74" si="11">D74+E74</f>
        <v>3473738835</v>
      </c>
      <c r="G74" s="132">
        <v>302718927</v>
      </c>
      <c r="H74" s="132">
        <v>3082548718</v>
      </c>
      <c r="I74" s="40">
        <f t="shared" ref="I74" si="12">G74+H74</f>
        <v>3385267645</v>
      </c>
    </row>
    <row r="75" spans="1:9" x14ac:dyDescent="0.25">
      <c r="A75" s="219" t="s">
        <v>125</v>
      </c>
      <c r="B75" s="220"/>
      <c r="C75" s="220"/>
      <c r="D75" s="220"/>
      <c r="E75" s="220"/>
      <c r="F75" s="220"/>
      <c r="G75" s="220"/>
      <c r="H75" s="220"/>
      <c r="I75" s="220"/>
    </row>
    <row r="76" spans="1:9" x14ac:dyDescent="0.25">
      <c r="A76" s="207" t="s">
        <v>126</v>
      </c>
      <c r="B76" s="208"/>
      <c r="C76" s="26">
        <v>68</v>
      </c>
      <c r="D76" s="40">
        <f>D77+D80+D81+D85+D89+D92</f>
        <v>542627107</v>
      </c>
      <c r="E76" s="40">
        <f>E77+E80+E81+E85+E89+E92</f>
        <v>4058521258</v>
      </c>
      <c r="F76" s="40">
        <f>D76+E76</f>
        <v>4601148365</v>
      </c>
      <c r="G76" s="40">
        <f t="shared" ref="G76:H76" si="13">G77+G80+G81+G85+G89+G92</f>
        <v>387704636</v>
      </c>
      <c r="H76" s="40">
        <f t="shared" si="13"/>
        <v>4001642496</v>
      </c>
      <c r="I76" s="40">
        <f>G76+H76</f>
        <v>4389347132</v>
      </c>
    </row>
    <row r="77" spans="1:9" x14ac:dyDescent="0.25">
      <c r="A77" s="207" t="s">
        <v>127</v>
      </c>
      <c r="B77" s="208"/>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206" t="s">
        <v>128</v>
      </c>
      <c r="B78" s="206"/>
      <c r="C78" s="27">
        <v>70</v>
      </c>
      <c r="D78" s="132">
        <v>44288720</v>
      </c>
      <c r="E78" s="132">
        <v>545037080</v>
      </c>
      <c r="F78" s="40">
        <f t="shared" si="14"/>
        <v>589325800</v>
      </c>
      <c r="G78" s="132">
        <v>44288720</v>
      </c>
      <c r="H78" s="132">
        <v>545037080</v>
      </c>
      <c r="I78" s="40">
        <f t="shared" si="16"/>
        <v>589325800</v>
      </c>
    </row>
    <row r="79" spans="1:9" x14ac:dyDescent="0.25">
      <c r="A79" s="206" t="s">
        <v>129</v>
      </c>
      <c r="B79" s="206"/>
      <c r="C79" s="27">
        <v>71</v>
      </c>
      <c r="D79" s="132">
        <v>0</v>
      </c>
      <c r="E79" s="132">
        <v>0</v>
      </c>
      <c r="F79" s="40">
        <f t="shared" si="14"/>
        <v>0</v>
      </c>
      <c r="G79" s="132">
        <v>0</v>
      </c>
      <c r="H79" s="132">
        <v>0</v>
      </c>
      <c r="I79" s="40">
        <f t="shared" si="16"/>
        <v>0</v>
      </c>
    </row>
    <row r="80" spans="1:9" x14ac:dyDescent="0.25">
      <c r="A80" s="209" t="s">
        <v>130</v>
      </c>
      <c r="B80" s="206"/>
      <c r="C80" s="27">
        <v>72</v>
      </c>
      <c r="D80" s="132">
        <v>0</v>
      </c>
      <c r="E80" s="132">
        <v>681482525</v>
      </c>
      <c r="F80" s="40">
        <f t="shared" si="14"/>
        <v>681482525</v>
      </c>
      <c r="G80" s="132">
        <v>0</v>
      </c>
      <c r="H80" s="132">
        <v>681482525</v>
      </c>
      <c r="I80" s="40">
        <f t="shared" si="16"/>
        <v>681482525</v>
      </c>
    </row>
    <row r="81" spans="1:9" x14ac:dyDescent="0.25">
      <c r="A81" s="207" t="s">
        <v>131</v>
      </c>
      <c r="B81" s="208"/>
      <c r="C81" s="26">
        <v>73</v>
      </c>
      <c r="D81" s="40">
        <f>D82+D83+D84</f>
        <v>147476155</v>
      </c>
      <c r="E81" s="40">
        <f>E82+E83+E84</f>
        <v>548957110</v>
      </c>
      <c r="F81" s="40">
        <f t="shared" si="14"/>
        <v>696433265</v>
      </c>
      <c r="G81" s="40">
        <f t="shared" ref="G81:H81" si="17">G82+G83+G84</f>
        <v>-39737031</v>
      </c>
      <c r="H81" s="40">
        <f t="shared" si="17"/>
        <v>301615424</v>
      </c>
      <c r="I81" s="40">
        <f t="shared" si="16"/>
        <v>261878393</v>
      </c>
    </row>
    <row r="82" spans="1:9" x14ac:dyDescent="0.25">
      <c r="A82" s="206" t="s">
        <v>132</v>
      </c>
      <c r="B82" s="206"/>
      <c r="C82" s="27">
        <v>74</v>
      </c>
      <c r="D82" s="132">
        <v>0</v>
      </c>
      <c r="E82" s="132">
        <v>106333697</v>
      </c>
      <c r="F82" s="40">
        <f t="shared" si="14"/>
        <v>106333697</v>
      </c>
      <c r="G82" s="132">
        <v>0</v>
      </c>
      <c r="H82" s="132">
        <v>105499095</v>
      </c>
      <c r="I82" s="40">
        <f t="shared" si="16"/>
        <v>105499095</v>
      </c>
    </row>
    <row r="83" spans="1:9" x14ac:dyDescent="0.25">
      <c r="A83" s="206" t="s">
        <v>133</v>
      </c>
      <c r="B83" s="206"/>
      <c r="C83" s="27">
        <v>75</v>
      </c>
      <c r="D83" s="132">
        <v>147476155</v>
      </c>
      <c r="E83" s="132">
        <v>442457823</v>
      </c>
      <c r="F83" s="40">
        <f t="shared" si="14"/>
        <v>589933978</v>
      </c>
      <c r="G83" s="132">
        <v>-39737031</v>
      </c>
      <c r="H83" s="132">
        <v>195950739</v>
      </c>
      <c r="I83" s="40">
        <f t="shared" si="16"/>
        <v>156213708</v>
      </c>
    </row>
    <row r="84" spans="1:9" x14ac:dyDescent="0.25">
      <c r="A84" s="206" t="s">
        <v>134</v>
      </c>
      <c r="B84" s="206"/>
      <c r="C84" s="27">
        <v>76</v>
      </c>
      <c r="D84" s="132">
        <v>0</v>
      </c>
      <c r="E84" s="132">
        <v>165590</v>
      </c>
      <c r="F84" s="40">
        <f t="shared" si="14"/>
        <v>165590</v>
      </c>
      <c r="G84" s="132">
        <v>0</v>
      </c>
      <c r="H84" s="132">
        <v>165590</v>
      </c>
      <c r="I84" s="40">
        <f t="shared" si="16"/>
        <v>165590</v>
      </c>
    </row>
    <row r="85" spans="1:9" x14ac:dyDescent="0.25">
      <c r="A85" s="207" t="s">
        <v>135</v>
      </c>
      <c r="B85" s="208"/>
      <c r="C85" s="26">
        <v>77</v>
      </c>
      <c r="D85" s="40">
        <f>D86+D87+D88</f>
        <v>85295937</v>
      </c>
      <c r="E85" s="40">
        <f>E86+E87+E88</f>
        <v>316742638</v>
      </c>
      <c r="F85" s="40">
        <f t="shared" si="14"/>
        <v>402038575</v>
      </c>
      <c r="G85" s="40">
        <f t="shared" ref="G85:H85" si="18">G86+G87+G88</f>
        <v>85295937</v>
      </c>
      <c r="H85" s="40">
        <f t="shared" si="18"/>
        <v>316742638</v>
      </c>
      <c r="I85" s="40">
        <f t="shared" si="16"/>
        <v>402038575</v>
      </c>
    </row>
    <row r="86" spans="1:9" x14ac:dyDescent="0.25">
      <c r="A86" s="206" t="s">
        <v>136</v>
      </c>
      <c r="B86" s="206"/>
      <c r="C86" s="27">
        <v>78</v>
      </c>
      <c r="D86" s="132">
        <v>2214436</v>
      </c>
      <c r="E86" s="132">
        <v>27864354</v>
      </c>
      <c r="F86" s="40">
        <f t="shared" si="14"/>
        <v>30078790</v>
      </c>
      <c r="G86" s="132">
        <v>2214436</v>
      </c>
      <c r="H86" s="132">
        <v>27864354</v>
      </c>
      <c r="I86" s="40">
        <f t="shared" si="16"/>
        <v>30078790</v>
      </c>
    </row>
    <row r="87" spans="1:9" x14ac:dyDescent="0.25">
      <c r="A87" s="206" t="s">
        <v>137</v>
      </c>
      <c r="B87" s="206"/>
      <c r="C87" s="27">
        <v>79</v>
      </c>
      <c r="D87" s="132">
        <v>7581501</v>
      </c>
      <c r="E87" s="132">
        <v>139638499</v>
      </c>
      <c r="F87" s="40">
        <f t="shared" si="14"/>
        <v>147220000</v>
      </c>
      <c r="G87" s="132">
        <v>7581501</v>
      </c>
      <c r="H87" s="132">
        <v>139638499</v>
      </c>
      <c r="I87" s="40">
        <f t="shared" si="16"/>
        <v>147220000</v>
      </c>
    </row>
    <row r="88" spans="1:9" x14ac:dyDescent="0.25">
      <c r="A88" s="206" t="s">
        <v>138</v>
      </c>
      <c r="B88" s="206"/>
      <c r="C88" s="27">
        <v>80</v>
      </c>
      <c r="D88" s="132">
        <v>75500000</v>
      </c>
      <c r="E88" s="132">
        <v>149239785</v>
      </c>
      <c r="F88" s="40">
        <f t="shared" si="14"/>
        <v>224739785</v>
      </c>
      <c r="G88" s="132">
        <v>75500000</v>
      </c>
      <c r="H88" s="132">
        <v>149239785</v>
      </c>
      <c r="I88" s="40">
        <f t="shared" si="16"/>
        <v>224739785</v>
      </c>
    </row>
    <row r="89" spans="1:9" x14ac:dyDescent="0.25">
      <c r="A89" s="207" t="s">
        <v>139</v>
      </c>
      <c r="B89" s="208"/>
      <c r="C89" s="26">
        <v>81</v>
      </c>
      <c r="D89" s="40">
        <f>D90+D91</f>
        <v>252230964</v>
      </c>
      <c r="E89" s="40">
        <f>E90+E91</f>
        <v>1617294890</v>
      </c>
      <c r="F89" s="40">
        <f t="shared" si="14"/>
        <v>1869525854</v>
      </c>
      <c r="G89" s="40">
        <f t="shared" ref="G89:H89" si="19">G90+G91</f>
        <v>266019895</v>
      </c>
      <c r="H89" s="40">
        <f t="shared" si="19"/>
        <v>1966883146</v>
      </c>
      <c r="I89" s="40">
        <f t="shared" si="16"/>
        <v>2232903041</v>
      </c>
    </row>
    <row r="90" spans="1:9" x14ac:dyDescent="0.25">
      <c r="A90" s="206" t="s">
        <v>140</v>
      </c>
      <c r="B90" s="206"/>
      <c r="C90" s="27">
        <v>82</v>
      </c>
      <c r="D90" s="132">
        <v>252230964</v>
      </c>
      <c r="E90" s="132">
        <v>1617294890</v>
      </c>
      <c r="F90" s="40">
        <f t="shared" si="14"/>
        <v>1869525854</v>
      </c>
      <c r="G90" s="132">
        <v>266019895</v>
      </c>
      <c r="H90" s="132">
        <v>1966883146</v>
      </c>
      <c r="I90" s="40">
        <f t="shared" si="16"/>
        <v>2232903041</v>
      </c>
    </row>
    <row r="91" spans="1:9" x14ac:dyDescent="0.25">
      <c r="A91" s="206" t="s">
        <v>141</v>
      </c>
      <c r="B91" s="206"/>
      <c r="C91" s="27">
        <v>83</v>
      </c>
      <c r="D91" s="132">
        <v>0</v>
      </c>
      <c r="E91" s="132">
        <v>0</v>
      </c>
      <c r="F91" s="40">
        <f t="shared" si="14"/>
        <v>0</v>
      </c>
      <c r="G91" s="132">
        <v>0</v>
      </c>
      <c r="H91" s="132">
        <v>0</v>
      </c>
      <c r="I91" s="40">
        <f t="shared" si="16"/>
        <v>0</v>
      </c>
    </row>
    <row r="92" spans="1:9" x14ac:dyDescent="0.25">
      <c r="A92" s="207" t="s">
        <v>142</v>
      </c>
      <c r="B92" s="208"/>
      <c r="C92" s="26">
        <v>84</v>
      </c>
      <c r="D92" s="40">
        <f>D93+D94</f>
        <v>13335331</v>
      </c>
      <c r="E92" s="40">
        <f>E93+E94</f>
        <v>349007015</v>
      </c>
      <c r="F92" s="40">
        <f t="shared" si="14"/>
        <v>362342346</v>
      </c>
      <c r="G92" s="40">
        <f t="shared" ref="G92:H92" si="20">G93+G94</f>
        <v>31837115</v>
      </c>
      <c r="H92" s="40">
        <f t="shared" si="20"/>
        <v>189881683</v>
      </c>
      <c r="I92" s="40">
        <f t="shared" si="16"/>
        <v>221718798</v>
      </c>
    </row>
    <row r="93" spans="1:9" x14ac:dyDescent="0.25">
      <c r="A93" s="206" t="s">
        <v>143</v>
      </c>
      <c r="B93" s="206"/>
      <c r="C93" s="27">
        <v>85</v>
      </c>
      <c r="D93" s="132">
        <v>13335331</v>
      </c>
      <c r="E93" s="132">
        <v>349007015</v>
      </c>
      <c r="F93" s="40">
        <f t="shared" si="14"/>
        <v>362342346</v>
      </c>
      <c r="G93" s="132">
        <v>31837115</v>
      </c>
      <c r="H93" s="132">
        <v>189881683</v>
      </c>
      <c r="I93" s="40">
        <f t="shared" si="16"/>
        <v>221718798</v>
      </c>
    </row>
    <row r="94" spans="1:9" x14ac:dyDescent="0.25">
      <c r="A94" s="206" t="s">
        <v>144</v>
      </c>
      <c r="B94" s="206"/>
      <c r="C94" s="27">
        <v>86</v>
      </c>
      <c r="D94" s="132">
        <v>0</v>
      </c>
      <c r="E94" s="132">
        <v>0</v>
      </c>
      <c r="F94" s="40">
        <f t="shared" si="14"/>
        <v>0</v>
      </c>
      <c r="G94" s="132">
        <v>0</v>
      </c>
      <c r="H94" s="132">
        <v>0</v>
      </c>
      <c r="I94" s="40">
        <f t="shared" si="16"/>
        <v>0</v>
      </c>
    </row>
    <row r="95" spans="1:9" x14ac:dyDescent="0.25">
      <c r="A95" s="209" t="s">
        <v>145</v>
      </c>
      <c r="B95" s="206"/>
      <c r="C95" s="27">
        <v>87</v>
      </c>
      <c r="D95" s="132">
        <v>0</v>
      </c>
      <c r="E95" s="132">
        <v>0</v>
      </c>
      <c r="F95" s="40">
        <f t="shared" si="14"/>
        <v>0</v>
      </c>
      <c r="G95" s="132">
        <v>0</v>
      </c>
      <c r="H95" s="132">
        <v>0</v>
      </c>
      <c r="I95" s="40">
        <f t="shared" si="16"/>
        <v>0</v>
      </c>
    </row>
    <row r="96" spans="1:9" x14ac:dyDescent="0.25">
      <c r="A96" s="209" t="s">
        <v>146</v>
      </c>
      <c r="B96" s="206"/>
      <c r="C96" s="27">
        <v>88</v>
      </c>
      <c r="D96" s="132">
        <v>821750</v>
      </c>
      <c r="E96" s="132">
        <v>9349523</v>
      </c>
      <c r="F96" s="40">
        <f t="shared" si="14"/>
        <v>10171273</v>
      </c>
      <c r="G96" s="132">
        <v>868487</v>
      </c>
      <c r="H96" s="132">
        <v>9221467</v>
      </c>
      <c r="I96" s="40">
        <f t="shared" si="16"/>
        <v>10089954</v>
      </c>
    </row>
    <row r="97" spans="1:9" x14ac:dyDescent="0.25">
      <c r="A97" s="207" t="s">
        <v>147</v>
      </c>
      <c r="B97" s="208"/>
      <c r="C97" s="26">
        <v>89</v>
      </c>
      <c r="D97" s="40">
        <f>D98+D99+D100+D101+D102+D103</f>
        <v>3235659788</v>
      </c>
      <c r="E97" s="40">
        <f>E98+E99+E100+E101+E102+E103</f>
        <v>4396227440</v>
      </c>
      <c r="F97" s="40">
        <f t="shared" si="14"/>
        <v>7631887228</v>
      </c>
      <c r="G97" s="40">
        <f t="shared" ref="G97:H97" si="21">G98+G99+G100+G101+G102+G103</f>
        <v>3298974945</v>
      </c>
      <c r="H97" s="40">
        <f t="shared" si="21"/>
        <v>4909034985</v>
      </c>
      <c r="I97" s="40">
        <f t="shared" si="16"/>
        <v>8208009930</v>
      </c>
    </row>
    <row r="98" spans="1:9" x14ac:dyDescent="0.25">
      <c r="A98" s="206" t="s">
        <v>148</v>
      </c>
      <c r="B98" s="206"/>
      <c r="C98" s="27">
        <v>90</v>
      </c>
      <c r="D98" s="132">
        <v>6639516</v>
      </c>
      <c r="E98" s="132">
        <v>1494855949</v>
      </c>
      <c r="F98" s="40">
        <f t="shared" si="14"/>
        <v>1501495465</v>
      </c>
      <c r="G98" s="132">
        <v>6527016</v>
      </c>
      <c r="H98" s="132">
        <v>1940974197</v>
      </c>
      <c r="I98" s="40">
        <f t="shared" si="16"/>
        <v>1947501213</v>
      </c>
    </row>
    <row r="99" spans="1:9" x14ac:dyDescent="0.25">
      <c r="A99" s="206" t="s">
        <v>149</v>
      </c>
      <c r="B99" s="206"/>
      <c r="C99" s="27">
        <v>91</v>
      </c>
      <c r="D99" s="132">
        <v>3126810816</v>
      </c>
      <c r="E99" s="132">
        <v>6553376</v>
      </c>
      <c r="F99" s="40">
        <f t="shared" si="14"/>
        <v>3133364192</v>
      </c>
      <c r="G99" s="132">
        <v>3187671787</v>
      </c>
      <c r="H99" s="132">
        <v>4842794</v>
      </c>
      <c r="I99" s="40">
        <f t="shared" si="16"/>
        <v>3192514581</v>
      </c>
    </row>
    <row r="100" spans="1:9" x14ac:dyDescent="0.25">
      <c r="A100" s="206" t="s">
        <v>150</v>
      </c>
      <c r="B100" s="206"/>
      <c r="C100" s="27">
        <v>92</v>
      </c>
      <c r="D100" s="132">
        <v>102209456</v>
      </c>
      <c r="E100" s="132">
        <v>2847892563</v>
      </c>
      <c r="F100" s="40">
        <f t="shared" si="14"/>
        <v>2950102019</v>
      </c>
      <c r="G100" s="132">
        <v>102663529</v>
      </c>
      <c r="H100" s="132">
        <v>2917892818</v>
      </c>
      <c r="I100" s="40">
        <f t="shared" si="16"/>
        <v>3020556347</v>
      </c>
    </row>
    <row r="101" spans="1:9" x14ac:dyDescent="0.25">
      <c r="A101" s="206" t="s">
        <v>151</v>
      </c>
      <c r="B101" s="206"/>
      <c r="C101" s="27">
        <v>93</v>
      </c>
      <c r="D101" s="132">
        <v>0</v>
      </c>
      <c r="E101" s="132">
        <v>24175940</v>
      </c>
      <c r="F101" s="40">
        <f t="shared" si="14"/>
        <v>24175940</v>
      </c>
      <c r="G101" s="132">
        <v>0</v>
      </c>
      <c r="H101" s="132">
        <v>24910367</v>
      </c>
      <c r="I101" s="40">
        <f t="shared" si="16"/>
        <v>24910367</v>
      </c>
    </row>
    <row r="102" spans="1:9" x14ac:dyDescent="0.25">
      <c r="A102" s="206" t="s">
        <v>152</v>
      </c>
      <c r="B102" s="206"/>
      <c r="C102" s="27">
        <v>94</v>
      </c>
      <c r="D102" s="132">
        <v>0</v>
      </c>
      <c r="E102" s="132">
        <v>7055533</v>
      </c>
      <c r="F102" s="40">
        <f t="shared" si="14"/>
        <v>7055533</v>
      </c>
      <c r="G102" s="132">
        <v>0</v>
      </c>
      <c r="H102" s="132">
        <v>7055533</v>
      </c>
      <c r="I102" s="40">
        <f t="shared" si="16"/>
        <v>7055533</v>
      </c>
    </row>
    <row r="103" spans="1:9" x14ac:dyDescent="0.25">
      <c r="A103" s="206" t="s">
        <v>153</v>
      </c>
      <c r="B103" s="206"/>
      <c r="C103" s="27">
        <v>95</v>
      </c>
      <c r="D103" s="132">
        <v>0</v>
      </c>
      <c r="E103" s="132">
        <v>15694079</v>
      </c>
      <c r="F103" s="40">
        <f t="shared" si="14"/>
        <v>15694079</v>
      </c>
      <c r="G103" s="132">
        <v>2112613</v>
      </c>
      <c r="H103" s="132">
        <v>13359276</v>
      </c>
      <c r="I103" s="40">
        <f t="shared" si="16"/>
        <v>15471889</v>
      </c>
    </row>
    <row r="104" spans="1:9" ht="28.5" customHeight="1" x14ac:dyDescent="0.25">
      <c r="A104" s="209" t="s">
        <v>154</v>
      </c>
      <c r="B104" s="206"/>
      <c r="C104" s="27">
        <v>96</v>
      </c>
      <c r="D104" s="132">
        <v>376481979</v>
      </c>
      <c r="E104" s="132">
        <v>0</v>
      </c>
      <c r="F104" s="40">
        <f t="shared" si="14"/>
        <v>376481979</v>
      </c>
      <c r="G104" s="132">
        <v>297476511</v>
      </c>
      <c r="H104" s="132">
        <v>0</v>
      </c>
      <c r="I104" s="40">
        <f t="shared" si="16"/>
        <v>297476511</v>
      </c>
    </row>
    <row r="105" spans="1:9" x14ac:dyDescent="0.25">
      <c r="A105" s="207" t="s">
        <v>155</v>
      </c>
      <c r="B105" s="208"/>
      <c r="C105" s="26">
        <v>97</v>
      </c>
      <c r="D105" s="40">
        <f>D106+D107</f>
        <v>4397636</v>
      </c>
      <c r="E105" s="40">
        <f>E106+E107</f>
        <v>66183483</v>
      </c>
      <c r="F105" s="40">
        <f t="shared" si="14"/>
        <v>70581119</v>
      </c>
      <c r="G105" s="40">
        <f t="shared" ref="G105:H105" si="22">G106+G107</f>
        <v>2985437</v>
      </c>
      <c r="H105" s="40">
        <f t="shared" si="22"/>
        <v>52427987</v>
      </c>
      <c r="I105" s="40">
        <f t="shared" si="16"/>
        <v>55413424</v>
      </c>
    </row>
    <row r="106" spans="1:9" x14ac:dyDescent="0.25">
      <c r="A106" s="218" t="s">
        <v>156</v>
      </c>
      <c r="B106" s="218"/>
      <c r="C106" s="27">
        <v>98</v>
      </c>
      <c r="D106" s="132">
        <v>3994621</v>
      </c>
      <c r="E106" s="132">
        <v>63595466</v>
      </c>
      <c r="F106" s="40">
        <f t="shared" si="14"/>
        <v>67590087</v>
      </c>
      <c r="G106" s="132">
        <v>2768114</v>
      </c>
      <c r="H106" s="132">
        <v>49803210</v>
      </c>
      <c r="I106" s="40">
        <f t="shared" si="16"/>
        <v>52571324</v>
      </c>
    </row>
    <row r="107" spans="1:9" x14ac:dyDescent="0.25">
      <c r="A107" s="206" t="s">
        <v>157</v>
      </c>
      <c r="B107" s="206"/>
      <c r="C107" s="27">
        <v>99</v>
      </c>
      <c r="D107" s="132">
        <v>403015</v>
      </c>
      <c r="E107" s="132">
        <v>2588017</v>
      </c>
      <c r="F107" s="40">
        <f t="shared" si="14"/>
        <v>2991032</v>
      </c>
      <c r="G107" s="132">
        <v>217323</v>
      </c>
      <c r="H107" s="132">
        <v>2624777</v>
      </c>
      <c r="I107" s="40">
        <f t="shared" si="16"/>
        <v>2842100</v>
      </c>
    </row>
    <row r="108" spans="1:9" x14ac:dyDescent="0.25">
      <c r="A108" s="207" t="s">
        <v>158</v>
      </c>
      <c r="B108" s="208"/>
      <c r="C108" s="26">
        <v>100</v>
      </c>
      <c r="D108" s="40">
        <f>D109+D110</f>
        <v>30065787</v>
      </c>
      <c r="E108" s="40">
        <f>E109+E110</f>
        <v>192016345</v>
      </c>
      <c r="F108" s="40">
        <f t="shared" si="14"/>
        <v>222082132</v>
      </c>
      <c r="G108" s="40">
        <f t="shared" ref="G108:H108" si="23">G109+G110</f>
        <v>-1607463</v>
      </c>
      <c r="H108" s="40">
        <f t="shared" si="23"/>
        <v>147674876</v>
      </c>
      <c r="I108" s="40">
        <f t="shared" si="16"/>
        <v>146067413</v>
      </c>
    </row>
    <row r="109" spans="1:9" x14ac:dyDescent="0.25">
      <c r="A109" s="206" t="s">
        <v>159</v>
      </c>
      <c r="B109" s="206"/>
      <c r="C109" s="27">
        <v>101</v>
      </c>
      <c r="D109" s="132">
        <v>28818637</v>
      </c>
      <c r="E109" s="132">
        <v>154880088</v>
      </c>
      <c r="F109" s="40">
        <f t="shared" si="14"/>
        <v>183698725</v>
      </c>
      <c r="G109" s="132">
        <v>-9141222</v>
      </c>
      <c r="H109" s="132">
        <v>105298502</v>
      </c>
      <c r="I109" s="40">
        <f t="shared" si="16"/>
        <v>96157280</v>
      </c>
    </row>
    <row r="110" spans="1:9" x14ac:dyDescent="0.25">
      <c r="A110" s="206" t="s">
        <v>160</v>
      </c>
      <c r="B110" s="206"/>
      <c r="C110" s="27">
        <v>102</v>
      </c>
      <c r="D110" s="132">
        <v>1247150</v>
      </c>
      <c r="E110" s="132">
        <v>37136257</v>
      </c>
      <c r="F110" s="40">
        <f t="shared" si="14"/>
        <v>38383407</v>
      </c>
      <c r="G110" s="132">
        <v>7533759</v>
      </c>
      <c r="H110" s="132">
        <v>42376374</v>
      </c>
      <c r="I110" s="40">
        <f t="shared" si="16"/>
        <v>49910133</v>
      </c>
    </row>
    <row r="111" spans="1:9" x14ac:dyDescent="0.25">
      <c r="A111" s="209" t="s">
        <v>161</v>
      </c>
      <c r="B111" s="206"/>
      <c r="C111" s="27">
        <v>103</v>
      </c>
      <c r="D111" s="132">
        <v>0</v>
      </c>
      <c r="E111" s="132">
        <v>0</v>
      </c>
      <c r="F111" s="40">
        <f t="shared" si="14"/>
        <v>0</v>
      </c>
      <c r="G111" s="132">
        <v>0</v>
      </c>
      <c r="H111" s="132">
        <v>0</v>
      </c>
      <c r="I111" s="40">
        <f t="shared" si="16"/>
        <v>0</v>
      </c>
    </row>
    <row r="112" spans="1:9" x14ac:dyDescent="0.25">
      <c r="A112" s="207" t="s">
        <v>162</v>
      </c>
      <c r="B112" s="208"/>
      <c r="C112" s="26">
        <v>104</v>
      </c>
      <c r="D112" s="40">
        <f>D113+D114+D115</f>
        <v>24048547</v>
      </c>
      <c r="E112" s="40">
        <f>E113+E114+E115</f>
        <v>394592699</v>
      </c>
      <c r="F112" s="40">
        <f t="shared" si="14"/>
        <v>418641246</v>
      </c>
      <c r="G112" s="40">
        <f t="shared" ref="G112:H112" si="24">G113+G114+G115</f>
        <v>3950031</v>
      </c>
      <c r="H112" s="40">
        <f t="shared" si="24"/>
        <v>344733751</v>
      </c>
      <c r="I112" s="40">
        <f t="shared" si="16"/>
        <v>348683782</v>
      </c>
    </row>
    <row r="113" spans="1:9" x14ac:dyDescent="0.25">
      <c r="A113" s="206" t="s">
        <v>163</v>
      </c>
      <c r="B113" s="206"/>
      <c r="C113" s="27">
        <v>105</v>
      </c>
      <c r="D113" s="132">
        <v>0</v>
      </c>
      <c r="E113" s="132">
        <v>2647724</v>
      </c>
      <c r="F113" s="40">
        <f t="shared" si="14"/>
        <v>2647724</v>
      </c>
      <c r="G113" s="132">
        <v>0</v>
      </c>
      <c r="H113" s="132">
        <v>2138362</v>
      </c>
      <c r="I113" s="40">
        <f t="shared" si="16"/>
        <v>2138362</v>
      </c>
    </row>
    <row r="114" spans="1:9" x14ac:dyDescent="0.25">
      <c r="A114" s="206" t="s">
        <v>164</v>
      </c>
      <c r="B114" s="206"/>
      <c r="C114" s="27">
        <v>106</v>
      </c>
      <c r="D114" s="132">
        <v>0</v>
      </c>
      <c r="E114" s="132">
        <v>0</v>
      </c>
      <c r="F114" s="40">
        <f t="shared" si="14"/>
        <v>0</v>
      </c>
      <c r="G114" s="132">
        <v>0</v>
      </c>
      <c r="H114" s="132">
        <v>0</v>
      </c>
      <c r="I114" s="40">
        <f t="shared" si="16"/>
        <v>0</v>
      </c>
    </row>
    <row r="115" spans="1:9" x14ac:dyDescent="0.25">
      <c r="A115" s="206" t="s">
        <v>165</v>
      </c>
      <c r="B115" s="206"/>
      <c r="C115" s="27">
        <v>107</v>
      </c>
      <c r="D115" s="132">
        <v>24048547</v>
      </c>
      <c r="E115" s="132">
        <v>391944975</v>
      </c>
      <c r="F115" s="40">
        <f t="shared" si="14"/>
        <v>415993522</v>
      </c>
      <c r="G115" s="132">
        <v>3950031</v>
      </c>
      <c r="H115" s="132">
        <v>342595389</v>
      </c>
      <c r="I115" s="40">
        <f t="shared" si="16"/>
        <v>346545420</v>
      </c>
    </row>
    <row r="116" spans="1:9" x14ac:dyDescent="0.25">
      <c r="A116" s="207" t="s">
        <v>166</v>
      </c>
      <c r="B116" s="208"/>
      <c r="C116" s="26">
        <v>108</v>
      </c>
      <c r="D116" s="40">
        <f>D117+D118+D119+D120</f>
        <v>72602199</v>
      </c>
      <c r="E116" s="40">
        <f>E117+E118+E119+E120</f>
        <v>388044337</v>
      </c>
      <c r="F116" s="40">
        <f t="shared" si="14"/>
        <v>460646536</v>
      </c>
      <c r="G116" s="40">
        <f t="shared" ref="G116:H116" si="25">G117+G118+G119+G120</f>
        <v>101370477</v>
      </c>
      <c r="H116" s="40">
        <f t="shared" si="25"/>
        <v>487166957</v>
      </c>
      <c r="I116" s="40">
        <f t="shared" si="16"/>
        <v>588537434</v>
      </c>
    </row>
    <row r="117" spans="1:9" x14ac:dyDescent="0.25">
      <c r="A117" s="206" t="s">
        <v>167</v>
      </c>
      <c r="B117" s="206"/>
      <c r="C117" s="27">
        <v>109</v>
      </c>
      <c r="D117" s="132">
        <v>2592849</v>
      </c>
      <c r="E117" s="132">
        <v>101831575</v>
      </c>
      <c r="F117" s="40">
        <f t="shared" si="14"/>
        <v>104424424</v>
      </c>
      <c r="G117" s="132">
        <v>3645712</v>
      </c>
      <c r="H117" s="132">
        <v>110119498</v>
      </c>
      <c r="I117" s="40">
        <f t="shared" si="16"/>
        <v>113765210</v>
      </c>
    </row>
    <row r="118" spans="1:9" x14ac:dyDescent="0.25">
      <c r="A118" s="206" t="s">
        <v>168</v>
      </c>
      <c r="B118" s="206"/>
      <c r="C118" s="27">
        <v>110</v>
      </c>
      <c r="D118" s="132">
        <v>18567</v>
      </c>
      <c r="E118" s="132">
        <v>116272399</v>
      </c>
      <c r="F118" s="40">
        <f t="shared" si="14"/>
        <v>116290966</v>
      </c>
      <c r="G118" s="132">
        <v>18683</v>
      </c>
      <c r="H118" s="132">
        <v>206801355</v>
      </c>
      <c r="I118" s="40">
        <f t="shared" si="16"/>
        <v>206820038</v>
      </c>
    </row>
    <row r="119" spans="1:9" x14ac:dyDescent="0.25">
      <c r="A119" s="206" t="s">
        <v>169</v>
      </c>
      <c r="B119" s="206"/>
      <c r="C119" s="27">
        <v>111</v>
      </c>
      <c r="D119" s="132">
        <v>0</v>
      </c>
      <c r="E119" s="132">
        <v>11819</v>
      </c>
      <c r="F119" s="40">
        <f t="shared" si="14"/>
        <v>11819</v>
      </c>
      <c r="G119" s="132">
        <v>0</v>
      </c>
      <c r="H119" s="132">
        <v>8414</v>
      </c>
      <c r="I119" s="40">
        <f t="shared" si="16"/>
        <v>8414</v>
      </c>
    </row>
    <row r="120" spans="1:9" x14ac:dyDescent="0.25">
      <c r="A120" s="206" t="s">
        <v>170</v>
      </c>
      <c r="B120" s="206"/>
      <c r="C120" s="27">
        <v>112</v>
      </c>
      <c r="D120" s="132">
        <v>69990783</v>
      </c>
      <c r="E120" s="132">
        <v>169928544</v>
      </c>
      <c r="F120" s="40">
        <f t="shared" si="14"/>
        <v>239919327</v>
      </c>
      <c r="G120" s="132">
        <v>97706082</v>
      </c>
      <c r="H120" s="132">
        <v>170237690</v>
      </c>
      <c r="I120" s="40">
        <f t="shared" si="16"/>
        <v>267943772</v>
      </c>
    </row>
    <row r="121" spans="1:9" ht="22.5" customHeight="1" x14ac:dyDescent="0.25">
      <c r="A121" s="207" t="s">
        <v>171</v>
      </c>
      <c r="B121" s="208"/>
      <c r="C121" s="26">
        <v>113</v>
      </c>
      <c r="D121" s="40">
        <f>D122+D123</f>
        <v>30605868</v>
      </c>
      <c r="E121" s="40">
        <f>E122+E123</f>
        <v>268563047</v>
      </c>
      <c r="F121" s="40">
        <f t="shared" si="14"/>
        <v>299168915</v>
      </c>
      <c r="G121" s="40">
        <f t="shared" ref="G121:H121" si="26">G122+G123</f>
        <v>9359921</v>
      </c>
      <c r="H121" s="40">
        <f t="shared" si="26"/>
        <v>342959480</v>
      </c>
      <c r="I121" s="40">
        <f t="shared" si="16"/>
        <v>352319401</v>
      </c>
    </row>
    <row r="122" spans="1:9" x14ac:dyDescent="0.25">
      <c r="A122" s="206" t="s">
        <v>172</v>
      </c>
      <c r="B122" s="206"/>
      <c r="C122" s="27">
        <v>114</v>
      </c>
      <c r="D122" s="132">
        <v>0</v>
      </c>
      <c r="E122" s="132">
        <v>8988308</v>
      </c>
      <c r="F122" s="40">
        <f t="shared" si="14"/>
        <v>8988308</v>
      </c>
      <c r="G122" s="132">
        <v>0</v>
      </c>
      <c r="H122" s="132">
        <v>24715646</v>
      </c>
      <c r="I122" s="40">
        <f t="shared" si="16"/>
        <v>24715646</v>
      </c>
    </row>
    <row r="123" spans="1:9" x14ac:dyDescent="0.25">
      <c r="A123" s="206" t="s">
        <v>173</v>
      </c>
      <c r="B123" s="206"/>
      <c r="C123" s="27">
        <v>115</v>
      </c>
      <c r="D123" s="132">
        <v>30605868</v>
      </c>
      <c r="E123" s="132">
        <v>259574739</v>
      </c>
      <c r="F123" s="40">
        <f t="shared" si="14"/>
        <v>290180607</v>
      </c>
      <c r="G123" s="132">
        <v>9359921</v>
      </c>
      <c r="H123" s="132">
        <v>318243834</v>
      </c>
      <c r="I123" s="40">
        <f t="shared" si="16"/>
        <v>327603755</v>
      </c>
    </row>
    <row r="124" spans="1:9" x14ac:dyDescent="0.25">
      <c r="A124" s="207" t="s">
        <v>174</v>
      </c>
      <c r="B124" s="208"/>
      <c r="C124" s="26">
        <v>116</v>
      </c>
      <c r="D124" s="40">
        <f>D95++D96+D97+D104+D105+D108+D111+D112+D116+D121+D76</f>
        <v>4317310661</v>
      </c>
      <c r="E124" s="40">
        <f>E95++E96+E97+E104+E105+E108+E111+E112+E116+E121+E76</f>
        <v>9773498132</v>
      </c>
      <c r="F124" s="40">
        <f t="shared" si="14"/>
        <v>14090808793</v>
      </c>
      <c r="G124" s="40">
        <f t="shared" ref="G124:H124" si="27">G95++G96+G97+G104+G105+G108+G111+G112+G116+G121+G76</f>
        <v>4101082982</v>
      </c>
      <c r="H124" s="40">
        <f t="shared" si="27"/>
        <v>10294861999</v>
      </c>
      <c r="I124" s="40">
        <f t="shared" si="16"/>
        <v>14395944981</v>
      </c>
    </row>
    <row r="125" spans="1:9" x14ac:dyDescent="0.25">
      <c r="A125" s="209" t="s">
        <v>175</v>
      </c>
      <c r="B125" s="206"/>
      <c r="C125" s="27">
        <v>117</v>
      </c>
      <c r="D125" s="132">
        <v>298481477</v>
      </c>
      <c r="E125" s="132">
        <v>3175257358</v>
      </c>
      <c r="F125" s="40">
        <f t="shared" si="14"/>
        <v>3473738835</v>
      </c>
      <c r="G125" s="132">
        <v>302718927</v>
      </c>
      <c r="H125" s="132">
        <v>3082548718</v>
      </c>
      <c r="I125" s="40">
        <f t="shared" si="16"/>
        <v>3385267645</v>
      </c>
    </row>
  </sheetData>
  <sheetProtection algorithmName="SHA-512" hashValue="R6mGkNcAxec3U9C7k4zMTCLwO6y+b3vRTbvoyfM6nLzpZu4YH6avfYHRelf33FX0Bjjm6iQowiOcaCfWY4yEkQ==" saltValue="N6MOF1MUWqBzyHNPpBUbQg==" spinCount="100000" sheet="1" objects="1" scenarios="1"/>
  <mergeCells count="126">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 ref="A41:B41"/>
    <mergeCell ref="A42:B42"/>
    <mergeCell ref="A28:B28"/>
    <mergeCell ref="A29:B29"/>
    <mergeCell ref="A30:B30"/>
    <mergeCell ref="A31:B31"/>
    <mergeCell ref="A32:B32"/>
    <mergeCell ref="A33:B33"/>
    <mergeCell ref="A34:B34"/>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I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s>
  <phoneticPr fontId="4" type="noConversion"/>
  <dataValidations count="4">
    <dataValidation type="whole" operator="notEqual" allowBlank="1" showInputMessage="1" showErrorMessage="1" errorTitle="Invalid entry" error="You can enter only whole numbers (positive or negative) and a zero." sqref="D76:I76 D81:I84 D89:I89 D92:I92" xr:uid="{00000000-0002-0000-0100-000000000000}">
      <formula1>999999999</formula1>
    </dataValidation>
    <dataValidation type="whole" operator="greaterThanOrEqual" allowBlank="1" showErrorMessage="1" errorTitle="Incorrect entry" error="You can enter only positive whole numbers or a zero." sqref="D8:I74" xr:uid="{00000000-0002-0000-0100-000001000000}">
      <formula1>0</formula1>
    </dataValidation>
    <dataValidation type="whole" operator="greaterThanOrEqual" allowBlank="1" showInputMessage="1" showErrorMessage="1" errorTitle="Incorrect entry" error="You can enter only positive whole numbers or a zero." sqref="D95:I125 D93:I93 D90:I90 D85:I88 D77:I80" xr:uid="{00000000-0002-0000-0100-000002000000}">
      <formula1>0</formula1>
    </dataValidation>
    <dataValidation type="whole" operator="lessThanOrEqual" allowBlank="1" showInputMessage="1" showErrorMessage="1" errorTitle="Incorrect entry" error="You can enter only negative whole numbers or a zero." sqref="D91:I91 D94:I94" xr:uid="{00000000-0002-0000-0100-000003000000}">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activeCell="D7" sqref="D7:I86"/>
    </sheetView>
  </sheetViews>
  <sheetFormatPr defaultColWidth="8.88671875" defaultRowHeight="13.2" x14ac:dyDescent="0.25"/>
  <cols>
    <col min="1" max="1" width="26.6640625" style="3" customWidth="1"/>
    <col min="2" max="2" width="15" style="3" customWidth="1"/>
    <col min="3" max="3" width="8.88671875" style="3"/>
    <col min="4" max="4" width="10.44140625" style="12" customWidth="1"/>
    <col min="5" max="6" width="11.6640625" style="12" customWidth="1"/>
    <col min="7" max="7" width="10.44140625" style="12" customWidth="1"/>
    <col min="8" max="9" width="11.6640625" style="12" customWidth="1"/>
    <col min="10" max="10" width="8.88671875" style="3"/>
    <col min="11" max="11" width="14.6640625" style="3" bestFit="1" customWidth="1"/>
    <col min="12" max="13" width="16.33203125" style="3" bestFit="1" customWidth="1"/>
    <col min="14" max="14" width="14.6640625" style="3" bestFit="1" customWidth="1"/>
    <col min="15" max="16" width="11.33203125" style="3" customWidth="1"/>
    <col min="17" max="17" width="12.88671875" style="3" bestFit="1" customWidth="1"/>
    <col min="18" max="18" width="11.88671875" style="3" bestFit="1" customWidth="1"/>
    <col min="19" max="22" width="12.88671875" style="3" bestFit="1" customWidth="1"/>
    <col min="23" max="23" width="13.6640625" style="3" bestFit="1" customWidth="1"/>
    <col min="24" max="16384" width="8.88671875" style="3"/>
  </cols>
  <sheetData>
    <row r="1" spans="1:9" ht="15.6" x14ac:dyDescent="0.25">
      <c r="A1" s="223" t="s">
        <v>176</v>
      </c>
      <c r="B1" s="211"/>
      <c r="C1" s="211"/>
      <c r="D1" s="211"/>
      <c r="E1" s="211"/>
      <c r="F1" s="211"/>
      <c r="G1" s="211"/>
      <c r="H1" s="211"/>
      <c r="I1" s="211"/>
    </row>
    <row r="2" spans="1:9" x14ac:dyDescent="0.25">
      <c r="A2" s="212" t="s">
        <v>567</v>
      </c>
      <c r="B2" s="224"/>
      <c r="C2" s="224"/>
      <c r="D2" s="224"/>
      <c r="E2" s="224"/>
      <c r="F2" s="224"/>
      <c r="G2" s="224"/>
      <c r="H2" s="224"/>
      <c r="I2" s="224"/>
    </row>
    <row r="3" spans="1:9" x14ac:dyDescent="0.25">
      <c r="A3" s="225" t="s">
        <v>177</v>
      </c>
      <c r="B3" s="226"/>
      <c r="C3" s="226"/>
      <c r="D3" s="226"/>
      <c r="E3" s="226"/>
      <c r="F3" s="226"/>
      <c r="G3" s="226"/>
      <c r="H3" s="226"/>
      <c r="I3" s="226"/>
    </row>
    <row r="4" spans="1:9" ht="33.75" customHeight="1" x14ac:dyDescent="0.25">
      <c r="A4" s="227" t="s">
        <v>178</v>
      </c>
      <c r="B4" s="228"/>
      <c r="C4" s="231" t="s">
        <v>179</v>
      </c>
      <c r="D4" s="233" t="s">
        <v>180</v>
      </c>
      <c r="E4" s="234"/>
      <c r="F4" s="235"/>
      <c r="G4" s="233" t="s">
        <v>181</v>
      </c>
      <c r="H4" s="234"/>
      <c r="I4" s="235"/>
    </row>
    <row r="5" spans="1:9" ht="24" customHeight="1" thickBot="1" x14ac:dyDescent="0.3">
      <c r="A5" s="229"/>
      <c r="B5" s="230"/>
      <c r="C5" s="232"/>
      <c r="D5" s="42" t="s">
        <v>182</v>
      </c>
      <c r="E5" s="43" t="s">
        <v>183</v>
      </c>
      <c r="F5" s="44" t="s">
        <v>184</v>
      </c>
      <c r="G5" s="42" t="s">
        <v>185</v>
      </c>
      <c r="H5" s="43" t="s">
        <v>186</v>
      </c>
      <c r="I5" s="44" t="s">
        <v>187</v>
      </c>
    </row>
    <row r="6" spans="1:9" x14ac:dyDescent="0.25">
      <c r="A6" s="237">
        <v>1</v>
      </c>
      <c r="B6" s="238"/>
      <c r="C6" s="28">
        <v>2</v>
      </c>
      <c r="D6" s="45">
        <v>3</v>
      </c>
      <c r="E6" s="46">
        <v>4</v>
      </c>
      <c r="F6" s="47" t="s">
        <v>188</v>
      </c>
      <c r="G6" s="45">
        <v>6</v>
      </c>
      <c r="H6" s="46">
        <v>7</v>
      </c>
      <c r="I6" s="48" t="s">
        <v>189</v>
      </c>
    </row>
    <row r="7" spans="1:9" ht="22.5" customHeight="1" x14ac:dyDescent="0.25">
      <c r="A7" s="239" t="s">
        <v>190</v>
      </c>
      <c r="B7" s="240"/>
      <c r="C7" s="31">
        <v>118</v>
      </c>
      <c r="D7" s="49">
        <f>D8+D9+D10+D11+D12</f>
        <v>323123097</v>
      </c>
      <c r="E7" s="50">
        <f>E8+E9+E10+E11+E12</f>
        <v>1237195690</v>
      </c>
      <c r="F7" s="50">
        <f>D7+E7</f>
        <v>1560318787</v>
      </c>
      <c r="G7" s="49">
        <f t="shared" ref="G7:H7" si="0">G8+G9+G10+G11+G12</f>
        <v>244255554</v>
      </c>
      <c r="H7" s="50">
        <f t="shared" si="0"/>
        <v>1331576956</v>
      </c>
      <c r="I7" s="51">
        <f>G7+H7</f>
        <v>1575832510</v>
      </c>
    </row>
    <row r="8" spans="1:9" x14ac:dyDescent="0.25">
      <c r="A8" s="236" t="s">
        <v>191</v>
      </c>
      <c r="B8" s="236"/>
      <c r="C8" s="29">
        <v>119</v>
      </c>
      <c r="D8" s="55">
        <v>323794241</v>
      </c>
      <c r="E8" s="56">
        <v>1671451087</v>
      </c>
      <c r="F8" s="52">
        <f t="shared" ref="F8:F71" si="1">D8+E8</f>
        <v>1995245328</v>
      </c>
      <c r="G8" s="55">
        <v>244316024</v>
      </c>
      <c r="H8" s="56">
        <v>1937046837</v>
      </c>
      <c r="I8" s="52">
        <f t="shared" ref="I8:I71" si="2">G8+H8</f>
        <v>2181362861</v>
      </c>
    </row>
    <row r="9" spans="1:9" ht="19.5" customHeight="1" x14ac:dyDescent="0.25">
      <c r="A9" s="236" t="s">
        <v>192</v>
      </c>
      <c r="B9" s="236"/>
      <c r="C9" s="29">
        <v>120</v>
      </c>
      <c r="D9" s="55">
        <v>0</v>
      </c>
      <c r="E9" s="56">
        <v>9031070</v>
      </c>
      <c r="F9" s="52">
        <f>D9+E9</f>
        <v>9031070</v>
      </c>
      <c r="G9" s="55">
        <v>0</v>
      </c>
      <c r="H9" s="56">
        <v>2120287</v>
      </c>
      <c r="I9" s="52">
        <f t="shared" si="2"/>
        <v>2120287</v>
      </c>
    </row>
    <row r="10" spans="1:9" x14ac:dyDescent="0.25">
      <c r="A10" s="236" t="s">
        <v>193</v>
      </c>
      <c r="B10" s="236"/>
      <c r="C10" s="29">
        <v>121</v>
      </c>
      <c r="D10" s="55">
        <v>-44082</v>
      </c>
      <c r="E10" s="56">
        <v>-209412415</v>
      </c>
      <c r="F10" s="52">
        <f t="shared" si="1"/>
        <v>-209456497</v>
      </c>
      <c r="G10" s="55">
        <v>-47955</v>
      </c>
      <c r="H10" s="56">
        <v>-268316996</v>
      </c>
      <c r="I10" s="52">
        <f t="shared" si="2"/>
        <v>-268364951</v>
      </c>
    </row>
    <row r="11" spans="1:9" ht="22.5" customHeight="1" x14ac:dyDescent="0.25">
      <c r="A11" s="236" t="s">
        <v>194</v>
      </c>
      <c r="B11" s="236"/>
      <c r="C11" s="29">
        <v>122</v>
      </c>
      <c r="D11" s="55">
        <v>-515006</v>
      </c>
      <c r="E11" s="56">
        <v>-317975507</v>
      </c>
      <c r="F11" s="52">
        <f t="shared" si="1"/>
        <v>-318490513</v>
      </c>
      <c r="G11" s="55">
        <v>113062</v>
      </c>
      <c r="H11" s="56">
        <v>-445525212</v>
      </c>
      <c r="I11" s="52">
        <f t="shared" si="2"/>
        <v>-445412150</v>
      </c>
    </row>
    <row r="12" spans="1:9" ht="21.75" customHeight="1" x14ac:dyDescent="0.25">
      <c r="A12" s="236" t="s">
        <v>195</v>
      </c>
      <c r="B12" s="236"/>
      <c r="C12" s="29">
        <v>123</v>
      </c>
      <c r="D12" s="55">
        <v>-112056</v>
      </c>
      <c r="E12" s="56">
        <v>84101455</v>
      </c>
      <c r="F12" s="52">
        <f t="shared" si="1"/>
        <v>83989399</v>
      </c>
      <c r="G12" s="55">
        <v>-125577</v>
      </c>
      <c r="H12" s="56">
        <v>106252040</v>
      </c>
      <c r="I12" s="52">
        <f t="shared" si="2"/>
        <v>106126463</v>
      </c>
    </row>
    <row r="13" spans="1:9" x14ac:dyDescent="0.25">
      <c r="A13" s="241" t="s">
        <v>196</v>
      </c>
      <c r="B13" s="242"/>
      <c r="C13" s="32">
        <v>124</v>
      </c>
      <c r="D13" s="53">
        <f>D14+D15+D16+D17+D18+D19+D20</f>
        <v>60710537</v>
      </c>
      <c r="E13" s="54">
        <f>E14+E15+E16+E17+E18+E19+E20</f>
        <v>192053248</v>
      </c>
      <c r="F13" s="52">
        <f t="shared" si="1"/>
        <v>252763785</v>
      </c>
      <c r="G13" s="53">
        <f t="shared" ref="G13" si="3">G14+G15+G16+G17+G18+G19+G20</f>
        <v>65962478</v>
      </c>
      <c r="H13" s="54">
        <f>H14+H15+H16+H17+H18+H19+H20</f>
        <v>193844758</v>
      </c>
      <c r="I13" s="52">
        <f t="shared" si="2"/>
        <v>259807236</v>
      </c>
    </row>
    <row r="14" spans="1:9" ht="24" customHeight="1" x14ac:dyDescent="0.25">
      <c r="A14" s="236" t="s">
        <v>197</v>
      </c>
      <c r="B14" s="236"/>
      <c r="C14" s="29">
        <v>125</v>
      </c>
      <c r="D14" s="55">
        <v>958918</v>
      </c>
      <c r="E14" s="56">
        <v>25604446</v>
      </c>
      <c r="F14" s="52">
        <f t="shared" si="1"/>
        <v>26563364</v>
      </c>
      <c r="G14" s="55">
        <v>1578458</v>
      </c>
      <c r="H14" s="56">
        <v>38927173</v>
      </c>
      <c r="I14" s="52">
        <f t="shared" si="2"/>
        <v>40505631</v>
      </c>
    </row>
    <row r="15" spans="1:9" ht="17.399999999999999" customHeight="1" x14ac:dyDescent="0.25">
      <c r="A15" s="236" t="s">
        <v>198</v>
      </c>
      <c r="B15" s="236"/>
      <c r="C15" s="29">
        <v>126</v>
      </c>
      <c r="D15" s="55">
        <v>88049</v>
      </c>
      <c r="E15" s="56">
        <v>51956816</v>
      </c>
      <c r="F15" s="52">
        <f t="shared" si="1"/>
        <v>52044865</v>
      </c>
      <c r="G15" s="55">
        <v>40468</v>
      </c>
      <c r="H15" s="56">
        <v>56036881</v>
      </c>
      <c r="I15" s="52">
        <f t="shared" si="2"/>
        <v>56077349</v>
      </c>
    </row>
    <row r="16" spans="1:9" x14ac:dyDescent="0.25">
      <c r="A16" s="236" t="s">
        <v>199</v>
      </c>
      <c r="B16" s="236"/>
      <c r="C16" s="29">
        <v>127</v>
      </c>
      <c r="D16" s="55">
        <v>51463852</v>
      </c>
      <c r="E16" s="56">
        <v>43287822</v>
      </c>
      <c r="F16" s="52">
        <f t="shared" si="1"/>
        <v>94751674</v>
      </c>
      <c r="G16" s="55">
        <v>52195048</v>
      </c>
      <c r="H16" s="56">
        <v>41460916</v>
      </c>
      <c r="I16" s="52">
        <f t="shared" si="2"/>
        <v>93655964</v>
      </c>
    </row>
    <row r="17" spans="1:9" x14ac:dyDescent="0.25">
      <c r="A17" s="236" t="s">
        <v>200</v>
      </c>
      <c r="B17" s="236"/>
      <c r="C17" s="29">
        <v>128</v>
      </c>
      <c r="D17" s="55">
        <v>4710389</v>
      </c>
      <c r="E17" s="56">
        <v>21049638</v>
      </c>
      <c r="F17" s="52">
        <f t="shared" si="1"/>
        <v>25760027</v>
      </c>
      <c r="G17" s="55">
        <v>2423476</v>
      </c>
      <c r="H17" s="56">
        <v>11227816</v>
      </c>
      <c r="I17" s="52">
        <f t="shared" si="2"/>
        <v>13651292</v>
      </c>
    </row>
    <row r="18" spans="1:9" x14ac:dyDescent="0.25">
      <c r="A18" s="236" t="s">
        <v>201</v>
      </c>
      <c r="B18" s="236"/>
      <c r="C18" s="29">
        <v>129</v>
      </c>
      <c r="D18" s="55">
        <v>3258897</v>
      </c>
      <c r="E18" s="56">
        <v>30964460</v>
      </c>
      <c r="F18" s="52">
        <f t="shared" si="1"/>
        <v>34223357</v>
      </c>
      <c r="G18" s="55">
        <v>5631883</v>
      </c>
      <c r="H18" s="56">
        <v>29353433</v>
      </c>
      <c r="I18" s="52">
        <f t="shared" si="2"/>
        <v>34985316</v>
      </c>
    </row>
    <row r="19" spans="1:9" x14ac:dyDescent="0.25">
      <c r="A19" s="236" t="s">
        <v>202</v>
      </c>
      <c r="B19" s="236"/>
      <c r="C19" s="29">
        <v>130</v>
      </c>
      <c r="D19" s="55">
        <v>0</v>
      </c>
      <c r="E19" s="56">
        <v>0</v>
      </c>
      <c r="F19" s="52">
        <f t="shared" si="1"/>
        <v>0</v>
      </c>
      <c r="G19" s="55">
        <v>4085573</v>
      </c>
      <c r="H19" s="56">
        <v>8350452</v>
      </c>
      <c r="I19" s="52">
        <f t="shared" si="2"/>
        <v>12436025</v>
      </c>
    </row>
    <row r="20" spans="1:9" x14ac:dyDescent="0.25">
      <c r="A20" s="236" t="s">
        <v>203</v>
      </c>
      <c r="B20" s="236"/>
      <c r="C20" s="29">
        <v>131</v>
      </c>
      <c r="D20" s="55">
        <v>230432</v>
      </c>
      <c r="E20" s="56">
        <v>19190066</v>
      </c>
      <c r="F20" s="52">
        <f t="shared" si="1"/>
        <v>19420498</v>
      </c>
      <c r="G20" s="55">
        <v>7572</v>
      </c>
      <c r="H20" s="56">
        <v>8488087</v>
      </c>
      <c r="I20" s="52">
        <f t="shared" si="2"/>
        <v>8495659</v>
      </c>
    </row>
    <row r="21" spans="1:9" x14ac:dyDescent="0.25">
      <c r="A21" s="243" t="s">
        <v>204</v>
      </c>
      <c r="B21" s="236"/>
      <c r="C21" s="29">
        <v>132</v>
      </c>
      <c r="D21" s="55">
        <v>952356</v>
      </c>
      <c r="E21" s="56">
        <v>14214474</v>
      </c>
      <c r="F21" s="52">
        <f t="shared" si="1"/>
        <v>15166830</v>
      </c>
      <c r="G21" s="55">
        <v>886948</v>
      </c>
      <c r="H21" s="56">
        <v>26000882</v>
      </c>
      <c r="I21" s="52">
        <f t="shared" si="2"/>
        <v>26887830</v>
      </c>
    </row>
    <row r="22" spans="1:9" ht="24.75" customHeight="1" x14ac:dyDescent="0.25">
      <c r="A22" s="243" t="s">
        <v>205</v>
      </c>
      <c r="B22" s="236"/>
      <c r="C22" s="29">
        <v>133</v>
      </c>
      <c r="D22" s="55">
        <v>89665</v>
      </c>
      <c r="E22" s="56">
        <v>24549279</v>
      </c>
      <c r="F22" s="52">
        <f t="shared" si="1"/>
        <v>24638944</v>
      </c>
      <c r="G22" s="55">
        <v>63625</v>
      </c>
      <c r="H22" s="56">
        <v>21621688</v>
      </c>
      <c r="I22" s="52">
        <f t="shared" si="2"/>
        <v>21685313</v>
      </c>
    </row>
    <row r="23" spans="1:9" x14ac:dyDescent="0.25">
      <c r="A23" s="243" t="s">
        <v>206</v>
      </c>
      <c r="B23" s="236"/>
      <c r="C23" s="29">
        <v>134</v>
      </c>
      <c r="D23" s="55">
        <v>105837</v>
      </c>
      <c r="E23" s="56">
        <v>76159674</v>
      </c>
      <c r="F23" s="52">
        <f t="shared" si="1"/>
        <v>76265511</v>
      </c>
      <c r="G23" s="55">
        <v>186462</v>
      </c>
      <c r="H23" s="56">
        <v>93491425</v>
      </c>
      <c r="I23" s="52">
        <f t="shared" si="2"/>
        <v>93677887</v>
      </c>
    </row>
    <row r="24" spans="1:9" ht="21" customHeight="1" x14ac:dyDescent="0.25">
      <c r="A24" s="241" t="s">
        <v>207</v>
      </c>
      <c r="B24" s="242"/>
      <c r="C24" s="32">
        <v>135</v>
      </c>
      <c r="D24" s="53">
        <f>D25+D28</f>
        <v>-261944440</v>
      </c>
      <c r="E24" s="54">
        <f>E25+E28</f>
        <v>-639337888</v>
      </c>
      <c r="F24" s="52">
        <f t="shared" si="1"/>
        <v>-901282328</v>
      </c>
      <c r="G24" s="53">
        <f t="shared" ref="G24:H24" si="4">G25+G28</f>
        <v>-245709499</v>
      </c>
      <c r="H24" s="54">
        <f t="shared" si="4"/>
        <v>-699789683</v>
      </c>
      <c r="I24" s="52">
        <f t="shared" si="2"/>
        <v>-945499182</v>
      </c>
    </row>
    <row r="25" spans="1:9" x14ac:dyDescent="0.25">
      <c r="A25" s="242" t="s">
        <v>208</v>
      </c>
      <c r="B25" s="242"/>
      <c r="C25" s="32">
        <v>136</v>
      </c>
      <c r="D25" s="53">
        <f>D26+D27</f>
        <v>-271202407</v>
      </c>
      <c r="E25" s="54">
        <f>E26+E27</f>
        <v>-675694270</v>
      </c>
      <c r="F25" s="52">
        <f t="shared" si="1"/>
        <v>-946896677</v>
      </c>
      <c r="G25" s="53">
        <f t="shared" ref="G25:H25" si="5">G26+G27</f>
        <v>-245272835</v>
      </c>
      <c r="H25" s="54">
        <f t="shared" si="5"/>
        <v>-655890964</v>
      </c>
      <c r="I25" s="52">
        <f t="shared" si="2"/>
        <v>-901163799</v>
      </c>
    </row>
    <row r="26" spans="1:9" x14ac:dyDescent="0.25">
      <c r="A26" s="236" t="s">
        <v>209</v>
      </c>
      <c r="B26" s="236"/>
      <c r="C26" s="29">
        <v>137</v>
      </c>
      <c r="D26" s="55">
        <v>-271202407</v>
      </c>
      <c r="E26" s="56">
        <v>-768575831</v>
      </c>
      <c r="F26" s="52">
        <f t="shared" si="1"/>
        <v>-1039778238</v>
      </c>
      <c r="G26" s="55">
        <v>-245272835</v>
      </c>
      <c r="H26" s="56">
        <v>-724127919</v>
      </c>
      <c r="I26" s="52">
        <f t="shared" si="2"/>
        <v>-969400754</v>
      </c>
    </row>
    <row r="27" spans="1:9" x14ac:dyDescent="0.25">
      <c r="A27" s="236" t="s">
        <v>210</v>
      </c>
      <c r="B27" s="236"/>
      <c r="C27" s="29">
        <v>138</v>
      </c>
      <c r="D27" s="55">
        <v>0</v>
      </c>
      <c r="E27" s="56">
        <v>92881561</v>
      </c>
      <c r="F27" s="52">
        <f t="shared" si="1"/>
        <v>92881561</v>
      </c>
      <c r="G27" s="55">
        <v>0</v>
      </c>
      <c r="H27" s="56">
        <v>68236955</v>
      </c>
      <c r="I27" s="52">
        <f t="shared" si="2"/>
        <v>68236955</v>
      </c>
    </row>
    <row r="28" spans="1:9" x14ac:dyDescent="0.25">
      <c r="A28" s="242" t="s">
        <v>211</v>
      </c>
      <c r="B28" s="242"/>
      <c r="C28" s="32">
        <v>139</v>
      </c>
      <c r="D28" s="53">
        <f>D29+D30</f>
        <v>9257967</v>
      </c>
      <c r="E28" s="54">
        <f>E29+E30</f>
        <v>36356382</v>
      </c>
      <c r="F28" s="52">
        <f t="shared" si="1"/>
        <v>45614349</v>
      </c>
      <c r="G28" s="53">
        <f t="shared" ref="G28:H28" si="6">G29+G30</f>
        <v>-436664</v>
      </c>
      <c r="H28" s="54">
        <f t="shared" si="6"/>
        <v>-43898719</v>
      </c>
      <c r="I28" s="52">
        <f t="shared" si="2"/>
        <v>-44335383</v>
      </c>
    </row>
    <row r="29" spans="1:9" x14ac:dyDescent="0.25">
      <c r="A29" s="236" t="s">
        <v>212</v>
      </c>
      <c r="B29" s="236"/>
      <c r="C29" s="29">
        <v>140</v>
      </c>
      <c r="D29" s="55">
        <v>9257967</v>
      </c>
      <c r="E29" s="56">
        <v>111633168</v>
      </c>
      <c r="F29" s="52">
        <f t="shared" si="1"/>
        <v>120891135</v>
      </c>
      <c r="G29" s="55">
        <v>-436664</v>
      </c>
      <c r="H29" s="56">
        <v>-69495773</v>
      </c>
      <c r="I29" s="52">
        <f t="shared" si="2"/>
        <v>-69932437</v>
      </c>
    </row>
    <row r="30" spans="1:9" x14ac:dyDescent="0.25">
      <c r="A30" s="236" t="s">
        <v>213</v>
      </c>
      <c r="B30" s="236"/>
      <c r="C30" s="29">
        <v>141</v>
      </c>
      <c r="D30" s="55">
        <v>0</v>
      </c>
      <c r="E30" s="56">
        <v>-75276786</v>
      </c>
      <c r="F30" s="52">
        <f t="shared" si="1"/>
        <v>-75276786</v>
      </c>
      <c r="G30" s="55">
        <v>0</v>
      </c>
      <c r="H30" s="56">
        <v>25597054</v>
      </c>
      <c r="I30" s="52">
        <f t="shared" si="2"/>
        <v>25597054</v>
      </c>
    </row>
    <row r="31" spans="1:9" ht="31.5" customHeight="1" x14ac:dyDescent="0.25">
      <c r="A31" s="241" t="s">
        <v>214</v>
      </c>
      <c r="B31" s="242"/>
      <c r="C31" s="32">
        <v>142</v>
      </c>
      <c r="D31" s="53">
        <f>D32+D35</f>
        <v>-48180633</v>
      </c>
      <c r="E31" s="54">
        <f>E32+E35</f>
        <v>-12033230</v>
      </c>
      <c r="F31" s="52">
        <f t="shared" si="1"/>
        <v>-60213863</v>
      </c>
      <c r="G31" s="53">
        <f t="shared" ref="G31:H31" si="7">G32+G35</f>
        <v>-62695417</v>
      </c>
      <c r="H31" s="54">
        <f t="shared" si="7"/>
        <v>3330452</v>
      </c>
      <c r="I31" s="52">
        <f t="shared" si="2"/>
        <v>-59364965</v>
      </c>
    </row>
    <row r="32" spans="1:9" x14ac:dyDescent="0.25">
      <c r="A32" s="242" t="s">
        <v>215</v>
      </c>
      <c r="B32" s="242"/>
      <c r="C32" s="32">
        <v>143</v>
      </c>
      <c r="D32" s="53">
        <f>D33+D34</f>
        <v>-48180633</v>
      </c>
      <c r="E32" s="54">
        <f>E33+E34</f>
        <v>2648500</v>
      </c>
      <c r="F32" s="52">
        <f t="shared" si="1"/>
        <v>-45532133</v>
      </c>
      <c r="G32" s="53">
        <f t="shared" ref="G32:H32" si="8">G33+G34</f>
        <v>-62695417</v>
      </c>
      <c r="H32" s="54">
        <f t="shared" si="8"/>
        <v>1710583</v>
      </c>
      <c r="I32" s="52">
        <f t="shared" si="2"/>
        <v>-60984834</v>
      </c>
    </row>
    <row r="33" spans="1:9" x14ac:dyDescent="0.25">
      <c r="A33" s="236" t="s">
        <v>216</v>
      </c>
      <c r="B33" s="236"/>
      <c r="C33" s="29">
        <v>144</v>
      </c>
      <c r="D33" s="55">
        <v>-48178592</v>
      </c>
      <c r="E33" s="56">
        <v>2648500</v>
      </c>
      <c r="F33" s="52">
        <f t="shared" si="1"/>
        <v>-45530092</v>
      </c>
      <c r="G33" s="55">
        <v>-62686638</v>
      </c>
      <c r="H33" s="56">
        <v>1710583</v>
      </c>
      <c r="I33" s="52">
        <f t="shared" si="2"/>
        <v>-60976055</v>
      </c>
    </row>
    <row r="34" spans="1:9" x14ac:dyDescent="0.25">
      <c r="A34" s="236" t="s">
        <v>217</v>
      </c>
      <c r="B34" s="236"/>
      <c r="C34" s="29">
        <v>145</v>
      </c>
      <c r="D34" s="55">
        <v>-2041</v>
      </c>
      <c r="E34" s="56">
        <v>0</v>
      </c>
      <c r="F34" s="52">
        <f t="shared" si="1"/>
        <v>-2041</v>
      </c>
      <c r="G34" s="55">
        <v>-8779</v>
      </c>
      <c r="H34" s="56">
        <v>0</v>
      </c>
      <c r="I34" s="52">
        <f t="shared" si="2"/>
        <v>-8779</v>
      </c>
    </row>
    <row r="35" spans="1:9" ht="31.5" customHeight="1" x14ac:dyDescent="0.25">
      <c r="A35" s="242" t="s">
        <v>218</v>
      </c>
      <c r="B35" s="242"/>
      <c r="C35" s="32">
        <v>146</v>
      </c>
      <c r="D35" s="53">
        <f>D36+D37</f>
        <v>0</v>
      </c>
      <c r="E35" s="54">
        <f>E36+E37</f>
        <v>-14681730</v>
      </c>
      <c r="F35" s="52">
        <f t="shared" si="1"/>
        <v>-14681730</v>
      </c>
      <c r="G35" s="53">
        <f t="shared" ref="G35:H35" si="9">G36+G37</f>
        <v>0</v>
      </c>
      <c r="H35" s="54">
        <f t="shared" si="9"/>
        <v>1619869</v>
      </c>
      <c r="I35" s="52">
        <f t="shared" si="2"/>
        <v>1619869</v>
      </c>
    </row>
    <row r="36" spans="1:9" x14ac:dyDescent="0.25">
      <c r="A36" s="236" t="s">
        <v>219</v>
      </c>
      <c r="B36" s="236"/>
      <c r="C36" s="29">
        <v>147</v>
      </c>
      <c r="D36" s="55">
        <v>0</v>
      </c>
      <c r="E36" s="56">
        <v>-14808584</v>
      </c>
      <c r="F36" s="52">
        <f t="shared" si="1"/>
        <v>-14808584</v>
      </c>
      <c r="G36" s="55">
        <v>0</v>
      </c>
      <c r="H36" s="56">
        <v>1619869</v>
      </c>
      <c r="I36" s="52">
        <f t="shared" si="2"/>
        <v>1619869</v>
      </c>
    </row>
    <row r="37" spans="1:9" x14ac:dyDescent="0.25">
      <c r="A37" s="236" t="s">
        <v>220</v>
      </c>
      <c r="B37" s="236"/>
      <c r="C37" s="29">
        <v>148</v>
      </c>
      <c r="D37" s="55">
        <v>0</v>
      </c>
      <c r="E37" s="56">
        <v>126854</v>
      </c>
      <c r="F37" s="52">
        <f t="shared" si="1"/>
        <v>126854</v>
      </c>
      <c r="G37" s="55">
        <v>0</v>
      </c>
      <c r="H37" s="56">
        <v>0</v>
      </c>
      <c r="I37" s="52">
        <f t="shared" si="2"/>
        <v>0</v>
      </c>
    </row>
    <row r="38" spans="1:9" ht="45.75" customHeight="1" x14ac:dyDescent="0.25">
      <c r="A38" s="241" t="s">
        <v>221</v>
      </c>
      <c r="B38" s="242"/>
      <c r="C38" s="32">
        <v>149</v>
      </c>
      <c r="D38" s="53">
        <f>D39+D40</f>
        <v>918940</v>
      </c>
      <c r="E38" s="54">
        <f>E39+E40</f>
        <v>0</v>
      </c>
      <c r="F38" s="52">
        <f t="shared" si="1"/>
        <v>918940</v>
      </c>
      <c r="G38" s="53">
        <f t="shared" ref="G38:H38" si="10">G39+G40</f>
        <v>68572014</v>
      </c>
      <c r="H38" s="54">
        <f t="shared" si="10"/>
        <v>0</v>
      </c>
      <c r="I38" s="52">
        <f t="shared" si="2"/>
        <v>68572014</v>
      </c>
    </row>
    <row r="39" spans="1:9" x14ac:dyDescent="0.25">
      <c r="A39" s="236" t="s">
        <v>222</v>
      </c>
      <c r="B39" s="236"/>
      <c r="C39" s="29">
        <v>150</v>
      </c>
      <c r="D39" s="55">
        <v>918940</v>
      </c>
      <c r="E39" s="56">
        <v>0</v>
      </c>
      <c r="F39" s="52">
        <f t="shared" si="1"/>
        <v>918940</v>
      </c>
      <c r="G39" s="55">
        <v>68572014</v>
      </c>
      <c r="H39" s="56">
        <v>0</v>
      </c>
      <c r="I39" s="52">
        <f t="shared" si="2"/>
        <v>68572014</v>
      </c>
    </row>
    <row r="40" spans="1:9" x14ac:dyDescent="0.25">
      <c r="A40" s="236" t="s">
        <v>223</v>
      </c>
      <c r="B40" s="236"/>
      <c r="C40" s="29">
        <v>151</v>
      </c>
      <c r="D40" s="55">
        <v>0</v>
      </c>
      <c r="E40" s="56">
        <v>0</v>
      </c>
      <c r="F40" s="52">
        <f t="shared" si="1"/>
        <v>0</v>
      </c>
      <c r="G40" s="55">
        <v>0</v>
      </c>
      <c r="H40" s="56">
        <v>0</v>
      </c>
      <c r="I40" s="52">
        <f t="shared" si="2"/>
        <v>0</v>
      </c>
    </row>
    <row r="41" spans="1:9" ht="21" customHeight="1" x14ac:dyDescent="0.25">
      <c r="A41" s="241" t="s">
        <v>224</v>
      </c>
      <c r="B41" s="242"/>
      <c r="C41" s="32">
        <v>152</v>
      </c>
      <c r="D41" s="53">
        <f>D42+D43</f>
        <v>0</v>
      </c>
      <c r="E41" s="53">
        <f>E42+E43</f>
        <v>-5932527</v>
      </c>
      <c r="F41" s="52">
        <f t="shared" si="1"/>
        <v>-5932527</v>
      </c>
      <c r="G41" s="53">
        <f>G42+G43</f>
        <v>0</v>
      </c>
      <c r="H41" s="53">
        <f>H42+H43</f>
        <v>-7773104</v>
      </c>
      <c r="I41" s="52">
        <f t="shared" si="2"/>
        <v>-7773104</v>
      </c>
    </row>
    <row r="42" spans="1:9" x14ac:dyDescent="0.25">
      <c r="A42" s="236" t="s">
        <v>225</v>
      </c>
      <c r="B42" s="236"/>
      <c r="C42" s="29">
        <v>153</v>
      </c>
      <c r="D42" s="55">
        <v>0</v>
      </c>
      <c r="E42" s="56">
        <v>-4134436</v>
      </c>
      <c r="F42" s="52">
        <f t="shared" si="1"/>
        <v>-4134436</v>
      </c>
      <c r="G42" s="55">
        <v>0</v>
      </c>
      <c r="H42" s="56">
        <v>-5626751</v>
      </c>
      <c r="I42" s="52">
        <f t="shared" si="2"/>
        <v>-5626751</v>
      </c>
    </row>
    <row r="43" spans="1:9" x14ac:dyDescent="0.25">
      <c r="A43" s="236" t="s">
        <v>226</v>
      </c>
      <c r="B43" s="236"/>
      <c r="C43" s="29">
        <v>154</v>
      </c>
      <c r="D43" s="55">
        <v>0</v>
      </c>
      <c r="E43" s="56">
        <v>-1798091</v>
      </c>
      <c r="F43" s="52">
        <f t="shared" si="1"/>
        <v>-1798091</v>
      </c>
      <c r="G43" s="55">
        <v>0</v>
      </c>
      <c r="H43" s="56">
        <v>-2146353</v>
      </c>
      <c r="I43" s="52">
        <f t="shared" si="2"/>
        <v>-2146353</v>
      </c>
    </row>
    <row r="44" spans="1:9" ht="22.5" customHeight="1" x14ac:dyDescent="0.25">
      <c r="A44" s="241" t="s">
        <v>227</v>
      </c>
      <c r="B44" s="242"/>
      <c r="C44" s="32">
        <v>155</v>
      </c>
      <c r="D44" s="53">
        <f>D45+D49</f>
        <v>-35861609</v>
      </c>
      <c r="E44" s="54">
        <f>E45+E49</f>
        <v>-585001305</v>
      </c>
      <c r="F44" s="52">
        <f t="shared" si="1"/>
        <v>-620862914</v>
      </c>
      <c r="G44" s="53">
        <f t="shared" ref="G44:H44" si="11">G45+G49</f>
        <v>-27663114</v>
      </c>
      <c r="H44" s="54">
        <f t="shared" si="11"/>
        <v>-649059902</v>
      </c>
      <c r="I44" s="52">
        <f t="shared" si="2"/>
        <v>-676723016</v>
      </c>
    </row>
    <row r="45" spans="1:9" x14ac:dyDescent="0.25">
      <c r="A45" s="242" t="s">
        <v>228</v>
      </c>
      <c r="B45" s="242"/>
      <c r="C45" s="32">
        <v>156</v>
      </c>
      <c r="D45" s="53">
        <f>D46+D47+D48</f>
        <v>-17855672</v>
      </c>
      <c r="E45" s="54">
        <f>E46+E47+E48</f>
        <v>-300812128</v>
      </c>
      <c r="F45" s="52">
        <f t="shared" si="1"/>
        <v>-318667800</v>
      </c>
      <c r="G45" s="53">
        <f t="shared" ref="G45:H45" si="12">G46+G47+G48</f>
        <v>-12899994</v>
      </c>
      <c r="H45" s="54">
        <f t="shared" si="12"/>
        <v>-338586383</v>
      </c>
      <c r="I45" s="52">
        <f t="shared" si="2"/>
        <v>-351486377</v>
      </c>
    </row>
    <row r="46" spans="1:9" x14ac:dyDescent="0.25">
      <c r="A46" s="236" t="s">
        <v>229</v>
      </c>
      <c r="B46" s="236"/>
      <c r="C46" s="29">
        <v>157</v>
      </c>
      <c r="D46" s="55">
        <v>-6411974</v>
      </c>
      <c r="E46" s="56">
        <v>-166179040</v>
      </c>
      <c r="F46" s="52">
        <f t="shared" si="1"/>
        <v>-172591014</v>
      </c>
      <c r="G46" s="55">
        <v>-6303762</v>
      </c>
      <c r="H46" s="56">
        <v>-206211840</v>
      </c>
      <c r="I46" s="52">
        <f t="shared" si="2"/>
        <v>-212515602</v>
      </c>
    </row>
    <row r="47" spans="1:9" x14ac:dyDescent="0.25">
      <c r="A47" s="236" t="s">
        <v>230</v>
      </c>
      <c r="B47" s="236"/>
      <c r="C47" s="29">
        <v>158</v>
      </c>
      <c r="D47" s="55">
        <v>-11443698</v>
      </c>
      <c r="E47" s="56">
        <v>-153941205</v>
      </c>
      <c r="F47" s="52">
        <f t="shared" si="1"/>
        <v>-165384903</v>
      </c>
      <c r="G47" s="55">
        <v>-6596232</v>
      </c>
      <c r="H47" s="56">
        <v>-166034503</v>
      </c>
      <c r="I47" s="52">
        <f t="shared" si="2"/>
        <v>-172630735</v>
      </c>
    </row>
    <row r="48" spans="1:9" x14ac:dyDescent="0.25">
      <c r="A48" s="236" t="s">
        <v>231</v>
      </c>
      <c r="B48" s="236"/>
      <c r="C48" s="29">
        <v>159</v>
      </c>
      <c r="D48" s="55">
        <v>0</v>
      </c>
      <c r="E48" s="56">
        <v>19308117</v>
      </c>
      <c r="F48" s="52">
        <f t="shared" si="1"/>
        <v>19308117</v>
      </c>
      <c r="G48" s="55">
        <v>0</v>
      </c>
      <c r="H48" s="56">
        <v>33659960</v>
      </c>
      <c r="I48" s="52">
        <f t="shared" si="2"/>
        <v>33659960</v>
      </c>
    </row>
    <row r="49" spans="1:9" ht="24.75" customHeight="1" x14ac:dyDescent="0.25">
      <c r="A49" s="242" t="s">
        <v>232</v>
      </c>
      <c r="B49" s="242"/>
      <c r="C49" s="32">
        <v>160</v>
      </c>
      <c r="D49" s="53">
        <f>D50+D51+D52</f>
        <v>-18005937</v>
      </c>
      <c r="E49" s="54">
        <f>E50+E51+E52</f>
        <v>-284189177</v>
      </c>
      <c r="F49" s="52">
        <f t="shared" si="1"/>
        <v>-302195114</v>
      </c>
      <c r="G49" s="53">
        <f t="shared" ref="G49:H49" si="13">G50+G51+G52</f>
        <v>-14763120</v>
      </c>
      <c r="H49" s="54">
        <f t="shared" si="13"/>
        <v>-310473519</v>
      </c>
      <c r="I49" s="52">
        <f t="shared" si="2"/>
        <v>-325236639</v>
      </c>
    </row>
    <row r="50" spans="1:9" x14ac:dyDescent="0.25">
      <c r="A50" s="236" t="s">
        <v>233</v>
      </c>
      <c r="B50" s="236"/>
      <c r="C50" s="29">
        <v>161</v>
      </c>
      <c r="D50" s="55">
        <v>-1761745</v>
      </c>
      <c r="E50" s="56">
        <v>-38326797</v>
      </c>
      <c r="F50" s="52">
        <f t="shared" si="1"/>
        <v>-40088542</v>
      </c>
      <c r="G50" s="55">
        <v>-1276528</v>
      </c>
      <c r="H50" s="56">
        <v>-44193070</v>
      </c>
      <c r="I50" s="52">
        <f t="shared" si="2"/>
        <v>-45469598</v>
      </c>
    </row>
    <row r="51" spans="1:9" x14ac:dyDescent="0.25">
      <c r="A51" s="236" t="s">
        <v>234</v>
      </c>
      <c r="B51" s="236"/>
      <c r="C51" s="29">
        <v>162</v>
      </c>
      <c r="D51" s="55">
        <v>-6515979</v>
      </c>
      <c r="E51" s="56">
        <v>-93084685</v>
      </c>
      <c r="F51" s="52">
        <f t="shared" si="1"/>
        <v>-99600664</v>
      </c>
      <c r="G51" s="55">
        <v>-6320080</v>
      </c>
      <c r="H51" s="56">
        <v>-114896328</v>
      </c>
      <c r="I51" s="52">
        <f t="shared" si="2"/>
        <v>-121216408</v>
      </c>
    </row>
    <row r="52" spans="1:9" x14ac:dyDescent="0.25">
      <c r="A52" s="236" t="s">
        <v>235</v>
      </c>
      <c r="B52" s="236"/>
      <c r="C52" s="29">
        <v>163</v>
      </c>
      <c r="D52" s="55">
        <v>-9728213</v>
      </c>
      <c r="E52" s="56">
        <v>-152777695</v>
      </c>
      <c r="F52" s="52">
        <f t="shared" si="1"/>
        <v>-162505908</v>
      </c>
      <c r="G52" s="55">
        <v>-7166512</v>
      </c>
      <c r="H52" s="56">
        <v>-151384121</v>
      </c>
      <c r="I52" s="52">
        <f t="shared" si="2"/>
        <v>-158550633</v>
      </c>
    </row>
    <row r="53" spans="1:9" x14ac:dyDescent="0.25">
      <c r="A53" s="241" t="s">
        <v>236</v>
      </c>
      <c r="B53" s="242"/>
      <c r="C53" s="32">
        <v>164</v>
      </c>
      <c r="D53" s="53">
        <f>D54+D55+D56+D57+D58+D59+D60</f>
        <v>-20473236</v>
      </c>
      <c r="E53" s="54">
        <f>E54+E55+E56+E57+E58+E59+E60</f>
        <v>-37183627</v>
      </c>
      <c r="F53" s="52">
        <f t="shared" si="1"/>
        <v>-57656863</v>
      </c>
      <c r="G53" s="53">
        <f t="shared" ref="G53:H53" si="14">G54+G55+G56+G57+G58+G59+G60</f>
        <v>-3788214</v>
      </c>
      <c r="H53" s="54">
        <f t="shared" si="14"/>
        <v>-44508352</v>
      </c>
      <c r="I53" s="52">
        <f t="shared" si="2"/>
        <v>-48296566</v>
      </c>
    </row>
    <row r="54" spans="1:9" ht="24" customHeight="1" x14ac:dyDescent="0.25">
      <c r="A54" s="236" t="s">
        <v>237</v>
      </c>
      <c r="B54" s="236"/>
      <c r="C54" s="29">
        <v>165</v>
      </c>
      <c r="D54" s="55">
        <v>0</v>
      </c>
      <c r="E54" s="56">
        <v>0</v>
      </c>
      <c r="F54" s="52">
        <f t="shared" si="1"/>
        <v>0</v>
      </c>
      <c r="G54" s="55">
        <v>0</v>
      </c>
      <c r="H54" s="56">
        <v>0</v>
      </c>
      <c r="I54" s="52">
        <f t="shared" si="2"/>
        <v>0</v>
      </c>
    </row>
    <row r="55" spans="1:9" x14ac:dyDescent="0.25">
      <c r="A55" s="236" t="s">
        <v>238</v>
      </c>
      <c r="B55" s="236"/>
      <c r="C55" s="29">
        <v>166</v>
      </c>
      <c r="D55" s="55">
        <v>-546061</v>
      </c>
      <c r="E55" s="56">
        <v>-5017767</v>
      </c>
      <c r="F55" s="52">
        <f t="shared" si="1"/>
        <v>-5563828</v>
      </c>
      <c r="G55" s="55">
        <v>-308125</v>
      </c>
      <c r="H55" s="56">
        <v>-5676893</v>
      </c>
      <c r="I55" s="52">
        <f t="shared" si="2"/>
        <v>-5985018</v>
      </c>
    </row>
    <row r="56" spans="1:9" x14ac:dyDescent="0.25">
      <c r="A56" s="236" t="s">
        <v>239</v>
      </c>
      <c r="B56" s="236"/>
      <c r="C56" s="29">
        <v>167</v>
      </c>
      <c r="D56" s="55">
        <v>0</v>
      </c>
      <c r="E56" s="56">
        <v>-592024</v>
      </c>
      <c r="F56" s="52">
        <f t="shared" si="1"/>
        <v>-592024</v>
      </c>
      <c r="G56" s="55">
        <v>-1032515</v>
      </c>
      <c r="H56" s="56">
        <v>-2209408</v>
      </c>
      <c r="I56" s="52">
        <f t="shared" si="2"/>
        <v>-3241923</v>
      </c>
    </row>
    <row r="57" spans="1:9" x14ac:dyDescent="0.25">
      <c r="A57" s="236" t="s">
        <v>240</v>
      </c>
      <c r="B57" s="236"/>
      <c r="C57" s="29">
        <v>168</v>
      </c>
      <c r="D57" s="55">
        <v>-1377142</v>
      </c>
      <c r="E57" s="56">
        <v>-3247515</v>
      </c>
      <c r="F57" s="52">
        <f t="shared" si="1"/>
        <v>-4624657</v>
      </c>
      <c r="G57" s="55">
        <v>-309867</v>
      </c>
      <c r="H57" s="56">
        <v>-4264713</v>
      </c>
      <c r="I57" s="52">
        <f t="shared" si="2"/>
        <v>-4574580</v>
      </c>
    </row>
    <row r="58" spans="1:9" x14ac:dyDescent="0.25">
      <c r="A58" s="236" t="s">
        <v>241</v>
      </c>
      <c r="B58" s="236"/>
      <c r="C58" s="29">
        <v>169</v>
      </c>
      <c r="D58" s="55">
        <v>-600228</v>
      </c>
      <c r="E58" s="56">
        <v>-2696741</v>
      </c>
      <c r="F58" s="52">
        <f t="shared" si="1"/>
        <v>-3296969</v>
      </c>
      <c r="G58" s="55">
        <v>-1221106</v>
      </c>
      <c r="H58" s="56">
        <v>-13538829</v>
      </c>
      <c r="I58" s="52">
        <f t="shared" si="2"/>
        <v>-14759935</v>
      </c>
    </row>
    <row r="59" spans="1:9" x14ac:dyDescent="0.25">
      <c r="A59" s="236" t="s">
        <v>242</v>
      </c>
      <c r="B59" s="236"/>
      <c r="C59" s="29">
        <v>170</v>
      </c>
      <c r="D59" s="55">
        <v>-16980814</v>
      </c>
      <c r="E59" s="56">
        <v>-7539368</v>
      </c>
      <c r="F59" s="52">
        <f t="shared" si="1"/>
        <v>-24520182</v>
      </c>
      <c r="G59" s="55">
        <v>0</v>
      </c>
      <c r="H59" s="56">
        <v>0</v>
      </c>
      <c r="I59" s="52">
        <f t="shared" si="2"/>
        <v>0</v>
      </c>
    </row>
    <row r="60" spans="1:9" x14ac:dyDescent="0.25">
      <c r="A60" s="236" t="s">
        <v>243</v>
      </c>
      <c r="B60" s="236"/>
      <c r="C60" s="29">
        <v>171</v>
      </c>
      <c r="D60" s="55">
        <v>-968991</v>
      </c>
      <c r="E60" s="56">
        <v>-18090212</v>
      </c>
      <c r="F60" s="52">
        <f t="shared" si="1"/>
        <v>-19059203</v>
      </c>
      <c r="G60" s="55">
        <v>-916601</v>
      </c>
      <c r="H60" s="56">
        <v>-18818509</v>
      </c>
      <c r="I60" s="52">
        <f t="shared" si="2"/>
        <v>-19735110</v>
      </c>
    </row>
    <row r="61" spans="1:9" ht="29.25" customHeight="1" x14ac:dyDescent="0.25">
      <c r="A61" s="241" t="s">
        <v>244</v>
      </c>
      <c r="B61" s="242"/>
      <c r="C61" s="32">
        <v>172</v>
      </c>
      <c r="D61" s="53">
        <f>D62+D63</f>
        <v>-1237010</v>
      </c>
      <c r="E61" s="54">
        <f>E62+E63</f>
        <v>-30344317</v>
      </c>
      <c r="F61" s="52">
        <f t="shared" si="1"/>
        <v>-31581327</v>
      </c>
      <c r="G61" s="53">
        <f t="shared" ref="G61:H61" si="15">G62+G63</f>
        <v>-662790</v>
      </c>
      <c r="H61" s="54">
        <f t="shared" si="15"/>
        <v>-29642611</v>
      </c>
      <c r="I61" s="52">
        <f t="shared" si="2"/>
        <v>-30305401</v>
      </c>
    </row>
    <row r="62" spans="1:9" x14ac:dyDescent="0.25">
      <c r="A62" s="236" t="s">
        <v>245</v>
      </c>
      <c r="B62" s="236"/>
      <c r="C62" s="29">
        <v>173</v>
      </c>
      <c r="D62" s="55">
        <v>0</v>
      </c>
      <c r="E62" s="56">
        <v>-604052</v>
      </c>
      <c r="F62" s="52">
        <f t="shared" si="1"/>
        <v>-604052</v>
      </c>
      <c r="G62" s="55">
        <v>0</v>
      </c>
      <c r="H62" s="56">
        <v>-583345</v>
      </c>
      <c r="I62" s="52">
        <f t="shared" si="2"/>
        <v>-583345</v>
      </c>
    </row>
    <row r="63" spans="1:9" x14ac:dyDescent="0.25">
      <c r="A63" s="236" t="s">
        <v>246</v>
      </c>
      <c r="B63" s="236"/>
      <c r="C63" s="29">
        <v>174</v>
      </c>
      <c r="D63" s="55">
        <v>-1237010</v>
      </c>
      <c r="E63" s="56">
        <v>-29740265</v>
      </c>
      <c r="F63" s="52">
        <f t="shared" si="1"/>
        <v>-30977275</v>
      </c>
      <c r="G63" s="55">
        <v>-662790</v>
      </c>
      <c r="H63" s="56">
        <v>-29059266</v>
      </c>
      <c r="I63" s="52">
        <f t="shared" si="2"/>
        <v>-29722056</v>
      </c>
    </row>
    <row r="64" spans="1:9" x14ac:dyDescent="0.25">
      <c r="A64" s="243" t="s">
        <v>247</v>
      </c>
      <c r="B64" s="236"/>
      <c r="C64" s="29">
        <v>175</v>
      </c>
      <c r="D64" s="55">
        <v>-5858</v>
      </c>
      <c r="E64" s="56">
        <v>-569443</v>
      </c>
      <c r="F64" s="52">
        <f t="shared" si="1"/>
        <v>-575301</v>
      </c>
      <c r="G64" s="55">
        <v>-4948</v>
      </c>
      <c r="H64" s="56">
        <v>-13725688</v>
      </c>
      <c r="I64" s="52">
        <f t="shared" si="2"/>
        <v>-13730636</v>
      </c>
    </row>
    <row r="65" spans="1:9" ht="42" customHeight="1" x14ac:dyDescent="0.25">
      <c r="A65" s="241" t="s">
        <v>248</v>
      </c>
      <c r="B65" s="242"/>
      <c r="C65" s="32">
        <v>176</v>
      </c>
      <c r="D65" s="53">
        <f>D7+D13+D21+D22+D23+D24+D31+D38+D41+D53+D61+D64+D44</f>
        <v>18197646</v>
      </c>
      <c r="E65" s="54">
        <f>E7+E13+E21+E22+E23+E24+E31+E38+E41+E53+E61+E64+E44</f>
        <v>233770028</v>
      </c>
      <c r="F65" s="52">
        <f t="shared" si="1"/>
        <v>251967674</v>
      </c>
      <c r="G65" s="53">
        <f t="shared" ref="G65:H65" si="16">G7+G13+G21+G22+G23+G24+G31+G38+G41+G53+G61+G64+G44</f>
        <v>39403099</v>
      </c>
      <c r="H65" s="54">
        <f t="shared" si="16"/>
        <v>225366821</v>
      </c>
      <c r="I65" s="52">
        <f t="shared" si="2"/>
        <v>264769920</v>
      </c>
    </row>
    <row r="66" spans="1:9" x14ac:dyDescent="0.25">
      <c r="A66" s="241" t="s">
        <v>249</v>
      </c>
      <c r="B66" s="242"/>
      <c r="C66" s="32">
        <v>177</v>
      </c>
      <c r="D66" s="53">
        <f>D67+D68</f>
        <v>-3199029</v>
      </c>
      <c r="E66" s="54">
        <f>E67+E68</f>
        <v>-39982215</v>
      </c>
      <c r="F66" s="52">
        <f t="shared" si="1"/>
        <v>-43181244</v>
      </c>
      <c r="G66" s="53">
        <f t="shared" ref="G66:H66" si="17">G67+G68</f>
        <v>-7533794</v>
      </c>
      <c r="H66" s="54">
        <f t="shared" si="17"/>
        <v>-35340671</v>
      </c>
      <c r="I66" s="52">
        <f t="shared" si="2"/>
        <v>-42874465</v>
      </c>
    </row>
    <row r="67" spans="1:9" x14ac:dyDescent="0.25">
      <c r="A67" s="236" t="s">
        <v>250</v>
      </c>
      <c r="B67" s="236"/>
      <c r="C67" s="29">
        <v>178</v>
      </c>
      <c r="D67" s="55">
        <v>-3199029</v>
      </c>
      <c r="E67" s="56">
        <v>-40076930</v>
      </c>
      <c r="F67" s="52">
        <f t="shared" si="1"/>
        <v>-43275959</v>
      </c>
      <c r="G67" s="55">
        <v>-7533794</v>
      </c>
      <c r="H67" s="56">
        <v>-34677613</v>
      </c>
      <c r="I67" s="52">
        <f t="shared" si="2"/>
        <v>-42211407</v>
      </c>
    </row>
    <row r="68" spans="1:9" x14ac:dyDescent="0.25">
      <c r="A68" s="236" t="s">
        <v>251</v>
      </c>
      <c r="B68" s="236"/>
      <c r="C68" s="29">
        <v>179</v>
      </c>
      <c r="D68" s="55">
        <v>0</v>
      </c>
      <c r="E68" s="56">
        <v>94715</v>
      </c>
      <c r="F68" s="52">
        <f t="shared" si="1"/>
        <v>94715</v>
      </c>
      <c r="G68" s="55">
        <v>0</v>
      </c>
      <c r="H68" s="56">
        <v>-663058</v>
      </c>
      <c r="I68" s="52">
        <f t="shared" si="2"/>
        <v>-663058</v>
      </c>
    </row>
    <row r="69" spans="1:9" ht="24" customHeight="1" x14ac:dyDescent="0.25">
      <c r="A69" s="241" t="s">
        <v>252</v>
      </c>
      <c r="B69" s="242"/>
      <c r="C69" s="32">
        <v>180</v>
      </c>
      <c r="D69" s="53">
        <f>D65+D66</f>
        <v>14998617</v>
      </c>
      <c r="E69" s="54">
        <f>E65+E66</f>
        <v>193787813</v>
      </c>
      <c r="F69" s="52">
        <f t="shared" si="1"/>
        <v>208786430</v>
      </c>
      <c r="G69" s="53">
        <f t="shared" ref="G69:H69" si="18">G65+G66</f>
        <v>31869305</v>
      </c>
      <c r="H69" s="54">
        <f t="shared" si="18"/>
        <v>190026150</v>
      </c>
      <c r="I69" s="52">
        <f t="shared" si="2"/>
        <v>221895455</v>
      </c>
    </row>
    <row r="70" spans="1:9" x14ac:dyDescent="0.25">
      <c r="A70" s="245" t="s">
        <v>253</v>
      </c>
      <c r="B70" s="245"/>
      <c r="C70" s="29">
        <v>181</v>
      </c>
      <c r="D70" s="55">
        <v>14984427</v>
      </c>
      <c r="E70" s="56">
        <v>193543640</v>
      </c>
      <c r="F70" s="52">
        <f t="shared" si="1"/>
        <v>208528067</v>
      </c>
      <c r="G70" s="55">
        <v>31837115</v>
      </c>
      <c r="H70" s="56">
        <v>189881683</v>
      </c>
      <c r="I70" s="52">
        <f t="shared" si="2"/>
        <v>221718798</v>
      </c>
    </row>
    <row r="71" spans="1:9" x14ac:dyDescent="0.25">
      <c r="A71" s="245" t="s">
        <v>254</v>
      </c>
      <c r="B71" s="245"/>
      <c r="C71" s="29">
        <v>182</v>
      </c>
      <c r="D71" s="55">
        <v>14190</v>
      </c>
      <c r="E71" s="56">
        <v>244173</v>
      </c>
      <c r="F71" s="52">
        <f t="shared" si="1"/>
        <v>258363</v>
      </c>
      <c r="G71" s="55">
        <v>32190</v>
      </c>
      <c r="H71" s="56">
        <v>144467</v>
      </c>
      <c r="I71" s="52">
        <f t="shared" si="2"/>
        <v>176657</v>
      </c>
    </row>
    <row r="72" spans="1:9" ht="30" customHeight="1" x14ac:dyDescent="0.25">
      <c r="A72" s="241" t="s">
        <v>255</v>
      </c>
      <c r="B72" s="241"/>
      <c r="C72" s="32">
        <v>183</v>
      </c>
      <c r="D72" s="53">
        <f>D7+D13+D21+D22+D23+D68</f>
        <v>384981492</v>
      </c>
      <c r="E72" s="54">
        <f>E7+E13+E21+E22+E23+E68</f>
        <v>1544267080</v>
      </c>
      <c r="F72" s="52">
        <f t="shared" ref="F72:F86" si="19">D72+E72</f>
        <v>1929248572</v>
      </c>
      <c r="G72" s="53">
        <f t="shared" ref="G72:H72" si="20">G7+G13+G21+G22+G23+G68</f>
        <v>311355067</v>
      </c>
      <c r="H72" s="54">
        <f t="shared" si="20"/>
        <v>1665872651</v>
      </c>
      <c r="I72" s="52">
        <f t="shared" ref="I72:I86" si="21">G72+H72</f>
        <v>1977227718</v>
      </c>
    </row>
    <row r="73" spans="1:9" ht="31.5" customHeight="1" x14ac:dyDescent="0.25">
      <c r="A73" s="241" t="s">
        <v>256</v>
      </c>
      <c r="B73" s="241"/>
      <c r="C73" s="32">
        <v>184</v>
      </c>
      <c r="D73" s="53">
        <f>D24+D31+D38+D41+D44+D53+D61+D64+D67</f>
        <v>-369982875</v>
      </c>
      <c r="E73" s="54">
        <f>E24+E31+E38+E41+E44+E53+E61+E64+E67</f>
        <v>-1350479267</v>
      </c>
      <c r="F73" s="52">
        <f t="shared" si="19"/>
        <v>-1720462142</v>
      </c>
      <c r="G73" s="53">
        <f t="shared" ref="G73:H73" si="22">G24+G31+G38+G41+G44+G53+G61+G64+G67</f>
        <v>-279485762</v>
      </c>
      <c r="H73" s="54">
        <f t="shared" si="22"/>
        <v>-1475846501</v>
      </c>
      <c r="I73" s="52">
        <f t="shared" si="21"/>
        <v>-1755332263</v>
      </c>
    </row>
    <row r="74" spans="1:9" x14ac:dyDescent="0.25">
      <c r="A74" s="241" t="s">
        <v>257</v>
      </c>
      <c r="B74" s="242"/>
      <c r="C74" s="32">
        <v>185</v>
      </c>
      <c r="D74" s="53">
        <f>D75+D76+D77+D78+D79+D80+D81+D82</f>
        <v>-5140258</v>
      </c>
      <c r="E74" s="54">
        <f>E75+E76+E77+E78+E79+E80+E81+E82</f>
        <v>95495657</v>
      </c>
      <c r="F74" s="52">
        <f t="shared" si="19"/>
        <v>90355399</v>
      </c>
      <c r="G74" s="53">
        <f t="shared" ref="G74:H74" si="23">G75+G76+G77+G78+G79+G80+G81+G82</f>
        <v>-187212090</v>
      </c>
      <c r="H74" s="54">
        <f t="shared" si="23"/>
        <v>-246502097</v>
      </c>
      <c r="I74" s="52">
        <f t="shared" si="21"/>
        <v>-433714187</v>
      </c>
    </row>
    <row r="75" spans="1:9" ht="27.75" customHeight="1" x14ac:dyDescent="0.25">
      <c r="A75" s="244" t="s">
        <v>258</v>
      </c>
      <c r="B75" s="244"/>
      <c r="C75" s="29">
        <v>186</v>
      </c>
      <c r="D75" s="55">
        <v>-980501</v>
      </c>
      <c r="E75" s="56">
        <v>-984988</v>
      </c>
      <c r="F75" s="52">
        <f t="shared" si="19"/>
        <v>-1965489</v>
      </c>
      <c r="G75" s="55">
        <v>71383</v>
      </c>
      <c r="H75" s="56">
        <v>378212</v>
      </c>
      <c r="I75" s="52">
        <f t="shared" si="21"/>
        <v>449595</v>
      </c>
    </row>
    <row r="76" spans="1:9" ht="21.6" customHeight="1" x14ac:dyDescent="0.25">
      <c r="A76" s="244" t="s">
        <v>259</v>
      </c>
      <c r="B76" s="244"/>
      <c r="C76" s="29">
        <v>187</v>
      </c>
      <c r="D76" s="55">
        <v>-6375475</v>
      </c>
      <c r="E76" s="56">
        <v>117609682</v>
      </c>
      <c r="F76" s="52">
        <f t="shared" si="19"/>
        <v>111234207</v>
      </c>
      <c r="G76" s="55">
        <v>-224921074</v>
      </c>
      <c r="H76" s="56">
        <v>-297032935</v>
      </c>
      <c r="I76" s="52">
        <f t="shared" si="21"/>
        <v>-521954009</v>
      </c>
    </row>
    <row r="77" spans="1:9" ht="28.2" customHeight="1" x14ac:dyDescent="0.25">
      <c r="A77" s="244" t="s">
        <v>260</v>
      </c>
      <c r="B77" s="244"/>
      <c r="C77" s="29">
        <v>188</v>
      </c>
      <c r="D77" s="55">
        <v>0</v>
      </c>
      <c r="E77" s="56">
        <v>0</v>
      </c>
      <c r="F77" s="52">
        <f t="shared" si="19"/>
        <v>0</v>
      </c>
      <c r="G77" s="55">
        <v>0</v>
      </c>
      <c r="H77" s="56">
        <v>0</v>
      </c>
      <c r="I77" s="52">
        <f t="shared" si="21"/>
        <v>0</v>
      </c>
    </row>
    <row r="78" spans="1:9" ht="25.2" customHeight="1" x14ac:dyDescent="0.25">
      <c r="A78" s="244" t="s">
        <v>261</v>
      </c>
      <c r="B78" s="244"/>
      <c r="C78" s="29">
        <v>189</v>
      </c>
      <c r="D78" s="55">
        <v>0</v>
      </c>
      <c r="E78" s="56">
        <v>0</v>
      </c>
      <c r="F78" s="52">
        <f t="shared" si="19"/>
        <v>0</v>
      </c>
      <c r="G78" s="55">
        <v>0</v>
      </c>
      <c r="H78" s="56">
        <v>0</v>
      </c>
      <c r="I78" s="52">
        <f t="shared" si="21"/>
        <v>0</v>
      </c>
    </row>
    <row r="79" spans="1:9" x14ac:dyDescent="0.25">
      <c r="A79" s="244" t="s">
        <v>262</v>
      </c>
      <c r="B79" s="244"/>
      <c r="C79" s="29">
        <v>190</v>
      </c>
      <c r="D79" s="55">
        <v>0</v>
      </c>
      <c r="E79" s="56">
        <v>0</v>
      </c>
      <c r="F79" s="52">
        <f t="shared" si="19"/>
        <v>0</v>
      </c>
      <c r="G79" s="55">
        <v>0</v>
      </c>
      <c r="H79" s="56">
        <v>0</v>
      </c>
      <c r="I79" s="52">
        <f t="shared" si="21"/>
        <v>0</v>
      </c>
    </row>
    <row r="80" spans="1:9" ht="21" customHeight="1" x14ac:dyDescent="0.25">
      <c r="A80" s="244" t="s">
        <v>263</v>
      </c>
      <c r="B80" s="244"/>
      <c r="C80" s="29">
        <v>191</v>
      </c>
      <c r="D80" s="55">
        <v>0</v>
      </c>
      <c r="E80" s="56">
        <v>0</v>
      </c>
      <c r="F80" s="52">
        <f t="shared" si="19"/>
        <v>0</v>
      </c>
      <c r="G80" s="55">
        <v>0</v>
      </c>
      <c r="H80" s="56">
        <v>0</v>
      </c>
      <c r="I80" s="52">
        <f t="shared" si="21"/>
        <v>0</v>
      </c>
    </row>
    <row r="81" spans="1:9" ht="16.2" customHeight="1" x14ac:dyDescent="0.25">
      <c r="A81" s="244" t="s">
        <v>264</v>
      </c>
      <c r="B81" s="244"/>
      <c r="C81" s="29">
        <v>192</v>
      </c>
      <c r="D81" s="55">
        <v>0</v>
      </c>
      <c r="E81" s="56">
        <v>0</v>
      </c>
      <c r="F81" s="52">
        <f t="shared" si="19"/>
        <v>0</v>
      </c>
      <c r="G81" s="55">
        <v>0</v>
      </c>
      <c r="H81" s="56">
        <v>0</v>
      </c>
      <c r="I81" s="52">
        <f t="shared" si="21"/>
        <v>0</v>
      </c>
    </row>
    <row r="82" spans="1:9" x14ac:dyDescent="0.25">
      <c r="A82" s="244" t="s">
        <v>265</v>
      </c>
      <c r="B82" s="244"/>
      <c r="C82" s="29">
        <v>193</v>
      </c>
      <c r="D82" s="55">
        <v>2215718</v>
      </c>
      <c r="E82" s="56">
        <v>-21129037</v>
      </c>
      <c r="F82" s="52">
        <f t="shared" si="19"/>
        <v>-18913319</v>
      </c>
      <c r="G82" s="55">
        <v>37637601</v>
      </c>
      <c r="H82" s="56">
        <v>50152626</v>
      </c>
      <c r="I82" s="52">
        <f t="shared" si="21"/>
        <v>87790227</v>
      </c>
    </row>
    <row r="83" spans="1:9" x14ac:dyDescent="0.25">
      <c r="A83" s="241" t="s">
        <v>266</v>
      </c>
      <c r="B83" s="242"/>
      <c r="C83" s="32">
        <v>194</v>
      </c>
      <c r="D83" s="53">
        <f>D69+D74</f>
        <v>9858359</v>
      </c>
      <c r="E83" s="54">
        <f>E69+E74</f>
        <v>289283470</v>
      </c>
      <c r="F83" s="52">
        <f t="shared" si="19"/>
        <v>299141829</v>
      </c>
      <c r="G83" s="53">
        <f t="shared" ref="G83:H83" si="24">G69+G74</f>
        <v>-155342785</v>
      </c>
      <c r="H83" s="54">
        <f t="shared" si="24"/>
        <v>-56475947</v>
      </c>
      <c r="I83" s="52">
        <f t="shared" si="21"/>
        <v>-211818732</v>
      </c>
    </row>
    <row r="84" spans="1:9" x14ac:dyDescent="0.25">
      <c r="A84" s="245" t="s">
        <v>267</v>
      </c>
      <c r="B84" s="245"/>
      <c r="C84" s="29">
        <v>195</v>
      </c>
      <c r="D84" s="55">
        <v>9850146</v>
      </c>
      <c r="E84" s="56">
        <v>289053862</v>
      </c>
      <c r="F84" s="52">
        <f t="shared" si="19"/>
        <v>298904008</v>
      </c>
      <c r="G84" s="55">
        <v>-155376071</v>
      </c>
      <c r="H84" s="56">
        <v>-56608986</v>
      </c>
      <c r="I84" s="52">
        <f t="shared" si="21"/>
        <v>-211985057</v>
      </c>
    </row>
    <row r="85" spans="1:9" x14ac:dyDescent="0.25">
      <c r="A85" s="245" t="s">
        <v>268</v>
      </c>
      <c r="B85" s="245"/>
      <c r="C85" s="29">
        <v>196</v>
      </c>
      <c r="D85" s="55">
        <v>8213</v>
      </c>
      <c r="E85" s="56">
        <v>229608</v>
      </c>
      <c r="F85" s="52">
        <f t="shared" si="19"/>
        <v>237821</v>
      </c>
      <c r="G85" s="55">
        <v>33286</v>
      </c>
      <c r="H85" s="56">
        <v>133039</v>
      </c>
      <c r="I85" s="52">
        <f t="shared" si="21"/>
        <v>166325</v>
      </c>
    </row>
    <row r="86" spans="1:9" x14ac:dyDescent="0.25">
      <c r="A86" s="246" t="s">
        <v>269</v>
      </c>
      <c r="B86" s="247"/>
      <c r="C86" s="30">
        <v>197</v>
      </c>
      <c r="D86" s="57">
        <v>0</v>
      </c>
      <c r="E86" s="58">
        <v>0</v>
      </c>
      <c r="F86" s="59">
        <f t="shared" si="19"/>
        <v>0</v>
      </c>
      <c r="G86" s="57">
        <v>0</v>
      </c>
      <c r="H86" s="58">
        <v>0</v>
      </c>
      <c r="I86" s="59">
        <f t="shared" si="21"/>
        <v>0</v>
      </c>
    </row>
  </sheetData>
  <sheetProtection algorithmName="SHA-512" hashValue="1YFVM61SR35/Y7NHGYD0iEVxj+sUZIYc0egwd6w7Oytjz9zDeifaLQaAhyl4IKD8hvEudbC0y1CxivZPrgg8IA==" saltValue="MoxvoIo50LSTnBSiT4jaRw=="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type="whole" operator="greaterThanOrEqual" allowBlank="1" showErrorMessage="1" errorTitle="Invalid entry" error="You can enter only positive whole numbers or a zero." sqref="D27:I27 D13:I23 D72:I72 D8:I8" xr:uid="{00000000-0002-0000-0200-000000000000}">
      <formula1>0</formula1>
    </dataValidation>
    <dataValidation type="whole" operator="lessThanOrEqual" allowBlank="1" showErrorMessage="1" errorTitle="Invalid entry" error="You can enter only negative whole numbers or a zero." sqref="D10:I10 D24:I26 D44:I47 D49:I64 D67:I67 D73:I73" xr:uid="{00000000-0002-0000-0200-000001000000}">
      <formula1>0</formula1>
    </dataValidation>
    <dataValidation type="whole" operator="notEqual" allowBlank="1" showErrorMessage="1" errorTitle="Invalid entry" error="You can enter only whole numbers (positive or negative) or a zero." sqref="D7:I7 D9:I9 D11:I12 D83:I86 D48:I48 D65:I66 D68:I71 D74:I81 D28:I43" xr:uid="{00000000-0002-0000-0200-000002000000}">
      <formula1>999999999</formula1>
    </dataValidation>
    <dataValidation type="whole" operator="notEqual" allowBlank="1" showErrorMessage="1" errorTitle="Invalid entry" error="You can enter only whole numbers." sqref="D82:I82" xr:uid="{00000000-0002-0000-0200-000003000000}">
      <formula1>99999999</formula1>
    </dataValidation>
    <dataValidation allowBlank="1" sqref="A87:I1048576 C6 A6 C4 H5:I6 A1:A4 D4:D6 E5:F6 G4:G6 J1:XFD1048576" xr:uid="{00000000-0002-0000-0200-000004000000}"/>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zoomScale="110" zoomScaleNormal="100" zoomScaleSheetLayoutView="110" workbookViewId="0">
      <selection activeCell="A3" sqref="A3:I3"/>
    </sheetView>
  </sheetViews>
  <sheetFormatPr defaultColWidth="8.88671875" defaultRowHeight="13.2" x14ac:dyDescent="0.25"/>
  <cols>
    <col min="1" max="1" width="26.6640625" style="3" customWidth="1"/>
    <col min="2" max="2" width="15" style="3" customWidth="1"/>
    <col min="3" max="3" width="8.88671875" style="3"/>
    <col min="4" max="4" width="10.44140625" style="12" customWidth="1"/>
    <col min="5" max="6" width="11.6640625" style="12" customWidth="1"/>
    <col min="7" max="7" width="10.44140625" style="12" customWidth="1"/>
    <col min="8" max="9" width="11.6640625" style="12" customWidth="1"/>
    <col min="10" max="10" width="8.88671875" style="3"/>
    <col min="11" max="11" width="14.6640625" style="3" bestFit="1" customWidth="1"/>
    <col min="12" max="13" width="16.33203125" style="3" bestFit="1" customWidth="1"/>
    <col min="14" max="14" width="14.6640625" style="3" bestFit="1" customWidth="1"/>
    <col min="15" max="16" width="11.33203125" style="3" customWidth="1"/>
    <col min="17" max="17" width="12.88671875" style="3" bestFit="1" customWidth="1"/>
    <col min="18" max="18" width="11.88671875" style="3" bestFit="1" customWidth="1"/>
    <col min="19" max="22" width="12.88671875" style="3" bestFit="1" customWidth="1"/>
    <col min="23" max="23" width="13.6640625" style="3" bestFit="1" customWidth="1"/>
    <col min="24" max="16384" width="8.88671875" style="3"/>
  </cols>
  <sheetData>
    <row r="1" spans="1:9" ht="15.6" x14ac:dyDescent="0.25">
      <c r="A1" s="223" t="s">
        <v>270</v>
      </c>
      <c r="B1" s="211"/>
      <c r="C1" s="211"/>
      <c r="D1" s="211"/>
      <c r="E1" s="211"/>
      <c r="F1" s="211"/>
      <c r="G1" s="211"/>
      <c r="H1" s="211"/>
      <c r="I1" s="211"/>
    </row>
    <row r="2" spans="1:9" x14ac:dyDescent="0.25">
      <c r="A2" s="212" t="s">
        <v>574</v>
      </c>
      <c r="B2" s="224"/>
      <c r="C2" s="224"/>
      <c r="D2" s="224"/>
      <c r="E2" s="224"/>
      <c r="F2" s="224"/>
      <c r="G2" s="224"/>
      <c r="H2" s="224"/>
      <c r="I2" s="224"/>
    </row>
    <row r="3" spans="1:9" x14ac:dyDescent="0.25">
      <c r="A3" s="225" t="s">
        <v>271</v>
      </c>
      <c r="B3" s="226"/>
      <c r="C3" s="226"/>
      <c r="D3" s="226"/>
      <c r="E3" s="226"/>
      <c r="F3" s="226"/>
      <c r="G3" s="226"/>
      <c r="H3" s="226"/>
      <c r="I3" s="226"/>
    </row>
    <row r="4" spans="1:9" ht="33.75" customHeight="1" x14ac:dyDescent="0.25">
      <c r="A4" s="214" t="s">
        <v>272</v>
      </c>
      <c r="B4" s="215"/>
      <c r="C4" s="214" t="s">
        <v>273</v>
      </c>
      <c r="D4" s="216" t="s">
        <v>274</v>
      </c>
      <c r="E4" s="217"/>
      <c r="F4" s="217"/>
      <c r="G4" s="216" t="s">
        <v>275</v>
      </c>
      <c r="H4" s="217"/>
      <c r="I4" s="217"/>
    </row>
    <row r="5" spans="1:9" ht="24" customHeight="1" x14ac:dyDescent="0.25">
      <c r="A5" s="215"/>
      <c r="B5" s="215"/>
      <c r="C5" s="215"/>
      <c r="D5" s="35" t="s">
        <v>276</v>
      </c>
      <c r="E5" s="35" t="s">
        <v>277</v>
      </c>
      <c r="F5" s="35" t="s">
        <v>278</v>
      </c>
      <c r="G5" s="35" t="s">
        <v>279</v>
      </c>
      <c r="H5" s="35" t="s">
        <v>280</v>
      </c>
      <c r="I5" s="35" t="s">
        <v>281</v>
      </c>
    </row>
    <row r="6" spans="1:9" x14ac:dyDescent="0.25">
      <c r="A6" s="214">
        <v>1</v>
      </c>
      <c r="B6" s="215"/>
      <c r="C6" s="25">
        <v>2</v>
      </c>
      <c r="D6" s="39">
        <v>3</v>
      </c>
      <c r="E6" s="39">
        <v>4</v>
      </c>
      <c r="F6" s="39" t="s">
        <v>282</v>
      </c>
      <c r="G6" s="39">
        <v>6</v>
      </c>
      <c r="H6" s="39">
        <v>7</v>
      </c>
      <c r="I6" s="39" t="s">
        <v>283</v>
      </c>
    </row>
    <row r="7" spans="1:9" ht="22.5" customHeight="1" x14ac:dyDescent="0.25">
      <c r="A7" s="207" t="s">
        <v>284</v>
      </c>
      <c r="B7" s="208"/>
      <c r="C7" s="26">
        <v>118</v>
      </c>
      <c r="D7" s="40">
        <f>D8+D9+D10+D11+D12</f>
        <v>185330574</v>
      </c>
      <c r="E7" s="40">
        <f>E8+E9+E10+E11+E12</f>
        <v>633352661</v>
      </c>
      <c r="F7" s="40">
        <f>D7+E7</f>
        <v>818683235</v>
      </c>
      <c r="G7" s="40">
        <f t="shared" ref="G7:H7" si="0">G8+G9+G10+G11+G12</f>
        <v>76633901</v>
      </c>
      <c r="H7" s="40">
        <f t="shared" si="0"/>
        <v>696454826</v>
      </c>
      <c r="I7" s="40">
        <f>G7+H7</f>
        <v>773088727</v>
      </c>
    </row>
    <row r="8" spans="1:9" x14ac:dyDescent="0.25">
      <c r="A8" s="218" t="s">
        <v>285</v>
      </c>
      <c r="B8" s="218"/>
      <c r="C8" s="27">
        <v>119</v>
      </c>
      <c r="D8" s="61">
        <v>186094930</v>
      </c>
      <c r="E8" s="61">
        <v>827421145</v>
      </c>
      <c r="F8" s="40">
        <f t="shared" ref="F8:F71" si="1">D8+E8</f>
        <v>1013516075</v>
      </c>
      <c r="G8" s="61">
        <v>76517591</v>
      </c>
      <c r="H8" s="61">
        <v>965657506</v>
      </c>
      <c r="I8" s="40">
        <f t="shared" ref="I8:I71" si="2">G8+H8</f>
        <v>1042175097</v>
      </c>
    </row>
    <row r="9" spans="1:9" ht="19.5" customHeight="1" x14ac:dyDescent="0.25">
      <c r="A9" s="218" t="s">
        <v>286</v>
      </c>
      <c r="B9" s="218"/>
      <c r="C9" s="27">
        <v>120</v>
      </c>
      <c r="D9" s="61">
        <v>0</v>
      </c>
      <c r="E9" s="61">
        <v>6761779</v>
      </c>
      <c r="F9" s="40">
        <f t="shared" si="1"/>
        <v>6761779</v>
      </c>
      <c r="G9" s="61">
        <v>0</v>
      </c>
      <c r="H9" s="61">
        <v>-1882447</v>
      </c>
      <c r="I9" s="40">
        <f t="shared" si="2"/>
        <v>-1882447</v>
      </c>
    </row>
    <row r="10" spans="1:9" x14ac:dyDescent="0.25">
      <c r="A10" s="218" t="s">
        <v>287</v>
      </c>
      <c r="B10" s="218"/>
      <c r="C10" s="27">
        <v>121</v>
      </c>
      <c r="D10" s="61">
        <v>228</v>
      </c>
      <c r="E10" s="61">
        <v>-78417712</v>
      </c>
      <c r="F10" s="40">
        <f t="shared" si="1"/>
        <v>-78417484</v>
      </c>
      <c r="G10" s="61">
        <v>-10377</v>
      </c>
      <c r="H10" s="61">
        <v>-112062984</v>
      </c>
      <c r="I10" s="40">
        <f t="shared" si="2"/>
        <v>-112073361</v>
      </c>
    </row>
    <row r="11" spans="1:9" ht="22.5" customHeight="1" x14ac:dyDescent="0.25">
      <c r="A11" s="218" t="s">
        <v>288</v>
      </c>
      <c r="B11" s="218"/>
      <c r="C11" s="27">
        <v>122</v>
      </c>
      <c r="D11" s="61">
        <v>-697883</v>
      </c>
      <c r="E11" s="61">
        <v>-129154315</v>
      </c>
      <c r="F11" s="40">
        <f t="shared" si="1"/>
        <v>-129852198</v>
      </c>
      <c r="G11" s="61">
        <v>207566</v>
      </c>
      <c r="H11" s="61">
        <v>-175869081</v>
      </c>
      <c r="I11" s="40">
        <f t="shared" si="2"/>
        <v>-175661515</v>
      </c>
    </row>
    <row r="12" spans="1:9" ht="21.75" customHeight="1" x14ac:dyDescent="0.25">
      <c r="A12" s="218" t="s">
        <v>289</v>
      </c>
      <c r="B12" s="218"/>
      <c r="C12" s="27">
        <v>123</v>
      </c>
      <c r="D12" s="61">
        <v>-66701</v>
      </c>
      <c r="E12" s="61">
        <v>6741764</v>
      </c>
      <c r="F12" s="40">
        <f t="shared" si="1"/>
        <v>6675063</v>
      </c>
      <c r="G12" s="61">
        <v>-80879</v>
      </c>
      <c r="H12" s="61">
        <v>20611832</v>
      </c>
      <c r="I12" s="40">
        <f t="shared" si="2"/>
        <v>20530953</v>
      </c>
    </row>
    <row r="13" spans="1:9" x14ac:dyDescent="0.25">
      <c r="A13" s="207" t="s">
        <v>290</v>
      </c>
      <c r="B13" s="208"/>
      <c r="C13" s="26">
        <v>124</v>
      </c>
      <c r="D13" s="40">
        <f>D14+D15+D16+D17+D18+D19+D20</f>
        <v>32129693</v>
      </c>
      <c r="E13" s="40">
        <f>E14+E15+E16+E17+E18+E19+E20</f>
        <v>114069792</v>
      </c>
      <c r="F13" s="40">
        <f t="shared" si="1"/>
        <v>146199485</v>
      </c>
      <c r="G13" s="40">
        <f t="shared" ref="G13" si="3">G14+G15+G16+G17+G18+G19+G20</f>
        <v>32205027</v>
      </c>
      <c r="H13" s="40">
        <f>H14+H15+H16+H17+H18+H19+H20</f>
        <v>102867748</v>
      </c>
      <c r="I13" s="40">
        <f t="shared" si="2"/>
        <v>135072775</v>
      </c>
    </row>
    <row r="14" spans="1:9" ht="24" customHeight="1" x14ac:dyDescent="0.25">
      <c r="A14" s="218" t="s">
        <v>291</v>
      </c>
      <c r="B14" s="218"/>
      <c r="C14" s="27">
        <v>125</v>
      </c>
      <c r="D14" s="61">
        <v>513866</v>
      </c>
      <c r="E14" s="61">
        <v>20739430</v>
      </c>
      <c r="F14" s="40">
        <f t="shared" si="1"/>
        <v>21253296</v>
      </c>
      <c r="G14" s="61">
        <v>1085350</v>
      </c>
      <c r="H14" s="61">
        <v>34435377</v>
      </c>
      <c r="I14" s="40">
        <f t="shared" si="2"/>
        <v>35520727</v>
      </c>
    </row>
    <row r="15" spans="1:9" ht="24.75" customHeight="1" x14ac:dyDescent="0.25">
      <c r="A15" s="218" t="s">
        <v>292</v>
      </c>
      <c r="B15" s="218"/>
      <c r="C15" s="27">
        <v>126</v>
      </c>
      <c r="D15" s="61">
        <v>16988</v>
      </c>
      <c r="E15" s="61">
        <v>25734966</v>
      </c>
      <c r="F15" s="40">
        <f t="shared" si="1"/>
        <v>25751954</v>
      </c>
      <c r="G15" s="61">
        <v>20233</v>
      </c>
      <c r="H15" s="61">
        <v>28364441</v>
      </c>
      <c r="I15" s="40">
        <f t="shared" si="2"/>
        <v>28384674</v>
      </c>
    </row>
    <row r="16" spans="1:9" x14ac:dyDescent="0.25">
      <c r="A16" s="218" t="s">
        <v>293</v>
      </c>
      <c r="B16" s="218"/>
      <c r="C16" s="27">
        <v>127</v>
      </c>
      <c r="D16" s="61">
        <v>25686441</v>
      </c>
      <c r="E16" s="61">
        <v>20867994</v>
      </c>
      <c r="F16" s="40">
        <f t="shared" si="1"/>
        <v>46554435</v>
      </c>
      <c r="G16" s="61">
        <v>26325463</v>
      </c>
      <c r="H16" s="61">
        <v>20986223</v>
      </c>
      <c r="I16" s="40">
        <f t="shared" si="2"/>
        <v>47311686</v>
      </c>
    </row>
    <row r="17" spans="1:9" x14ac:dyDescent="0.25">
      <c r="A17" s="218" t="s">
        <v>294</v>
      </c>
      <c r="B17" s="218"/>
      <c r="C17" s="27">
        <v>128</v>
      </c>
      <c r="D17" s="61">
        <v>4400069</v>
      </c>
      <c r="E17" s="61">
        <v>22928702</v>
      </c>
      <c r="F17" s="40">
        <f t="shared" si="1"/>
        <v>27328771</v>
      </c>
      <c r="G17" s="61">
        <v>2912075</v>
      </c>
      <c r="H17" s="61">
        <v>9580363</v>
      </c>
      <c r="I17" s="40">
        <f t="shared" si="2"/>
        <v>12492438</v>
      </c>
    </row>
    <row r="18" spans="1:9" x14ac:dyDescent="0.25">
      <c r="A18" s="218" t="s">
        <v>295</v>
      </c>
      <c r="B18" s="218"/>
      <c r="C18" s="27">
        <v>129</v>
      </c>
      <c r="D18" s="61">
        <v>1395732</v>
      </c>
      <c r="E18" s="61">
        <v>12914665</v>
      </c>
      <c r="F18" s="40">
        <f t="shared" si="1"/>
        <v>14310397</v>
      </c>
      <c r="G18" s="61">
        <v>1855231</v>
      </c>
      <c r="H18" s="61">
        <v>7121676</v>
      </c>
      <c r="I18" s="40">
        <f t="shared" si="2"/>
        <v>8976907</v>
      </c>
    </row>
    <row r="19" spans="1:9" x14ac:dyDescent="0.25">
      <c r="A19" s="218" t="s">
        <v>296</v>
      </c>
      <c r="B19" s="218"/>
      <c r="C19" s="27">
        <v>130</v>
      </c>
      <c r="D19" s="61">
        <v>0</v>
      </c>
      <c r="E19" s="61">
        <v>0</v>
      </c>
      <c r="F19" s="40">
        <f t="shared" si="1"/>
        <v>0</v>
      </c>
      <c r="G19" s="61">
        <v>0</v>
      </c>
      <c r="H19" s="61">
        <v>0</v>
      </c>
      <c r="I19" s="40">
        <f t="shared" si="2"/>
        <v>0</v>
      </c>
    </row>
    <row r="20" spans="1:9" x14ac:dyDescent="0.25">
      <c r="A20" s="218" t="s">
        <v>297</v>
      </c>
      <c r="B20" s="218"/>
      <c r="C20" s="27">
        <v>131</v>
      </c>
      <c r="D20" s="61">
        <v>116597</v>
      </c>
      <c r="E20" s="61">
        <v>10884035</v>
      </c>
      <c r="F20" s="40">
        <f t="shared" si="1"/>
        <v>11000632</v>
      </c>
      <c r="G20" s="61">
        <v>6675</v>
      </c>
      <c r="H20" s="61">
        <v>2379668</v>
      </c>
      <c r="I20" s="40">
        <f t="shared" si="2"/>
        <v>2386343</v>
      </c>
    </row>
    <row r="21" spans="1:9" x14ac:dyDescent="0.25">
      <c r="A21" s="248" t="s">
        <v>298</v>
      </c>
      <c r="B21" s="218"/>
      <c r="C21" s="27">
        <v>132</v>
      </c>
      <c r="D21" s="61">
        <v>474810</v>
      </c>
      <c r="E21" s="61">
        <v>11346701</v>
      </c>
      <c r="F21" s="40">
        <f t="shared" si="1"/>
        <v>11821511</v>
      </c>
      <c r="G21" s="61">
        <v>497599</v>
      </c>
      <c r="H21" s="61">
        <v>15093551</v>
      </c>
      <c r="I21" s="40">
        <f t="shared" si="2"/>
        <v>15591150</v>
      </c>
    </row>
    <row r="22" spans="1:9" ht="24.75" customHeight="1" x14ac:dyDescent="0.25">
      <c r="A22" s="248" t="s">
        <v>299</v>
      </c>
      <c r="B22" s="218"/>
      <c r="C22" s="27">
        <v>133</v>
      </c>
      <c r="D22" s="61">
        <v>43098</v>
      </c>
      <c r="E22" s="61">
        <v>14392204</v>
      </c>
      <c r="F22" s="40">
        <f t="shared" si="1"/>
        <v>14435302</v>
      </c>
      <c r="G22" s="61">
        <v>26903</v>
      </c>
      <c r="H22" s="61">
        <v>13959919</v>
      </c>
      <c r="I22" s="40">
        <f t="shared" si="2"/>
        <v>13986822</v>
      </c>
    </row>
    <row r="23" spans="1:9" x14ac:dyDescent="0.25">
      <c r="A23" s="248" t="s">
        <v>300</v>
      </c>
      <c r="B23" s="218"/>
      <c r="C23" s="27">
        <v>134</v>
      </c>
      <c r="D23" s="61">
        <v>56343</v>
      </c>
      <c r="E23" s="61">
        <v>41569328</v>
      </c>
      <c r="F23" s="40">
        <f t="shared" si="1"/>
        <v>41625671</v>
      </c>
      <c r="G23" s="61">
        <v>110684</v>
      </c>
      <c r="H23" s="61">
        <v>53956746</v>
      </c>
      <c r="I23" s="40">
        <f t="shared" si="2"/>
        <v>54067430</v>
      </c>
    </row>
    <row r="24" spans="1:9" ht="21" customHeight="1" x14ac:dyDescent="0.25">
      <c r="A24" s="207" t="s">
        <v>301</v>
      </c>
      <c r="B24" s="208"/>
      <c r="C24" s="26">
        <v>135</v>
      </c>
      <c r="D24" s="40">
        <f>D25+D28</f>
        <v>-140058939</v>
      </c>
      <c r="E24" s="40">
        <f>E25+E28</f>
        <v>-371941121</v>
      </c>
      <c r="F24" s="40">
        <f t="shared" si="1"/>
        <v>-512000060</v>
      </c>
      <c r="G24" s="40">
        <f t="shared" ref="G24:H24" si="4">G25+G28</f>
        <v>-102214470</v>
      </c>
      <c r="H24" s="40">
        <f t="shared" si="4"/>
        <v>-409225526</v>
      </c>
      <c r="I24" s="40">
        <f t="shared" si="2"/>
        <v>-511439996</v>
      </c>
    </row>
    <row r="25" spans="1:9" x14ac:dyDescent="0.25">
      <c r="A25" s="208" t="s">
        <v>302</v>
      </c>
      <c r="B25" s="208"/>
      <c r="C25" s="26">
        <v>136</v>
      </c>
      <c r="D25" s="40">
        <f>D26+D27</f>
        <v>-145509749</v>
      </c>
      <c r="E25" s="40">
        <f>E26+E27</f>
        <v>-313142296</v>
      </c>
      <c r="F25" s="40">
        <f t="shared" si="1"/>
        <v>-458652045</v>
      </c>
      <c r="G25" s="40">
        <f t="shared" ref="G25:H25" si="5">G26+G27</f>
        <v>-113190634</v>
      </c>
      <c r="H25" s="40">
        <f t="shared" si="5"/>
        <v>-323936343</v>
      </c>
      <c r="I25" s="40">
        <f t="shared" si="2"/>
        <v>-437126977</v>
      </c>
    </row>
    <row r="26" spans="1:9" x14ac:dyDescent="0.25">
      <c r="A26" s="218" t="s">
        <v>303</v>
      </c>
      <c r="B26" s="218"/>
      <c r="C26" s="27">
        <v>137</v>
      </c>
      <c r="D26" s="61">
        <v>-145509749</v>
      </c>
      <c r="E26" s="61">
        <v>-373986059</v>
      </c>
      <c r="F26" s="40">
        <f t="shared" si="1"/>
        <v>-519495808</v>
      </c>
      <c r="G26" s="61">
        <v>-113190634</v>
      </c>
      <c r="H26" s="61">
        <v>-356100756</v>
      </c>
      <c r="I26" s="40">
        <f t="shared" si="2"/>
        <v>-469291390</v>
      </c>
    </row>
    <row r="27" spans="1:9" x14ac:dyDescent="0.25">
      <c r="A27" s="218" t="s">
        <v>304</v>
      </c>
      <c r="B27" s="218"/>
      <c r="C27" s="27">
        <v>138</v>
      </c>
      <c r="D27" s="61">
        <v>0</v>
      </c>
      <c r="E27" s="61">
        <v>60843763</v>
      </c>
      <c r="F27" s="40">
        <f t="shared" si="1"/>
        <v>60843763</v>
      </c>
      <c r="G27" s="61">
        <v>0</v>
      </c>
      <c r="H27" s="61">
        <v>32164413</v>
      </c>
      <c r="I27" s="40">
        <f t="shared" si="2"/>
        <v>32164413</v>
      </c>
    </row>
    <row r="28" spans="1:9" x14ac:dyDescent="0.25">
      <c r="A28" s="208" t="s">
        <v>305</v>
      </c>
      <c r="B28" s="208"/>
      <c r="C28" s="26">
        <v>139</v>
      </c>
      <c r="D28" s="40">
        <f>D29+D30</f>
        <v>5450810</v>
      </c>
      <c r="E28" s="40">
        <f>E29+E30</f>
        <v>-58798825</v>
      </c>
      <c r="F28" s="40">
        <f t="shared" si="1"/>
        <v>-53348015</v>
      </c>
      <c r="G28" s="40">
        <f t="shared" ref="G28:H28" si="6">G29+G30</f>
        <v>10976164</v>
      </c>
      <c r="H28" s="40">
        <f t="shared" si="6"/>
        <v>-85289183</v>
      </c>
      <c r="I28" s="40">
        <f t="shared" si="2"/>
        <v>-74313019</v>
      </c>
    </row>
    <row r="29" spans="1:9" x14ac:dyDescent="0.25">
      <c r="A29" s="218" t="s">
        <v>306</v>
      </c>
      <c r="B29" s="218"/>
      <c r="C29" s="27">
        <v>140</v>
      </c>
      <c r="D29" s="41">
        <v>5450810</v>
      </c>
      <c r="E29" s="41">
        <v>24629680</v>
      </c>
      <c r="F29" s="40">
        <f t="shared" si="1"/>
        <v>30080490</v>
      </c>
      <c r="G29" s="61">
        <v>10976164</v>
      </c>
      <c r="H29" s="61">
        <v>-115324754</v>
      </c>
      <c r="I29" s="40">
        <f t="shared" si="2"/>
        <v>-104348590</v>
      </c>
    </row>
    <row r="30" spans="1:9" x14ac:dyDescent="0.25">
      <c r="A30" s="218" t="s">
        <v>307</v>
      </c>
      <c r="B30" s="218"/>
      <c r="C30" s="27">
        <v>141</v>
      </c>
      <c r="D30" s="41">
        <v>0</v>
      </c>
      <c r="E30" s="41">
        <v>-83428505</v>
      </c>
      <c r="F30" s="40">
        <f t="shared" si="1"/>
        <v>-83428505</v>
      </c>
      <c r="G30" s="61">
        <v>0</v>
      </c>
      <c r="H30" s="61">
        <v>30035571</v>
      </c>
      <c r="I30" s="40">
        <f t="shared" si="2"/>
        <v>30035571</v>
      </c>
    </row>
    <row r="31" spans="1:9" ht="31.5" customHeight="1" x14ac:dyDescent="0.25">
      <c r="A31" s="207" t="s">
        <v>308</v>
      </c>
      <c r="B31" s="208"/>
      <c r="C31" s="26">
        <v>142</v>
      </c>
      <c r="D31" s="40">
        <f>D32+D35</f>
        <v>-15976843</v>
      </c>
      <c r="E31" s="40">
        <f>E32+E35</f>
        <v>-1782376</v>
      </c>
      <c r="F31" s="40">
        <f t="shared" si="1"/>
        <v>-17759219</v>
      </c>
      <c r="G31" s="40">
        <f t="shared" ref="G31:H31" si="7">G32+G35</f>
        <v>16613659</v>
      </c>
      <c r="H31" s="40">
        <f t="shared" si="7"/>
        <v>87389</v>
      </c>
      <c r="I31" s="40">
        <f t="shared" si="2"/>
        <v>16701048</v>
      </c>
    </row>
    <row r="32" spans="1:9" x14ac:dyDescent="0.25">
      <c r="A32" s="208" t="s">
        <v>309</v>
      </c>
      <c r="B32" s="208"/>
      <c r="C32" s="26">
        <v>143</v>
      </c>
      <c r="D32" s="40">
        <f>D33+D34</f>
        <v>-15976843</v>
      </c>
      <c r="E32" s="40">
        <f>E33+E34</f>
        <v>1317821</v>
      </c>
      <c r="F32" s="40">
        <f t="shared" si="1"/>
        <v>-14659022</v>
      </c>
      <c r="G32" s="40">
        <f t="shared" ref="G32:H32" si="8">G33+G34</f>
        <v>16613659</v>
      </c>
      <c r="H32" s="40">
        <f t="shared" si="8"/>
        <v>824186</v>
      </c>
      <c r="I32" s="40">
        <f t="shared" si="2"/>
        <v>17437845</v>
      </c>
    </row>
    <row r="33" spans="1:9" x14ac:dyDescent="0.25">
      <c r="A33" s="218" t="s">
        <v>310</v>
      </c>
      <c r="B33" s="218"/>
      <c r="C33" s="27">
        <v>144</v>
      </c>
      <c r="D33" s="61">
        <v>-15969980</v>
      </c>
      <c r="E33" s="61">
        <v>1317821</v>
      </c>
      <c r="F33" s="40">
        <f t="shared" si="1"/>
        <v>-14652159</v>
      </c>
      <c r="G33" s="61">
        <v>16623808</v>
      </c>
      <c r="H33" s="61">
        <v>824186</v>
      </c>
      <c r="I33" s="40">
        <f t="shared" si="2"/>
        <v>17447994</v>
      </c>
    </row>
    <row r="34" spans="1:9" x14ac:dyDescent="0.25">
      <c r="A34" s="218" t="s">
        <v>311</v>
      </c>
      <c r="B34" s="218"/>
      <c r="C34" s="27">
        <v>145</v>
      </c>
      <c r="D34" s="61">
        <v>-6863</v>
      </c>
      <c r="E34" s="61">
        <v>0</v>
      </c>
      <c r="F34" s="40">
        <f t="shared" si="1"/>
        <v>-6863</v>
      </c>
      <c r="G34" s="61">
        <v>-10149</v>
      </c>
      <c r="H34" s="61">
        <v>0</v>
      </c>
      <c r="I34" s="40">
        <f t="shared" si="2"/>
        <v>-10149</v>
      </c>
    </row>
    <row r="35" spans="1:9" ht="31.5" customHeight="1" x14ac:dyDescent="0.25">
      <c r="A35" s="208" t="s">
        <v>312</v>
      </c>
      <c r="B35" s="208"/>
      <c r="C35" s="26">
        <v>146</v>
      </c>
      <c r="D35" s="40">
        <f>D36+D37</f>
        <v>0</v>
      </c>
      <c r="E35" s="40">
        <f>E36+E37</f>
        <v>-3100197</v>
      </c>
      <c r="F35" s="40">
        <f t="shared" si="1"/>
        <v>-3100197</v>
      </c>
      <c r="G35" s="40">
        <f t="shared" ref="G35:H35" si="9">G36+G37</f>
        <v>0</v>
      </c>
      <c r="H35" s="40">
        <f t="shared" si="9"/>
        <v>-736797</v>
      </c>
      <c r="I35" s="40">
        <f t="shared" si="2"/>
        <v>-736797</v>
      </c>
    </row>
    <row r="36" spans="1:9" x14ac:dyDescent="0.25">
      <c r="A36" s="218" t="s">
        <v>313</v>
      </c>
      <c r="B36" s="218"/>
      <c r="C36" s="27">
        <v>147</v>
      </c>
      <c r="D36" s="61">
        <v>0</v>
      </c>
      <c r="E36" s="61">
        <v>-3227051</v>
      </c>
      <c r="F36" s="40">
        <f t="shared" si="1"/>
        <v>-3227051</v>
      </c>
      <c r="G36" s="61">
        <v>0</v>
      </c>
      <c r="H36" s="61">
        <v>-736797</v>
      </c>
      <c r="I36" s="40">
        <f t="shared" si="2"/>
        <v>-736797</v>
      </c>
    </row>
    <row r="37" spans="1:9" x14ac:dyDescent="0.25">
      <c r="A37" s="218" t="s">
        <v>314</v>
      </c>
      <c r="B37" s="218"/>
      <c r="C37" s="27">
        <v>148</v>
      </c>
      <c r="D37" s="61">
        <v>0</v>
      </c>
      <c r="E37" s="61">
        <v>126854</v>
      </c>
      <c r="F37" s="40">
        <f t="shared" si="1"/>
        <v>126854</v>
      </c>
      <c r="G37" s="61">
        <v>0</v>
      </c>
      <c r="H37" s="61">
        <v>0</v>
      </c>
      <c r="I37" s="40">
        <f t="shared" si="2"/>
        <v>0</v>
      </c>
    </row>
    <row r="38" spans="1:9" ht="45.75" customHeight="1" x14ac:dyDescent="0.25">
      <c r="A38" s="207" t="s">
        <v>315</v>
      </c>
      <c r="B38" s="208"/>
      <c r="C38" s="26">
        <v>149</v>
      </c>
      <c r="D38" s="40">
        <f>D39+D40</f>
        <v>-2039117</v>
      </c>
      <c r="E38" s="40">
        <f>E39+E40</f>
        <v>0</v>
      </c>
      <c r="F38" s="40">
        <f t="shared" si="1"/>
        <v>-2039117</v>
      </c>
      <c r="G38" s="40">
        <f t="shared" ref="G38:H38" si="10">G39+G40</f>
        <v>25794716</v>
      </c>
      <c r="H38" s="40">
        <f t="shared" si="10"/>
        <v>0</v>
      </c>
      <c r="I38" s="40">
        <f t="shared" si="2"/>
        <v>25794716</v>
      </c>
    </row>
    <row r="39" spans="1:9" x14ac:dyDescent="0.25">
      <c r="A39" s="218" t="s">
        <v>316</v>
      </c>
      <c r="B39" s="218"/>
      <c r="C39" s="27">
        <v>150</v>
      </c>
      <c r="D39" s="61">
        <v>-2039117</v>
      </c>
      <c r="E39" s="61">
        <v>0</v>
      </c>
      <c r="F39" s="40">
        <f t="shared" si="1"/>
        <v>-2039117</v>
      </c>
      <c r="G39" s="61">
        <v>25794716</v>
      </c>
      <c r="H39" s="61">
        <v>0</v>
      </c>
      <c r="I39" s="40">
        <f t="shared" si="2"/>
        <v>25794716</v>
      </c>
    </row>
    <row r="40" spans="1:9" x14ac:dyDescent="0.25">
      <c r="A40" s="218" t="s">
        <v>317</v>
      </c>
      <c r="B40" s="218"/>
      <c r="C40" s="27">
        <v>151</v>
      </c>
      <c r="D40" s="61">
        <v>0</v>
      </c>
      <c r="E40" s="61">
        <v>0</v>
      </c>
      <c r="F40" s="40">
        <f t="shared" si="1"/>
        <v>0</v>
      </c>
      <c r="G40" s="61">
        <v>0</v>
      </c>
      <c r="H40" s="61">
        <v>0</v>
      </c>
      <c r="I40" s="40">
        <f t="shared" si="2"/>
        <v>0</v>
      </c>
    </row>
    <row r="41" spans="1:9" ht="22.95" customHeight="1" x14ac:dyDescent="0.25">
      <c r="A41" s="248" t="s">
        <v>318</v>
      </c>
      <c r="B41" s="218"/>
      <c r="C41" s="27">
        <v>152</v>
      </c>
      <c r="D41" s="60">
        <f>D42+D43</f>
        <v>0</v>
      </c>
      <c r="E41" s="60">
        <f>E42+E43</f>
        <v>-2023580</v>
      </c>
      <c r="F41" s="40">
        <f t="shared" si="1"/>
        <v>-2023580</v>
      </c>
      <c r="G41" s="60">
        <f>G42+G43</f>
        <v>0</v>
      </c>
      <c r="H41" s="60">
        <f>H42+H43</f>
        <v>-3031956</v>
      </c>
      <c r="I41" s="40">
        <f t="shared" si="2"/>
        <v>-3031956</v>
      </c>
    </row>
    <row r="42" spans="1:9" x14ac:dyDescent="0.25">
      <c r="A42" s="218" t="s">
        <v>319</v>
      </c>
      <c r="B42" s="218"/>
      <c r="C42" s="27">
        <v>153</v>
      </c>
      <c r="D42" s="61">
        <v>0</v>
      </c>
      <c r="E42" s="61">
        <v>-1367059</v>
      </c>
      <c r="F42" s="40">
        <f t="shared" si="1"/>
        <v>-1367059</v>
      </c>
      <c r="G42" s="61">
        <v>0</v>
      </c>
      <c r="H42" s="61">
        <v>-2120544</v>
      </c>
      <c r="I42" s="40">
        <f t="shared" si="2"/>
        <v>-2120544</v>
      </c>
    </row>
    <row r="43" spans="1:9" x14ac:dyDescent="0.25">
      <c r="A43" s="218" t="s">
        <v>320</v>
      </c>
      <c r="B43" s="218"/>
      <c r="C43" s="27">
        <v>154</v>
      </c>
      <c r="D43" s="61">
        <v>0</v>
      </c>
      <c r="E43" s="61">
        <v>-656521</v>
      </c>
      <c r="F43" s="40">
        <f t="shared" si="1"/>
        <v>-656521</v>
      </c>
      <c r="G43" s="61">
        <v>0</v>
      </c>
      <c r="H43" s="61">
        <v>-911412</v>
      </c>
      <c r="I43" s="40">
        <f t="shared" si="2"/>
        <v>-911412</v>
      </c>
    </row>
    <row r="44" spans="1:9" ht="22.5" customHeight="1" x14ac:dyDescent="0.25">
      <c r="A44" s="207" t="s">
        <v>321</v>
      </c>
      <c r="B44" s="208"/>
      <c r="C44" s="26">
        <v>155</v>
      </c>
      <c r="D44" s="40">
        <f>D45+D49</f>
        <v>-19362789</v>
      </c>
      <c r="E44" s="40">
        <f>E45+E49</f>
        <v>-307998249</v>
      </c>
      <c r="F44" s="40">
        <f t="shared" si="1"/>
        <v>-327361038</v>
      </c>
      <c r="G44" s="40">
        <f t="shared" ref="G44:H44" si="11">G45+G49</f>
        <v>-14316155</v>
      </c>
      <c r="H44" s="40">
        <f t="shared" si="11"/>
        <v>-346299807</v>
      </c>
      <c r="I44" s="40">
        <f t="shared" si="2"/>
        <v>-360615962</v>
      </c>
    </row>
    <row r="45" spans="1:9" x14ac:dyDescent="0.25">
      <c r="A45" s="208" t="s">
        <v>322</v>
      </c>
      <c r="B45" s="208"/>
      <c r="C45" s="26">
        <v>156</v>
      </c>
      <c r="D45" s="40">
        <f>D46+D47+D48</f>
        <v>-9363083</v>
      </c>
      <c r="E45" s="40">
        <f>E46+E47+E48</f>
        <v>-157944243</v>
      </c>
      <c r="F45" s="40">
        <f t="shared" si="1"/>
        <v>-167307326</v>
      </c>
      <c r="G45" s="40">
        <f t="shared" ref="G45:H45" si="12">G46+G47+G48</f>
        <v>-6685377</v>
      </c>
      <c r="H45" s="40">
        <f t="shared" si="12"/>
        <v>-180780550</v>
      </c>
      <c r="I45" s="40">
        <f t="shared" si="2"/>
        <v>-187465927</v>
      </c>
    </row>
    <row r="46" spans="1:9" x14ac:dyDescent="0.25">
      <c r="A46" s="218" t="s">
        <v>323</v>
      </c>
      <c r="B46" s="218"/>
      <c r="C46" s="27">
        <v>157</v>
      </c>
      <c r="D46" s="61">
        <v>-3536908</v>
      </c>
      <c r="E46" s="61">
        <v>-87100805</v>
      </c>
      <c r="F46" s="40">
        <f t="shared" si="1"/>
        <v>-90637713</v>
      </c>
      <c r="G46" s="61">
        <v>-2870033</v>
      </c>
      <c r="H46" s="61">
        <v>-105686003</v>
      </c>
      <c r="I46" s="40">
        <f t="shared" si="2"/>
        <v>-108556036</v>
      </c>
    </row>
    <row r="47" spans="1:9" x14ac:dyDescent="0.25">
      <c r="A47" s="218" t="s">
        <v>324</v>
      </c>
      <c r="B47" s="218"/>
      <c r="C47" s="27">
        <v>158</v>
      </c>
      <c r="D47" s="61">
        <v>-5826175</v>
      </c>
      <c r="E47" s="61">
        <v>-82170903</v>
      </c>
      <c r="F47" s="40">
        <f t="shared" si="1"/>
        <v>-87997078</v>
      </c>
      <c r="G47" s="61">
        <v>-3815344</v>
      </c>
      <c r="H47" s="61">
        <v>-90636750</v>
      </c>
      <c r="I47" s="40">
        <f t="shared" si="2"/>
        <v>-94452094</v>
      </c>
    </row>
    <row r="48" spans="1:9" x14ac:dyDescent="0.25">
      <c r="A48" s="218" t="s">
        <v>325</v>
      </c>
      <c r="B48" s="218"/>
      <c r="C48" s="27">
        <v>159</v>
      </c>
      <c r="D48" s="61">
        <v>0</v>
      </c>
      <c r="E48" s="61">
        <v>11327465</v>
      </c>
      <c r="F48" s="40">
        <f t="shared" si="1"/>
        <v>11327465</v>
      </c>
      <c r="G48" s="61">
        <v>0</v>
      </c>
      <c r="H48" s="61">
        <v>15542203</v>
      </c>
      <c r="I48" s="40">
        <f t="shared" si="2"/>
        <v>15542203</v>
      </c>
    </row>
    <row r="49" spans="1:9" ht="24.75" customHeight="1" x14ac:dyDescent="0.25">
      <c r="A49" s="208" t="s">
        <v>326</v>
      </c>
      <c r="B49" s="208"/>
      <c r="C49" s="26">
        <v>160</v>
      </c>
      <c r="D49" s="40">
        <f>D50+D51+D52</f>
        <v>-9999706</v>
      </c>
      <c r="E49" s="40">
        <f>E50+E51+E52</f>
        <v>-150054006</v>
      </c>
      <c r="F49" s="40">
        <f t="shared" si="1"/>
        <v>-160053712</v>
      </c>
      <c r="G49" s="40">
        <f t="shared" ref="G49:H49" si="13">G50+G51+G52</f>
        <v>-7630778</v>
      </c>
      <c r="H49" s="40">
        <f t="shared" si="13"/>
        <v>-165519257</v>
      </c>
      <c r="I49" s="40">
        <f t="shared" si="2"/>
        <v>-173150035</v>
      </c>
    </row>
    <row r="50" spans="1:9" x14ac:dyDescent="0.25">
      <c r="A50" s="218" t="s">
        <v>327</v>
      </c>
      <c r="B50" s="218"/>
      <c r="C50" s="27">
        <v>161</v>
      </c>
      <c r="D50" s="61">
        <v>-913944</v>
      </c>
      <c r="E50" s="61">
        <v>-19312684</v>
      </c>
      <c r="F50" s="40">
        <f t="shared" si="1"/>
        <v>-20226628</v>
      </c>
      <c r="G50" s="61">
        <v>-647354</v>
      </c>
      <c r="H50" s="61">
        <v>-21835254</v>
      </c>
      <c r="I50" s="40">
        <f t="shared" si="2"/>
        <v>-22482608</v>
      </c>
    </row>
    <row r="51" spans="1:9" x14ac:dyDescent="0.25">
      <c r="A51" s="218" t="s">
        <v>328</v>
      </c>
      <c r="B51" s="218"/>
      <c r="C51" s="27">
        <v>162</v>
      </c>
      <c r="D51" s="61">
        <v>-3251427</v>
      </c>
      <c r="E51" s="61">
        <v>-47253477</v>
      </c>
      <c r="F51" s="40">
        <f t="shared" si="1"/>
        <v>-50504904</v>
      </c>
      <c r="G51" s="61">
        <v>-3500150</v>
      </c>
      <c r="H51" s="61">
        <v>-64454879</v>
      </c>
      <c r="I51" s="40">
        <f t="shared" si="2"/>
        <v>-67955029</v>
      </c>
    </row>
    <row r="52" spans="1:9" x14ac:dyDescent="0.25">
      <c r="A52" s="218" t="s">
        <v>329</v>
      </c>
      <c r="B52" s="218"/>
      <c r="C52" s="27">
        <v>163</v>
      </c>
      <c r="D52" s="61">
        <v>-5834335</v>
      </c>
      <c r="E52" s="61">
        <v>-83487845</v>
      </c>
      <c r="F52" s="40">
        <f t="shared" si="1"/>
        <v>-89322180</v>
      </c>
      <c r="G52" s="61">
        <v>-3483274</v>
      </c>
      <c r="H52" s="61">
        <v>-79229124</v>
      </c>
      <c r="I52" s="40">
        <f t="shared" si="2"/>
        <v>-82712398</v>
      </c>
    </row>
    <row r="53" spans="1:9" x14ac:dyDescent="0.25">
      <c r="A53" s="207" t="s">
        <v>330</v>
      </c>
      <c r="B53" s="208"/>
      <c r="C53" s="26">
        <v>164</v>
      </c>
      <c r="D53" s="40">
        <f>D54+D55+D56+D57+D58+D59+D60</f>
        <v>-30398795</v>
      </c>
      <c r="E53" s="40">
        <f>E54+E55+E56+E57+E58+E59+E60</f>
        <v>-28151228</v>
      </c>
      <c r="F53" s="40">
        <f t="shared" si="1"/>
        <v>-58550023</v>
      </c>
      <c r="G53" s="40">
        <f t="shared" ref="G53:H53" si="14">G54+G55+G56+G57+G58+G59+G60</f>
        <v>-19871951</v>
      </c>
      <c r="H53" s="40">
        <f t="shared" si="14"/>
        <v>-18546315</v>
      </c>
      <c r="I53" s="40">
        <f t="shared" si="2"/>
        <v>-38418266</v>
      </c>
    </row>
    <row r="54" spans="1:9" ht="24" customHeight="1" x14ac:dyDescent="0.25">
      <c r="A54" s="218" t="s">
        <v>331</v>
      </c>
      <c r="B54" s="218"/>
      <c r="C54" s="27">
        <v>165</v>
      </c>
      <c r="D54" s="61">
        <v>0</v>
      </c>
      <c r="E54" s="61">
        <v>0</v>
      </c>
      <c r="F54" s="40">
        <f t="shared" si="1"/>
        <v>0</v>
      </c>
      <c r="G54" s="61">
        <v>0</v>
      </c>
      <c r="H54" s="61">
        <v>0</v>
      </c>
      <c r="I54" s="40">
        <f t="shared" si="2"/>
        <v>0</v>
      </c>
    </row>
    <row r="55" spans="1:9" x14ac:dyDescent="0.25">
      <c r="A55" s="218" t="s">
        <v>332</v>
      </c>
      <c r="B55" s="218"/>
      <c r="C55" s="27">
        <v>166</v>
      </c>
      <c r="D55" s="61">
        <v>-280042</v>
      </c>
      <c r="E55" s="61">
        <v>-2673427</v>
      </c>
      <c r="F55" s="40">
        <f t="shared" si="1"/>
        <v>-2953469</v>
      </c>
      <c r="G55" s="61">
        <v>-152928</v>
      </c>
      <c r="H55" s="61">
        <v>-2754583</v>
      </c>
      <c r="I55" s="40">
        <f t="shared" si="2"/>
        <v>-2907511</v>
      </c>
    </row>
    <row r="56" spans="1:9" x14ac:dyDescent="0.25">
      <c r="A56" s="218" t="s">
        <v>333</v>
      </c>
      <c r="B56" s="218"/>
      <c r="C56" s="27">
        <v>167</v>
      </c>
      <c r="D56" s="61">
        <v>0</v>
      </c>
      <c r="E56" s="61">
        <v>-532453</v>
      </c>
      <c r="F56" s="40">
        <f t="shared" si="1"/>
        <v>-532453</v>
      </c>
      <c r="G56" s="61">
        <v>-1032515</v>
      </c>
      <c r="H56" s="61">
        <v>-35245</v>
      </c>
      <c r="I56" s="40">
        <f t="shared" si="2"/>
        <v>-1067760</v>
      </c>
    </row>
    <row r="57" spans="1:9" x14ac:dyDescent="0.25">
      <c r="A57" s="218" t="s">
        <v>334</v>
      </c>
      <c r="B57" s="218"/>
      <c r="C57" s="27">
        <v>168</v>
      </c>
      <c r="D57" s="61">
        <v>-671373</v>
      </c>
      <c r="E57" s="61">
        <v>-1425945</v>
      </c>
      <c r="F57" s="40">
        <f t="shared" si="1"/>
        <v>-2097318</v>
      </c>
      <c r="G57" s="61">
        <v>-108134</v>
      </c>
      <c r="H57" s="61">
        <v>-2773247</v>
      </c>
      <c r="I57" s="40">
        <f t="shared" si="2"/>
        <v>-2881381</v>
      </c>
    </row>
    <row r="58" spans="1:9" x14ac:dyDescent="0.25">
      <c r="A58" s="218" t="s">
        <v>335</v>
      </c>
      <c r="B58" s="218"/>
      <c r="C58" s="27">
        <v>169</v>
      </c>
      <c r="D58" s="61">
        <v>0</v>
      </c>
      <c r="E58" s="61">
        <v>0</v>
      </c>
      <c r="F58" s="40">
        <f t="shared" si="1"/>
        <v>0</v>
      </c>
      <c r="G58" s="61">
        <v>0</v>
      </c>
      <c r="H58" s="61">
        <v>0</v>
      </c>
      <c r="I58" s="40">
        <f t="shared" si="2"/>
        <v>0</v>
      </c>
    </row>
    <row r="59" spans="1:9" x14ac:dyDescent="0.25">
      <c r="A59" s="218" t="s">
        <v>336</v>
      </c>
      <c r="B59" s="218"/>
      <c r="C59" s="27">
        <v>170</v>
      </c>
      <c r="D59" s="61">
        <v>-29107809</v>
      </c>
      <c r="E59" s="61">
        <v>-17173027</v>
      </c>
      <c r="F59" s="40">
        <f t="shared" si="1"/>
        <v>-46280836</v>
      </c>
      <c r="G59" s="61">
        <v>-18160140</v>
      </c>
      <c r="H59" s="61">
        <v>-6361840</v>
      </c>
      <c r="I59" s="40">
        <f t="shared" si="2"/>
        <v>-24521980</v>
      </c>
    </row>
    <row r="60" spans="1:9" x14ac:dyDescent="0.25">
      <c r="A60" s="218" t="s">
        <v>337</v>
      </c>
      <c r="B60" s="218"/>
      <c r="C60" s="27">
        <v>171</v>
      </c>
      <c r="D60" s="61">
        <v>-339571</v>
      </c>
      <c r="E60" s="61">
        <v>-6346376</v>
      </c>
      <c r="F60" s="40">
        <f t="shared" si="1"/>
        <v>-6685947</v>
      </c>
      <c r="G60" s="61">
        <v>-418234</v>
      </c>
      <c r="H60" s="61">
        <v>-6621400</v>
      </c>
      <c r="I60" s="40">
        <f t="shared" si="2"/>
        <v>-7039634</v>
      </c>
    </row>
    <row r="61" spans="1:9" ht="29.25" customHeight="1" x14ac:dyDescent="0.25">
      <c r="A61" s="207" t="s">
        <v>338</v>
      </c>
      <c r="B61" s="208"/>
      <c r="C61" s="26">
        <v>172</v>
      </c>
      <c r="D61" s="40">
        <f>D62+D63</f>
        <v>-156523</v>
      </c>
      <c r="E61" s="40">
        <f>E62+E63</f>
        <v>-16101170</v>
      </c>
      <c r="F61" s="40">
        <f t="shared" si="1"/>
        <v>-16257693</v>
      </c>
      <c r="G61" s="40">
        <f t="shared" ref="G61:H61" si="15">G62+G63</f>
        <v>-394810</v>
      </c>
      <c r="H61" s="40">
        <f t="shared" si="15"/>
        <v>-14649283</v>
      </c>
      <c r="I61" s="40">
        <f t="shared" si="2"/>
        <v>-15044093</v>
      </c>
    </row>
    <row r="62" spans="1:9" x14ac:dyDescent="0.25">
      <c r="A62" s="218" t="s">
        <v>339</v>
      </c>
      <c r="B62" s="218"/>
      <c r="C62" s="27">
        <v>173</v>
      </c>
      <c r="D62" s="61">
        <v>0</v>
      </c>
      <c r="E62" s="61">
        <v>-291897</v>
      </c>
      <c r="F62" s="40">
        <f t="shared" si="1"/>
        <v>-291897</v>
      </c>
      <c r="G62" s="61">
        <v>0</v>
      </c>
      <c r="H62" s="61">
        <v>-289716</v>
      </c>
      <c r="I62" s="40">
        <f t="shared" si="2"/>
        <v>-289716</v>
      </c>
    </row>
    <row r="63" spans="1:9" x14ac:dyDescent="0.25">
      <c r="A63" s="218" t="s">
        <v>340</v>
      </c>
      <c r="B63" s="218"/>
      <c r="C63" s="27">
        <v>174</v>
      </c>
      <c r="D63" s="61">
        <v>-156523</v>
      </c>
      <c r="E63" s="61">
        <v>-15809273</v>
      </c>
      <c r="F63" s="40">
        <f t="shared" si="1"/>
        <v>-15965796</v>
      </c>
      <c r="G63" s="61">
        <v>-394810</v>
      </c>
      <c r="H63" s="61">
        <v>-14359567</v>
      </c>
      <c r="I63" s="40">
        <f t="shared" si="2"/>
        <v>-14754377</v>
      </c>
    </row>
    <row r="64" spans="1:9" x14ac:dyDescent="0.25">
      <c r="A64" s="248" t="s">
        <v>341</v>
      </c>
      <c r="B64" s="218"/>
      <c r="C64" s="27">
        <v>175</v>
      </c>
      <c r="D64" s="61">
        <v>-2282</v>
      </c>
      <c r="E64" s="61">
        <v>-444378</v>
      </c>
      <c r="F64" s="40">
        <f t="shared" si="1"/>
        <v>-446660</v>
      </c>
      <c r="G64" s="61">
        <v>-2107</v>
      </c>
      <c r="H64" s="61">
        <v>-3353709</v>
      </c>
      <c r="I64" s="40">
        <f t="shared" si="2"/>
        <v>-3355816</v>
      </c>
    </row>
    <row r="65" spans="1:9" ht="42" customHeight="1" x14ac:dyDescent="0.25">
      <c r="A65" s="207" t="s">
        <v>342</v>
      </c>
      <c r="B65" s="208"/>
      <c r="C65" s="26">
        <v>176</v>
      </c>
      <c r="D65" s="40">
        <f>D7+D13+D21+D22+D23+D24+D31+D38+D41+D53+D61+D64+D44</f>
        <v>10039230</v>
      </c>
      <c r="E65" s="40">
        <f>E7+E13+E21+E22+E23+E24+E31+E38+E41+E53+E61+E64+E44</f>
        <v>86288584</v>
      </c>
      <c r="F65" s="40">
        <f t="shared" si="1"/>
        <v>96327814</v>
      </c>
      <c r="G65" s="40">
        <f t="shared" ref="G65:H65" si="16">G7+G13+G21+G22+G23+G24+G31+G38+G41+G53+G61+G64+G44</f>
        <v>15082996</v>
      </c>
      <c r="H65" s="40">
        <f t="shared" si="16"/>
        <v>87313583</v>
      </c>
      <c r="I65" s="40">
        <f t="shared" si="2"/>
        <v>102396579</v>
      </c>
    </row>
    <row r="66" spans="1:9" x14ac:dyDescent="0.25">
      <c r="A66" s="207" t="s">
        <v>343</v>
      </c>
      <c r="B66" s="208"/>
      <c r="C66" s="26">
        <v>177</v>
      </c>
      <c r="D66" s="40">
        <f>D67+D68</f>
        <v>-1804649</v>
      </c>
      <c r="E66" s="40">
        <f>E67+E68</f>
        <v>-13793864</v>
      </c>
      <c r="F66" s="40">
        <f t="shared" si="1"/>
        <v>-15598513</v>
      </c>
      <c r="G66" s="40">
        <f t="shared" ref="G66:H66" si="17">G67+G68</f>
        <v>-3337872</v>
      </c>
      <c r="H66" s="40">
        <f t="shared" si="17"/>
        <v>-10823082</v>
      </c>
      <c r="I66" s="40">
        <f t="shared" si="2"/>
        <v>-14160954</v>
      </c>
    </row>
    <row r="67" spans="1:9" x14ac:dyDescent="0.25">
      <c r="A67" s="218" t="s">
        <v>344</v>
      </c>
      <c r="B67" s="218"/>
      <c r="C67" s="27">
        <v>178</v>
      </c>
      <c r="D67" s="61">
        <v>-1804649</v>
      </c>
      <c r="E67" s="61">
        <v>-13841230</v>
      </c>
      <c r="F67" s="40">
        <f t="shared" si="1"/>
        <v>-15645879</v>
      </c>
      <c r="G67" s="61">
        <v>-3337872</v>
      </c>
      <c r="H67" s="61">
        <v>-10136308</v>
      </c>
      <c r="I67" s="40">
        <f t="shared" si="2"/>
        <v>-13474180</v>
      </c>
    </row>
    <row r="68" spans="1:9" x14ac:dyDescent="0.25">
      <c r="A68" s="218" t="s">
        <v>345</v>
      </c>
      <c r="B68" s="218"/>
      <c r="C68" s="27">
        <v>179</v>
      </c>
      <c r="D68" s="61">
        <v>0</v>
      </c>
      <c r="E68" s="61">
        <v>47366</v>
      </c>
      <c r="F68" s="40">
        <f t="shared" si="1"/>
        <v>47366</v>
      </c>
      <c r="G68" s="61">
        <v>0</v>
      </c>
      <c r="H68" s="61">
        <v>-686774</v>
      </c>
      <c r="I68" s="40">
        <f t="shared" si="2"/>
        <v>-686774</v>
      </c>
    </row>
    <row r="69" spans="1:9" ht="24" customHeight="1" x14ac:dyDescent="0.25">
      <c r="A69" s="207" t="s">
        <v>346</v>
      </c>
      <c r="B69" s="208"/>
      <c r="C69" s="26">
        <v>180</v>
      </c>
      <c r="D69" s="40">
        <f>D65+D66</f>
        <v>8234581</v>
      </c>
      <c r="E69" s="40">
        <f>E65+E66</f>
        <v>72494720</v>
      </c>
      <c r="F69" s="40">
        <f t="shared" si="1"/>
        <v>80729301</v>
      </c>
      <c r="G69" s="40">
        <f t="shared" ref="G69:H69" si="18">G65+G66</f>
        <v>11745124</v>
      </c>
      <c r="H69" s="40">
        <f t="shared" si="18"/>
        <v>76490501</v>
      </c>
      <c r="I69" s="40">
        <f t="shared" si="2"/>
        <v>88235625</v>
      </c>
    </row>
    <row r="70" spans="1:9" x14ac:dyDescent="0.25">
      <c r="A70" s="249" t="s">
        <v>347</v>
      </c>
      <c r="B70" s="249"/>
      <c r="C70" s="27">
        <v>181</v>
      </c>
      <c r="D70" s="61">
        <v>8242578</v>
      </c>
      <c r="E70" s="61">
        <v>72518893</v>
      </c>
      <c r="F70" s="40">
        <f t="shared" si="1"/>
        <v>80761471</v>
      </c>
      <c r="G70" s="61">
        <v>11732570</v>
      </c>
      <c r="H70" s="61">
        <v>76575460</v>
      </c>
      <c r="I70" s="40">
        <f t="shared" si="2"/>
        <v>88308030</v>
      </c>
    </row>
    <row r="71" spans="1:9" x14ac:dyDescent="0.25">
      <c r="A71" s="249" t="s">
        <v>348</v>
      </c>
      <c r="B71" s="249"/>
      <c r="C71" s="27">
        <v>182</v>
      </c>
      <c r="D71" s="61">
        <v>-7997</v>
      </c>
      <c r="E71" s="61">
        <v>-24173</v>
      </c>
      <c r="F71" s="40">
        <f t="shared" si="1"/>
        <v>-32170</v>
      </c>
      <c r="G71" s="61">
        <v>12554</v>
      </c>
      <c r="H71" s="61">
        <v>-84959</v>
      </c>
      <c r="I71" s="40">
        <f t="shared" si="2"/>
        <v>-72405</v>
      </c>
    </row>
    <row r="72" spans="1:9" ht="30" customHeight="1" x14ac:dyDescent="0.25">
      <c r="A72" s="207" t="s">
        <v>349</v>
      </c>
      <c r="B72" s="207"/>
      <c r="C72" s="26">
        <v>183</v>
      </c>
      <c r="D72" s="40">
        <f>D7+D13+D21+D22+D23+D68</f>
        <v>218034518</v>
      </c>
      <c r="E72" s="40">
        <f>E7+E13+E21+E22+E23+E68</f>
        <v>814778052</v>
      </c>
      <c r="F72" s="40">
        <f t="shared" ref="F72:F86" si="19">D72+E72</f>
        <v>1032812570</v>
      </c>
      <c r="G72" s="40">
        <f t="shared" ref="G72:H72" si="20">G7+G13+G21+G22+G23+G68</f>
        <v>109474114</v>
      </c>
      <c r="H72" s="40">
        <f t="shared" si="20"/>
        <v>881646016</v>
      </c>
      <c r="I72" s="40">
        <f t="shared" ref="I72:I86" si="21">G72+H72</f>
        <v>991120130</v>
      </c>
    </row>
    <row r="73" spans="1:9" ht="31.5" customHeight="1" x14ac:dyDescent="0.25">
      <c r="A73" s="207" t="s">
        <v>350</v>
      </c>
      <c r="B73" s="207"/>
      <c r="C73" s="26">
        <v>184</v>
      </c>
      <c r="D73" s="40">
        <f>D24+D31+D38+D41+D44+D53+D61+D64+D67</f>
        <v>-209799937</v>
      </c>
      <c r="E73" s="40">
        <f>E24+E31+E38+E41+E44+E53+E61+E64+E67</f>
        <v>-742283332</v>
      </c>
      <c r="F73" s="40">
        <f t="shared" si="19"/>
        <v>-952083269</v>
      </c>
      <c r="G73" s="40">
        <f t="shared" ref="G73:H73" si="22">G24+G31+G38+G41+G44+G53+G61+G64+G67</f>
        <v>-97728990</v>
      </c>
      <c r="H73" s="40">
        <f t="shared" si="22"/>
        <v>-805155515</v>
      </c>
      <c r="I73" s="40">
        <f t="shared" si="21"/>
        <v>-902884505</v>
      </c>
    </row>
    <row r="74" spans="1:9" x14ac:dyDescent="0.25">
      <c r="A74" s="207" t="s">
        <v>351</v>
      </c>
      <c r="B74" s="208"/>
      <c r="C74" s="26">
        <v>185</v>
      </c>
      <c r="D74" s="40">
        <f>D75+D76+D77+D78+D79+D80+D81+D82</f>
        <v>-2218476</v>
      </c>
      <c r="E74" s="40">
        <f>E75+E76+E77+E78+E79+E80+E81+E82</f>
        <v>28761122</v>
      </c>
      <c r="F74" s="40">
        <f t="shared" si="19"/>
        <v>26542646</v>
      </c>
      <c r="G74" s="40">
        <f t="shared" ref="G74:H74" si="23">G75+G76+G77+G78+G79+G80+G81+G82</f>
        <v>-82490844</v>
      </c>
      <c r="H74" s="40">
        <f t="shared" si="23"/>
        <v>-172858935</v>
      </c>
      <c r="I74" s="40">
        <f t="shared" si="21"/>
        <v>-255349779</v>
      </c>
    </row>
    <row r="75" spans="1:9" ht="27.75" customHeight="1" x14ac:dyDescent="0.25">
      <c r="A75" s="206" t="s">
        <v>352</v>
      </c>
      <c r="B75" s="206"/>
      <c r="C75" s="27">
        <v>186</v>
      </c>
      <c r="D75" s="61">
        <v>-1668483</v>
      </c>
      <c r="E75" s="61">
        <v>-1869232</v>
      </c>
      <c r="F75" s="40">
        <f t="shared" si="19"/>
        <v>-3537715</v>
      </c>
      <c r="G75" s="61">
        <v>-796420</v>
      </c>
      <c r="H75" s="61">
        <v>-834415</v>
      </c>
      <c r="I75" s="40">
        <f t="shared" si="21"/>
        <v>-1630835</v>
      </c>
    </row>
    <row r="76" spans="1:9" ht="22.95" customHeight="1" x14ac:dyDescent="0.25">
      <c r="A76" s="206" t="s">
        <v>353</v>
      </c>
      <c r="B76" s="206"/>
      <c r="C76" s="27">
        <v>187</v>
      </c>
      <c r="D76" s="61">
        <v>-867651</v>
      </c>
      <c r="E76" s="61">
        <v>37485553</v>
      </c>
      <c r="F76" s="40">
        <f t="shared" si="19"/>
        <v>36617902</v>
      </c>
      <c r="G76" s="61">
        <v>-98750043</v>
      </c>
      <c r="H76" s="61">
        <v>-204206926</v>
      </c>
      <c r="I76" s="40">
        <f t="shared" si="21"/>
        <v>-302956969</v>
      </c>
    </row>
    <row r="77" spans="1:9" ht="32.25" customHeight="1" x14ac:dyDescent="0.25">
      <c r="A77" s="206" t="s">
        <v>354</v>
      </c>
      <c r="B77" s="206"/>
      <c r="C77" s="27">
        <v>188</v>
      </c>
      <c r="D77" s="61">
        <v>0</v>
      </c>
      <c r="E77" s="61">
        <v>0</v>
      </c>
      <c r="F77" s="40">
        <f t="shared" si="19"/>
        <v>0</v>
      </c>
      <c r="G77" s="61">
        <v>0</v>
      </c>
      <c r="H77" s="61">
        <v>0</v>
      </c>
      <c r="I77" s="40">
        <f t="shared" si="21"/>
        <v>0</v>
      </c>
    </row>
    <row r="78" spans="1:9" ht="32.25" customHeight="1" x14ac:dyDescent="0.25">
      <c r="A78" s="206" t="s">
        <v>355</v>
      </c>
      <c r="B78" s="206"/>
      <c r="C78" s="27">
        <v>189</v>
      </c>
      <c r="D78" s="61">
        <v>0</v>
      </c>
      <c r="E78" s="61">
        <v>0</v>
      </c>
      <c r="F78" s="40">
        <f t="shared" si="19"/>
        <v>0</v>
      </c>
      <c r="G78" s="61">
        <v>0</v>
      </c>
      <c r="H78" s="61">
        <v>0</v>
      </c>
      <c r="I78" s="40">
        <f t="shared" si="21"/>
        <v>0</v>
      </c>
    </row>
    <row r="79" spans="1:9" x14ac:dyDescent="0.25">
      <c r="A79" s="206" t="s">
        <v>356</v>
      </c>
      <c r="B79" s="206"/>
      <c r="C79" s="27">
        <v>190</v>
      </c>
      <c r="D79" s="61">
        <v>0</v>
      </c>
      <c r="E79" s="61">
        <v>0</v>
      </c>
      <c r="F79" s="40">
        <f t="shared" si="19"/>
        <v>0</v>
      </c>
      <c r="G79" s="61">
        <v>0</v>
      </c>
      <c r="H79" s="61">
        <v>0</v>
      </c>
      <c r="I79" s="40">
        <f t="shared" si="21"/>
        <v>0</v>
      </c>
    </row>
    <row r="80" spans="1:9" ht="21" customHeight="1" x14ac:dyDescent="0.25">
      <c r="A80" s="206" t="s">
        <v>357</v>
      </c>
      <c r="B80" s="206"/>
      <c r="C80" s="27">
        <v>191</v>
      </c>
      <c r="D80" s="61">
        <v>0</v>
      </c>
      <c r="E80" s="61">
        <v>0</v>
      </c>
      <c r="F80" s="40">
        <f t="shared" si="19"/>
        <v>0</v>
      </c>
      <c r="G80" s="61">
        <v>0</v>
      </c>
      <c r="H80" s="61">
        <v>0</v>
      </c>
      <c r="I80" s="40">
        <f t="shared" si="21"/>
        <v>0</v>
      </c>
    </row>
    <row r="81" spans="1:9" ht="18.600000000000001" customHeight="1" x14ac:dyDescent="0.25">
      <c r="A81" s="206" t="s">
        <v>358</v>
      </c>
      <c r="B81" s="206"/>
      <c r="C81" s="27">
        <v>192</v>
      </c>
      <c r="D81" s="61">
        <v>0</v>
      </c>
      <c r="E81" s="61">
        <v>0</v>
      </c>
      <c r="F81" s="40">
        <f t="shared" si="19"/>
        <v>0</v>
      </c>
      <c r="G81" s="61">
        <v>0</v>
      </c>
      <c r="H81" s="61">
        <v>0</v>
      </c>
      <c r="I81" s="40">
        <f t="shared" si="21"/>
        <v>0</v>
      </c>
    </row>
    <row r="82" spans="1:9" x14ac:dyDescent="0.25">
      <c r="A82" s="206" t="s">
        <v>359</v>
      </c>
      <c r="B82" s="206"/>
      <c r="C82" s="27">
        <v>193</v>
      </c>
      <c r="D82" s="61">
        <v>317658</v>
      </c>
      <c r="E82" s="61">
        <v>-6855199</v>
      </c>
      <c r="F82" s="40">
        <f t="shared" si="19"/>
        <v>-6537541</v>
      </c>
      <c r="G82" s="61">
        <v>17055619</v>
      </c>
      <c r="H82" s="61">
        <v>32182406</v>
      </c>
      <c r="I82" s="40">
        <f t="shared" si="21"/>
        <v>49238025</v>
      </c>
    </row>
    <row r="83" spans="1:9" x14ac:dyDescent="0.25">
      <c r="A83" s="207" t="s">
        <v>360</v>
      </c>
      <c r="B83" s="208"/>
      <c r="C83" s="26">
        <v>194</v>
      </c>
      <c r="D83" s="40">
        <f>D69+D74</f>
        <v>6016105</v>
      </c>
      <c r="E83" s="40">
        <f>E69+E74</f>
        <v>101255842</v>
      </c>
      <c r="F83" s="40">
        <f t="shared" si="19"/>
        <v>107271947</v>
      </c>
      <c r="G83" s="40">
        <f t="shared" ref="G83:H83" si="24">G69+G74</f>
        <v>-70745720</v>
      </c>
      <c r="H83" s="40">
        <f t="shared" si="24"/>
        <v>-96368434</v>
      </c>
      <c r="I83" s="40">
        <f t="shared" si="21"/>
        <v>-167114154</v>
      </c>
    </row>
    <row r="84" spans="1:9" x14ac:dyDescent="0.25">
      <c r="A84" s="249" t="s">
        <v>361</v>
      </c>
      <c r="B84" s="249"/>
      <c r="C84" s="27">
        <v>195</v>
      </c>
      <c r="D84" s="61">
        <v>6033502</v>
      </c>
      <c r="E84" s="61">
        <v>101309678</v>
      </c>
      <c r="F84" s="40">
        <f t="shared" si="19"/>
        <v>107343180</v>
      </c>
      <c r="G84" s="61">
        <v>-70752949</v>
      </c>
      <c r="H84" s="61">
        <v>-96262184</v>
      </c>
      <c r="I84" s="40">
        <f t="shared" si="21"/>
        <v>-167015133</v>
      </c>
    </row>
    <row r="85" spans="1:9" x14ac:dyDescent="0.25">
      <c r="A85" s="249" t="s">
        <v>362</v>
      </c>
      <c r="B85" s="249"/>
      <c r="C85" s="27">
        <v>196</v>
      </c>
      <c r="D85" s="61">
        <v>-17397</v>
      </c>
      <c r="E85" s="61">
        <v>-53836</v>
      </c>
      <c r="F85" s="40">
        <f t="shared" si="19"/>
        <v>-71233</v>
      </c>
      <c r="G85" s="61">
        <v>7229</v>
      </c>
      <c r="H85" s="61">
        <v>-106250</v>
      </c>
      <c r="I85" s="40">
        <f t="shared" si="21"/>
        <v>-99021</v>
      </c>
    </row>
    <row r="86" spans="1:9" x14ac:dyDescent="0.25">
      <c r="A86" s="209" t="s">
        <v>363</v>
      </c>
      <c r="B86" s="206"/>
      <c r="C86" s="27">
        <v>197</v>
      </c>
      <c r="D86" s="61">
        <v>0</v>
      </c>
      <c r="E86" s="61">
        <v>0</v>
      </c>
      <c r="F86" s="40">
        <f t="shared" si="19"/>
        <v>0</v>
      </c>
      <c r="G86" s="61">
        <v>0</v>
      </c>
      <c r="H86" s="61">
        <v>0</v>
      </c>
      <c r="I86" s="40">
        <f t="shared" si="21"/>
        <v>0</v>
      </c>
    </row>
  </sheetData>
  <sheetProtection algorithmName="SHA-512" hashValue="Nwt3jHlqE3I5ZqagMnZqMAp22H/hdvXXqvZPz7aS5HUMjLBpKyNkvfD2SiRD0XaoE+iIb4RcRl4c9NWHNvwKFg==" saltValue="D4wxhbY3hjikgniVjynydQ==" spinCount="100000" sheet="1" objects="1" scenarios="1"/>
  <mergeCells count="8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 ref="A34:B34"/>
    <mergeCell ref="A28:B28"/>
    <mergeCell ref="A29:B29"/>
    <mergeCell ref="A30:B30"/>
    <mergeCell ref="A49:B49"/>
    <mergeCell ref="A47:B47"/>
    <mergeCell ref="A48:B48"/>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19:B19"/>
    <mergeCell ref="A20:B20"/>
    <mergeCell ref="A23:B23"/>
    <mergeCell ref="A24:B24"/>
    <mergeCell ref="A26:B26"/>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53:B53"/>
    <mergeCell ref="A54:B54"/>
    <mergeCell ref="A55:B55"/>
    <mergeCell ref="A56:B56"/>
    <mergeCell ref="A50:B50"/>
    <mergeCell ref="A51:B51"/>
    <mergeCell ref="A52:B52"/>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1:I1"/>
    <mergeCell ref="A2:I2"/>
    <mergeCell ref="A3:I3"/>
    <mergeCell ref="C4:C5"/>
    <mergeCell ref="A4:B5"/>
    <mergeCell ref="D4:F4"/>
    <mergeCell ref="G4:I4"/>
  </mergeCells>
  <phoneticPr fontId="4" type="noConversion"/>
  <dataValidations count="5">
    <dataValidation allowBlank="1" sqref="A87:I1048576 C6 A6 C4 H5:I6 A1:A4 D4:D6 E5:F6 G4:G6 J1:XFD1048576" xr:uid="{00000000-0002-0000-0300-000000000000}"/>
    <dataValidation type="whole" operator="notEqual" allowBlank="1" showErrorMessage="1" errorTitle="Invalid entry" error="You can enter only whole numbers." sqref="D82:I82" xr:uid="{00000000-0002-0000-0300-000001000000}">
      <formula1>99999999</formula1>
    </dataValidation>
    <dataValidation type="whole" operator="notEqual" allowBlank="1" showErrorMessage="1" errorTitle="Invalid entry" error="You can enter only whole numbers (positive or negative) or a zero." sqref="D7:I7 D9:I9 D11:I12 D83:I86 D48:I48 D65:I66 D68:I71 D74:I81 D28:I43" xr:uid="{00000000-0002-0000-0300-000002000000}">
      <formula1>999999999</formula1>
    </dataValidation>
    <dataValidation type="whole" operator="lessThanOrEqual" allowBlank="1" showErrorMessage="1" errorTitle="Invalid entry" error="You can enter only negative whole numbers or a zero." sqref="D10:I10 D24:I26 D44:I47 D49:I64 D67:I67 D73:I73" xr:uid="{00000000-0002-0000-0300-000003000000}">
      <formula1>0</formula1>
    </dataValidation>
    <dataValidation type="whole" operator="greaterThanOrEqual" allowBlank="1" showErrorMessage="1" errorTitle="Invalid entry" error="You can enter only positive whole numbers or a zero." sqref="D27:I27 D13:I23 D72:I72 D8:I8" xr:uid="{00000000-0002-0000-0300-000004000000}">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topLeftCell="A36" zoomScaleNormal="100" zoomScaleSheetLayoutView="100" workbookViewId="0">
      <selection activeCell="H6" sqref="H6:I62"/>
    </sheetView>
  </sheetViews>
  <sheetFormatPr defaultColWidth="9.109375" defaultRowHeight="13.2" x14ac:dyDescent="0.25"/>
  <cols>
    <col min="1" max="7" width="9.109375" style="18"/>
    <col min="8" max="8" width="13.33203125" style="67" customWidth="1"/>
    <col min="9" max="9" width="13.33203125" style="17" customWidth="1"/>
    <col min="10" max="10" width="16.33203125" style="17" bestFit="1" customWidth="1"/>
    <col min="11" max="16384" width="9.109375" style="18"/>
  </cols>
  <sheetData>
    <row r="1" spans="1:9" x14ac:dyDescent="0.25">
      <c r="A1" s="210" t="s">
        <v>364</v>
      </c>
      <c r="B1" s="211"/>
      <c r="C1" s="211"/>
      <c r="D1" s="211"/>
      <c r="E1" s="211"/>
      <c r="F1" s="211"/>
      <c r="G1" s="211"/>
      <c r="H1" s="211"/>
    </row>
    <row r="2" spans="1:9" x14ac:dyDescent="0.25">
      <c r="A2" s="212" t="s">
        <v>568</v>
      </c>
      <c r="B2" s="213"/>
      <c r="C2" s="213"/>
      <c r="D2" s="213"/>
      <c r="E2" s="213"/>
      <c r="F2" s="213"/>
      <c r="G2" s="213"/>
      <c r="H2" s="213"/>
    </row>
    <row r="3" spans="1:9" x14ac:dyDescent="0.25">
      <c r="A3" s="254" t="s">
        <v>365</v>
      </c>
      <c r="B3" s="255"/>
      <c r="C3" s="255"/>
      <c r="D3" s="255"/>
      <c r="E3" s="255"/>
      <c r="F3" s="255"/>
      <c r="G3" s="255"/>
      <c r="H3" s="255"/>
    </row>
    <row r="4" spans="1:9" ht="22.8" thickBot="1" x14ac:dyDescent="0.3">
      <c r="A4" s="256" t="s">
        <v>366</v>
      </c>
      <c r="B4" s="257"/>
      <c r="C4" s="257"/>
      <c r="D4" s="257"/>
      <c r="E4" s="257"/>
      <c r="F4" s="258"/>
      <c r="G4" s="19" t="s">
        <v>367</v>
      </c>
      <c r="H4" s="62" t="s">
        <v>368</v>
      </c>
      <c r="I4" s="62" t="s">
        <v>369</v>
      </c>
    </row>
    <row r="5" spans="1:9" ht="12.75" customHeight="1" x14ac:dyDescent="0.25">
      <c r="A5" s="259">
        <v>1</v>
      </c>
      <c r="B5" s="260"/>
      <c r="C5" s="260"/>
      <c r="D5" s="260"/>
      <c r="E5" s="260"/>
      <c r="F5" s="261"/>
      <c r="G5" s="20">
        <v>2</v>
      </c>
      <c r="H5" s="63">
        <v>3</v>
      </c>
      <c r="I5" s="63">
        <v>4</v>
      </c>
    </row>
    <row r="6" spans="1:9" x14ac:dyDescent="0.25">
      <c r="A6" s="263" t="s">
        <v>370</v>
      </c>
      <c r="B6" s="264"/>
      <c r="C6" s="264"/>
      <c r="D6" s="264"/>
      <c r="E6" s="264"/>
      <c r="F6" s="264"/>
      <c r="G6" s="21">
        <v>1</v>
      </c>
      <c r="H6" s="64">
        <f>H7+H18+H36</f>
        <v>-76820309</v>
      </c>
      <c r="I6" s="64">
        <f>I7+I18+I36</f>
        <v>83199565</v>
      </c>
    </row>
    <row r="7" spans="1:9" ht="21" customHeight="1" x14ac:dyDescent="0.25">
      <c r="A7" s="265" t="s">
        <v>371</v>
      </c>
      <c r="B7" s="266"/>
      <c r="C7" s="266"/>
      <c r="D7" s="266"/>
      <c r="E7" s="266"/>
      <c r="F7" s="266"/>
      <c r="G7" s="22">
        <v>2</v>
      </c>
      <c r="H7" s="65">
        <f>H8+H9</f>
        <v>140991855</v>
      </c>
      <c r="I7" s="65">
        <f>I8+I9</f>
        <v>168744978</v>
      </c>
    </row>
    <row r="8" spans="1:9" x14ac:dyDescent="0.25">
      <c r="A8" s="250" t="s">
        <v>372</v>
      </c>
      <c r="B8" s="262"/>
      <c r="C8" s="262"/>
      <c r="D8" s="262"/>
      <c r="E8" s="262"/>
      <c r="F8" s="262"/>
      <c r="G8" s="23">
        <v>3</v>
      </c>
      <c r="H8" s="133">
        <v>251967674</v>
      </c>
      <c r="I8" s="133">
        <v>264769920</v>
      </c>
    </row>
    <row r="9" spans="1:9" x14ac:dyDescent="0.25">
      <c r="A9" s="266" t="s">
        <v>373</v>
      </c>
      <c r="B9" s="266"/>
      <c r="C9" s="266"/>
      <c r="D9" s="266"/>
      <c r="E9" s="266"/>
      <c r="F9" s="266"/>
      <c r="G9" s="22">
        <v>4</v>
      </c>
      <c r="H9" s="65">
        <f>SUM(H10:H17)</f>
        <v>-110975819</v>
      </c>
      <c r="I9" s="65">
        <f>SUM(I10:I17)</f>
        <v>-96024942</v>
      </c>
    </row>
    <row r="10" spans="1:9" x14ac:dyDescent="0.25">
      <c r="A10" s="250" t="s">
        <v>374</v>
      </c>
      <c r="B10" s="262"/>
      <c r="C10" s="262"/>
      <c r="D10" s="262"/>
      <c r="E10" s="262"/>
      <c r="F10" s="262"/>
      <c r="G10" s="23">
        <v>5</v>
      </c>
      <c r="H10" s="133">
        <v>27301806</v>
      </c>
      <c r="I10" s="133">
        <v>31687761</v>
      </c>
    </row>
    <row r="11" spans="1:9" x14ac:dyDescent="0.25">
      <c r="A11" s="250" t="s">
        <v>375</v>
      </c>
      <c r="B11" s="262"/>
      <c r="C11" s="262"/>
      <c r="D11" s="262"/>
      <c r="E11" s="262"/>
      <c r="F11" s="262"/>
      <c r="G11" s="23">
        <v>6</v>
      </c>
      <c r="H11" s="133">
        <v>12786736</v>
      </c>
      <c r="I11" s="133">
        <v>13781837</v>
      </c>
    </row>
    <row r="12" spans="1:9" ht="23.25" customHeight="1" x14ac:dyDescent="0.25">
      <c r="A12" s="250" t="s">
        <v>376</v>
      </c>
      <c r="B12" s="262"/>
      <c r="C12" s="262"/>
      <c r="D12" s="262"/>
      <c r="E12" s="262"/>
      <c r="F12" s="262"/>
      <c r="G12" s="23">
        <v>7</v>
      </c>
      <c r="H12" s="133">
        <v>-33727256</v>
      </c>
      <c r="I12" s="133">
        <v>-13725372</v>
      </c>
    </row>
    <row r="13" spans="1:9" x14ac:dyDescent="0.25">
      <c r="A13" s="250" t="s">
        <v>377</v>
      </c>
      <c r="B13" s="262"/>
      <c r="C13" s="262"/>
      <c r="D13" s="262"/>
      <c r="E13" s="262"/>
      <c r="F13" s="262"/>
      <c r="G13" s="23">
        <v>8</v>
      </c>
      <c r="H13" s="133">
        <v>5563828</v>
      </c>
      <c r="I13" s="133">
        <v>5985018</v>
      </c>
    </row>
    <row r="14" spans="1:9" x14ac:dyDescent="0.25">
      <c r="A14" s="250" t="s">
        <v>378</v>
      </c>
      <c r="B14" s="262"/>
      <c r="C14" s="262"/>
      <c r="D14" s="262"/>
      <c r="E14" s="262"/>
      <c r="F14" s="262"/>
      <c r="G14" s="23">
        <v>9</v>
      </c>
      <c r="H14" s="133">
        <v>-94751674</v>
      </c>
      <c r="I14" s="133">
        <v>-93655964</v>
      </c>
    </row>
    <row r="15" spans="1:9" x14ac:dyDescent="0.25">
      <c r="A15" s="250" t="s">
        <v>379</v>
      </c>
      <c r="B15" s="262"/>
      <c r="C15" s="262"/>
      <c r="D15" s="262"/>
      <c r="E15" s="262"/>
      <c r="F15" s="262"/>
      <c r="G15" s="23">
        <v>10</v>
      </c>
      <c r="H15" s="133">
        <v>-5505684</v>
      </c>
      <c r="I15" s="133">
        <v>-5385489</v>
      </c>
    </row>
    <row r="16" spans="1:9" ht="24.75" customHeight="1" x14ac:dyDescent="0.25">
      <c r="A16" s="250" t="s">
        <v>380</v>
      </c>
      <c r="B16" s="262"/>
      <c r="C16" s="262"/>
      <c r="D16" s="262"/>
      <c r="E16" s="262"/>
      <c r="F16" s="262"/>
      <c r="G16" s="23">
        <v>11</v>
      </c>
      <c r="H16" s="133">
        <v>-590991</v>
      </c>
      <c r="I16" s="133">
        <v>-885682</v>
      </c>
    </row>
    <row r="17" spans="1:9" x14ac:dyDescent="0.25">
      <c r="A17" s="250" t="s">
        <v>381</v>
      </c>
      <c r="B17" s="262"/>
      <c r="C17" s="262"/>
      <c r="D17" s="262"/>
      <c r="E17" s="262"/>
      <c r="F17" s="262"/>
      <c r="G17" s="23">
        <v>12</v>
      </c>
      <c r="H17" s="133">
        <v>-22052584</v>
      </c>
      <c r="I17" s="133">
        <v>-33827051</v>
      </c>
    </row>
    <row r="18" spans="1:9" ht="30.75" customHeight="1" x14ac:dyDescent="0.25">
      <c r="A18" s="265" t="s">
        <v>382</v>
      </c>
      <c r="B18" s="266"/>
      <c r="C18" s="266"/>
      <c r="D18" s="266"/>
      <c r="E18" s="266"/>
      <c r="F18" s="266"/>
      <c r="G18" s="22">
        <v>13</v>
      </c>
      <c r="H18" s="65">
        <f>SUM(H19:H35)</f>
        <v>-189242867</v>
      </c>
      <c r="I18" s="65">
        <f>SUM(I19:I35)</f>
        <v>-41150304</v>
      </c>
    </row>
    <row r="19" spans="1:9" x14ac:dyDescent="0.25">
      <c r="A19" s="250" t="s">
        <v>383</v>
      </c>
      <c r="B19" s="262"/>
      <c r="C19" s="262"/>
      <c r="D19" s="262"/>
      <c r="E19" s="262"/>
      <c r="F19" s="262"/>
      <c r="G19" s="23">
        <v>14</v>
      </c>
      <c r="H19" s="133">
        <v>-462011739</v>
      </c>
      <c r="I19" s="133">
        <v>-203192597</v>
      </c>
    </row>
    <row r="20" spans="1:9" ht="24.75" customHeight="1" x14ac:dyDescent="0.25">
      <c r="A20" s="250" t="s">
        <v>384</v>
      </c>
      <c r="B20" s="262"/>
      <c r="C20" s="262"/>
      <c r="D20" s="262"/>
      <c r="E20" s="262"/>
      <c r="F20" s="262"/>
      <c r="G20" s="23">
        <v>15</v>
      </c>
      <c r="H20" s="133">
        <v>10592436</v>
      </c>
      <c r="I20" s="133">
        <v>-6289004</v>
      </c>
    </row>
    <row r="21" spans="1:9" x14ac:dyDescent="0.25">
      <c r="A21" s="250" t="s">
        <v>385</v>
      </c>
      <c r="B21" s="262"/>
      <c r="C21" s="262"/>
      <c r="D21" s="262"/>
      <c r="E21" s="262"/>
      <c r="F21" s="262"/>
      <c r="G21" s="23">
        <v>16</v>
      </c>
      <c r="H21" s="133">
        <v>220642368</v>
      </c>
      <c r="I21" s="133">
        <v>7648361</v>
      </c>
    </row>
    <row r="22" spans="1:9" x14ac:dyDescent="0.25">
      <c r="A22" s="250" t="s">
        <v>386</v>
      </c>
      <c r="B22" s="262"/>
      <c r="C22" s="262"/>
      <c r="D22" s="262"/>
      <c r="E22" s="262"/>
      <c r="F22" s="262"/>
      <c r="G22" s="23">
        <v>17</v>
      </c>
      <c r="H22" s="133">
        <v>0</v>
      </c>
      <c r="I22" s="133">
        <v>0</v>
      </c>
    </row>
    <row r="23" spans="1:9" ht="30" customHeight="1" x14ac:dyDescent="0.25">
      <c r="A23" s="250" t="s">
        <v>387</v>
      </c>
      <c r="B23" s="262"/>
      <c r="C23" s="262"/>
      <c r="D23" s="262"/>
      <c r="E23" s="262"/>
      <c r="F23" s="262"/>
      <c r="G23" s="23">
        <v>18</v>
      </c>
      <c r="H23" s="133">
        <v>3218081</v>
      </c>
      <c r="I23" s="133">
        <v>79005468</v>
      </c>
    </row>
    <row r="24" spans="1:9" x14ac:dyDescent="0.25">
      <c r="A24" s="250" t="s">
        <v>388</v>
      </c>
      <c r="B24" s="262"/>
      <c r="C24" s="262"/>
      <c r="D24" s="262"/>
      <c r="E24" s="262"/>
      <c r="F24" s="262"/>
      <c r="G24" s="23">
        <v>19</v>
      </c>
      <c r="H24" s="133">
        <v>-8638675</v>
      </c>
      <c r="I24" s="133">
        <v>-131701605</v>
      </c>
    </row>
    <row r="25" spans="1:9" x14ac:dyDescent="0.25">
      <c r="A25" s="250" t="s">
        <v>389</v>
      </c>
      <c r="B25" s="262"/>
      <c r="C25" s="262"/>
      <c r="D25" s="262"/>
      <c r="E25" s="262"/>
      <c r="F25" s="262"/>
      <c r="G25" s="23">
        <v>20</v>
      </c>
      <c r="H25" s="133">
        <v>-18587757</v>
      </c>
      <c r="I25" s="133">
        <v>-25979602</v>
      </c>
    </row>
    <row r="26" spans="1:9" x14ac:dyDescent="0.25">
      <c r="A26" s="250" t="s">
        <v>390</v>
      </c>
      <c r="B26" s="262"/>
      <c r="C26" s="262"/>
      <c r="D26" s="262"/>
      <c r="E26" s="262"/>
      <c r="F26" s="262"/>
      <c r="G26" s="23">
        <v>21</v>
      </c>
      <c r="H26" s="133">
        <v>-372497759</v>
      </c>
      <c r="I26" s="133">
        <v>-325919832</v>
      </c>
    </row>
    <row r="27" spans="1:9" x14ac:dyDescent="0.25">
      <c r="A27" s="250" t="s">
        <v>391</v>
      </c>
      <c r="B27" s="262"/>
      <c r="C27" s="262"/>
      <c r="D27" s="262"/>
      <c r="E27" s="262"/>
      <c r="F27" s="262"/>
      <c r="G27" s="23">
        <v>22</v>
      </c>
      <c r="H27" s="133">
        <v>0</v>
      </c>
      <c r="I27" s="133">
        <v>0</v>
      </c>
    </row>
    <row r="28" spans="1:9" ht="25.5" customHeight="1" x14ac:dyDescent="0.25">
      <c r="A28" s="250" t="s">
        <v>392</v>
      </c>
      <c r="B28" s="262"/>
      <c r="C28" s="262"/>
      <c r="D28" s="262"/>
      <c r="E28" s="262"/>
      <c r="F28" s="262"/>
      <c r="G28" s="23">
        <v>23</v>
      </c>
      <c r="H28" s="133">
        <v>6979168</v>
      </c>
      <c r="I28" s="133">
        <v>-41500893</v>
      </c>
    </row>
    <row r="29" spans="1:9" x14ac:dyDescent="0.25">
      <c r="A29" s="250" t="s">
        <v>393</v>
      </c>
      <c r="B29" s="262"/>
      <c r="C29" s="262"/>
      <c r="D29" s="262"/>
      <c r="E29" s="262"/>
      <c r="F29" s="262"/>
      <c r="G29" s="23">
        <v>24</v>
      </c>
      <c r="H29" s="133">
        <v>251629441</v>
      </c>
      <c r="I29" s="133">
        <v>576122702</v>
      </c>
    </row>
    <row r="30" spans="1:9" ht="33" customHeight="1" x14ac:dyDescent="0.25">
      <c r="A30" s="250" t="s">
        <v>394</v>
      </c>
      <c r="B30" s="262"/>
      <c r="C30" s="262"/>
      <c r="D30" s="262"/>
      <c r="E30" s="262"/>
      <c r="F30" s="262"/>
      <c r="G30" s="23">
        <v>25</v>
      </c>
      <c r="H30" s="133">
        <v>-3218081</v>
      </c>
      <c r="I30" s="133">
        <v>-79005468</v>
      </c>
    </row>
    <row r="31" spans="1:9" x14ac:dyDescent="0.25">
      <c r="A31" s="250" t="s">
        <v>395</v>
      </c>
      <c r="B31" s="262"/>
      <c r="C31" s="262"/>
      <c r="D31" s="262"/>
      <c r="E31" s="262"/>
      <c r="F31" s="262"/>
      <c r="G31" s="23">
        <v>26</v>
      </c>
      <c r="H31" s="133">
        <v>15487102</v>
      </c>
      <c r="I31" s="133">
        <v>14145479</v>
      </c>
    </row>
    <row r="32" spans="1:9" ht="23.25" customHeight="1" x14ac:dyDescent="0.25">
      <c r="A32" s="250" t="s">
        <v>396</v>
      </c>
      <c r="B32" s="262"/>
      <c r="C32" s="262"/>
      <c r="D32" s="262"/>
      <c r="E32" s="262"/>
      <c r="F32" s="262"/>
      <c r="G32" s="23">
        <v>27</v>
      </c>
      <c r="H32" s="133">
        <v>0</v>
      </c>
      <c r="I32" s="133">
        <v>0</v>
      </c>
    </row>
    <row r="33" spans="1:9" x14ac:dyDescent="0.25">
      <c r="A33" s="250" t="s">
        <v>397</v>
      </c>
      <c r="B33" s="262"/>
      <c r="C33" s="262"/>
      <c r="D33" s="262"/>
      <c r="E33" s="262"/>
      <c r="F33" s="262"/>
      <c r="G33" s="23">
        <v>28</v>
      </c>
      <c r="H33" s="133">
        <v>43780844</v>
      </c>
      <c r="I33" s="133">
        <v>-71336999</v>
      </c>
    </row>
    <row r="34" spans="1:9" x14ac:dyDescent="0.25">
      <c r="A34" s="250" t="s">
        <v>398</v>
      </c>
      <c r="B34" s="262"/>
      <c r="C34" s="262"/>
      <c r="D34" s="262"/>
      <c r="E34" s="262"/>
      <c r="F34" s="262"/>
      <c r="G34" s="23">
        <v>29</v>
      </c>
      <c r="H34" s="133">
        <v>92891286</v>
      </c>
      <c r="I34" s="133">
        <v>113703199</v>
      </c>
    </row>
    <row r="35" spans="1:9" ht="21" customHeight="1" x14ac:dyDescent="0.25">
      <c r="A35" s="250" t="s">
        <v>399</v>
      </c>
      <c r="B35" s="262"/>
      <c r="C35" s="262"/>
      <c r="D35" s="262"/>
      <c r="E35" s="262"/>
      <c r="F35" s="262"/>
      <c r="G35" s="23">
        <v>30</v>
      </c>
      <c r="H35" s="133">
        <v>30490418</v>
      </c>
      <c r="I35" s="133">
        <v>53150487</v>
      </c>
    </row>
    <row r="36" spans="1:9" x14ac:dyDescent="0.25">
      <c r="A36" s="268" t="s">
        <v>400</v>
      </c>
      <c r="B36" s="262"/>
      <c r="C36" s="262"/>
      <c r="D36" s="262"/>
      <c r="E36" s="262"/>
      <c r="F36" s="262"/>
      <c r="G36" s="23">
        <v>31</v>
      </c>
      <c r="H36" s="133">
        <v>-28569297</v>
      </c>
      <c r="I36" s="133">
        <v>-44395109</v>
      </c>
    </row>
    <row r="37" spans="1:9" x14ac:dyDescent="0.25">
      <c r="A37" s="265" t="s">
        <v>401</v>
      </c>
      <c r="B37" s="266"/>
      <c r="C37" s="266"/>
      <c r="D37" s="266"/>
      <c r="E37" s="266"/>
      <c r="F37" s="266"/>
      <c r="G37" s="22">
        <v>32</v>
      </c>
      <c r="H37" s="65">
        <f>SUM(H38:H51)</f>
        <v>9163704</v>
      </c>
      <c r="I37" s="65">
        <f>SUM(I38:I51)</f>
        <v>10286552</v>
      </c>
    </row>
    <row r="38" spans="1:9" x14ac:dyDescent="0.25">
      <c r="A38" s="250" t="s">
        <v>402</v>
      </c>
      <c r="B38" s="262"/>
      <c r="C38" s="262"/>
      <c r="D38" s="262"/>
      <c r="E38" s="262"/>
      <c r="F38" s="262"/>
      <c r="G38" s="23">
        <v>33</v>
      </c>
      <c r="H38" s="133">
        <v>304465</v>
      </c>
      <c r="I38" s="133">
        <v>424054</v>
      </c>
    </row>
    <row r="39" spans="1:9" x14ac:dyDescent="0.25">
      <c r="A39" s="250" t="s">
        <v>403</v>
      </c>
      <c r="B39" s="262"/>
      <c r="C39" s="262"/>
      <c r="D39" s="262"/>
      <c r="E39" s="262"/>
      <c r="F39" s="262"/>
      <c r="G39" s="23">
        <v>34</v>
      </c>
      <c r="H39" s="133">
        <v>-11826140</v>
      </c>
      <c r="I39" s="133">
        <v>-25823541</v>
      </c>
    </row>
    <row r="40" spans="1:9" x14ac:dyDescent="0.25">
      <c r="A40" s="250" t="s">
        <v>404</v>
      </c>
      <c r="B40" s="262"/>
      <c r="C40" s="262"/>
      <c r="D40" s="262"/>
      <c r="E40" s="262"/>
      <c r="F40" s="262"/>
      <c r="G40" s="23">
        <v>35</v>
      </c>
      <c r="H40" s="133">
        <v>0</v>
      </c>
      <c r="I40" s="133">
        <v>0</v>
      </c>
    </row>
    <row r="41" spans="1:9" x14ac:dyDescent="0.25">
      <c r="A41" s="250" t="s">
        <v>405</v>
      </c>
      <c r="B41" s="262"/>
      <c r="C41" s="262"/>
      <c r="D41" s="262"/>
      <c r="E41" s="262"/>
      <c r="F41" s="262"/>
      <c r="G41" s="23">
        <v>36</v>
      </c>
      <c r="H41" s="133">
        <v>-34367453</v>
      </c>
      <c r="I41" s="133">
        <v>-18762757</v>
      </c>
    </row>
    <row r="42" spans="1:9" ht="25.5" customHeight="1" x14ac:dyDescent="0.25">
      <c r="A42" s="250" t="s">
        <v>406</v>
      </c>
      <c r="B42" s="262"/>
      <c r="C42" s="262"/>
      <c r="D42" s="262"/>
      <c r="E42" s="262"/>
      <c r="F42" s="262"/>
      <c r="G42" s="23">
        <v>37</v>
      </c>
      <c r="H42" s="133">
        <v>2156942</v>
      </c>
      <c r="I42" s="133">
        <v>6484479</v>
      </c>
    </row>
    <row r="43" spans="1:9" ht="21.75" customHeight="1" x14ac:dyDescent="0.25">
      <c r="A43" s="250" t="s">
        <v>407</v>
      </c>
      <c r="B43" s="262"/>
      <c r="C43" s="262"/>
      <c r="D43" s="262"/>
      <c r="E43" s="262"/>
      <c r="F43" s="262"/>
      <c r="G43" s="23">
        <v>38</v>
      </c>
      <c r="H43" s="133">
        <v>-2562116</v>
      </c>
      <c r="I43" s="133">
        <v>-1370410</v>
      </c>
    </row>
    <row r="44" spans="1:9" ht="24" customHeight="1" x14ac:dyDescent="0.25">
      <c r="A44" s="250" t="s">
        <v>408</v>
      </c>
      <c r="B44" s="262"/>
      <c r="C44" s="262"/>
      <c r="D44" s="262"/>
      <c r="E44" s="262"/>
      <c r="F44" s="262"/>
      <c r="G44" s="23">
        <v>39</v>
      </c>
      <c r="H44" s="133">
        <v>8106958</v>
      </c>
      <c r="I44" s="133">
        <v>10500000</v>
      </c>
    </row>
    <row r="45" spans="1:9" x14ac:dyDescent="0.25">
      <c r="A45" s="250" t="s">
        <v>409</v>
      </c>
      <c r="B45" s="262"/>
      <c r="C45" s="262"/>
      <c r="D45" s="262"/>
      <c r="E45" s="262"/>
      <c r="F45" s="262"/>
      <c r="G45" s="23">
        <v>40</v>
      </c>
      <c r="H45" s="133">
        <v>60905399</v>
      </c>
      <c r="I45" s="133">
        <v>47408847</v>
      </c>
    </row>
    <row r="46" spans="1:9" x14ac:dyDescent="0.25">
      <c r="A46" s="250" t="s">
        <v>410</v>
      </c>
      <c r="B46" s="262"/>
      <c r="C46" s="262"/>
      <c r="D46" s="262"/>
      <c r="E46" s="262"/>
      <c r="F46" s="262"/>
      <c r="G46" s="23">
        <v>41</v>
      </c>
      <c r="H46" s="133">
        <v>-60578265</v>
      </c>
      <c r="I46" s="133">
        <v>-47856427</v>
      </c>
    </row>
    <row r="47" spans="1:9" x14ac:dyDescent="0.25">
      <c r="A47" s="250" t="s">
        <v>411</v>
      </c>
      <c r="B47" s="262"/>
      <c r="C47" s="262"/>
      <c r="D47" s="262"/>
      <c r="E47" s="262"/>
      <c r="F47" s="262"/>
      <c r="G47" s="23">
        <v>42</v>
      </c>
      <c r="H47" s="133">
        <v>0</v>
      </c>
      <c r="I47" s="133">
        <v>0</v>
      </c>
    </row>
    <row r="48" spans="1:9" x14ac:dyDescent="0.25">
      <c r="A48" s="250" t="s">
        <v>412</v>
      </c>
      <c r="B48" s="262"/>
      <c r="C48" s="262"/>
      <c r="D48" s="262"/>
      <c r="E48" s="262"/>
      <c r="F48" s="262"/>
      <c r="G48" s="23">
        <v>43</v>
      </c>
      <c r="H48" s="133">
        <v>0</v>
      </c>
      <c r="I48" s="133">
        <v>0</v>
      </c>
    </row>
    <row r="49" spans="1:9" x14ac:dyDescent="0.25">
      <c r="A49" s="250" t="s">
        <v>413</v>
      </c>
      <c r="B49" s="251"/>
      <c r="C49" s="251"/>
      <c r="D49" s="251"/>
      <c r="E49" s="251"/>
      <c r="F49" s="251"/>
      <c r="G49" s="23">
        <v>44</v>
      </c>
      <c r="H49" s="133">
        <v>18968359</v>
      </c>
      <c r="I49" s="133">
        <v>6999510</v>
      </c>
    </row>
    <row r="50" spans="1:9" x14ac:dyDescent="0.25">
      <c r="A50" s="250" t="s">
        <v>414</v>
      </c>
      <c r="B50" s="251"/>
      <c r="C50" s="251"/>
      <c r="D50" s="251"/>
      <c r="E50" s="251"/>
      <c r="F50" s="251"/>
      <c r="G50" s="23">
        <v>45</v>
      </c>
      <c r="H50" s="133">
        <v>45105602</v>
      </c>
      <c r="I50" s="133">
        <v>42304501</v>
      </c>
    </row>
    <row r="51" spans="1:9" x14ac:dyDescent="0.25">
      <c r="A51" s="250" t="s">
        <v>415</v>
      </c>
      <c r="B51" s="251"/>
      <c r="C51" s="251"/>
      <c r="D51" s="251"/>
      <c r="E51" s="251"/>
      <c r="F51" s="251"/>
      <c r="G51" s="23">
        <v>46</v>
      </c>
      <c r="H51" s="133">
        <v>-17050047</v>
      </c>
      <c r="I51" s="133">
        <v>-10021704</v>
      </c>
    </row>
    <row r="52" spans="1:9" x14ac:dyDescent="0.25">
      <c r="A52" s="265" t="s">
        <v>416</v>
      </c>
      <c r="B52" s="267"/>
      <c r="C52" s="267"/>
      <c r="D52" s="267"/>
      <c r="E52" s="267"/>
      <c r="F52" s="267"/>
      <c r="G52" s="22">
        <v>47</v>
      </c>
      <c r="H52" s="65">
        <f>SUM(H53:H57)</f>
        <v>-15421365</v>
      </c>
      <c r="I52" s="65">
        <f>SUM(I53:I57)</f>
        <v>-19036392</v>
      </c>
    </row>
    <row r="53" spans="1:9" x14ac:dyDescent="0.25">
      <c r="A53" s="250" t="s">
        <v>417</v>
      </c>
      <c r="B53" s="251"/>
      <c r="C53" s="251"/>
      <c r="D53" s="251"/>
      <c r="E53" s="251"/>
      <c r="F53" s="251"/>
      <c r="G53" s="23">
        <v>48</v>
      </c>
      <c r="H53" s="133">
        <v>0</v>
      </c>
      <c r="I53" s="133">
        <v>0</v>
      </c>
    </row>
    <row r="54" spans="1:9" x14ac:dyDescent="0.25">
      <c r="A54" s="250" t="s">
        <v>418</v>
      </c>
      <c r="B54" s="251"/>
      <c r="C54" s="251"/>
      <c r="D54" s="251"/>
      <c r="E54" s="251"/>
      <c r="F54" s="251"/>
      <c r="G54" s="23">
        <v>49</v>
      </c>
      <c r="H54" s="133">
        <v>0</v>
      </c>
      <c r="I54" s="133">
        <v>0</v>
      </c>
    </row>
    <row r="55" spans="1:9" x14ac:dyDescent="0.25">
      <c r="A55" s="250" t="s">
        <v>419</v>
      </c>
      <c r="B55" s="251"/>
      <c r="C55" s="251"/>
      <c r="D55" s="251"/>
      <c r="E55" s="251"/>
      <c r="F55" s="251"/>
      <c r="G55" s="23">
        <v>50</v>
      </c>
      <c r="H55" s="133">
        <v>-15286393</v>
      </c>
      <c r="I55" s="133">
        <v>-17808748</v>
      </c>
    </row>
    <row r="56" spans="1:9" x14ac:dyDescent="0.25">
      <c r="A56" s="250" t="s">
        <v>420</v>
      </c>
      <c r="B56" s="251"/>
      <c r="C56" s="251"/>
      <c r="D56" s="251"/>
      <c r="E56" s="251"/>
      <c r="F56" s="251"/>
      <c r="G56" s="23">
        <v>51</v>
      </c>
      <c r="H56" s="133">
        <v>0</v>
      </c>
      <c r="I56" s="133">
        <v>0</v>
      </c>
    </row>
    <row r="57" spans="1:9" x14ac:dyDescent="0.25">
      <c r="A57" s="250" t="s">
        <v>421</v>
      </c>
      <c r="B57" s="251"/>
      <c r="C57" s="251"/>
      <c r="D57" s="251"/>
      <c r="E57" s="251"/>
      <c r="F57" s="251"/>
      <c r="G57" s="23">
        <v>52</v>
      </c>
      <c r="H57" s="133">
        <v>-134972</v>
      </c>
      <c r="I57" s="133">
        <v>-1227644</v>
      </c>
    </row>
    <row r="58" spans="1:9" x14ac:dyDescent="0.25">
      <c r="A58" s="265" t="s">
        <v>422</v>
      </c>
      <c r="B58" s="267"/>
      <c r="C58" s="267"/>
      <c r="D58" s="267"/>
      <c r="E58" s="267"/>
      <c r="F58" s="267"/>
      <c r="G58" s="22">
        <v>53</v>
      </c>
      <c r="H58" s="65">
        <f>H6+H37+H52</f>
        <v>-83077970</v>
      </c>
      <c r="I58" s="65">
        <f>I6+I37+I52</f>
        <v>74449725</v>
      </c>
    </row>
    <row r="59" spans="1:9" ht="24.75" customHeight="1" x14ac:dyDescent="0.25">
      <c r="A59" s="268" t="s">
        <v>423</v>
      </c>
      <c r="B59" s="251"/>
      <c r="C59" s="251"/>
      <c r="D59" s="251"/>
      <c r="E59" s="251"/>
      <c r="F59" s="251"/>
      <c r="G59" s="23">
        <v>54</v>
      </c>
      <c r="H59" s="133">
        <v>24520182</v>
      </c>
      <c r="I59" s="133">
        <v>-12436025</v>
      </c>
    </row>
    <row r="60" spans="1:9" ht="27.75" customHeight="1" x14ac:dyDescent="0.25">
      <c r="A60" s="265" t="s">
        <v>424</v>
      </c>
      <c r="B60" s="267"/>
      <c r="C60" s="267"/>
      <c r="D60" s="267"/>
      <c r="E60" s="267"/>
      <c r="F60" s="267"/>
      <c r="G60" s="22">
        <v>55</v>
      </c>
      <c r="H60" s="65">
        <f>H58+H59</f>
        <v>-58557788</v>
      </c>
      <c r="I60" s="65">
        <f>I58+I59</f>
        <v>62013700</v>
      </c>
    </row>
    <row r="61" spans="1:9" x14ac:dyDescent="0.25">
      <c r="A61" s="250" t="s">
        <v>425</v>
      </c>
      <c r="B61" s="251"/>
      <c r="C61" s="251"/>
      <c r="D61" s="251"/>
      <c r="E61" s="251"/>
      <c r="F61" s="251"/>
      <c r="G61" s="23">
        <v>56</v>
      </c>
      <c r="H61" s="133">
        <v>662448984</v>
      </c>
      <c r="I61" s="133">
        <v>769363678</v>
      </c>
    </row>
    <row r="62" spans="1:9" x14ac:dyDescent="0.25">
      <c r="A62" s="252" t="s">
        <v>426</v>
      </c>
      <c r="B62" s="253"/>
      <c r="C62" s="253"/>
      <c r="D62" s="253"/>
      <c r="E62" s="253"/>
      <c r="F62" s="253"/>
      <c r="G62" s="24">
        <v>57</v>
      </c>
      <c r="H62" s="66">
        <f>H60+H61</f>
        <v>603891196</v>
      </c>
      <c r="I62" s="66">
        <f>I60+I61</f>
        <v>831377378</v>
      </c>
    </row>
  </sheetData>
  <sheetProtection algorithmName="SHA-512" hashValue="8tk+b29+eD+dO2mi3GsWq4OEm5AIjk6QLM02TV6vDBXZZABPgbGPJDh9/Z3TZbjOd1Ir2krzdhj/dTejwr6Ziw==" saltValue="pzc690VMFVsvghoPzcxQ1g==" spinCount="100000" sheet="1" objects="1" scenarios="1"/>
  <mergeCells count="62">
    <mergeCell ref="A20:F20"/>
    <mergeCell ref="A21:F21"/>
    <mergeCell ref="A22:F22"/>
    <mergeCell ref="A23:F23"/>
    <mergeCell ref="A24:F24"/>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34:F34"/>
    <mergeCell ref="A35:F35"/>
    <mergeCell ref="A36:F36"/>
    <mergeCell ref="A37:F37"/>
    <mergeCell ref="A38:F38"/>
    <mergeCell ref="A46:F46"/>
    <mergeCell ref="A47:F47"/>
    <mergeCell ref="A48:F48"/>
    <mergeCell ref="A49:F49"/>
    <mergeCell ref="A50:F50"/>
    <mergeCell ref="A51:F51"/>
    <mergeCell ref="A52:F52"/>
    <mergeCell ref="A53:F53"/>
    <mergeCell ref="A54:F54"/>
    <mergeCell ref="A55:F55"/>
    <mergeCell ref="A15:F15"/>
    <mergeCell ref="A16:F16"/>
    <mergeCell ref="A17:F17"/>
    <mergeCell ref="A18:F18"/>
    <mergeCell ref="A19:F19"/>
    <mergeCell ref="A10:F10"/>
    <mergeCell ref="A11:F11"/>
    <mergeCell ref="A12:F12"/>
    <mergeCell ref="A13:F13"/>
    <mergeCell ref="A14:F14"/>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s>
  <phoneticPr fontId="4" type="noConversion"/>
  <dataValidations count="2">
    <dataValidation allowBlank="1" sqref="A1:A5 J1:XFD1048576 I1:I3 G4:I5 A63:I1048576" xr:uid="{00000000-0002-0000-0400-000000000000}"/>
    <dataValidation type="whole" operator="notEqual" allowBlank="1" showInputMessage="1" showErrorMessage="1" errorTitle="Invalid entry" error="You can enter only rounded whole numbers." sqref="H6:I62" xr:uid="{00000000-0002-0000-0400-000001000000}">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28" activePane="bottomRight" state="frozen"/>
      <selection activeCell="L1" sqref="L1"/>
      <selection pane="topRight" activeCell="L1" sqref="L1"/>
      <selection pane="bottomLeft" activeCell="L1" sqref="L1"/>
      <selection pane="bottomRight" activeCell="O33" sqref="O33"/>
    </sheetView>
  </sheetViews>
  <sheetFormatPr defaultColWidth="8.88671875" defaultRowHeight="13.2" x14ac:dyDescent="0.25"/>
  <cols>
    <col min="1" max="3" width="9.109375" style="15" customWidth="1"/>
    <col min="4" max="4" width="8.88671875" style="16"/>
    <col min="5" max="6" width="10.88671875" style="12" customWidth="1"/>
    <col min="7" max="7" width="11.6640625" style="12" customWidth="1"/>
    <col min="8" max="9" width="10.88671875" style="12" customWidth="1"/>
    <col min="10" max="10" width="12.33203125" style="12" customWidth="1"/>
    <col min="11" max="11" width="14.33203125" style="12" customWidth="1"/>
    <col min="12" max="12" width="12" style="12" customWidth="1"/>
    <col min="13" max="13" width="12.33203125" style="12" customWidth="1"/>
    <col min="14" max="14" width="11.109375" style="1" bestFit="1" customWidth="1"/>
    <col min="15" max="23" width="13.109375" style="2" customWidth="1"/>
    <col min="24" max="28" width="13.109375" style="1" customWidth="1"/>
    <col min="29" max="29" width="11.6640625" style="1" bestFit="1" customWidth="1"/>
    <col min="30" max="30" width="13.44140625" style="1" bestFit="1" customWidth="1"/>
    <col min="31" max="31" width="11.6640625" style="1" bestFit="1" customWidth="1"/>
    <col min="32" max="32" width="13.44140625" style="3" bestFit="1" customWidth="1"/>
    <col min="33" max="16384" width="8.88671875" style="3"/>
  </cols>
  <sheetData>
    <row r="1" spans="1:34" ht="22.5" customHeight="1" x14ac:dyDescent="0.3">
      <c r="A1" s="275" t="s">
        <v>427</v>
      </c>
      <c r="B1" s="276"/>
      <c r="C1" s="276"/>
      <c r="D1" s="276"/>
      <c r="E1" s="277"/>
      <c r="F1" s="278"/>
      <c r="G1" s="278"/>
      <c r="H1" s="278"/>
      <c r="I1" s="278"/>
      <c r="J1" s="278"/>
      <c r="K1" s="279"/>
      <c r="L1" s="211"/>
      <c r="M1" s="211"/>
    </row>
    <row r="2" spans="1:34" ht="19.5" customHeight="1" x14ac:dyDescent="0.25">
      <c r="A2" s="212" t="s">
        <v>567</v>
      </c>
      <c r="B2" s="213"/>
      <c r="C2" s="213"/>
      <c r="D2" s="213"/>
      <c r="E2" s="213"/>
      <c r="F2" s="213"/>
      <c r="G2" s="213"/>
      <c r="H2" s="213"/>
      <c r="I2" s="213"/>
      <c r="J2" s="213"/>
      <c r="K2" s="213"/>
      <c r="L2" s="213"/>
      <c r="M2" s="213"/>
    </row>
    <row r="3" spans="1:34" x14ac:dyDescent="0.25">
      <c r="A3" s="4"/>
      <c r="B3" s="5"/>
      <c r="C3" s="5"/>
      <c r="D3" s="6"/>
      <c r="E3" s="68"/>
      <c r="F3" s="69"/>
      <c r="G3" s="69"/>
      <c r="H3" s="69"/>
      <c r="I3" s="69"/>
      <c r="J3" s="69"/>
      <c r="K3" s="69"/>
      <c r="L3" s="280" t="s">
        <v>428</v>
      </c>
      <c r="M3" s="280"/>
    </row>
    <row r="4" spans="1:34" ht="13.5" customHeight="1" x14ac:dyDescent="0.25">
      <c r="A4" s="273" t="s">
        <v>429</v>
      </c>
      <c r="B4" s="273"/>
      <c r="C4" s="273"/>
      <c r="D4" s="274" t="s">
        <v>430</v>
      </c>
      <c r="E4" s="216" t="s">
        <v>431</v>
      </c>
      <c r="F4" s="216"/>
      <c r="G4" s="216"/>
      <c r="H4" s="216"/>
      <c r="I4" s="216"/>
      <c r="J4" s="216"/>
      <c r="K4" s="216"/>
      <c r="L4" s="216" t="s">
        <v>432</v>
      </c>
      <c r="M4" s="216" t="s">
        <v>433</v>
      </c>
    </row>
    <row r="5" spans="1:34" ht="51" x14ac:dyDescent="0.25">
      <c r="A5" s="273"/>
      <c r="B5" s="273"/>
      <c r="C5" s="273"/>
      <c r="D5" s="274"/>
      <c r="E5" s="35" t="s">
        <v>434</v>
      </c>
      <c r="F5" s="35" t="s">
        <v>435</v>
      </c>
      <c r="G5" s="35" t="s">
        <v>436</v>
      </c>
      <c r="H5" s="35" t="s">
        <v>437</v>
      </c>
      <c r="I5" s="35" t="s">
        <v>438</v>
      </c>
      <c r="J5" s="35" t="s">
        <v>439</v>
      </c>
      <c r="K5" s="35" t="s">
        <v>440</v>
      </c>
      <c r="L5" s="216"/>
      <c r="M5" s="216"/>
    </row>
    <row r="6" spans="1:34" x14ac:dyDescent="0.25">
      <c r="A6" s="216">
        <v>1</v>
      </c>
      <c r="B6" s="216"/>
      <c r="C6" s="216"/>
      <c r="D6" s="7">
        <v>2</v>
      </c>
      <c r="E6" s="39" t="s">
        <v>441</v>
      </c>
      <c r="F6" s="39" t="s">
        <v>442</v>
      </c>
      <c r="G6" s="39" t="s">
        <v>443</v>
      </c>
      <c r="H6" s="39" t="s">
        <v>444</v>
      </c>
      <c r="I6" s="39" t="s">
        <v>445</v>
      </c>
      <c r="J6" s="39" t="s">
        <v>446</v>
      </c>
      <c r="K6" s="39" t="s">
        <v>447</v>
      </c>
      <c r="L6" s="39" t="s">
        <v>448</v>
      </c>
      <c r="M6" s="39" t="s">
        <v>449</v>
      </c>
      <c r="P6" s="8"/>
      <c r="Q6" s="9"/>
      <c r="X6" s="10"/>
    </row>
    <row r="7" spans="1:34" ht="21" customHeight="1" x14ac:dyDescent="0.25">
      <c r="A7" s="272" t="s">
        <v>450</v>
      </c>
      <c r="B7" s="272"/>
      <c r="C7" s="272"/>
      <c r="D7" s="11">
        <v>1</v>
      </c>
      <c r="E7" s="134">
        <v>589325800</v>
      </c>
      <c r="F7" s="134">
        <v>681482525</v>
      </c>
      <c r="G7" s="134">
        <v>568449623</v>
      </c>
      <c r="H7" s="134">
        <v>402038575</v>
      </c>
      <c r="I7" s="134">
        <v>1538153217</v>
      </c>
      <c r="J7" s="134">
        <v>327902069</v>
      </c>
      <c r="K7" s="70">
        <f>SUM(E7:J7)</f>
        <v>4107351809</v>
      </c>
      <c r="L7" s="134">
        <v>12654441</v>
      </c>
      <c r="M7" s="70">
        <f>K7+L7</f>
        <v>4120006250</v>
      </c>
      <c r="X7" s="2"/>
      <c r="Y7" s="2"/>
      <c r="Z7" s="2"/>
      <c r="AA7" s="2"/>
      <c r="AB7" s="2"/>
      <c r="AC7" s="2"/>
      <c r="AD7" s="2"/>
      <c r="AE7" s="2"/>
      <c r="AF7" s="12"/>
      <c r="AG7" s="12"/>
      <c r="AH7" s="12"/>
    </row>
    <row r="8" spans="1:34" ht="22.5" customHeight="1" x14ac:dyDescent="0.25">
      <c r="A8" s="269" t="s">
        <v>451</v>
      </c>
      <c r="B8" s="269"/>
      <c r="C8" s="269"/>
      <c r="D8" s="11">
        <v>2</v>
      </c>
      <c r="E8" s="134">
        <v>0</v>
      </c>
      <c r="F8" s="134">
        <v>0</v>
      </c>
      <c r="G8" s="134">
        <v>0</v>
      </c>
      <c r="H8" s="134">
        <v>0</v>
      </c>
      <c r="I8" s="134">
        <v>0</v>
      </c>
      <c r="J8" s="134">
        <v>0</v>
      </c>
      <c r="K8" s="70">
        <f t="shared" ref="K8:K40" si="0">SUM(E8:J8)</f>
        <v>0</v>
      </c>
      <c r="L8" s="134">
        <v>0</v>
      </c>
      <c r="M8" s="70">
        <f t="shared" ref="M8:M40" si="1">K8+L8</f>
        <v>0</v>
      </c>
      <c r="X8" s="2"/>
      <c r="Y8" s="2"/>
      <c r="Z8" s="2"/>
      <c r="AA8" s="2"/>
      <c r="AB8" s="2"/>
      <c r="AC8" s="2"/>
      <c r="AD8" s="2"/>
      <c r="AE8" s="2"/>
      <c r="AF8" s="12"/>
    </row>
    <row r="9" spans="1:34" ht="21.75" customHeight="1" x14ac:dyDescent="0.25">
      <c r="A9" s="269" t="s">
        <v>452</v>
      </c>
      <c r="B9" s="269"/>
      <c r="C9" s="269"/>
      <c r="D9" s="11">
        <v>3</v>
      </c>
      <c r="E9" s="134">
        <v>0</v>
      </c>
      <c r="F9" s="134">
        <v>0</v>
      </c>
      <c r="G9" s="134">
        <v>0</v>
      </c>
      <c r="H9" s="134">
        <v>0</v>
      </c>
      <c r="I9" s="134">
        <v>0</v>
      </c>
      <c r="J9" s="134">
        <v>0</v>
      </c>
      <c r="K9" s="70">
        <f t="shared" si="0"/>
        <v>0</v>
      </c>
      <c r="L9" s="134">
        <v>0</v>
      </c>
      <c r="M9" s="70">
        <f t="shared" si="1"/>
        <v>0</v>
      </c>
      <c r="X9" s="2"/>
      <c r="Y9" s="2"/>
      <c r="Z9" s="2"/>
      <c r="AA9" s="2"/>
      <c r="AB9" s="2"/>
      <c r="AC9" s="2"/>
      <c r="AD9" s="2"/>
      <c r="AE9" s="2"/>
      <c r="AF9" s="12"/>
    </row>
    <row r="10" spans="1:34" ht="35.4" customHeight="1" x14ac:dyDescent="0.25">
      <c r="A10" s="270" t="s">
        <v>453</v>
      </c>
      <c r="B10" s="270"/>
      <c r="C10" s="270"/>
      <c r="D10" s="13">
        <v>4</v>
      </c>
      <c r="E10" s="70">
        <f>E7+E8+E9</f>
        <v>589325800</v>
      </c>
      <c r="F10" s="70">
        <f t="shared" ref="F10:L10" si="2">F7+F8+F9</f>
        <v>681482525</v>
      </c>
      <c r="G10" s="70">
        <f>G7+G8+G9</f>
        <v>568449623</v>
      </c>
      <c r="H10" s="70">
        <f t="shared" si="2"/>
        <v>402038575</v>
      </c>
      <c r="I10" s="70">
        <f t="shared" si="2"/>
        <v>1538153217</v>
      </c>
      <c r="J10" s="70">
        <f t="shared" si="2"/>
        <v>327902069</v>
      </c>
      <c r="K10" s="70">
        <f t="shared" si="0"/>
        <v>4107351809</v>
      </c>
      <c r="L10" s="70">
        <f t="shared" si="2"/>
        <v>12654441</v>
      </c>
      <c r="M10" s="70">
        <f t="shared" si="1"/>
        <v>4120006250</v>
      </c>
      <c r="X10" s="2"/>
      <c r="Y10" s="2"/>
      <c r="Z10" s="2"/>
      <c r="AA10" s="2"/>
      <c r="AB10" s="2"/>
      <c r="AC10" s="2"/>
      <c r="AD10" s="2"/>
      <c r="AE10" s="2"/>
      <c r="AF10" s="12"/>
    </row>
    <row r="11" spans="1:34" ht="37.5" customHeight="1" x14ac:dyDescent="0.25">
      <c r="A11" s="270" t="s">
        <v>454</v>
      </c>
      <c r="B11" s="270"/>
      <c r="C11" s="270"/>
      <c r="D11" s="13">
        <v>5</v>
      </c>
      <c r="E11" s="70">
        <f>E12+E13</f>
        <v>0</v>
      </c>
      <c r="F11" s="70">
        <f t="shared" ref="F11:L11" si="3">F12+F13</f>
        <v>0</v>
      </c>
      <c r="G11" s="70">
        <f t="shared" si="3"/>
        <v>130012326</v>
      </c>
      <c r="H11" s="70">
        <f t="shared" si="3"/>
        <v>0</v>
      </c>
      <c r="I11" s="70">
        <f t="shared" si="3"/>
        <v>0</v>
      </c>
      <c r="J11" s="70">
        <f t="shared" si="3"/>
        <v>362342346</v>
      </c>
      <c r="K11" s="70">
        <f t="shared" si="0"/>
        <v>492354672</v>
      </c>
      <c r="L11" s="70">
        <f t="shared" si="3"/>
        <v>417356</v>
      </c>
      <c r="M11" s="70">
        <f t="shared" si="1"/>
        <v>492772028</v>
      </c>
      <c r="X11" s="2"/>
      <c r="Y11" s="2"/>
      <c r="Z11" s="2"/>
      <c r="AA11" s="2"/>
      <c r="AB11" s="2"/>
      <c r="AC11" s="2"/>
      <c r="AD11" s="2"/>
      <c r="AE11" s="2"/>
      <c r="AF11" s="12"/>
    </row>
    <row r="12" spans="1:34" ht="12.75" customHeight="1" x14ac:dyDescent="0.25">
      <c r="A12" s="269" t="s">
        <v>455</v>
      </c>
      <c r="B12" s="269"/>
      <c r="C12" s="269"/>
      <c r="D12" s="11">
        <v>6</v>
      </c>
      <c r="E12" s="134">
        <v>0</v>
      </c>
      <c r="F12" s="134">
        <v>0</v>
      </c>
      <c r="G12" s="134">
        <v>0</v>
      </c>
      <c r="H12" s="134">
        <v>0</v>
      </c>
      <c r="I12" s="134">
        <v>0</v>
      </c>
      <c r="J12" s="134">
        <v>362342346</v>
      </c>
      <c r="K12" s="70">
        <f t="shared" si="0"/>
        <v>362342346</v>
      </c>
      <c r="L12" s="134">
        <v>414927</v>
      </c>
      <c r="M12" s="70">
        <f t="shared" si="1"/>
        <v>362757273</v>
      </c>
      <c r="X12" s="2"/>
      <c r="Y12" s="2"/>
      <c r="Z12" s="2"/>
      <c r="AA12" s="2"/>
      <c r="AB12" s="2"/>
      <c r="AC12" s="2"/>
      <c r="AD12" s="2"/>
      <c r="AE12" s="2"/>
      <c r="AF12" s="12"/>
    </row>
    <row r="13" spans="1:34" ht="39" customHeight="1" x14ac:dyDescent="0.25">
      <c r="A13" s="271" t="s">
        <v>456</v>
      </c>
      <c r="B13" s="271"/>
      <c r="C13" s="271"/>
      <c r="D13" s="13">
        <v>7</v>
      </c>
      <c r="E13" s="70">
        <f>E14+E15+E16+E17</f>
        <v>0</v>
      </c>
      <c r="F13" s="70">
        <f t="shared" ref="F13:L13" si="4">F14+F15+F16+F17</f>
        <v>0</v>
      </c>
      <c r="G13" s="70">
        <f t="shared" si="4"/>
        <v>130012326</v>
      </c>
      <c r="H13" s="70">
        <f t="shared" si="4"/>
        <v>0</v>
      </c>
      <c r="I13" s="70">
        <f t="shared" si="4"/>
        <v>0</v>
      </c>
      <c r="J13" s="70">
        <f t="shared" si="4"/>
        <v>0</v>
      </c>
      <c r="K13" s="70">
        <f t="shared" si="0"/>
        <v>130012326</v>
      </c>
      <c r="L13" s="70">
        <f t="shared" si="4"/>
        <v>2429</v>
      </c>
      <c r="M13" s="70">
        <f t="shared" si="1"/>
        <v>130014755</v>
      </c>
      <c r="X13" s="2"/>
      <c r="Y13" s="2"/>
      <c r="Z13" s="2"/>
      <c r="AA13" s="2"/>
      <c r="AB13" s="2"/>
      <c r="AC13" s="2"/>
      <c r="AD13" s="2"/>
      <c r="AE13" s="2"/>
      <c r="AF13" s="12"/>
    </row>
    <row r="14" spans="1:34" ht="38.4" customHeight="1" x14ac:dyDescent="0.25">
      <c r="A14" s="269" t="s">
        <v>457</v>
      </c>
      <c r="B14" s="269"/>
      <c r="C14" s="269"/>
      <c r="D14" s="11">
        <v>8</v>
      </c>
      <c r="E14" s="134">
        <v>0</v>
      </c>
      <c r="F14" s="134">
        <v>0</v>
      </c>
      <c r="G14" s="134">
        <v>-3889180</v>
      </c>
      <c r="H14" s="134">
        <v>0</v>
      </c>
      <c r="I14" s="134">
        <v>0</v>
      </c>
      <c r="J14" s="134">
        <v>0</v>
      </c>
      <c r="K14" s="70">
        <f>SUM(E14:J14)</f>
        <v>-3889180</v>
      </c>
      <c r="L14" s="134">
        <v>6012</v>
      </c>
      <c r="M14" s="70">
        <f>K14+L14</f>
        <v>-3883168</v>
      </c>
      <c r="X14" s="2"/>
      <c r="Y14" s="2"/>
      <c r="Z14" s="2"/>
      <c r="AA14" s="2"/>
      <c r="AB14" s="2"/>
      <c r="AC14" s="2"/>
      <c r="AD14" s="2"/>
      <c r="AE14" s="2"/>
      <c r="AF14" s="12"/>
    </row>
    <row r="15" spans="1:34" ht="38.4" customHeight="1" x14ac:dyDescent="0.25">
      <c r="A15" s="269" t="s">
        <v>458</v>
      </c>
      <c r="B15" s="269"/>
      <c r="C15" s="269"/>
      <c r="D15" s="11">
        <v>9</v>
      </c>
      <c r="E15" s="134">
        <v>0</v>
      </c>
      <c r="F15" s="134">
        <v>0</v>
      </c>
      <c r="G15" s="134">
        <v>160194552</v>
      </c>
      <c r="H15" s="134">
        <v>0</v>
      </c>
      <c r="I15" s="134">
        <v>0</v>
      </c>
      <c r="J15" s="134">
        <v>0</v>
      </c>
      <c r="K15" s="70">
        <f t="shared" si="0"/>
        <v>160194552</v>
      </c>
      <c r="L15" s="134">
        <v>-6985</v>
      </c>
      <c r="M15" s="70">
        <f t="shared" si="1"/>
        <v>160187567</v>
      </c>
      <c r="X15" s="2"/>
      <c r="Y15" s="2"/>
      <c r="Z15" s="2"/>
      <c r="AA15" s="2"/>
      <c r="AB15" s="2"/>
      <c r="AC15" s="2"/>
      <c r="AD15" s="2"/>
      <c r="AE15" s="2"/>
      <c r="AF15" s="12"/>
    </row>
    <row r="16" spans="1:34" ht="38.4" customHeight="1" x14ac:dyDescent="0.25">
      <c r="A16" s="269" t="s">
        <v>459</v>
      </c>
      <c r="B16" s="269"/>
      <c r="C16" s="269"/>
      <c r="D16" s="11">
        <v>10</v>
      </c>
      <c r="E16" s="134">
        <v>0</v>
      </c>
      <c r="F16" s="134">
        <v>0</v>
      </c>
      <c r="G16" s="134">
        <v>-25615096</v>
      </c>
      <c r="H16" s="134">
        <v>0</v>
      </c>
      <c r="I16" s="134">
        <v>0</v>
      </c>
      <c r="J16" s="134">
        <v>0</v>
      </c>
      <c r="K16" s="70">
        <f t="shared" si="0"/>
        <v>-25615096</v>
      </c>
      <c r="L16" s="134">
        <v>0</v>
      </c>
      <c r="M16" s="70">
        <f t="shared" si="1"/>
        <v>-25615096</v>
      </c>
      <c r="X16" s="2"/>
      <c r="Y16" s="2"/>
      <c r="Z16" s="2"/>
      <c r="AA16" s="2"/>
      <c r="AB16" s="2"/>
      <c r="AC16" s="2"/>
      <c r="AD16" s="2"/>
      <c r="AE16" s="2"/>
      <c r="AF16" s="12"/>
    </row>
    <row r="17" spans="1:32" ht="21.75" customHeight="1" x14ac:dyDescent="0.25">
      <c r="A17" s="269" t="s">
        <v>460</v>
      </c>
      <c r="B17" s="269"/>
      <c r="C17" s="269"/>
      <c r="D17" s="11">
        <v>11</v>
      </c>
      <c r="E17" s="134">
        <v>0</v>
      </c>
      <c r="F17" s="134">
        <v>0</v>
      </c>
      <c r="G17" s="134">
        <v>-677950</v>
      </c>
      <c r="H17" s="134">
        <v>0</v>
      </c>
      <c r="I17" s="134">
        <v>0</v>
      </c>
      <c r="J17" s="134">
        <v>0</v>
      </c>
      <c r="K17" s="70">
        <f t="shared" si="0"/>
        <v>-677950</v>
      </c>
      <c r="L17" s="134">
        <v>3402</v>
      </c>
      <c r="M17" s="70">
        <f t="shared" si="1"/>
        <v>-674548</v>
      </c>
      <c r="X17" s="2"/>
      <c r="Y17" s="2"/>
      <c r="Z17" s="2"/>
      <c r="AA17" s="2"/>
      <c r="AB17" s="2"/>
      <c r="AC17" s="2"/>
      <c r="AD17" s="2"/>
      <c r="AE17" s="2"/>
      <c r="AF17" s="12"/>
    </row>
    <row r="18" spans="1:32" ht="24" customHeight="1" x14ac:dyDescent="0.25">
      <c r="A18" s="270" t="s">
        <v>461</v>
      </c>
      <c r="B18" s="270"/>
      <c r="C18" s="270"/>
      <c r="D18" s="13">
        <v>12</v>
      </c>
      <c r="E18" s="70">
        <f>E19+E20+E21+E22</f>
        <v>0</v>
      </c>
      <c r="F18" s="70">
        <f t="shared" ref="F18:L18" si="5">F19+F20+F21+F22</f>
        <v>0</v>
      </c>
      <c r="G18" s="70">
        <f t="shared" si="5"/>
        <v>-2028684</v>
      </c>
      <c r="H18" s="70">
        <f t="shared" si="5"/>
        <v>0</v>
      </c>
      <c r="I18" s="70">
        <f t="shared" si="5"/>
        <v>331372637</v>
      </c>
      <c r="J18" s="70">
        <f t="shared" si="5"/>
        <v>-327902069</v>
      </c>
      <c r="K18" s="70">
        <f t="shared" si="0"/>
        <v>1441884</v>
      </c>
      <c r="L18" s="70">
        <f t="shared" si="5"/>
        <v>-2900524</v>
      </c>
      <c r="M18" s="70">
        <f t="shared" si="1"/>
        <v>-1458640</v>
      </c>
      <c r="X18" s="2"/>
      <c r="Y18" s="2"/>
      <c r="Z18" s="2"/>
      <c r="AA18" s="2"/>
      <c r="AB18" s="2"/>
      <c r="AC18" s="2"/>
      <c r="AD18" s="2"/>
      <c r="AE18" s="2"/>
      <c r="AF18" s="12"/>
    </row>
    <row r="19" spans="1:32" ht="25.2" customHeight="1" x14ac:dyDescent="0.25">
      <c r="A19" s="269" t="s">
        <v>462</v>
      </c>
      <c r="B19" s="269"/>
      <c r="C19" s="269"/>
      <c r="D19" s="11">
        <v>13</v>
      </c>
      <c r="E19" s="134">
        <v>0</v>
      </c>
      <c r="F19" s="134">
        <v>0</v>
      </c>
      <c r="G19" s="134">
        <v>0</v>
      </c>
      <c r="H19" s="134">
        <v>0</v>
      </c>
      <c r="I19" s="134">
        <v>0</v>
      </c>
      <c r="J19" s="134">
        <v>0</v>
      </c>
      <c r="K19" s="70">
        <f t="shared" si="0"/>
        <v>0</v>
      </c>
      <c r="L19" s="134">
        <v>0</v>
      </c>
      <c r="M19" s="70">
        <f t="shared" si="1"/>
        <v>0</v>
      </c>
      <c r="X19" s="2"/>
      <c r="Y19" s="2"/>
      <c r="Z19" s="2"/>
      <c r="AA19" s="2"/>
      <c r="AB19" s="2"/>
      <c r="AC19" s="2"/>
      <c r="AD19" s="2"/>
      <c r="AE19" s="2"/>
      <c r="AF19" s="12"/>
    </row>
    <row r="20" spans="1:32" ht="18.600000000000001" customHeight="1" x14ac:dyDescent="0.25">
      <c r="A20" s="269" t="s">
        <v>463</v>
      </c>
      <c r="B20" s="269"/>
      <c r="C20" s="269"/>
      <c r="D20" s="11">
        <v>14</v>
      </c>
      <c r="E20" s="134">
        <v>0</v>
      </c>
      <c r="F20" s="134">
        <v>0</v>
      </c>
      <c r="G20" s="134">
        <v>0</v>
      </c>
      <c r="H20" s="134">
        <v>0</v>
      </c>
      <c r="I20" s="134">
        <v>1131514</v>
      </c>
      <c r="J20" s="134">
        <v>0</v>
      </c>
      <c r="K20" s="70">
        <f t="shared" si="0"/>
        <v>1131514</v>
      </c>
      <c r="L20" s="134">
        <v>-2785495</v>
      </c>
      <c r="M20" s="70">
        <f t="shared" si="1"/>
        <v>-1653981</v>
      </c>
      <c r="X20" s="2"/>
      <c r="Y20" s="2"/>
      <c r="Z20" s="2"/>
      <c r="AA20" s="2"/>
      <c r="AB20" s="2"/>
      <c r="AC20" s="2"/>
      <c r="AD20" s="2"/>
      <c r="AE20" s="2"/>
      <c r="AF20" s="12"/>
    </row>
    <row r="21" spans="1:32" ht="18" customHeight="1" x14ac:dyDescent="0.25">
      <c r="A21" s="269" t="s">
        <v>464</v>
      </c>
      <c r="B21" s="269"/>
      <c r="C21" s="269"/>
      <c r="D21" s="11">
        <v>15</v>
      </c>
      <c r="E21" s="134">
        <v>0</v>
      </c>
      <c r="F21" s="134">
        <v>0</v>
      </c>
      <c r="G21" s="134">
        <v>0</v>
      </c>
      <c r="H21" s="134">
        <v>0</v>
      </c>
      <c r="I21" s="134">
        <v>0</v>
      </c>
      <c r="J21" s="134">
        <v>0</v>
      </c>
      <c r="K21" s="70">
        <f t="shared" si="0"/>
        <v>0</v>
      </c>
      <c r="L21" s="134">
        <v>-134972</v>
      </c>
      <c r="M21" s="70">
        <f t="shared" si="1"/>
        <v>-134972</v>
      </c>
      <c r="X21" s="2"/>
      <c r="Y21" s="2"/>
      <c r="Z21" s="2"/>
      <c r="AA21" s="2"/>
      <c r="AB21" s="2"/>
      <c r="AC21" s="2"/>
      <c r="AD21" s="2"/>
      <c r="AE21" s="2"/>
      <c r="AF21" s="12"/>
    </row>
    <row r="22" spans="1:32" ht="16.2" customHeight="1" x14ac:dyDescent="0.25">
      <c r="A22" s="269" t="s">
        <v>465</v>
      </c>
      <c r="B22" s="269"/>
      <c r="C22" s="269"/>
      <c r="D22" s="11">
        <v>16</v>
      </c>
      <c r="E22" s="134">
        <v>0</v>
      </c>
      <c r="F22" s="134">
        <v>0</v>
      </c>
      <c r="G22" s="134">
        <v>-2028684</v>
      </c>
      <c r="H22" s="134">
        <v>0</v>
      </c>
      <c r="I22" s="134">
        <v>330241123</v>
      </c>
      <c r="J22" s="134">
        <v>-327902069</v>
      </c>
      <c r="K22" s="70">
        <f t="shared" si="0"/>
        <v>310370</v>
      </c>
      <c r="L22" s="134">
        <v>19943</v>
      </c>
      <c r="M22" s="70">
        <f t="shared" si="1"/>
        <v>330313</v>
      </c>
      <c r="X22" s="2"/>
      <c r="Y22" s="2"/>
      <c r="Z22" s="2"/>
      <c r="AA22" s="2"/>
      <c r="AB22" s="2"/>
      <c r="AC22" s="2"/>
      <c r="AD22" s="2"/>
      <c r="AE22" s="2"/>
      <c r="AF22" s="12"/>
    </row>
    <row r="23" spans="1:32" ht="36" customHeight="1" x14ac:dyDescent="0.25">
      <c r="A23" s="270" t="s">
        <v>466</v>
      </c>
      <c r="B23" s="270"/>
      <c r="C23" s="270"/>
      <c r="D23" s="13">
        <v>17</v>
      </c>
      <c r="E23" s="70">
        <f>E18+E11+E10</f>
        <v>589325800</v>
      </c>
      <c r="F23" s="70">
        <f t="shared" ref="F23:J23" si="6">F18+F11+F10</f>
        <v>681482525</v>
      </c>
      <c r="G23" s="70">
        <f t="shared" si="6"/>
        <v>696433265</v>
      </c>
      <c r="H23" s="70">
        <f t="shared" si="6"/>
        <v>402038575</v>
      </c>
      <c r="I23" s="70">
        <f t="shared" si="6"/>
        <v>1869525854</v>
      </c>
      <c r="J23" s="70">
        <f t="shared" si="6"/>
        <v>362342346</v>
      </c>
      <c r="K23" s="70">
        <f t="shared" si="0"/>
        <v>4601148365</v>
      </c>
      <c r="L23" s="70">
        <f t="shared" ref="L23" si="7">L18+L11+L10</f>
        <v>10171273</v>
      </c>
      <c r="M23" s="70">
        <f t="shared" si="1"/>
        <v>4611319638</v>
      </c>
      <c r="X23" s="2"/>
      <c r="Y23" s="2"/>
      <c r="Z23" s="2"/>
      <c r="AA23" s="2"/>
      <c r="AB23" s="2"/>
      <c r="AC23" s="2"/>
      <c r="AD23" s="2"/>
      <c r="AE23" s="2"/>
      <c r="AF23" s="12"/>
    </row>
    <row r="24" spans="1:32" ht="24" customHeight="1" x14ac:dyDescent="0.25">
      <c r="A24" s="272" t="s">
        <v>467</v>
      </c>
      <c r="B24" s="272"/>
      <c r="C24" s="272"/>
      <c r="D24" s="11">
        <v>18</v>
      </c>
      <c r="E24" s="134">
        <v>589325800</v>
      </c>
      <c r="F24" s="134">
        <v>681482525</v>
      </c>
      <c r="G24" s="134">
        <v>696433265</v>
      </c>
      <c r="H24" s="134">
        <v>402038575</v>
      </c>
      <c r="I24" s="134">
        <v>1869525854</v>
      </c>
      <c r="J24" s="134">
        <v>362342346</v>
      </c>
      <c r="K24" s="70">
        <f t="shared" si="0"/>
        <v>4601148365</v>
      </c>
      <c r="L24" s="134">
        <v>10171273</v>
      </c>
      <c r="M24" s="70">
        <f t="shared" si="1"/>
        <v>4611319638</v>
      </c>
      <c r="X24" s="2"/>
      <c r="Y24" s="2"/>
      <c r="Z24" s="2"/>
      <c r="AA24" s="2"/>
      <c r="AB24" s="2"/>
      <c r="AC24" s="2"/>
      <c r="AD24" s="2"/>
      <c r="AE24" s="2"/>
      <c r="AF24" s="12"/>
    </row>
    <row r="25" spans="1:32" ht="16.2" customHeight="1" x14ac:dyDescent="0.25">
      <c r="A25" s="269" t="s">
        <v>468</v>
      </c>
      <c r="B25" s="269"/>
      <c r="C25" s="269"/>
      <c r="D25" s="11">
        <v>19</v>
      </c>
      <c r="E25" s="134">
        <v>0</v>
      </c>
      <c r="F25" s="134">
        <v>0</v>
      </c>
      <c r="G25" s="134">
        <v>0</v>
      </c>
      <c r="H25" s="134">
        <v>0</v>
      </c>
      <c r="I25" s="134">
        <v>0</v>
      </c>
      <c r="J25" s="134">
        <v>0</v>
      </c>
      <c r="K25" s="70">
        <f t="shared" si="0"/>
        <v>0</v>
      </c>
      <c r="L25" s="134">
        <v>0</v>
      </c>
      <c r="M25" s="70">
        <f t="shared" si="1"/>
        <v>0</v>
      </c>
      <c r="X25" s="2"/>
      <c r="Y25" s="2"/>
      <c r="Z25" s="2"/>
      <c r="AA25" s="2"/>
      <c r="AB25" s="2"/>
      <c r="AC25" s="2"/>
      <c r="AD25" s="2"/>
      <c r="AE25" s="2"/>
      <c r="AF25" s="12"/>
    </row>
    <row r="26" spans="1:32" ht="22.2" customHeight="1" x14ac:dyDescent="0.25">
      <c r="A26" s="269" t="s">
        <v>469</v>
      </c>
      <c r="B26" s="269"/>
      <c r="C26" s="269"/>
      <c r="D26" s="11">
        <v>20</v>
      </c>
      <c r="E26" s="134">
        <v>0</v>
      </c>
      <c r="F26" s="134">
        <v>0</v>
      </c>
      <c r="G26" s="134">
        <v>0</v>
      </c>
      <c r="H26" s="134">
        <v>0</v>
      </c>
      <c r="I26" s="134">
        <v>0</v>
      </c>
      <c r="J26" s="134">
        <v>0</v>
      </c>
      <c r="K26" s="70">
        <f t="shared" si="0"/>
        <v>0</v>
      </c>
      <c r="L26" s="134">
        <v>0</v>
      </c>
      <c r="M26" s="70">
        <f t="shared" si="1"/>
        <v>0</v>
      </c>
      <c r="X26" s="2"/>
      <c r="Y26" s="2"/>
      <c r="Z26" s="2"/>
      <c r="AA26" s="2"/>
      <c r="AB26" s="2"/>
      <c r="AC26" s="2"/>
      <c r="AD26" s="2"/>
      <c r="AE26" s="2"/>
      <c r="AF26" s="12"/>
    </row>
    <row r="27" spans="1:32" ht="21.75" customHeight="1" x14ac:dyDescent="0.25">
      <c r="A27" s="270" t="s">
        <v>470</v>
      </c>
      <c r="B27" s="270"/>
      <c r="C27" s="270"/>
      <c r="D27" s="13">
        <v>21</v>
      </c>
      <c r="E27" s="70">
        <f>E24+E25+E26</f>
        <v>589325800</v>
      </c>
      <c r="F27" s="70">
        <f t="shared" ref="F27:L27" si="8">F24+F25+F26</f>
        <v>681482525</v>
      </c>
      <c r="G27" s="70">
        <f t="shared" si="8"/>
        <v>696433265</v>
      </c>
      <c r="H27" s="70">
        <f t="shared" si="8"/>
        <v>402038575</v>
      </c>
      <c r="I27" s="70">
        <f t="shared" si="8"/>
        <v>1869525854</v>
      </c>
      <c r="J27" s="70">
        <f t="shared" si="8"/>
        <v>362342346</v>
      </c>
      <c r="K27" s="70">
        <f t="shared" si="0"/>
        <v>4601148365</v>
      </c>
      <c r="L27" s="70">
        <f t="shared" si="8"/>
        <v>10171273</v>
      </c>
      <c r="M27" s="70">
        <f t="shared" si="1"/>
        <v>4611319638</v>
      </c>
      <c r="N27" s="14"/>
      <c r="X27" s="2"/>
      <c r="Y27" s="2"/>
      <c r="Z27" s="2"/>
      <c r="AA27" s="2"/>
      <c r="AB27" s="2"/>
      <c r="AC27" s="2"/>
      <c r="AD27" s="2"/>
      <c r="AE27" s="2"/>
      <c r="AF27" s="12"/>
    </row>
    <row r="28" spans="1:32" ht="42" customHeight="1" x14ac:dyDescent="0.25">
      <c r="A28" s="270" t="s">
        <v>471</v>
      </c>
      <c r="B28" s="270"/>
      <c r="C28" s="270"/>
      <c r="D28" s="13">
        <v>22</v>
      </c>
      <c r="E28" s="70">
        <f>E29+E30</f>
        <v>0</v>
      </c>
      <c r="F28" s="70">
        <f t="shared" ref="F28:L28" si="9">F29+F30</f>
        <v>0</v>
      </c>
      <c r="G28" s="70">
        <f t="shared" si="9"/>
        <v>-433703855</v>
      </c>
      <c r="H28" s="70">
        <f t="shared" si="9"/>
        <v>0</v>
      </c>
      <c r="I28" s="70">
        <f t="shared" si="9"/>
        <v>0</v>
      </c>
      <c r="J28" s="70">
        <f t="shared" si="9"/>
        <v>221718798</v>
      </c>
      <c r="K28" s="70">
        <f t="shared" si="0"/>
        <v>-211985057</v>
      </c>
      <c r="L28" s="70">
        <f t="shared" si="9"/>
        <v>166325</v>
      </c>
      <c r="M28" s="70">
        <f t="shared" si="1"/>
        <v>-211818732</v>
      </c>
      <c r="X28" s="2"/>
      <c r="Y28" s="2"/>
      <c r="Z28" s="2"/>
      <c r="AA28" s="2"/>
      <c r="AB28" s="2"/>
      <c r="AC28" s="2"/>
      <c r="AD28" s="2"/>
      <c r="AE28" s="2"/>
      <c r="AF28" s="12"/>
    </row>
    <row r="29" spans="1:32" ht="24.75" customHeight="1" x14ac:dyDescent="0.25">
      <c r="A29" s="269" t="s">
        <v>472</v>
      </c>
      <c r="B29" s="269"/>
      <c r="C29" s="269"/>
      <c r="D29" s="11">
        <v>23</v>
      </c>
      <c r="E29" s="134">
        <v>0</v>
      </c>
      <c r="F29" s="134">
        <v>0</v>
      </c>
      <c r="G29" s="134">
        <v>0</v>
      </c>
      <c r="H29" s="134">
        <v>0</v>
      </c>
      <c r="I29" s="134">
        <v>0</v>
      </c>
      <c r="J29" s="134">
        <v>221718798</v>
      </c>
      <c r="K29" s="70">
        <f t="shared" si="0"/>
        <v>221718798</v>
      </c>
      <c r="L29" s="134">
        <v>176657</v>
      </c>
      <c r="M29" s="70">
        <f t="shared" si="1"/>
        <v>221895455</v>
      </c>
      <c r="X29" s="2"/>
      <c r="Y29" s="2"/>
      <c r="Z29" s="2"/>
      <c r="AA29" s="2"/>
      <c r="AB29" s="2"/>
      <c r="AC29" s="2"/>
      <c r="AD29" s="2"/>
      <c r="AE29" s="2"/>
      <c r="AF29" s="12"/>
    </row>
    <row r="30" spans="1:32" ht="33.75" customHeight="1" x14ac:dyDescent="0.25">
      <c r="A30" s="271" t="s">
        <v>473</v>
      </c>
      <c r="B30" s="271"/>
      <c r="C30" s="271"/>
      <c r="D30" s="13">
        <v>24</v>
      </c>
      <c r="E30" s="70">
        <f>E31+E32+E33+E34</f>
        <v>0</v>
      </c>
      <c r="F30" s="70">
        <f t="shared" ref="F30:L30" si="10">F31+F32+F33+F34</f>
        <v>0</v>
      </c>
      <c r="G30" s="70">
        <f t="shared" si="10"/>
        <v>-433703855</v>
      </c>
      <c r="H30" s="70">
        <f t="shared" si="10"/>
        <v>0</v>
      </c>
      <c r="I30" s="70">
        <f t="shared" si="10"/>
        <v>0</v>
      </c>
      <c r="J30" s="70">
        <f t="shared" si="10"/>
        <v>0</v>
      </c>
      <c r="K30" s="70">
        <f t="shared" si="0"/>
        <v>-433703855</v>
      </c>
      <c r="L30" s="70">
        <f t="shared" si="10"/>
        <v>-10332</v>
      </c>
      <c r="M30" s="70">
        <f t="shared" si="1"/>
        <v>-433714187</v>
      </c>
      <c r="X30" s="2"/>
      <c r="Y30" s="2"/>
      <c r="Z30" s="2"/>
      <c r="AA30" s="2"/>
      <c r="AB30" s="2"/>
      <c r="AC30" s="2"/>
      <c r="AD30" s="2"/>
      <c r="AE30" s="2"/>
      <c r="AF30" s="12"/>
    </row>
    <row r="31" spans="1:32" ht="34.5" customHeight="1" x14ac:dyDescent="0.25">
      <c r="A31" s="269" t="s">
        <v>474</v>
      </c>
      <c r="B31" s="269"/>
      <c r="C31" s="269"/>
      <c r="D31" s="11">
        <v>25</v>
      </c>
      <c r="E31" s="134">
        <v>0</v>
      </c>
      <c r="F31" s="134">
        <v>0</v>
      </c>
      <c r="G31" s="134">
        <v>0</v>
      </c>
      <c r="H31" s="134">
        <v>0</v>
      </c>
      <c r="I31" s="134">
        <v>0</v>
      </c>
      <c r="J31" s="134">
        <v>0</v>
      </c>
      <c r="K31" s="70">
        <f t="shared" si="0"/>
        <v>0</v>
      </c>
      <c r="L31" s="134">
        <v>0</v>
      </c>
      <c r="M31" s="70">
        <f t="shared" si="1"/>
        <v>0</v>
      </c>
      <c r="X31" s="2"/>
      <c r="Y31" s="2"/>
      <c r="Z31" s="2"/>
      <c r="AA31" s="2"/>
      <c r="AB31" s="2"/>
      <c r="AC31" s="2"/>
      <c r="AD31" s="2"/>
      <c r="AE31" s="2"/>
      <c r="AF31" s="12"/>
    </row>
    <row r="32" spans="1:32" ht="33.75" customHeight="1" x14ac:dyDescent="0.25">
      <c r="A32" s="269" t="s">
        <v>475</v>
      </c>
      <c r="B32" s="269"/>
      <c r="C32" s="269"/>
      <c r="D32" s="11">
        <v>26</v>
      </c>
      <c r="E32" s="134">
        <v>0</v>
      </c>
      <c r="F32" s="134">
        <v>0</v>
      </c>
      <c r="G32" s="134">
        <v>-409001796</v>
      </c>
      <c r="H32" s="134">
        <v>0</v>
      </c>
      <c r="I32" s="134">
        <v>0</v>
      </c>
      <c r="J32" s="134">
        <v>0</v>
      </c>
      <c r="K32" s="70">
        <f t="shared" si="0"/>
        <v>-409001796</v>
      </c>
      <c r="L32" s="134">
        <v>-14795</v>
      </c>
      <c r="M32" s="70">
        <f t="shared" si="1"/>
        <v>-409016591</v>
      </c>
      <c r="X32" s="2"/>
      <c r="Y32" s="2"/>
      <c r="Z32" s="2"/>
      <c r="AA32" s="2"/>
      <c r="AB32" s="2"/>
      <c r="AC32" s="2"/>
      <c r="AD32" s="2"/>
      <c r="AE32" s="2"/>
      <c r="AF32" s="12"/>
    </row>
    <row r="33" spans="1:32" ht="22.5" customHeight="1" x14ac:dyDescent="0.25">
      <c r="A33" s="269" t="s">
        <v>476</v>
      </c>
      <c r="B33" s="269"/>
      <c r="C33" s="269"/>
      <c r="D33" s="11">
        <v>27</v>
      </c>
      <c r="E33" s="134">
        <v>0</v>
      </c>
      <c r="F33" s="134">
        <v>0</v>
      </c>
      <c r="G33" s="134">
        <v>-25147191</v>
      </c>
      <c r="H33" s="134">
        <v>0</v>
      </c>
      <c r="I33" s="134">
        <v>0</v>
      </c>
      <c r="J33" s="134">
        <v>0</v>
      </c>
      <c r="K33" s="70">
        <f t="shared" si="0"/>
        <v>-25147191</v>
      </c>
      <c r="L33" s="134">
        <v>0</v>
      </c>
      <c r="M33" s="70">
        <f t="shared" si="1"/>
        <v>-25147191</v>
      </c>
      <c r="X33" s="2"/>
      <c r="Y33" s="2"/>
      <c r="Z33" s="2"/>
      <c r="AA33" s="2"/>
      <c r="AB33" s="2"/>
      <c r="AC33" s="2"/>
      <c r="AD33" s="2"/>
      <c r="AE33" s="2"/>
      <c r="AF33" s="12"/>
    </row>
    <row r="34" spans="1:32" ht="21" customHeight="1" x14ac:dyDescent="0.25">
      <c r="A34" s="269" t="s">
        <v>477</v>
      </c>
      <c r="B34" s="269"/>
      <c r="C34" s="269"/>
      <c r="D34" s="11">
        <v>28</v>
      </c>
      <c r="E34" s="134">
        <v>0</v>
      </c>
      <c r="F34" s="134">
        <v>0</v>
      </c>
      <c r="G34" s="134">
        <v>445132</v>
      </c>
      <c r="H34" s="134">
        <v>0</v>
      </c>
      <c r="I34" s="134">
        <v>0</v>
      </c>
      <c r="J34" s="134">
        <v>0</v>
      </c>
      <c r="K34" s="70">
        <f t="shared" si="0"/>
        <v>445132</v>
      </c>
      <c r="L34" s="134">
        <v>4463</v>
      </c>
      <c r="M34" s="70">
        <f t="shared" si="1"/>
        <v>449595</v>
      </c>
      <c r="X34" s="2"/>
      <c r="Y34" s="2"/>
      <c r="Z34" s="2"/>
      <c r="AA34" s="2"/>
      <c r="AB34" s="2"/>
      <c r="AC34" s="2"/>
      <c r="AD34" s="2"/>
      <c r="AE34" s="2"/>
      <c r="AF34" s="12"/>
    </row>
    <row r="35" spans="1:32" ht="33.75" customHeight="1" x14ac:dyDescent="0.25">
      <c r="A35" s="270" t="s">
        <v>478</v>
      </c>
      <c r="B35" s="270"/>
      <c r="C35" s="270"/>
      <c r="D35" s="13">
        <v>29</v>
      </c>
      <c r="E35" s="70">
        <f>E36+E37+E38+E39</f>
        <v>0</v>
      </c>
      <c r="F35" s="70">
        <f t="shared" ref="F35:L35" si="11">F36+F37+F38+F39</f>
        <v>0</v>
      </c>
      <c r="G35" s="70">
        <f t="shared" si="11"/>
        <v>-851017</v>
      </c>
      <c r="H35" s="70">
        <f t="shared" si="11"/>
        <v>0</v>
      </c>
      <c r="I35" s="70">
        <f t="shared" si="11"/>
        <v>363377187</v>
      </c>
      <c r="J35" s="70">
        <f t="shared" si="11"/>
        <v>-362342346</v>
      </c>
      <c r="K35" s="70">
        <f t="shared" si="0"/>
        <v>183824</v>
      </c>
      <c r="L35" s="70">
        <f t="shared" si="11"/>
        <v>-247644</v>
      </c>
      <c r="M35" s="70">
        <f t="shared" si="1"/>
        <v>-63820</v>
      </c>
      <c r="X35" s="2"/>
      <c r="Y35" s="2"/>
      <c r="Z35" s="2"/>
      <c r="AA35" s="2"/>
      <c r="AB35" s="2"/>
      <c r="AC35" s="2"/>
      <c r="AD35" s="2"/>
      <c r="AE35" s="2"/>
      <c r="AF35" s="12"/>
    </row>
    <row r="36" spans="1:32" ht="26.25" customHeight="1" x14ac:dyDescent="0.25">
      <c r="A36" s="269" t="s">
        <v>479</v>
      </c>
      <c r="B36" s="269"/>
      <c r="C36" s="269"/>
      <c r="D36" s="11">
        <v>30</v>
      </c>
      <c r="E36" s="134">
        <v>0</v>
      </c>
      <c r="F36" s="134">
        <v>0</v>
      </c>
      <c r="G36" s="134">
        <v>0</v>
      </c>
      <c r="H36" s="134">
        <v>0</v>
      </c>
      <c r="I36" s="134">
        <v>0</v>
      </c>
      <c r="J36" s="134">
        <v>0</v>
      </c>
      <c r="K36" s="70">
        <f t="shared" si="0"/>
        <v>0</v>
      </c>
      <c r="L36" s="134">
        <v>0</v>
      </c>
      <c r="M36" s="70">
        <f t="shared" si="1"/>
        <v>0</v>
      </c>
      <c r="X36" s="2"/>
      <c r="Y36" s="2"/>
      <c r="Z36" s="2"/>
      <c r="AA36" s="2"/>
      <c r="AB36" s="2"/>
      <c r="AC36" s="2"/>
      <c r="AD36" s="2"/>
      <c r="AE36" s="2"/>
      <c r="AF36" s="12"/>
    </row>
    <row r="37" spans="1:32" ht="12.75" customHeight="1" x14ac:dyDescent="0.25">
      <c r="A37" s="269" t="s">
        <v>480</v>
      </c>
      <c r="B37" s="269"/>
      <c r="C37" s="269"/>
      <c r="D37" s="11">
        <v>31</v>
      </c>
      <c r="E37" s="134">
        <v>0</v>
      </c>
      <c r="F37" s="134">
        <v>0</v>
      </c>
      <c r="G37" s="134">
        <v>0</v>
      </c>
      <c r="H37" s="134">
        <v>0</v>
      </c>
      <c r="I37" s="134">
        <v>0</v>
      </c>
      <c r="J37" s="134">
        <v>0</v>
      </c>
      <c r="K37" s="70">
        <f t="shared" si="0"/>
        <v>0</v>
      </c>
      <c r="L37" s="134">
        <v>0</v>
      </c>
      <c r="M37" s="70">
        <f t="shared" si="1"/>
        <v>0</v>
      </c>
      <c r="X37" s="2"/>
      <c r="Y37" s="2"/>
      <c r="Z37" s="2"/>
      <c r="AA37" s="2"/>
      <c r="AB37" s="2"/>
      <c r="AC37" s="2"/>
      <c r="AD37" s="2"/>
      <c r="AE37" s="2"/>
      <c r="AF37" s="12"/>
    </row>
    <row r="38" spans="1:32" ht="12.75" customHeight="1" x14ac:dyDescent="0.25">
      <c r="A38" s="269" t="s">
        <v>481</v>
      </c>
      <c r="B38" s="269"/>
      <c r="C38" s="269"/>
      <c r="D38" s="11">
        <v>32</v>
      </c>
      <c r="E38" s="134">
        <v>0</v>
      </c>
      <c r="F38" s="134">
        <v>0</v>
      </c>
      <c r="G38" s="134">
        <v>0</v>
      </c>
      <c r="H38" s="134">
        <v>0</v>
      </c>
      <c r="I38" s="134">
        <v>0</v>
      </c>
      <c r="J38" s="134">
        <v>0</v>
      </c>
      <c r="K38" s="70">
        <f t="shared" si="0"/>
        <v>0</v>
      </c>
      <c r="L38" s="134">
        <v>-247644</v>
      </c>
      <c r="M38" s="70">
        <f t="shared" si="1"/>
        <v>-247644</v>
      </c>
      <c r="X38" s="2"/>
      <c r="Y38" s="2"/>
      <c r="Z38" s="2"/>
      <c r="AA38" s="2"/>
      <c r="AB38" s="2"/>
      <c r="AC38" s="2"/>
      <c r="AD38" s="2"/>
      <c r="AE38" s="2"/>
      <c r="AF38" s="12"/>
    </row>
    <row r="39" spans="1:32" ht="12.75" customHeight="1" x14ac:dyDescent="0.25">
      <c r="A39" s="269" t="s">
        <v>482</v>
      </c>
      <c r="B39" s="269"/>
      <c r="C39" s="269"/>
      <c r="D39" s="11">
        <v>33</v>
      </c>
      <c r="E39" s="134">
        <v>0</v>
      </c>
      <c r="F39" s="134">
        <v>0</v>
      </c>
      <c r="G39" s="134">
        <v>-851017</v>
      </c>
      <c r="H39" s="134">
        <v>0</v>
      </c>
      <c r="I39" s="134">
        <v>363377187</v>
      </c>
      <c r="J39" s="134">
        <v>-362342346</v>
      </c>
      <c r="K39" s="70">
        <f t="shared" si="0"/>
        <v>183824</v>
      </c>
      <c r="L39" s="134">
        <v>0</v>
      </c>
      <c r="M39" s="70">
        <f t="shared" si="1"/>
        <v>183824</v>
      </c>
      <c r="X39" s="2"/>
      <c r="Y39" s="2"/>
      <c r="Z39" s="2"/>
      <c r="AA39" s="2"/>
      <c r="AB39" s="2"/>
      <c r="AC39" s="2"/>
      <c r="AD39" s="2"/>
      <c r="AE39" s="2"/>
      <c r="AF39" s="12"/>
    </row>
    <row r="40" spans="1:32" ht="48.75" customHeight="1" x14ac:dyDescent="0.25">
      <c r="A40" s="270" t="s">
        <v>483</v>
      </c>
      <c r="B40" s="270"/>
      <c r="C40" s="270"/>
      <c r="D40" s="13">
        <v>34</v>
      </c>
      <c r="E40" s="70">
        <f>E35+E28+E27</f>
        <v>589325800</v>
      </c>
      <c r="F40" s="70">
        <f t="shared" ref="F40:J40" si="12">F35+F28+F27</f>
        <v>681482525</v>
      </c>
      <c r="G40" s="70">
        <f t="shared" si="12"/>
        <v>261878393</v>
      </c>
      <c r="H40" s="70">
        <f t="shared" si="12"/>
        <v>402038575</v>
      </c>
      <c r="I40" s="70">
        <f t="shared" si="12"/>
        <v>2232903041</v>
      </c>
      <c r="J40" s="70">
        <f t="shared" si="12"/>
        <v>221718798</v>
      </c>
      <c r="K40" s="70">
        <f t="shared" si="0"/>
        <v>4389347132</v>
      </c>
      <c r="L40" s="70">
        <f t="shared" ref="L40" si="13">L35+L28+L27</f>
        <v>10089954</v>
      </c>
      <c r="M40" s="70">
        <f t="shared" si="1"/>
        <v>4399437086</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HTlpLeReT6gWAZkwsiyGiclZ0qIx0evA9gpJ/lQFyJIM6tDxezB9hV6OpSvqsfDpKLir8tj52bQjhLTOSW/OEg==" saltValue="iqP5aqKZyp5uwSKwLxXazA==" spinCount="100000" sheet="1" objects="1" scenarios="1"/>
  <mergeCells count="43">
    <mergeCell ref="A40:C40"/>
    <mergeCell ref="A36:C36"/>
    <mergeCell ref="A37:C37"/>
    <mergeCell ref="A38:C38"/>
    <mergeCell ref="A39:C39"/>
    <mergeCell ref="A30:C30"/>
    <mergeCell ref="A31:C31"/>
    <mergeCell ref="A34:C34"/>
    <mergeCell ref="A35:C35"/>
    <mergeCell ref="A32:C32"/>
    <mergeCell ref="A33:C33"/>
    <mergeCell ref="A28:C28"/>
    <mergeCell ref="A29:C29"/>
    <mergeCell ref="A22:C22"/>
    <mergeCell ref="A23:C23"/>
    <mergeCell ref="A24:C24"/>
    <mergeCell ref="A25:C2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12:C12"/>
    <mergeCell ref="A13:C13"/>
    <mergeCell ref="A6:C6"/>
    <mergeCell ref="A7:C7"/>
    <mergeCell ref="A4:C5"/>
    <mergeCell ref="A21:C21"/>
    <mergeCell ref="A16:C16"/>
    <mergeCell ref="A17:C17"/>
    <mergeCell ref="A18:C18"/>
    <mergeCell ref="A19:C19"/>
  </mergeCells>
  <phoneticPr fontId="4" type="noConversion"/>
  <dataValidations count="1">
    <dataValidation allowBlank="1" sqref="O6:P6 B1:K1 A6:M6 A1:A5 N1:P5 B3:M5 A7:P65535 Q1:IV1048576"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2"/>
  <sheetViews>
    <sheetView tabSelected="1" topLeftCell="A46" zoomScale="87" zoomScaleNormal="87" workbookViewId="0">
      <selection activeCell="L18" sqref="L18"/>
    </sheetView>
  </sheetViews>
  <sheetFormatPr defaultRowHeight="13.2" x14ac:dyDescent="0.25"/>
  <cols>
    <col min="9" max="9" width="115.33203125" customWidth="1"/>
  </cols>
  <sheetData>
    <row r="1" spans="1:9" x14ac:dyDescent="0.25">
      <c r="A1" s="281" t="s">
        <v>569</v>
      </c>
      <c r="B1" s="282"/>
      <c r="C1" s="282"/>
      <c r="D1" s="282"/>
      <c r="E1" s="282"/>
      <c r="F1" s="282"/>
      <c r="G1" s="282"/>
      <c r="H1" s="282"/>
      <c r="I1" s="282"/>
    </row>
    <row r="2" spans="1:9" x14ac:dyDescent="0.25">
      <c r="A2" s="282"/>
      <c r="B2" s="282"/>
      <c r="C2" s="282"/>
      <c r="D2" s="282"/>
      <c r="E2" s="282"/>
      <c r="F2" s="282"/>
      <c r="G2" s="282"/>
      <c r="H2" s="282"/>
      <c r="I2" s="282"/>
    </row>
    <row r="3" spans="1:9" x14ac:dyDescent="0.25">
      <c r="A3" s="282"/>
      <c r="B3" s="282"/>
      <c r="C3" s="282"/>
      <c r="D3" s="282"/>
      <c r="E3" s="282"/>
      <c r="F3" s="282"/>
      <c r="G3" s="282"/>
      <c r="H3" s="282"/>
      <c r="I3" s="282"/>
    </row>
    <row r="4" spans="1:9" x14ac:dyDescent="0.25">
      <c r="A4" s="282"/>
      <c r="B4" s="282"/>
      <c r="C4" s="282"/>
      <c r="D4" s="282"/>
      <c r="E4" s="282"/>
      <c r="F4" s="282"/>
      <c r="G4" s="282"/>
      <c r="H4" s="282"/>
      <c r="I4" s="282"/>
    </row>
    <row r="5" spans="1:9" x14ac:dyDescent="0.25">
      <c r="A5" s="282"/>
      <c r="B5" s="282"/>
      <c r="C5" s="282"/>
      <c r="D5" s="282"/>
      <c r="E5" s="282"/>
      <c r="F5" s="282"/>
      <c r="G5" s="282"/>
      <c r="H5" s="282"/>
      <c r="I5" s="282"/>
    </row>
    <row r="6" spans="1:9" x14ac:dyDescent="0.25">
      <c r="A6" s="282"/>
      <c r="B6" s="282"/>
      <c r="C6" s="282"/>
      <c r="D6" s="282"/>
      <c r="E6" s="282"/>
      <c r="F6" s="282"/>
      <c r="G6" s="282"/>
      <c r="H6" s="282"/>
      <c r="I6" s="282"/>
    </row>
    <row r="7" spans="1:9" x14ac:dyDescent="0.25">
      <c r="A7" s="282"/>
      <c r="B7" s="282"/>
      <c r="C7" s="282"/>
      <c r="D7" s="282"/>
      <c r="E7" s="282"/>
      <c r="F7" s="282"/>
      <c r="G7" s="282"/>
      <c r="H7" s="282"/>
      <c r="I7" s="282"/>
    </row>
    <row r="8" spans="1:9" x14ac:dyDescent="0.25">
      <c r="A8" s="282"/>
      <c r="B8" s="282"/>
      <c r="C8" s="282"/>
      <c r="D8" s="282"/>
      <c r="E8" s="282"/>
      <c r="F8" s="282"/>
      <c r="G8" s="282"/>
      <c r="H8" s="282"/>
      <c r="I8" s="282"/>
    </row>
    <row r="9" spans="1:9" x14ac:dyDescent="0.25">
      <c r="A9" s="282"/>
      <c r="B9" s="282"/>
      <c r="C9" s="282"/>
      <c r="D9" s="282"/>
      <c r="E9" s="282"/>
      <c r="F9" s="282"/>
      <c r="G9" s="282"/>
      <c r="H9" s="282"/>
      <c r="I9" s="282"/>
    </row>
    <row r="10" spans="1:9" x14ac:dyDescent="0.25">
      <c r="A10" s="282"/>
      <c r="B10" s="282"/>
      <c r="C10" s="282"/>
      <c r="D10" s="282"/>
      <c r="E10" s="282"/>
      <c r="F10" s="282"/>
      <c r="G10" s="282"/>
      <c r="H10" s="282"/>
      <c r="I10" s="282"/>
    </row>
    <row r="11" spans="1:9" x14ac:dyDescent="0.25">
      <c r="A11" s="282"/>
      <c r="B11" s="282"/>
      <c r="C11" s="282"/>
      <c r="D11" s="282"/>
      <c r="E11" s="282"/>
      <c r="F11" s="282"/>
      <c r="G11" s="282"/>
      <c r="H11" s="282"/>
      <c r="I11" s="282"/>
    </row>
    <row r="12" spans="1:9" x14ac:dyDescent="0.25">
      <c r="A12" s="282"/>
      <c r="B12" s="282"/>
      <c r="C12" s="282"/>
      <c r="D12" s="282"/>
      <c r="E12" s="282"/>
      <c r="F12" s="282"/>
      <c r="G12" s="282"/>
      <c r="H12" s="282"/>
      <c r="I12" s="282"/>
    </row>
    <row r="13" spans="1:9" x14ac:dyDescent="0.25">
      <c r="A13" s="282"/>
      <c r="B13" s="282"/>
      <c r="C13" s="282"/>
      <c r="D13" s="282"/>
      <c r="E13" s="282"/>
      <c r="F13" s="282"/>
      <c r="G13" s="282"/>
      <c r="H13" s="282"/>
      <c r="I13" s="282"/>
    </row>
    <row r="14" spans="1:9" x14ac:dyDescent="0.25">
      <c r="A14" s="282"/>
      <c r="B14" s="282"/>
      <c r="C14" s="282"/>
      <c r="D14" s="282"/>
      <c r="E14" s="282"/>
      <c r="F14" s="282"/>
      <c r="G14" s="282"/>
      <c r="H14" s="282"/>
      <c r="I14" s="282"/>
    </row>
    <row r="15" spans="1:9" x14ac:dyDescent="0.25">
      <c r="A15" s="282"/>
      <c r="B15" s="282"/>
      <c r="C15" s="282"/>
      <c r="D15" s="282"/>
      <c r="E15" s="282"/>
      <c r="F15" s="282"/>
      <c r="G15" s="282"/>
      <c r="H15" s="282"/>
      <c r="I15" s="282"/>
    </row>
    <row r="16" spans="1:9" x14ac:dyDescent="0.25">
      <c r="A16" s="282"/>
      <c r="B16" s="282"/>
      <c r="C16" s="282"/>
      <c r="D16" s="282"/>
      <c r="E16" s="282"/>
      <c r="F16" s="282"/>
      <c r="G16" s="282"/>
      <c r="H16" s="282"/>
      <c r="I16" s="282"/>
    </row>
    <row r="17" spans="1:9" x14ac:dyDescent="0.25">
      <c r="A17" s="282"/>
      <c r="B17" s="282"/>
      <c r="C17" s="282"/>
      <c r="D17" s="282"/>
      <c r="E17" s="282"/>
      <c r="F17" s="282"/>
      <c r="G17" s="282"/>
      <c r="H17" s="282"/>
      <c r="I17" s="282"/>
    </row>
    <row r="18" spans="1:9" x14ac:dyDescent="0.25">
      <c r="A18" s="282"/>
      <c r="B18" s="282"/>
      <c r="C18" s="282"/>
      <c r="D18" s="282"/>
      <c r="E18" s="282"/>
      <c r="F18" s="282"/>
      <c r="G18" s="282"/>
      <c r="H18" s="282"/>
      <c r="I18" s="282"/>
    </row>
    <row r="19" spans="1:9" x14ac:dyDescent="0.25">
      <c r="A19" s="282"/>
      <c r="B19" s="282"/>
      <c r="C19" s="282"/>
      <c r="D19" s="282"/>
      <c r="E19" s="282"/>
      <c r="F19" s="282"/>
      <c r="G19" s="282"/>
      <c r="H19" s="282"/>
      <c r="I19" s="282"/>
    </row>
    <row r="20" spans="1:9" x14ac:dyDescent="0.25">
      <c r="A20" s="282"/>
      <c r="B20" s="282"/>
      <c r="C20" s="282"/>
      <c r="D20" s="282"/>
      <c r="E20" s="282"/>
      <c r="F20" s="282"/>
      <c r="G20" s="282"/>
      <c r="H20" s="282"/>
      <c r="I20" s="282"/>
    </row>
    <row r="21" spans="1:9" x14ac:dyDescent="0.25">
      <c r="A21" s="282"/>
      <c r="B21" s="282"/>
      <c r="C21" s="282"/>
      <c r="D21" s="282"/>
      <c r="E21" s="282"/>
      <c r="F21" s="282"/>
      <c r="G21" s="282"/>
      <c r="H21" s="282"/>
      <c r="I21" s="282"/>
    </row>
    <row r="22" spans="1:9" x14ac:dyDescent="0.25">
      <c r="A22" s="282"/>
      <c r="B22" s="282"/>
      <c r="C22" s="282"/>
      <c r="D22" s="282"/>
      <c r="E22" s="282"/>
      <c r="F22" s="282"/>
      <c r="G22" s="282"/>
      <c r="H22" s="282"/>
      <c r="I22" s="282"/>
    </row>
    <row r="23" spans="1:9" x14ac:dyDescent="0.25">
      <c r="A23" s="282"/>
      <c r="B23" s="282"/>
      <c r="C23" s="282"/>
      <c r="D23" s="282"/>
      <c r="E23" s="282"/>
      <c r="F23" s="282"/>
      <c r="G23" s="282"/>
      <c r="H23" s="282"/>
      <c r="I23" s="282"/>
    </row>
    <row r="24" spans="1:9" x14ac:dyDescent="0.25">
      <c r="A24" s="282"/>
      <c r="B24" s="282"/>
      <c r="C24" s="282"/>
      <c r="D24" s="282"/>
      <c r="E24" s="282"/>
      <c r="F24" s="282"/>
      <c r="G24" s="282"/>
      <c r="H24" s="282"/>
      <c r="I24" s="282"/>
    </row>
    <row r="25" spans="1:9" x14ac:dyDescent="0.25">
      <c r="A25" s="282"/>
      <c r="B25" s="282"/>
      <c r="C25" s="282"/>
      <c r="D25" s="282"/>
      <c r="E25" s="282"/>
      <c r="F25" s="282"/>
      <c r="G25" s="282"/>
      <c r="H25" s="282"/>
      <c r="I25" s="282"/>
    </row>
    <row r="26" spans="1:9" x14ac:dyDescent="0.25">
      <c r="A26" s="282"/>
      <c r="B26" s="282"/>
      <c r="C26" s="282"/>
      <c r="D26" s="282"/>
      <c r="E26" s="282"/>
      <c r="F26" s="282"/>
      <c r="G26" s="282"/>
      <c r="H26" s="282"/>
      <c r="I26" s="282"/>
    </row>
    <row r="27" spans="1:9" x14ac:dyDescent="0.25">
      <c r="A27" s="282"/>
      <c r="B27" s="282"/>
      <c r="C27" s="282"/>
      <c r="D27" s="282"/>
      <c r="E27" s="282"/>
      <c r="F27" s="282"/>
      <c r="G27" s="282"/>
      <c r="H27" s="282"/>
      <c r="I27" s="282"/>
    </row>
    <row r="28" spans="1:9" x14ac:dyDescent="0.25">
      <c r="A28" s="282"/>
      <c r="B28" s="282"/>
      <c r="C28" s="282"/>
      <c r="D28" s="282"/>
      <c r="E28" s="282"/>
      <c r="F28" s="282"/>
      <c r="G28" s="282"/>
      <c r="H28" s="282"/>
      <c r="I28" s="282"/>
    </row>
    <row r="29" spans="1:9" x14ac:dyDescent="0.25">
      <c r="A29" s="282"/>
      <c r="B29" s="282"/>
      <c r="C29" s="282"/>
      <c r="D29" s="282"/>
      <c r="E29" s="282"/>
      <c r="F29" s="282"/>
      <c r="G29" s="282"/>
      <c r="H29" s="282"/>
      <c r="I29" s="282"/>
    </row>
    <row r="30" spans="1:9" x14ac:dyDescent="0.25">
      <c r="A30" s="282"/>
      <c r="B30" s="282"/>
      <c r="C30" s="282"/>
      <c r="D30" s="282"/>
      <c r="E30" s="282"/>
      <c r="F30" s="282"/>
      <c r="G30" s="282"/>
      <c r="H30" s="282"/>
      <c r="I30" s="282"/>
    </row>
    <row r="31" spans="1:9" x14ac:dyDescent="0.25">
      <c r="A31" s="282"/>
      <c r="B31" s="282"/>
      <c r="C31" s="282"/>
      <c r="D31" s="282"/>
      <c r="E31" s="282"/>
      <c r="F31" s="282"/>
      <c r="G31" s="282"/>
      <c r="H31" s="282"/>
      <c r="I31" s="282"/>
    </row>
    <row r="32" spans="1:9" x14ac:dyDescent="0.25">
      <c r="A32" s="282"/>
      <c r="B32" s="282"/>
      <c r="C32" s="282"/>
      <c r="D32" s="282"/>
      <c r="E32" s="282"/>
      <c r="F32" s="282"/>
      <c r="G32" s="282"/>
      <c r="H32" s="282"/>
      <c r="I32" s="282"/>
    </row>
    <row r="33" spans="1:9" x14ac:dyDescent="0.25">
      <c r="A33" s="282"/>
      <c r="B33" s="282"/>
      <c r="C33" s="282"/>
      <c r="D33" s="282"/>
      <c r="E33" s="282"/>
      <c r="F33" s="282"/>
      <c r="G33" s="282"/>
      <c r="H33" s="282"/>
      <c r="I33" s="282"/>
    </row>
    <row r="34" spans="1:9" x14ac:dyDescent="0.25">
      <c r="A34" s="282"/>
      <c r="B34" s="282"/>
      <c r="C34" s="282"/>
      <c r="D34" s="282"/>
      <c r="E34" s="282"/>
      <c r="F34" s="282"/>
      <c r="G34" s="282"/>
      <c r="H34" s="282"/>
      <c r="I34" s="282"/>
    </row>
    <row r="35" spans="1:9" x14ac:dyDescent="0.25">
      <c r="A35" s="282"/>
      <c r="B35" s="282"/>
      <c r="C35" s="282"/>
      <c r="D35" s="282"/>
      <c r="E35" s="282"/>
      <c r="F35" s="282"/>
      <c r="G35" s="282"/>
      <c r="H35" s="282"/>
      <c r="I35" s="282"/>
    </row>
    <row r="36" spans="1:9" x14ac:dyDescent="0.25">
      <c r="A36" s="282"/>
      <c r="B36" s="282"/>
      <c r="C36" s="282"/>
      <c r="D36" s="282"/>
      <c r="E36" s="282"/>
      <c r="F36" s="282"/>
      <c r="G36" s="282"/>
      <c r="H36" s="282"/>
      <c r="I36" s="282"/>
    </row>
    <row r="37" spans="1:9" x14ac:dyDescent="0.25">
      <c r="A37" s="282"/>
      <c r="B37" s="282"/>
      <c r="C37" s="282"/>
      <c r="D37" s="282"/>
      <c r="E37" s="282"/>
      <c r="F37" s="282"/>
      <c r="G37" s="282"/>
      <c r="H37" s="282"/>
      <c r="I37" s="282"/>
    </row>
    <row r="38" spans="1:9" x14ac:dyDescent="0.25">
      <c r="A38" s="282"/>
      <c r="B38" s="282"/>
      <c r="C38" s="282"/>
      <c r="D38" s="282"/>
      <c r="E38" s="282"/>
      <c r="F38" s="282"/>
      <c r="G38" s="282"/>
      <c r="H38" s="282"/>
      <c r="I38" s="282"/>
    </row>
    <row r="39" spans="1:9" x14ac:dyDescent="0.25">
      <c r="A39" s="282"/>
      <c r="B39" s="282"/>
      <c r="C39" s="282"/>
      <c r="D39" s="282"/>
      <c r="E39" s="282"/>
      <c r="F39" s="282"/>
      <c r="G39" s="282"/>
      <c r="H39" s="282"/>
      <c r="I39" s="282"/>
    </row>
    <row r="40" spans="1:9" ht="162" customHeight="1" x14ac:dyDescent="0.25">
      <c r="A40" s="282"/>
      <c r="B40" s="282"/>
      <c r="C40" s="282"/>
      <c r="D40" s="282"/>
      <c r="E40" s="282"/>
      <c r="F40" s="282"/>
      <c r="G40" s="282"/>
      <c r="H40" s="282"/>
      <c r="I40" s="282"/>
    </row>
    <row r="43" spans="1:9" x14ac:dyDescent="0.25">
      <c r="A43" s="128" t="s">
        <v>535</v>
      </c>
    </row>
    <row r="45" spans="1:9" x14ac:dyDescent="0.25">
      <c r="A45" s="129" t="s">
        <v>536</v>
      </c>
    </row>
    <row r="46" spans="1:9" x14ac:dyDescent="0.25">
      <c r="A46" s="129" t="s">
        <v>570</v>
      </c>
    </row>
    <row r="47" spans="1:9" x14ac:dyDescent="0.25">
      <c r="A47" s="129"/>
    </row>
    <row r="48" spans="1:9" x14ac:dyDescent="0.25">
      <c r="A48" s="129" t="s">
        <v>537</v>
      </c>
    </row>
    <row r="49" spans="1:1" x14ac:dyDescent="0.25">
      <c r="A49" s="129" t="s">
        <v>575</v>
      </c>
    </row>
    <row r="50" spans="1:1" x14ac:dyDescent="0.25">
      <c r="A50" s="129" t="s">
        <v>538</v>
      </c>
    </row>
    <row r="51" spans="1:1" x14ac:dyDescent="0.25">
      <c r="A51" s="129"/>
    </row>
    <row r="52" spans="1:1" x14ac:dyDescent="0.25">
      <c r="A52" s="129" t="s">
        <v>539</v>
      </c>
    </row>
    <row r="53" spans="1:1" x14ac:dyDescent="0.25">
      <c r="A53" s="129" t="s">
        <v>565</v>
      </c>
    </row>
    <row r="54" spans="1:1" x14ac:dyDescent="0.25">
      <c r="A54" s="129" t="s">
        <v>571</v>
      </c>
    </row>
    <row r="55" spans="1:1" x14ac:dyDescent="0.25">
      <c r="A55" s="129"/>
    </row>
    <row r="56" spans="1:1" x14ac:dyDescent="0.25">
      <c r="A56" s="129" t="s">
        <v>540</v>
      </c>
    </row>
    <row r="57" spans="1:1" x14ac:dyDescent="0.25">
      <c r="A57" s="129" t="s">
        <v>572</v>
      </c>
    </row>
    <row r="58" spans="1:1" x14ac:dyDescent="0.25">
      <c r="A58" s="129"/>
    </row>
    <row r="59" spans="1:1" x14ac:dyDescent="0.25">
      <c r="A59" s="129" t="s">
        <v>541</v>
      </c>
    </row>
    <row r="60" spans="1:1" x14ac:dyDescent="0.25">
      <c r="A60" s="129" t="s">
        <v>572</v>
      </c>
    </row>
    <row r="62" spans="1:1" x14ac:dyDescent="0.25">
      <c r="A62" s="129" t="s">
        <v>542</v>
      </c>
    </row>
    <row r="63" spans="1:1" x14ac:dyDescent="0.25">
      <c r="A63" s="129" t="s">
        <v>572</v>
      </c>
    </row>
    <row r="65" spans="1:1" x14ac:dyDescent="0.25">
      <c r="A65" s="129" t="s">
        <v>543</v>
      </c>
    </row>
    <row r="66" spans="1:1" x14ac:dyDescent="0.25">
      <c r="A66" s="129" t="s">
        <v>573</v>
      </c>
    </row>
    <row r="67" spans="1:1" x14ac:dyDescent="0.25">
      <c r="A67" s="129" t="s">
        <v>544</v>
      </c>
    </row>
    <row r="68" spans="1:1" x14ac:dyDescent="0.25">
      <c r="A68" s="129"/>
    </row>
    <row r="69" spans="1:1" x14ac:dyDescent="0.25">
      <c r="A69" s="129" t="s">
        <v>545</v>
      </c>
    </row>
    <row r="70" spans="1:1" x14ac:dyDescent="0.25">
      <c r="A70" s="129" t="s">
        <v>572</v>
      </c>
    </row>
    <row r="72" spans="1:1" x14ac:dyDescent="0.25">
      <c r="A72" t="s">
        <v>546</v>
      </c>
    </row>
    <row r="73" spans="1:1" x14ac:dyDescent="0.25">
      <c r="A73" s="129" t="s">
        <v>570</v>
      </c>
    </row>
    <row r="74" spans="1:1" x14ac:dyDescent="0.25">
      <c r="A74" s="129"/>
    </row>
    <row r="75" spans="1:1" x14ac:dyDescent="0.25">
      <c r="A75" t="s">
        <v>547</v>
      </c>
    </row>
    <row r="76" spans="1:1" x14ac:dyDescent="0.25">
      <c r="A76" s="129" t="s">
        <v>572</v>
      </c>
    </row>
    <row r="78" spans="1:1" x14ac:dyDescent="0.25">
      <c r="A78" t="s">
        <v>548</v>
      </c>
    </row>
    <row r="79" spans="1:1" x14ac:dyDescent="0.25">
      <c r="A79" s="129" t="s">
        <v>572</v>
      </c>
    </row>
    <row r="81" spans="1:1" x14ac:dyDescent="0.25">
      <c r="A81" t="s">
        <v>549</v>
      </c>
    </row>
    <row r="82" spans="1:1" x14ac:dyDescent="0.25">
      <c r="A82" s="129" t="s">
        <v>572</v>
      </c>
    </row>
    <row r="84" spans="1:1" x14ac:dyDescent="0.25">
      <c r="A84" t="s">
        <v>550</v>
      </c>
    </row>
    <row r="85" spans="1:1" x14ac:dyDescent="0.25">
      <c r="A85" s="129" t="s">
        <v>572</v>
      </c>
    </row>
    <row r="87" spans="1:1" x14ac:dyDescent="0.25">
      <c r="A87" t="s">
        <v>551</v>
      </c>
    </row>
    <row r="88" spans="1:1" x14ac:dyDescent="0.25">
      <c r="A88" s="129" t="s">
        <v>572</v>
      </c>
    </row>
    <row r="90" spans="1:1" x14ac:dyDescent="0.25">
      <c r="A90" t="s">
        <v>552</v>
      </c>
    </row>
    <row r="91" spans="1:1" x14ac:dyDescent="0.25">
      <c r="A91" s="129" t="s">
        <v>572</v>
      </c>
    </row>
    <row r="93" spans="1:1" x14ac:dyDescent="0.25">
      <c r="A93" t="s">
        <v>553</v>
      </c>
    </row>
    <row r="94" spans="1:1" x14ac:dyDescent="0.25">
      <c r="A94" s="130" t="s">
        <v>554</v>
      </c>
    </row>
    <row r="96" spans="1:1" x14ac:dyDescent="0.25">
      <c r="A96" t="s">
        <v>555</v>
      </c>
    </row>
    <row r="97" spans="1:1" x14ac:dyDescent="0.25">
      <c r="A97" s="129" t="s">
        <v>556</v>
      </c>
    </row>
    <row r="99" spans="1:1" x14ac:dyDescent="0.25">
      <c r="A99" t="s">
        <v>557</v>
      </c>
    </row>
    <row r="100" spans="1:1" x14ac:dyDescent="0.25">
      <c r="A100" s="129" t="s">
        <v>572</v>
      </c>
    </row>
    <row r="102" spans="1:1" x14ac:dyDescent="0.25">
      <c r="A102" t="s">
        <v>558</v>
      </c>
    </row>
    <row r="103" spans="1:1" x14ac:dyDescent="0.25">
      <c r="A103" s="129" t="s">
        <v>559</v>
      </c>
    </row>
    <row r="105" spans="1:1" x14ac:dyDescent="0.25">
      <c r="A105" t="s">
        <v>560</v>
      </c>
    </row>
    <row r="106" spans="1:1" x14ac:dyDescent="0.25">
      <c r="A106" s="129" t="s">
        <v>561</v>
      </c>
    </row>
    <row r="108" spans="1:1" x14ac:dyDescent="0.25">
      <c r="A108" t="s">
        <v>562</v>
      </c>
    </row>
    <row r="109" spans="1:1" x14ac:dyDescent="0.25">
      <c r="A109" s="129" t="s">
        <v>563</v>
      </c>
    </row>
    <row r="111" spans="1:1" x14ac:dyDescent="0.25">
      <c r="A111" t="s">
        <v>564</v>
      </c>
    </row>
    <row r="112" spans="1:1" x14ac:dyDescent="0.25">
      <c r="A112" s="129" t="s">
        <v>572</v>
      </c>
    </row>
  </sheetData>
  <mergeCells count="1">
    <mergeCell ref="A1:I40"/>
  </mergeCells>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1A1D740F-F875-4DB7-9B53-43ECE1786358}">
  <ds:schemaRefs>
    <ds:schemaRef ds:uri="http://purl.org/dc/elements/1.1/"/>
    <ds:schemaRef ds:uri="2090b57c-2e4d-4ed9-b313-510fc704fe75"/>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2022-07-26T14:36:05Z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