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Z:\01 KONSOLIDACIJA\KONSOLIDACIJA 2022\10 MJESEČNE KONSOLIDACIJE\09 2022\70 BURZA\06 ENG\"/>
    </mc:Choice>
  </mc:AlternateContent>
  <xr:revisionPtr revIDLastSave="0" documentId="13_ncr:1_{06B740A4-CD67-43C0-8272-AC7AA069994F}" xr6:coauthVersionLast="47" xr6:coauthVersionMax="47"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108" yWindow="-108" windowWidth="23256" windowHeight="12576"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0" i="20"/>
  <c r="D42" i="20"/>
  <c r="D36" i="20"/>
  <c r="D30" i="20"/>
  <c r="D25" i="20"/>
  <c r="D22" i="20"/>
  <c r="D17" i="20"/>
  <c r="D11" i="20"/>
  <c r="D8" i="20"/>
  <c r="I9" i="20"/>
  <c r="D13" i="24"/>
  <c r="F9" i="24"/>
  <c r="D74" i="21"/>
  <c r="D66" i="21"/>
  <c r="D61" i="21"/>
  <c r="D53" i="21"/>
  <c r="D49" i="21"/>
  <c r="D45" i="21"/>
  <c r="D38" i="21"/>
  <c r="D35" i="21"/>
  <c r="D32" i="21"/>
  <c r="D28" i="21"/>
  <c r="D25" i="21"/>
  <c r="D13" i="21"/>
  <c r="D7" i="21"/>
  <c r="E13" i="21"/>
  <c r="E7" i="21"/>
  <c r="I52" i="22"/>
  <c r="I37" i="22"/>
  <c r="I18" i="22"/>
  <c r="I9" i="22"/>
  <c r="E35" i="23"/>
  <c r="E27" i="23"/>
  <c r="E18" i="23"/>
  <c r="E13" i="23"/>
  <c r="E11" i="23" s="1"/>
  <c r="K14" i="23"/>
  <c r="M14" i="23" s="1"/>
  <c r="E10" i="23"/>
  <c r="K39" i="23"/>
  <c r="K38" i="23"/>
  <c r="K37" i="23"/>
  <c r="K36" i="23"/>
  <c r="L35" i="23"/>
  <c r="J35" i="23"/>
  <c r="I35" i="23"/>
  <c r="H35" i="23"/>
  <c r="G35" i="23"/>
  <c r="F35" i="23"/>
  <c r="K34" i="23"/>
  <c r="K33" i="23"/>
  <c r="K32" i="23"/>
  <c r="K31" i="23"/>
  <c r="L30" i="23"/>
  <c r="J30" i="23"/>
  <c r="I30" i="23"/>
  <c r="H30" i="23"/>
  <c r="G30" i="23"/>
  <c r="F30" i="23"/>
  <c r="E30" i="23"/>
  <c r="K29" i="23"/>
  <c r="L27" i="23"/>
  <c r="J27" i="23"/>
  <c r="I27" i="23"/>
  <c r="H27" i="23"/>
  <c r="G27" i="23"/>
  <c r="F27" i="23"/>
  <c r="K26" i="23"/>
  <c r="K25" i="23"/>
  <c r="K24" i="23"/>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M36" i="23" l="1"/>
  <c r="M37" i="23"/>
  <c r="M38" i="23"/>
  <c r="M39" i="23"/>
  <c r="L28" i="23"/>
  <c r="H28" i="23"/>
  <c r="G28" i="23"/>
  <c r="I28" i="23"/>
  <c r="J28" i="23"/>
  <c r="M31" i="23"/>
  <c r="M32" i="23"/>
  <c r="F28" i="23"/>
  <c r="M33" i="23"/>
  <c r="M34" i="23"/>
  <c r="E28" i="23"/>
  <c r="M29" i="23"/>
  <c r="M25" i="23"/>
  <c r="M26" i="23"/>
  <c r="M24" i="23"/>
  <c r="I7" i="22"/>
  <c r="F7" i="21"/>
  <c r="D44" i="21"/>
  <c r="D24" i="21"/>
  <c r="D53" i="20"/>
  <c r="D31" i="21"/>
  <c r="E40" i="23"/>
  <c r="K10" i="23"/>
  <c r="M10" i="23" s="1"/>
  <c r="E23" i="23"/>
  <c r="D76" i="20"/>
  <c r="D124" i="20" s="1"/>
  <c r="D21" i="20"/>
  <c r="D15" i="20" s="1"/>
  <c r="G23" i="23"/>
  <c r="H40" i="23"/>
  <c r="D72" i="21"/>
  <c r="F23" i="23"/>
  <c r="J23" i="23"/>
  <c r="F40" i="23"/>
  <c r="K30" i="23"/>
  <c r="J40" i="23"/>
  <c r="L23" i="23"/>
  <c r="I40" i="23"/>
  <c r="K13" i="23"/>
  <c r="M13" i="23" s="1"/>
  <c r="H23" i="23"/>
  <c r="K27" i="23"/>
  <c r="K18" i="23"/>
  <c r="M18" i="23" s="1"/>
  <c r="I23" i="23"/>
  <c r="G40" i="23"/>
  <c r="L40" i="23"/>
  <c r="K35" i="23"/>
  <c r="K11" i="23"/>
  <c r="M11" i="23" s="1"/>
  <c r="M35" i="23" l="1"/>
  <c r="M30" i="23"/>
  <c r="K28" i="23"/>
  <c r="M28" i="23" s="1"/>
  <c r="M27" i="23"/>
  <c r="I6" i="22"/>
  <c r="I58" i="22" s="1"/>
  <c r="D65" i="21"/>
  <c r="D73" i="21"/>
  <c r="D73" i="20"/>
  <c r="K40" i="23"/>
  <c r="K23" i="23"/>
  <c r="M23" i="23" s="1"/>
  <c r="H52" i="22"/>
  <c r="H37" i="22"/>
  <c r="H18" i="22"/>
  <c r="H9"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I71" i="21"/>
  <c r="F71" i="21"/>
  <c r="I70" i="21"/>
  <c r="F70" i="21"/>
  <c r="I68" i="21"/>
  <c r="F68" i="21"/>
  <c r="I67" i="21"/>
  <c r="F67" i="21"/>
  <c r="H66" i="21"/>
  <c r="G66" i="21"/>
  <c r="E66" i="21"/>
  <c r="I64" i="21"/>
  <c r="F64" i="21"/>
  <c r="I63" i="21"/>
  <c r="F63" i="21"/>
  <c r="I62" i="21"/>
  <c r="F62" i="21"/>
  <c r="H61" i="21"/>
  <c r="G61" i="21"/>
  <c r="E61" i="21"/>
  <c r="I60" i="21"/>
  <c r="F60" i="21"/>
  <c r="I59" i="21"/>
  <c r="F59" i="21"/>
  <c r="I58" i="21"/>
  <c r="F58" i="21"/>
  <c r="I57" i="21"/>
  <c r="F57" i="21"/>
  <c r="I56" i="21"/>
  <c r="F56" i="21"/>
  <c r="I55" i="21"/>
  <c r="F55" i="21"/>
  <c r="I54" i="21"/>
  <c r="F54" i="21"/>
  <c r="H53" i="21"/>
  <c r="G53" i="21"/>
  <c r="E53" i="21"/>
  <c r="I52" i="21"/>
  <c r="F52" i="21"/>
  <c r="I51" i="21"/>
  <c r="F51" i="21"/>
  <c r="I50" i="21"/>
  <c r="F50" i="21"/>
  <c r="H49" i="21"/>
  <c r="G49" i="21"/>
  <c r="E49" i="21"/>
  <c r="I48" i="21"/>
  <c r="F48" i="21"/>
  <c r="I47" i="21"/>
  <c r="F47" i="21"/>
  <c r="I46" i="21"/>
  <c r="F46" i="21"/>
  <c r="H45" i="21"/>
  <c r="G45" i="21"/>
  <c r="E45" i="21"/>
  <c r="I43" i="21"/>
  <c r="F43" i="21"/>
  <c r="I42" i="21"/>
  <c r="F42" i="21"/>
  <c r="I41" i="21"/>
  <c r="F41" i="21"/>
  <c r="I40" i="21"/>
  <c r="F40" i="21"/>
  <c r="I39" i="21"/>
  <c r="F39" i="21"/>
  <c r="H38" i="21"/>
  <c r="G38" i="21"/>
  <c r="E38" i="21"/>
  <c r="I37" i="21"/>
  <c r="F37" i="21"/>
  <c r="I36" i="21"/>
  <c r="F36" i="21"/>
  <c r="H35" i="21"/>
  <c r="G35" i="21"/>
  <c r="E35" i="21"/>
  <c r="I34" i="21"/>
  <c r="F34" i="21"/>
  <c r="I33" i="21"/>
  <c r="F33" i="21"/>
  <c r="H32" i="21"/>
  <c r="G32" i="21"/>
  <c r="E32" i="21"/>
  <c r="I30" i="21"/>
  <c r="F30" i="21"/>
  <c r="I29" i="21"/>
  <c r="F29" i="21"/>
  <c r="H28" i="21"/>
  <c r="G28" i="21"/>
  <c r="E28" i="21"/>
  <c r="I27" i="21"/>
  <c r="F27" i="21"/>
  <c r="I26" i="21"/>
  <c r="F26" i="21"/>
  <c r="H25" i="2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I30" i="24"/>
  <c r="F30" i="24"/>
  <c r="I29" i="24"/>
  <c r="F29" i="24"/>
  <c r="H28" i="24"/>
  <c r="G28" i="24"/>
  <c r="E28" i="24"/>
  <c r="D28" i="24"/>
  <c r="I27" i="24"/>
  <c r="F27" i="24"/>
  <c r="I26" i="24"/>
  <c r="F26" i="24"/>
  <c r="H25" i="24"/>
  <c r="G25" i="24"/>
  <c r="E25" i="24"/>
  <c r="D25" i="24"/>
  <c r="I23" i="24"/>
  <c r="F23" i="24"/>
  <c r="I22" i="24"/>
  <c r="F22" i="24"/>
  <c r="I21" i="24"/>
  <c r="F21" i="24"/>
  <c r="I20" i="24"/>
  <c r="F20" i="24"/>
  <c r="I19" i="24"/>
  <c r="F19" i="24"/>
  <c r="I18" i="24"/>
  <c r="F18" i="24"/>
  <c r="I17" i="24"/>
  <c r="F17" i="24"/>
  <c r="I16" i="24"/>
  <c r="F16" i="24"/>
  <c r="I15" i="24"/>
  <c r="F15" i="24"/>
  <c r="I14" i="24"/>
  <c r="F14" i="24"/>
  <c r="H13" i="24"/>
  <c r="G13" i="24"/>
  <c r="E13" i="24"/>
  <c r="I12" i="24"/>
  <c r="F12" i="24"/>
  <c r="I11" i="24"/>
  <c r="F11" i="24"/>
  <c r="I10" i="24"/>
  <c r="F10" i="24"/>
  <c r="I9" i="24"/>
  <c r="I8" i="24"/>
  <c r="F8" i="24"/>
  <c r="H7" i="24"/>
  <c r="G7" i="24"/>
  <c r="E7" i="24"/>
  <c r="D7" i="24"/>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E62" i="20" s="1"/>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M40" i="23" l="1"/>
  <c r="H7" i="22"/>
  <c r="I60" i="22"/>
  <c r="F74" i="21"/>
  <c r="F66" i="21"/>
  <c r="F61" i="21"/>
  <c r="F53" i="21"/>
  <c r="F49" i="21"/>
  <c r="F45" i="21"/>
  <c r="F38" i="21"/>
  <c r="H31" i="21"/>
  <c r="F35" i="21"/>
  <c r="F32" i="21"/>
  <c r="F28" i="21"/>
  <c r="F72" i="21"/>
  <c r="D69" i="21"/>
  <c r="F49" i="24"/>
  <c r="F13" i="24"/>
  <c r="D72" i="24"/>
  <c r="H24" i="21"/>
  <c r="E72" i="24"/>
  <c r="I13" i="21"/>
  <c r="I32" i="24"/>
  <c r="E24" i="24"/>
  <c r="I74" i="21"/>
  <c r="I61" i="21"/>
  <c r="I35" i="21"/>
  <c r="F61" i="24"/>
  <c r="F35" i="24"/>
  <c r="E31" i="24"/>
  <c r="F63" i="20"/>
  <c r="I28" i="21"/>
  <c r="H31" i="24"/>
  <c r="F32" i="24"/>
  <c r="I108" i="20"/>
  <c r="E24" i="21"/>
  <c r="I25" i="21"/>
  <c r="I32" i="21"/>
  <c r="I53" i="24"/>
  <c r="F38" i="24"/>
  <c r="H24" i="24"/>
  <c r="I105" i="20"/>
  <c r="I85" i="20"/>
  <c r="I8" i="20"/>
  <c r="I74" i="24"/>
  <c r="I66" i="24"/>
  <c r="I45" i="24"/>
  <c r="H72" i="24"/>
  <c r="I92" i="20"/>
  <c r="I25" i="20"/>
  <c r="I11" i="20"/>
  <c r="I28" i="24"/>
  <c r="I7" i="21"/>
  <c r="G21" i="20"/>
  <c r="G15" i="20" s="1"/>
  <c r="I77" i="20"/>
  <c r="I49" i="21"/>
  <c r="I66" i="21"/>
  <c r="H6" i="22"/>
  <c r="H21" i="20"/>
  <c r="H15" i="20" s="1"/>
  <c r="I58" i="20"/>
  <c r="I69" i="20"/>
  <c r="I81" i="20"/>
  <c r="I89" i="20"/>
  <c r="F66" i="24"/>
  <c r="I38" i="21"/>
  <c r="H53" i="20"/>
  <c r="F74" i="24"/>
  <c r="I42" i="20"/>
  <c r="H76" i="20"/>
  <c r="H124" i="20" s="1"/>
  <c r="I13" i="24"/>
  <c r="H44" i="24"/>
  <c r="E44" i="21"/>
  <c r="I50" i="20"/>
  <c r="I54" i="20"/>
  <c r="I63" i="20"/>
  <c r="I116" i="20"/>
  <c r="I121" i="20"/>
  <c r="F28" i="24"/>
  <c r="I38" i="24"/>
  <c r="F45" i="24"/>
  <c r="I49" i="24"/>
  <c r="F53" i="24"/>
  <c r="I61" i="24"/>
  <c r="I45" i="21"/>
  <c r="I53" i="21"/>
  <c r="I22" i="20"/>
  <c r="I35" i="24"/>
  <c r="G44" i="24"/>
  <c r="E21" i="20"/>
  <c r="G76" i="20"/>
  <c r="G124" i="20" s="1"/>
  <c r="D31" i="24"/>
  <c r="I30" i="20"/>
  <c r="G53" i="20"/>
  <c r="E76" i="20"/>
  <c r="F76" i="20" s="1"/>
  <c r="F97" i="20"/>
  <c r="G31" i="21"/>
  <c r="I17" i="20"/>
  <c r="F22" i="20"/>
  <c r="I36" i="20"/>
  <c r="E53" i="20"/>
  <c r="F53" i="20" s="1"/>
  <c r="I112" i="20"/>
  <c r="G24" i="24"/>
  <c r="E44" i="24"/>
  <c r="F25" i="21"/>
  <c r="E31" i="21"/>
  <c r="H44" i="21"/>
  <c r="F25" i="24"/>
  <c r="F72" i="24"/>
  <c r="G24" i="21"/>
  <c r="G44" i="21"/>
  <c r="G72" i="21"/>
  <c r="H72" i="21"/>
  <c r="I7" i="24"/>
  <c r="I25" i="24"/>
  <c r="G72" i="24"/>
  <c r="F7" i="24"/>
  <c r="D24" i="24"/>
  <c r="D44" i="24"/>
  <c r="G31" i="24"/>
  <c r="I97" i="20"/>
  <c r="G62" i="20"/>
  <c r="I62" i="20" s="1"/>
  <c r="F62" i="20"/>
  <c r="H58" i="22" l="1"/>
  <c r="I62" i="22"/>
  <c r="F44" i="21"/>
  <c r="I31" i="21"/>
  <c r="F31" i="21"/>
  <c r="H65" i="21"/>
  <c r="H69" i="21" s="1"/>
  <c r="D83" i="21"/>
  <c r="I24" i="24"/>
  <c r="I31" i="24"/>
  <c r="F31" i="24"/>
  <c r="E73" i="24"/>
  <c r="H73" i="20"/>
  <c r="H73" i="24"/>
  <c r="I72" i="24"/>
  <c r="F44" i="24"/>
  <c r="H65" i="24"/>
  <c r="I44" i="24"/>
  <c r="E65" i="24"/>
  <c r="I76" i="20"/>
  <c r="I53" i="20"/>
  <c r="I15" i="20"/>
  <c r="I21" i="20"/>
  <c r="E65" i="21"/>
  <c r="I124" i="20"/>
  <c r="D65" i="24"/>
  <c r="E15" i="20"/>
  <c r="F21" i="20"/>
  <c r="H73" i="21"/>
  <c r="I44" i="21"/>
  <c r="I72" i="21"/>
  <c r="E73" i="21"/>
  <c r="E124" i="20"/>
  <c r="F124" i="20" s="1"/>
  <c r="F24" i="21"/>
  <c r="G73" i="21"/>
  <c r="I24" i="21"/>
  <c r="G65" i="21"/>
  <c r="D73" i="24"/>
  <c r="F24" i="24"/>
  <c r="G73" i="24"/>
  <c r="G65" i="24"/>
  <c r="G73" i="20"/>
  <c r="H60" i="22" l="1"/>
  <c r="F73" i="21"/>
  <c r="H83" i="21"/>
  <c r="E69" i="21"/>
  <c r="H69" i="24"/>
  <c r="E69" i="24"/>
  <c r="F73" i="24"/>
  <c r="I73" i="20"/>
  <c r="I73" i="24"/>
  <c r="F65" i="24"/>
  <c r="D69" i="24"/>
  <c r="I73" i="21"/>
  <c r="F15" i="20"/>
  <c r="E73" i="20"/>
  <c r="F73" i="20" s="1"/>
  <c r="G69" i="21"/>
  <c r="I65" i="21"/>
  <c r="F65" i="21"/>
  <c r="G69" i="24"/>
  <c r="I65" i="24"/>
  <c r="H62" i="22" l="1"/>
  <c r="E83" i="21"/>
  <c r="H83" i="24"/>
  <c r="F69" i="24"/>
  <c r="E83" i="24"/>
  <c r="D83" i="24"/>
  <c r="F69" i="21"/>
  <c r="G83" i="21"/>
  <c r="I69" i="21"/>
  <c r="G83" i="24"/>
  <c r="I69" i="24"/>
  <c r="F83" i="21" l="1"/>
  <c r="I83" i="21"/>
  <c r="I83" i="24"/>
  <c r="F83" i="24"/>
</calcChain>
</file>

<file path=xl/sharedStrings.xml><?xml version="1.0" encoding="utf-8"?>
<sst xmlns="http://schemas.openxmlformats.org/spreadsheetml/2006/main" count="601" uniqueCount="576">
  <si>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</si>
  <si>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</si>
  <si>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</si>
  <si>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</si>
  <si>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</si>
  <si>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</si>
  <si>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</si>
  <si>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</si>
  <si>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</si>
  <si>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</si>
  <si>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</si>
  <si>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</si>
  <si>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</si>
  <si>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</si>
  <si>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</si>
  <si>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</si>
  <si>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</si>
  <si>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</si>
  <si>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</si>
  <si>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</si>
  <si>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</si>
  <si>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</si>
  <si>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</si>
  <si>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</si>
  <si>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</si>
  <si>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</si>
  <si>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</si>
  <si>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</si>
  <si>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</si>
  <si>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</si>
  <si>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</si>
  <si>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</si>
  <si>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</si>
  <si>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</si>
  <si>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</si>
  <si>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</si>
  <si>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</si>
  <si>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</si>
  <si>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</si>
  <si>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</si>
  <si>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</si>
  <si>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</si>
  <si>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</si>
  <si>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</si>
  <si>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</si>
  <si>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</si>
  <si>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</si>
  <si>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</si>
  <si>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</si>
  <si>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</si>
  <si>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</si>
  <si>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</si>
  <si>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</si>
  <si>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</si>
  <si>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</si>
  <si>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</si>
  <si>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</si>
  <si>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</si>
  <si>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</si>
  <si>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</si>
  <si>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</si>
  <si>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</si>
  <si>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</si>
  <si>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</si>
  <si>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</si>
  <si>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</si>
  <si>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</si>
  <si>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</si>
  <si>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</si>
  <si>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</si>
  <si>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</si>
  <si>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</si>
  <si>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</si>
  <si>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</si>
  <si>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</si>
  <si>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</si>
  <si>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</si>
  <si>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</si>
  <si>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</si>
  <si>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</si>
  <si>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</si>
  <si>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</si>
  <si>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</si>
  <si>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</si>
  <si>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</si>
  <si>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</si>
  <si>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</si>
  <si>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</si>
  <si>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</si>
  <si>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</si>
  <si>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</si>
  <si>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</si>
  <si>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</si>
  <si>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</si>
  <si>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</si>
  <si>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</si>
  <si>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</si>
  <si>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</si>
  <si>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</si>
  <si>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</si>
  <si>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</si>
  <si>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</si>
  <si>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</si>
  <si>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</si>
  <si>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</si>
  <si>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</si>
  <si>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</si>
  <si>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</si>
  <si>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</si>
  <si>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</si>
  <si>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</si>
  <si>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</si>
  <si>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</si>
  <si>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</si>
  <si>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</si>
  <si>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</si>
  <si>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</si>
  <si>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</si>
  <si>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</si>
  <si>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</si>
  <si>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</si>
  <si>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</si>
  <si>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</si>
  <si>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</si>
  <si>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</si>
  <si>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</si>
  <si>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</si>
  <si>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</si>
  <si>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</si>
  <si>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</si>
  <si>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</si>
  <si>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</si>
  <si>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</si>
  <si>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</si>
  <si>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</si>
  <si>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</si>
  <si>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</si>
  <si>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</si>
  <si>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</si>
  <si>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</si>
  <si>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</si>
  <si>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</si>
  <si>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</si>
  <si>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</si>
  <si>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</si>
  <si>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</si>
  <si>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</si>
  <si>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</si>
  <si>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</si>
  <si>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</si>
  <si>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</si>
  <si>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</si>
  <si>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</si>
  <si>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</si>
  <si>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</si>
  <si>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</si>
  <si>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</si>
  <si>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</si>
  <si>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</si>
  <si>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</si>
  <si>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</si>
  <si>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</si>
  <si>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</si>
  <si>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</si>
  <si>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</si>
  <si>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</si>
  <si>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</si>
  <si>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</si>
  <si>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</si>
  <si>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</si>
  <si>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</si>
  <si>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</si>
  <si>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</si>
  <si>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</si>
  <si>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</si>
  <si>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</si>
  <si>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</si>
  <si>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</si>
  <si>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</si>
  <si>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</si>
  <si>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</si>
  <si>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</si>
  <si>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</si>
  <si>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</si>
  <si>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</si>
  <si>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</si>
  <si>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</si>
  <si>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</si>
  <si>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</si>
  <si>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</si>
  <si>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</si>
  <si>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</si>
  <si>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</si>
  <si>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</si>
  <si>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</si>
  <si>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</si>
  <si>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</si>
  <si>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</si>
  <si>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</si>
  <si>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</si>
  <si>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</si>
  <si>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</si>
  <si>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</si>
  <si>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</si>
  <si>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</si>
  <si>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</si>
  <si>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</si>
  <si>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</si>
  <si>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</si>
  <si>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</si>
  <si>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</si>
  <si>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</si>
  <si>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</si>
  <si>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</si>
  <si>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</si>
  <si>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</si>
  <si>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</si>
  <si>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</si>
  <si>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</si>
  <si>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</si>
  <si>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</si>
  <si>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</si>
  <si>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</si>
  <si>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</si>
  <si>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</si>
  <si>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</si>
  <si>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</si>
  <si>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</si>
  <si>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</si>
  <si>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</si>
  <si>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</si>
  <si>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</si>
  <si>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</si>
  <si>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</si>
  <si>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</si>
  <si>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</si>
  <si>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</si>
  <si>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</si>
  <si>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</si>
  <si>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</si>
  <si>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</si>
  <si>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</si>
  <si>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</si>
  <si>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</si>
  <si>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</si>
  <si>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</si>
  <si>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</si>
  <si>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</si>
  <si>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</si>
  <si>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</si>
  <si>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</si>
  <si>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</si>
  <si>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</si>
  <si>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</si>
  <si>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</si>
  <si>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</si>
  <si>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</si>
  <si>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</si>
  <si>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</si>
  <si>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</si>
  <si>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</si>
  <si>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</si>
  <si>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</si>
  <si>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</si>
  <si>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</si>
  <si>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</si>
  <si>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</si>
  <si>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</si>
  <si>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</si>
  <si>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</si>
  <si>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</si>
  <si>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</si>
  <si>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</si>
  <si>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</si>
  <si>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</si>
  <si>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</si>
  <si>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</si>
  <si>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</si>
  <si>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</si>
  <si>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</si>
  <si>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</si>
  <si>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</si>
  <si>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</si>
  <si>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</si>
  <si>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</si>
  <si>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</si>
  <si>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</si>
  <si>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</si>
  <si>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</si>
  <si>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</si>
  <si>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</si>
  <si>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</si>
  <si>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</si>
  <si>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</si>
  <si>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</si>
  <si>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</si>
  <si>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</si>
  <si>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</si>
  <si>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</si>
  <si>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</si>
  <si>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</si>
  <si>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</si>
  <si>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</si>
  <si>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</si>
  <si>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</si>
  <si>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</si>
  <si>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</si>
  <si>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</si>
  <si>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</si>
  <si>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</si>
  <si>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</si>
  <si>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</si>
  <si>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</si>
  <si>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</si>
  <si>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</si>
  <si>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</si>
  <si>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</si>
  <si>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</si>
  <si>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</si>
  <si>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</si>
  <si>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</si>
  <si>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</si>
  <si>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</si>
  <si>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</si>
  <si>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</si>
  <si>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</si>
  <si>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</si>
  <si>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</si>
  <si>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</si>
  <si>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</si>
  <si>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</si>
  <si>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</si>
  <si>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</si>
  <si>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</si>
  <si>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</si>
  <si>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</si>
  <si>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</si>
  <si>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</si>
  <si>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</si>
  <si>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</si>
  <si>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</si>
  <si>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</si>
  <si>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</si>
  <si>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</si>
  <si>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</si>
  <si>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</si>
  <si>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</si>
  <si>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</si>
  <si>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</si>
  <si>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</si>
  <si>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</si>
  <si>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</si>
  <si>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</si>
  <si>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</si>
  <si>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</si>
  <si>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</si>
  <si>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</si>
  <si>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</si>
  <si>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</si>
  <si>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</si>
  <si>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</si>
  <si>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</si>
  <si>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</si>
  <si>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</si>
  <si>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</si>
  <si>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</si>
  <si>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</si>
  <si>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</si>
  <si>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</si>
  <si>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</si>
  <si>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</si>
  <si>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</si>
  <si>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</si>
  <si>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</si>
  <si>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</si>
  <si>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</si>
  <si>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</si>
  <si>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</si>
  <si>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</si>
  <si>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</si>
  <si>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</si>
  <si>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</si>
  <si>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</si>
  <si>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</si>
  <si>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</si>
  <si>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</si>
  <si>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</si>
  <si>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</si>
  <si>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</si>
  <si>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</si>
  <si>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</si>
  <si>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</si>
  <si>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</si>
  <si>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</si>
  <si>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</si>
  <si>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</si>
  <si>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</si>
  <si>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</si>
  <si>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</si>
  <si>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</si>
  <si>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</si>
  <si>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</si>
  <si>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</si>
  <si>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</si>
  <si>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</si>
  <si>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</si>
  <si>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</si>
  <si>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</si>
  <si>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</si>
  <si>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</si>
  <si>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</si>
  <si>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</si>
  <si>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</si>
  <si>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</si>
  <si>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</si>
  <si>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</si>
  <si>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</si>
  <si>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</si>
  <si>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</si>
  <si>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</si>
  <si>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</si>
  <si>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</si>
  <si>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</si>
  <si>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</si>
  <si>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</si>
  <si>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</si>
  <si>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</si>
  <si>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</si>
  <si>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</si>
  <si>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</si>
  <si>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</si>
  <si>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</si>
  <si>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</si>
  <si>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</si>
  <si>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</si>
  <si>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</si>
  <si>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</si>
  <si>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</si>
  <si>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</si>
  <si>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</si>
  <si>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</si>
  <si>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</si>
  <si>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</si>
  <si>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</si>
  <si>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</si>
  <si>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</si>
  <si>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</si>
  <si>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</si>
  <si>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</si>
  <si>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</si>
  <si>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</si>
  <si>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</si>
  <si>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</si>
  <si>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</si>
  <si>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</si>
  <si>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</si>
  <si>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</si>
  <si>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</si>
  <si>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</si>
  <si>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</si>
  <si>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</si>
  <si>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</si>
  <si>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</si>
  <si>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</si>
  <si>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</si>
  <si>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</si>
  <si>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</si>
  <si>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</si>
  <si>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</si>
  <si>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</si>
  <si>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</si>
  <si>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</si>
  <si>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</si>
  <si>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</si>
  <si>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</si>
  <si>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</si>
  <si>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</si>
  <si>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</si>
  <si>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</si>
  <si>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</si>
  <si>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</si>
  <si>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</si>
  <si>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</si>
  <si>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</si>
  <si>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</si>
  <si>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</si>
  <si>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</si>
  <si>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</si>
  <si>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</si>
  <si>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CROATIA osiguranje d.d.</t>
  </si>
  <si>
    <t>10 000</t>
  </si>
  <si>
    <t>ZAGREB</t>
  </si>
  <si>
    <t>Vatroslava Jagića 33</t>
  </si>
  <si>
    <t>info@crosig.hr</t>
  </si>
  <si>
    <t>www.crosig.hr</t>
  </si>
  <si>
    <t>KD</t>
  </si>
  <si>
    <t>RN</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</si>
  <si>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</si>
  <si>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</si>
  <si>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</si>
  <si>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</si>
  <si>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</si>
  <si>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</si>
  <si>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</si>
  <si>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</si>
  <si>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</si>
  <si>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</si>
  <si>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</si>
  <si>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</si>
  <si>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</si>
  <si>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</si>
  <si>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</si>
  <si>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</si>
  <si>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</si>
  <si>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</si>
  <si>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</si>
  <si>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</si>
  <si>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</si>
  <si>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</si>
  <si>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</si>
  <si>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</si>
  <si>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</si>
  <si>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</si>
  <si>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</si>
  <si>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</si>
  <si>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</si>
  <si>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</si>
  <si>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</si>
  <si>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</si>
  <si>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CO LOGISTIKA d.o.o.</t>
  </si>
  <si>
    <t>081353961</t>
  </si>
  <si>
    <t>No</t>
  </si>
  <si>
    <t>Jelena Matijević</t>
  </si>
  <si>
    <t>072 00 1884</t>
  </si>
  <si>
    <t>izdavatelji@crosig.hr</t>
  </si>
  <si>
    <t>NOTES TO THE FINANCIAL STATEMENTS – TFI</t>
  </si>
  <si>
    <t>a)</t>
  </si>
  <si>
    <t>b)</t>
  </si>
  <si>
    <t>the official website of the Zagreb Stock Exchange and the Croatian Financial Services Supervisory Agency’s Official Register.</t>
  </si>
  <si>
    <t>c)</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</si>
  <si>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</si>
  <si>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</si>
  <si>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</si>
  <si>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</si>
  <si>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</si>
  <si>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</si>
  <si>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</si>
  <si>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</si>
  <si>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</si>
  <si>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</si>
  <si>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</si>
  <si>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</si>
  <si>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</si>
  <si>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</si>
  <si>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Group has no participation certificates, convertible debentures, warrants, options or similar securities or rights.</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</si>
  <si>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</si>
  <si>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</si>
  <si>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</si>
  <si>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</si>
  <si>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</si>
  <si>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</si>
  <si>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16.</t>
  </si>
  <si>
    <t>The Group has no material arrangement that are not included in the presented financial statements.</t>
  </si>
  <si>
    <t>17.</t>
  </si>
  <si>
    <t>Accounting policies which are used in the preparation of financial statements for the reporting period are the same as those which are used for preparation of the audited financial statements for the year 2021.</t>
  </si>
  <si>
    <t>As at: 30.9.2022.</t>
  </si>
  <si>
    <t>For the period: 1.1.2022. - 30.9.2022.</t>
  </si>
  <si>
    <t>For the period: 1.7.2022. - 30.9.2022.</t>
  </si>
  <si>
    <t>For the period 1.1.2022. - 30.9.2022.</t>
  </si>
  <si>
    <r>
      <t xml:space="preserve">NOTES TO FINANCIAL STATEMENTS - TFI
(drawn up for quarterly reporting periods)
Name of the issuer:   </t>
    </r>
    <r>
      <rPr>
        <b/>
        <sz val="8"/>
        <rFont val="Arial"/>
        <family val="2"/>
        <charset val="238"/>
      </rPr>
      <t>Croatia osiguranje d.d.</t>
    </r>
    <r>
      <rPr>
        <sz val="8"/>
        <rFont val="Arial"/>
        <family val="2"/>
        <charset val="238"/>
      </rPr>
      <t xml:space="preserve">
Personal identification number (OIB):   </t>
    </r>
    <r>
      <rPr>
        <b/>
        <sz val="8"/>
        <rFont val="Arial"/>
        <family val="2"/>
        <charset val="238"/>
      </rPr>
      <t>26187994862</t>
    </r>
    <r>
      <rPr>
        <sz val="8"/>
        <rFont val="Arial"/>
        <family val="2"/>
        <charset val="238"/>
      </rPr>
      <t xml:space="preserve">
Reporting period: </t>
    </r>
    <r>
      <rPr>
        <b/>
        <sz val="8"/>
        <rFont val="Arial"/>
        <family val="2"/>
        <charset val="238"/>
      </rPr>
      <t>1.1.2022. - 30.9.2022.</t>
    </r>
    <r>
      <rPr>
        <sz val="8"/>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r>
  </si>
  <si>
    <t>The Annual Financial Report for 2021, for the purpose of understanding the information published in the notes to the financial statements prepared for the third-quarter of 2022, is available on the company's official website,</t>
  </si>
  <si>
    <t>Details are disclosed in the notes to the quarterly report.</t>
  </si>
  <si>
    <t>The consolidated unaudited quarterly report, for the period 1 January 2022 - 30 September 2022  is prepared applying the same accounting policies as in the latest annual financial statements for 2021,</t>
  </si>
  <si>
    <t>Details are disclosed in the quarterly management report within consolidated unaudited quarterly report, for the period 1 January 2022 - 30 September 2022.</t>
  </si>
  <si>
    <t>Details are disclosed in the notes to the consolidated unaudited quarterly report, for the period 1 January 2022 - 30 September 2022.</t>
  </si>
  <si>
    <t>Financial statements are available on the Internet page adris.hr.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</si>
</sst>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
      <sz val="9"/>
      <name val="Calibri"/>
      <family val="2"/>
      <charset val="238"/>
      <scheme val="minor"/>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22"/>
      </top>
      <bottom style="thin">
        <color indexed="22"/>
      </bottom>
      <diagonal/>
    </border>
  </borders>
  <cellStyleXfs count="7">
    <xf numFmtId="0" fontId="0" fillId="0" borderId="0"/>
    <xf numFmtId="0" fontId="12" fillId="0" borderId="0"/>
    <xf numFmtId="0" fontId="12" fillId="0" borderId="0"/>
    <xf numFmtId="0" fontId="7" fillId="0" borderId="0"/>
    <xf numFmtId="0" fontId="16" fillId="0" borderId="0">
      <alignment vertical="top"/>
    </xf>
    <xf numFmtId="0" fontId="2" fillId="0" borderId="0"/>
    <xf numFmtId="0" fontId="1" fillId="0" borderId="0"/>
  </cellStyleXfs>
  <cellXfs count="286">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10" fillId="4" borderId="10" xfId="0" applyNumberFormat="1" applyFont="1" applyFill="1" applyBorder="1" applyAlignment="1" applyProtection="1">
      <alignment horizontal="center" vertical="top" wrapText="1"/>
    </xf>
    <xf numFmtId="49" fontId="12" fillId="4" borderId="0" xfId="0" applyNumberFormat="1" applyFont="1" applyFill="1" applyBorder="1" applyAlignment="1" applyProtection="1">
      <alignment horizontal="center" vertical="top" wrapText="1"/>
    </xf>
    <xf numFmtId="1" fontId="12" fillId="4" borderId="0" xfId="0" applyNumberFormat="1" applyFont="1" applyFill="1" applyBorder="1" applyAlignment="1" applyProtection="1">
      <alignment horizontal="center" vertical="top" wrapText="1"/>
    </xf>
    <xf numFmtId="1" fontId="8" fillId="2" borderId="42"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xf>
    <xf numFmtId="3" fontId="0" fillId="0" borderId="0" xfId="0" applyNumberFormat="1" applyFill="1" applyBorder="1" applyProtection="1"/>
    <xf numFmtId="0" fontId="10" fillId="0" borderId="0" xfId="0" applyFont="1" applyFill="1" applyProtection="1"/>
    <xf numFmtId="1" fontId="5" fillId="0" borderId="42" xfId="0" applyNumberFormat="1" applyFont="1" applyFill="1" applyBorder="1" applyAlignment="1" applyProtection="1">
      <alignment horizontal="center" vertical="center"/>
    </xf>
    <xf numFmtId="3" fontId="0" fillId="0" borderId="0" xfId="0" applyNumberFormat="1" applyProtection="1"/>
    <xf numFmtId="1" fontId="5" fillId="6" borderId="42" xfId="0" applyNumberFormat="1" applyFont="1" applyFill="1" applyBorder="1" applyAlignment="1" applyProtection="1">
      <alignment horizontal="center" vertical="center"/>
    </xf>
    <xf numFmtId="165" fontId="0" fillId="0" borderId="0" xfId="0" applyNumberFormat="1" applyFill="1" applyProtection="1"/>
    <xf numFmtId="49" fontId="12" fillId="0" borderId="0" xfId="0" applyNumberFormat="1" applyFont="1" applyProtection="1"/>
    <xf numFmtId="1" fontId="12" fillId="0" borderId="0" xfId="0" applyNumberFormat="1" applyFont="1" applyProtection="1"/>
    <xf numFmtId="0" fontId="12" fillId="0" borderId="0" xfId="0" applyFont="1" applyFill="1" applyProtection="1"/>
    <xf numFmtId="0" fontId="12" fillId="0" borderId="0" xfId="0" applyFont="1" applyProtection="1"/>
    <xf numFmtId="0" fontId="5"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xf>
    <xf numFmtId="164" fontId="8" fillId="6" borderId="36" xfId="0" applyNumberFormat="1" applyFont="1" applyFill="1" applyBorder="1" applyAlignment="1" applyProtection="1">
      <alignment horizontal="center" vertical="center"/>
    </xf>
    <xf numFmtId="164" fontId="8" fillId="6" borderId="37" xfId="0" applyNumberFormat="1" applyFont="1" applyFill="1" applyBorder="1" applyAlignment="1" applyProtection="1">
      <alignment horizontal="center" vertical="center"/>
    </xf>
    <xf numFmtId="164" fontId="8" fillId="0" borderId="37" xfId="0" applyNumberFormat="1" applyFont="1" applyFill="1" applyBorder="1" applyAlignment="1" applyProtection="1">
      <alignment horizontal="center" vertical="center"/>
    </xf>
    <xf numFmtId="164" fontId="8" fillId="6" borderId="38" xfId="0" applyNumberFormat="1" applyFont="1" applyFill="1" applyBorder="1" applyAlignment="1" applyProtection="1">
      <alignment horizontal="center" vertical="center"/>
    </xf>
    <xf numFmtId="0" fontId="8" fillId="2" borderId="42" xfId="0" applyFont="1" applyFill="1" applyBorder="1" applyAlignment="1" applyProtection="1">
      <alignment horizontal="center" vertical="center"/>
    </xf>
    <xf numFmtId="164" fontId="8" fillId="6" borderId="42" xfId="0" applyNumberFormat="1" applyFont="1" applyFill="1" applyBorder="1" applyAlignment="1" applyProtection="1">
      <alignment horizontal="center" vertical="center"/>
    </xf>
    <xf numFmtId="164" fontId="8" fillId="0" borderId="42"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164" fontId="8" fillId="0" borderId="27"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center" vertical="center"/>
    </xf>
    <xf numFmtId="164" fontId="8" fillId="6" borderId="26" xfId="0" applyNumberFormat="1" applyFont="1" applyFill="1" applyBorder="1" applyAlignment="1" applyProtection="1">
      <alignment horizontal="center" vertical="center"/>
    </xf>
    <xf numFmtId="164" fontId="8" fillId="6" borderId="27" xfId="0" applyNumberFormat="1" applyFont="1" applyFill="1" applyBorder="1" applyAlignment="1" applyProtection="1">
      <alignment horizontal="center" vertical="center"/>
    </xf>
    <xf numFmtId="0" fontId="9"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8" fillId="2" borderId="42"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2"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8" fillId="2" borderId="42" xfId="0" applyNumberFormat="1" applyFont="1" applyFill="1" applyBorder="1" applyAlignment="1" applyProtection="1">
      <alignment horizontal="center" vertical="center"/>
    </xf>
    <xf numFmtId="3" fontId="19" fillId="6" borderId="42" xfId="0" applyNumberFormat="1" applyFont="1" applyFill="1" applyBorder="1" applyAlignment="1" applyProtection="1">
      <alignment horizontal="right" vertical="center" shrinkToFit="1"/>
    </xf>
    <xf numFmtId="3" fontId="8" fillId="2" borderId="1" xfId="0" applyNumberFormat="1" applyFont="1" applyFill="1" applyBorder="1" applyAlignment="1" applyProtection="1">
      <alignment horizontal="center" vertical="center" wrapText="1"/>
    </xf>
    <xf numFmtId="3" fontId="8" fillId="2" borderId="2" xfId="0" applyNumberFormat="1" applyFont="1" applyFill="1" applyBorder="1" applyAlignment="1" applyProtection="1">
      <alignment horizontal="center" vertical="center" wrapText="1"/>
    </xf>
    <xf numFmtId="3" fontId="8" fillId="2" borderId="3" xfId="0" applyNumberFormat="1" applyFont="1" applyFill="1" applyBorder="1" applyAlignment="1" applyProtection="1">
      <alignment horizontal="center" vertical="center" wrapText="1"/>
    </xf>
    <xf numFmtId="3" fontId="8" fillId="2" borderId="5" xfId="0" applyNumberFormat="1" applyFont="1" applyFill="1" applyBorder="1" applyAlignment="1" applyProtection="1">
      <alignment horizontal="center" vertical="center"/>
    </xf>
    <xf numFmtId="3" fontId="8" fillId="2" borderId="6" xfId="0" applyNumberFormat="1" applyFont="1" applyFill="1" applyBorder="1" applyAlignment="1" applyProtection="1">
      <alignment horizontal="center" vertical="center"/>
    </xf>
    <xf numFmtId="3" fontId="8" fillId="2" borderId="7" xfId="0" applyNumberFormat="1" applyFont="1" applyFill="1" applyBorder="1" applyAlignment="1" applyProtection="1">
      <alignment horizontal="center" vertical="center"/>
    </xf>
    <xf numFmtId="3" fontId="8" fillId="2" borderId="12" xfId="0" applyNumberFormat="1" applyFont="1" applyFill="1" applyBorder="1" applyAlignment="1" applyProtection="1">
      <alignment horizontal="center" vertical="center"/>
    </xf>
    <xf numFmtId="3" fontId="19" fillId="6" borderId="33" xfId="0" applyNumberFormat="1" applyFont="1" applyFill="1" applyBorder="1" applyAlignment="1" applyProtection="1">
      <alignment horizontal="right" vertical="center" shrinkToFit="1"/>
    </xf>
    <xf numFmtId="3" fontId="19" fillId="6" borderId="34" xfId="0" applyNumberFormat="1" applyFont="1" applyFill="1" applyBorder="1" applyAlignment="1" applyProtection="1">
      <alignment horizontal="right" vertical="center" shrinkToFit="1"/>
    </xf>
    <xf numFmtId="3" fontId="19" fillId="6" borderId="35" xfId="0" applyNumberFormat="1" applyFont="1" applyFill="1" applyBorder="1" applyAlignment="1" applyProtection="1">
      <alignment horizontal="right" vertical="center" shrinkToFit="1"/>
    </xf>
    <xf numFmtId="3" fontId="19" fillId="6" borderId="30" xfId="0" applyNumberFormat="1" applyFont="1" applyFill="1" applyBorder="1" applyAlignment="1" applyProtection="1">
      <alignment horizontal="right" vertical="center" shrinkToFit="1"/>
    </xf>
    <xf numFmtId="3" fontId="19" fillId="6" borderId="28" xfId="0" applyNumberFormat="1" applyFont="1" applyFill="1" applyBorder="1" applyAlignment="1" applyProtection="1">
      <alignment horizontal="right" vertical="center" shrinkToFit="1"/>
    </xf>
    <xf numFmtId="3" fontId="19" fillId="6" borderId="29" xfId="0" applyNumberFormat="1" applyFont="1" applyFill="1" applyBorder="1" applyAlignment="1" applyProtection="1">
      <alignment horizontal="right" vertical="center" shrinkToFit="1"/>
    </xf>
    <xf numFmtId="3" fontId="3" fillId="0" borderId="28" xfId="0" applyNumberFormat="1" applyFont="1" applyBorder="1" applyAlignment="1" applyProtection="1">
      <alignment horizontal="right" vertical="center" shrinkToFit="1"/>
      <protection locked="0"/>
    </xf>
    <xf numFmtId="3" fontId="3" fillId="0" borderId="29" xfId="0" applyNumberFormat="1" applyFont="1" applyBorder="1" applyAlignment="1" applyProtection="1">
      <alignment horizontal="right" vertical="center" shrinkToFit="1"/>
      <protection locked="0"/>
    </xf>
    <xf numFmtId="3" fontId="19" fillId="6" borderId="3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3" fillId="0" borderId="42" xfId="0" applyNumberFormat="1" applyFont="1" applyBorder="1" applyAlignment="1" applyProtection="1">
      <alignment horizontal="right" vertical="center" shrinkToFit="1"/>
      <protection locked="0"/>
    </xf>
    <xf numFmtId="3" fontId="8" fillId="2" borderId="8" xfId="0" applyNumberFormat="1" applyFont="1" applyFill="1" applyBorder="1" applyAlignment="1" applyProtection="1">
      <alignment horizontal="center" vertical="center" wrapText="1"/>
    </xf>
    <xf numFmtId="3" fontId="8" fillId="2" borderId="9" xfId="0" applyNumberFormat="1" applyFont="1" applyFill="1" applyBorder="1" applyAlignment="1" applyProtection="1">
      <alignment horizontal="center" vertical="center" wrapText="1"/>
    </xf>
    <xf numFmtId="3" fontId="19" fillId="6" borderId="36" xfId="0" applyNumberFormat="1" applyFont="1" applyFill="1" applyBorder="1" applyAlignment="1" applyProtection="1">
      <alignment vertical="center" shrinkToFit="1"/>
    </xf>
    <xf numFmtId="3" fontId="19" fillId="6" borderId="37" xfId="0" applyNumberFormat="1" applyFont="1" applyFill="1" applyBorder="1" applyAlignment="1" applyProtection="1">
      <alignment vertical="center" shrinkToFit="1"/>
    </xf>
    <xf numFmtId="3" fontId="19" fillId="6" borderId="38" xfId="0" applyNumberFormat="1" applyFont="1" applyFill="1" applyBorder="1" applyAlignment="1" applyProtection="1">
      <alignment vertical="center" shrinkToFit="1"/>
    </xf>
    <xf numFmtId="3" fontId="12" fillId="0" borderId="0" xfId="0" applyNumberFormat="1" applyFont="1" applyProtection="1"/>
    <xf numFmtId="3" fontId="15" fillId="4" borderId="0" xfId="0" applyNumberFormat="1" applyFont="1" applyFill="1" applyBorder="1" applyAlignment="1" applyProtection="1">
      <alignment horizontal="center" wrapText="1"/>
    </xf>
    <xf numFmtId="3" fontId="3" fillId="4" borderId="0" xfId="0" applyNumberFormat="1" applyFont="1" applyFill="1" applyBorder="1" applyAlignment="1" applyProtection="1">
      <alignment vertical="center"/>
    </xf>
    <xf numFmtId="3" fontId="23" fillId="5" borderId="42" xfId="0" applyNumberFormat="1" applyFont="1" applyFill="1" applyBorder="1" applyAlignment="1" applyProtection="1">
      <alignment horizontal="right" vertical="center" shrinkToFit="1"/>
    </xf>
    <xf numFmtId="0" fontId="25" fillId="4" borderId="11" xfId="5" applyFont="1" applyFill="1" applyBorder="1"/>
    <xf numFmtId="0" fontId="2" fillId="4" borderId="13" xfId="5" applyFill="1" applyBorder="1"/>
    <xf numFmtId="0" fontId="2" fillId="0" borderId="0" xfId="5"/>
    <xf numFmtId="0" fontId="27" fillId="4" borderId="44"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5" xfId="5" applyFont="1" applyFill="1" applyBorder="1" applyAlignment="1">
      <alignment horizontal="center" vertical="center"/>
    </xf>
    <xf numFmtId="0" fontId="6" fillId="4" borderId="0" xfId="5" applyFont="1" applyFill="1" applyBorder="1" applyAlignment="1">
      <alignment horizontal="center" vertical="center"/>
    </xf>
    <xf numFmtId="0" fontId="6" fillId="4" borderId="48" xfId="5" applyFont="1" applyFill="1" applyBorder="1" applyAlignment="1">
      <alignment vertical="center"/>
    </xf>
    <xf numFmtId="0" fontId="30" fillId="0" borderId="0" xfId="5" applyFont="1" applyFill="1"/>
    <xf numFmtId="0" fontId="5" fillId="4" borderId="44" xfId="5" applyFont="1" applyFill="1" applyBorder="1" applyAlignment="1">
      <alignment vertical="center" wrapText="1"/>
    </xf>
    <xf numFmtId="0" fontId="5" fillId="4" borderId="0" xfId="5" applyFont="1" applyFill="1" applyBorder="1" applyAlignment="1">
      <alignment horizontal="right" vertical="center" wrapText="1"/>
    </xf>
    <xf numFmtId="0" fontId="5" fillId="4" borderId="0" xfId="5" applyFont="1" applyFill="1" applyBorder="1" applyAlignment="1">
      <alignment vertical="center" wrapText="1"/>
    </xf>
    <xf numFmtId="14" fontId="5" fillId="8" borderId="0" xfId="5" applyNumberFormat="1" applyFont="1" applyFill="1" applyBorder="1" applyAlignment="1" applyProtection="1">
      <alignment horizontal="center" vertical="center"/>
      <protection locked="0"/>
    </xf>
    <xf numFmtId="1" fontId="5" fillId="8" borderId="0" xfId="5" applyNumberFormat="1" applyFont="1" applyFill="1" applyBorder="1" applyAlignment="1" applyProtection="1">
      <alignment horizontal="center" vertical="center"/>
      <protection locked="0"/>
    </xf>
    <xf numFmtId="0" fontId="6" fillId="4" borderId="45" xfId="5" applyFont="1" applyFill="1" applyBorder="1" applyAlignment="1">
      <alignment vertical="center"/>
    </xf>
    <xf numFmtId="14" fontId="5" fillId="9" borderId="0" xfId="5" applyNumberFormat="1" applyFont="1" applyFill="1" applyBorder="1" applyAlignment="1" applyProtection="1">
      <alignment horizontal="center" vertical="center"/>
      <protection locked="0"/>
    </xf>
    <xf numFmtId="0" fontId="2" fillId="10" borderId="0" xfId="5" applyFill="1"/>
    <xf numFmtId="1" fontId="5" fillId="7" borderId="49" xfId="5" applyNumberFormat="1" applyFont="1" applyFill="1" applyBorder="1" applyAlignment="1" applyProtection="1">
      <alignment horizontal="center" vertical="center"/>
      <protection locked="0"/>
    </xf>
    <xf numFmtId="1" fontId="5" fillId="9" borderId="0" xfId="5" applyNumberFormat="1" applyFont="1" applyFill="1" applyBorder="1" applyAlignment="1" applyProtection="1">
      <alignment horizontal="center" vertical="center"/>
      <protection locked="0"/>
    </xf>
    <xf numFmtId="0" fontId="2" fillId="4" borderId="45" xfId="5" applyFill="1" applyBorder="1"/>
    <xf numFmtId="0" fontId="28" fillId="4" borderId="44" xfId="5" applyFont="1" applyFill="1" applyBorder="1" applyAlignment="1">
      <alignment wrapText="1"/>
    </xf>
    <xf numFmtId="0" fontId="28" fillId="4" borderId="45" xfId="5" applyFont="1" applyFill="1" applyBorder="1" applyAlignment="1">
      <alignment wrapText="1"/>
    </xf>
    <xf numFmtId="0" fontId="28" fillId="4" borderId="44" xfId="5" applyFont="1" applyFill="1" applyBorder="1"/>
    <xf numFmtId="0" fontId="28" fillId="4" borderId="0" xfId="5" applyFont="1" applyFill="1" applyBorder="1"/>
    <xf numFmtId="0" fontId="28" fillId="4" borderId="0" xfId="5" applyFont="1" applyFill="1" applyBorder="1" applyAlignment="1">
      <alignment wrapText="1"/>
    </xf>
    <xf numFmtId="0" fontId="28" fillId="4" borderId="45" xfId="5" applyFont="1" applyFill="1" applyBorder="1"/>
    <xf numFmtId="0" fontId="6" fillId="4" borderId="0" xfId="5" applyFont="1" applyFill="1" applyBorder="1" applyAlignment="1">
      <alignment horizontal="right" vertical="center" wrapText="1"/>
    </xf>
    <xf numFmtId="0" fontId="29" fillId="4" borderId="45" xfId="5" applyFont="1" applyFill="1" applyBorder="1" applyAlignment="1">
      <alignment vertical="center"/>
    </xf>
    <xf numFmtId="0" fontId="6" fillId="4" borderId="44" xfId="5" applyFont="1" applyFill="1" applyBorder="1" applyAlignment="1">
      <alignment horizontal="right" vertical="center" wrapText="1"/>
    </xf>
    <xf numFmtId="0" fontId="29" fillId="4" borderId="0" xfId="5" applyFont="1" applyFill="1" applyBorder="1" applyAlignment="1">
      <alignment vertical="center"/>
    </xf>
    <xf numFmtId="0" fontId="28" fillId="4" borderId="0" xfId="5" applyFont="1" applyFill="1" applyBorder="1" applyAlignment="1">
      <alignment vertical="top"/>
    </xf>
    <xf numFmtId="0" fontId="5" fillId="7" borderId="49" xfId="5" applyFont="1" applyFill="1" applyBorder="1" applyAlignment="1" applyProtection="1">
      <alignment horizontal="center" vertical="center"/>
      <protection locked="0"/>
    </xf>
    <xf numFmtId="0" fontId="5" fillId="4" borderId="0" xfId="5" applyFont="1" applyFill="1" applyBorder="1" applyAlignment="1">
      <alignment vertical="center"/>
    </xf>
    <xf numFmtId="0" fontId="28" fillId="4" borderId="0" xfId="5" applyFont="1" applyFill="1" applyBorder="1" applyAlignment="1">
      <alignment vertical="center"/>
    </xf>
    <xf numFmtId="0" fontId="28" fillId="4" borderId="45" xfId="5" applyFont="1" applyFill="1" applyBorder="1" applyAlignment="1">
      <alignment vertical="center"/>
    </xf>
    <xf numFmtId="0" fontId="28" fillId="4" borderId="0" xfId="5" applyFont="1" applyFill="1" applyBorder="1" applyAlignment="1"/>
    <xf numFmtId="0" fontId="31" fillId="4" borderId="0" xfId="5" applyFont="1" applyFill="1" applyBorder="1" applyAlignment="1">
      <alignment vertical="center"/>
    </xf>
    <xf numFmtId="0" fontId="31" fillId="4" borderId="45" xfId="5" applyFont="1" applyFill="1" applyBorder="1" applyAlignment="1">
      <alignment vertical="center"/>
    </xf>
    <xf numFmtId="0" fontId="5" fillId="4" borderId="0" xfId="5" applyFont="1" applyFill="1" applyBorder="1" applyAlignment="1">
      <alignment horizontal="center" vertical="center"/>
    </xf>
    <xf numFmtId="0" fontId="6" fillId="4" borderId="45" xfId="5" applyFont="1" applyFill="1" applyBorder="1" applyAlignment="1">
      <alignment horizontal="center" vertical="center"/>
    </xf>
    <xf numFmtId="0" fontId="28" fillId="4" borderId="0" xfId="5" applyFont="1" applyFill="1" applyBorder="1" applyAlignment="1">
      <alignment vertical="top" wrapText="1"/>
    </xf>
    <xf numFmtId="0" fontId="28" fillId="4" borderId="44" xfId="5" applyFont="1" applyFill="1" applyBorder="1" applyAlignment="1">
      <alignment vertical="top"/>
    </xf>
    <xf numFmtId="0" fontId="31" fillId="4" borderId="45" xfId="5" applyFont="1" applyFill="1" applyBorder="1"/>
    <xf numFmtId="0" fontId="2" fillId="4" borderId="46" xfId="5" applyFill="1" applyBorder="1"/>
    <xf numFmtId="0" fontId="2" fillId="4" borderId="10" xfId="5" applyFill="1" applyBorder="1"/>
    <xf numFmtId="0" fontId="2" fillId="4" borderId="47" xfId="5" applyFill="1" applyBorder="1"/>
    <xf numFmtId="49" fontId="5" fillId="7" borderId="49" xfId="5" applyNumberFormat="1" applyFont="1" applyFill="1" applyBorder="1" applyAlignment="1" applyProtection="1">
      <alignment horizontal="center" vertical="center"/>
      <protection locked="0"/>
    </xf>
    <xf numFmtId="0" fontId="2" fillId="0" borderId="0" xfId="5" applyFill="1"/>
    <xf numFmtId="0" fontId="5" fillId="4" borderId="44" xfId="5" applyFont="1" applyFill="1" applyBorder="1" applyAlignment="1" applyProtection="1">
      <alignment horizontal="right" vertical="center"/>
      <protection locked="0"/>
    </xf>
    <xf numFmtId="0" fontId="5" fillId="4" borderId="0" xfId="5" applyFont="1" applyFill="1" applyBorder="1" applyAlignment="1" applyProtection="1">
      <alignment horizontal="right" vertical="center"/>
      <protection locked="0"/>
    </xf>
    <xf numFmtId="0" fontId="5" fillId="4" borderId="45" xfId="5" applyFont="1" applyFill="1" applyBorder="1" applyAlignment="1" applyProtection="1">
      <alignment horizontal="center" vertical="center"/>
      <protection locked="0"/>
    </xf>
    <xf numFmtId="0" fontId="5" fillId="11" borderId="44" xfId="5" applyFont="1" applyFill="1" applyBorder="1" applyAlignment="1" applyProtection="1">
      <alignment horizontal="right" vertical="center"/>
      <protection locked="0"/>
    </xf>
    <xf numFmtId="0" fontId="5" fillId="11" borderId="0" xfId="5" applyFont="1" applyFill="1" applyBorder="1" applyAlignment="1" applyProtection="1">
      <alignment horizontal="right" vertical="center"/>
      <protection locked="0"/>
    </xf>
    <xf numFmtId="0" fontId="5" fillId="11" borderId="45" xfId="5" applyFont="1" applyFill="1" applyBorder="1" applyAlignment="1" applyProtection="1">
      <alignment horizontal="center" vertical="center"/>
      <protection locked="0"/>
    </xf>
    <xf numFmtId="0" fontId="5" fillId="7" borderId="49" xfId="6" applyFont="1" applyFill="1" applyBorder="1" applyAlignment="1" applyProtection="1">
      <alignment horizontal="center" vertical="center"/>
      <protection locked="0"/>
    </xf>
    <xf numFmtId="0" fontId="5" fillId="7" borderId="47" xfId="6" quotePrefix="1" applyFont="1" applyFill="1" applyBorder="1" applyAlignment="1" applyProtection="1">
      <alignment horizontal="center" vertical="center"/>
      <protection locked="0"/>
    </xf>
    <xf numFmtId="0" fontId="5" fillId="7" borderId="49" xfId="6" quotePrefix="1" applyFont="1" applyFill="1" applyBorder="1" applyAlignment="1" applyProtection="1">
      <alignment horizontal="center" vertical="center"/>
      <protection locked="0"/>
    </xf>
    <xf numFmtId="0" fontId="10" fillId="0" borderId="0" xfId="0" applyFont="1"/>
    <xf numFmtId="0" fontId="12" fillId="0" borderId="0" xfId="0" applyFont="1"/>
    <xf numFmtId="0" fontId="12" fillId="0" borderId="0" xfId="0" applyFont="1" applyAlignment="1">
      <alignment vertical="center"/>
    </xf>
    <xf numFmtId="3" fontId="35" fillId="0" borderId="51" xfId="6" applyNumberFormat="1" applyFont="1" applyBorder="1" applyAlignment="1" applyProtection="1">
      <alignment horizontal="right" vertical="center" shrinkToFit="1"/>
      <protection locked="0"/>
    </xf>
    <xf numFmtId="3" fontId="3" fillId="0" borderId="51" xfId="0" applyNumberFormat="1" applyFont="1" applyBorder="1" applyAlignment="1" applyProtection="1">
      <alignment horizontal="right" vertical="center" shrinkToFit="1"/>
      <protection locked="0"/>
    </xf>
    <xf numFmtId="3" fontId="6" fillId="0" borderId="42" xfId="0" applyNumberFormat="1" applyFont="1" applyBorder="1" applyAlignment="1" applyProtection="1">
      <alignment horizontal="right" vertical="center" shrinkToFit="1"/>
      <protection locked="0"/>
    </xf>
    <xf numFmtId="3" fontId="3" fillId="0" borderId="52" xfId="0" applyNumberFormat="1" applyFont="1" applyBorder="1" applyAlignment="1" applyProtection="1">
      <alignment horizontal="right" vertical="center" shrinkToFit="1"/>
      <protection locked="0"/>
    </xf>
    <xf numFmtId="3" fontId="3" fillId="0" borderId="53" xfId="0" applyNumberFormat="1" applyFont="1" applyBorder="1" applyAlignment="1" applyProtection="1">
      <alignment horizontal="right" vertical="center" shrinkToFit="1"/>
      <protection locked="0"/>
    </xf>
    <xf numFmtId="3" fontId="3" fillId="0" borderId="54" xfId="0" applyNumberFormat="1" applyFont="1" applyBorder="1" applyAlignment="1" applyProtection="1">
      <alignment horizontal="right" vertical="center" shrinkToFit="1"/>
      <protection locked="0"/>
    </xf>
    <xf numFmtId="3" fontId="3" fillId="0" borderId="55" xfId="0" applyNumberFormat="1" applyFont="1" applyBorder="1" applyAlignment="1" applyProtection="1">
      <alignment horizontal="right" vertical="center" shrinkToFit="1"/>
      <protection locked="0"/>
    </xf>
    <xf numFmtId="3" fontId="3" fillId="0" borderId="56" xfId="0" applyNumberFormat="1" applyFont="1" applyBorder="1" applyAlignment="1" applyProtection="1">
      <alignment horizontal="right" vertical="center" shrinkToFit="1"/>
      <protection locked="0"/>
    </xf>
    <xf numFmtId="3" fontId="3" fillId="0" borderId="57" xfId="0" applyNumberFormat="1" applyFont="1" applyBorder="1" applyAlignment="1" applyProtection="1">
      <alignment vertical="center" shrinkToFit="1"/>
      <protection locked="0"/>
    </xf>
    <xf numFmtId="3" fontId="6" fillId="0" borderId="56" xfId="0" applyNumberFormat="1" applyFont="1" applyBorder="1" applyAlignment="1" applyProtection="1">
      <alignment horizontal="right" vertical="center" shrinkToFit="1"/>
      <protection locked="0"/>
    </xf>
    <xf numFmtId="0" fontId="24" fillId="4" borderId="43" xfId="5" applyFont="1" applyFill="1" applyBorder="1" applyAlignment="1">
      <alignment vertical="center"/>
    </xf>
    <xf numFmtId="0" fontId="24" fillId="4" borderId="11" xfId="5" applyFont="1" applyFill="1" applyBorder="1" applyAlignment="1">
      <alignment vertical="center"/>
    </xf>
    <xf numFmtId="0" fontId="27" fillId="4" borderId="44"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5" xfId="5" applyFont="1" applyFill="1" applyBorder="1" applyAlignment="1">
      <alignment horizontal="center" vertical="center"/>
    </xf>
    <xf numFmtId="0" fontId="5" fillId="4" borderId="44" xfId="5" applyFont="1" applyFill="1" applyBorder="1" applyAlignment="1">
      <alignment vertical="center" wrapText="1"/>
    </xf>
    <xf numFmtId="0" fontId="5" fillId="4" borderId="0" xfId="5" applyFont="1" applyFill="1" applyBorder="1" applyAlignment="1">
      <alignment vertical="center" wrapText="1"/>
    </xf>
    <xf numFmtId="14" fontId="5" fillId="7" borderId="46" xfId="5" applyNumberFormat="1" applyFont="1" applyFill="1" applyBorder="1" applyAlignment="1" applyProtection="1">
      <alignment horizontal="center" vertical="center"/>
      <protection locked="0"/>
    </xf>
    <xf numFmtId="14" fontId="5" fillId="7" borderId="47" xfId="5" applyNumberFormat="1" applyFont="1" applyFill="1" applyBorder="1" applyAlignment="1" applyProtection="1">
      <alignment horizontal="center" vertical="center"/>
      <protection locked="0"/>
    </xf>
    <xf numFmtId="0" fontId="5" fillId="0" borderId="44"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5" xfId="5" applyFont="1" applyFill="1" applyBorder="1" applyAlignment="1">
      <alignment horizontal="center" vertical="center" wrapText="1"/>
    </xf>
    <xf numFmtId="0" fontId="6" fillId="4" borderId="44" xfId="5" applyFont="1" applyFill="1" applyBorder="1" applyAlignment="1">
      <alignment horizontal="right" vertical="center" wrapText="1"/>
    </xf>
    <xf numFmtId="0" fontId="6" fillId="4" borderId="45" xfId="5" applyFont="1" applyFill="1" applyBorder="1" applyAlignment="1">
      <alignment horizontal="right" vertical="center" wrapText="1"/>
    </xf>
    <xf numFmtId="49" fontId="5" fillId="7" borderId="46" xfId="6" applyNumberFormat="1" applyFont="1" applyFill="1" applyBorder="1" applyAlignment="1" applyProtection="1">
      <alignment horizontal="center" vertical="center"/>
      <protection locked="0"/>
    </xf>
    <xf numFmtId="49" fontId="5" fillId="7" borderId="47" xfId="6" applyNumberFormat="1" applyFont="1" applyFill="1" applyBorder="1" applyAlignment="1" applyProtection="1">
      <alignment horizontal="center" vertical="center"/>
      <protection locked="0"/>
    </xf>
    <xf numFmtId="0" fontId="28" fillId="4" borderId="44" xfId="5" applyFont="1" applyFill="1" applyBorder="1" applyAlignment="1">
      <alignment wrapText="1"/>
    </xf>
    <xf numFmtId="0" fontId="28" fillId="4" borderId="0" xfId="5" applyFont="1" applyFill="1" applyBorder="1" applyAlignment="1">
      <alignment wrapText="1"/>
    </xf>
    <xf numFmtId="0" fontId="28" fillId="4" borderId="0" xfId="5" applyFont="1" applyFill="1" applyBorder="1"/>
    <xf numFmtId="0" fontId="26" fillId="4" borderId="44" xfId="5" applyFont="1" applyFill="1" applyBorder="1" applyAlignment="1">
      <alignment horizontal="center" vertical="center" wrapText="1"/>
    </xf>
    <xf numFmtId="0" fontId="26" fillId="4" borderId="0" xfId="5" applyFont="1" applyFill="1" applyBorder="1" applyAlignment="1">
      <alignment horizontal="center" vertical="center" wrapText="1"/>
    </xf>
    <xf numFmtId="0" fontId="6" fillId="4" borderId="44" xfId="5" applyFont="1" applyFill="1" applyBorder="1" applyAlignment="1">
      <alignment horizontal="right" vertical="center"/>
    </xf>
    <xf numFmtId="0" fontId="6" fillId="4" borderId="45" xfId="5" applyFont="1" applyFill="1" applyBorder="1" applyAlignment="1">
      <alignment horizontal="right" vertical="center"/>
    </xf>
    <xf numFmtId="0" fontId="6" fillId="4" borderId="0" xfId="5" applyFont="1" applyFill="1" applyBorder="1" applyAlignment="1">
      <alignment horizontal="right" vertical="center" wrapText="1"/>
    </xf>
    <xf numFmtId="0" fontId="5" fillId="7" borderId="46" xfId="6" applyFont="1" applyFill="1" applyBorder="1" applyAlignment="1" applyProtection="1">
      <alignment horizontal="center" vertical="center"/>
      <protection locked="0"/>
    </xf>
    <xf numFmtId="0" fontId="5" fillId="7" borderId="47" xfId="6" applyFont="1" applyFill="1" applyBorder="1" applyAlignment="1" applyProtection="1">
      <alignment horizontal="center" vertical="center"/>
      <protection locked="0"/>
    </xf>
    <xf numFmtId="0" fontId="5" fillId="7" borderId="46" xfId="0" applyFont="1" applyFill="1" applyBorder="1" applyAlignment="1" applyProtection="1">
      <alignment horizontal="center" vertical="center"/>
      <protection locked="0"/>
    </xf>
    <xf numFmtId="0" fontId="5" fillId="7" borderId="47" xfId="0" applyFont="1" applyFill="1" applyBorder="1" applyAlignment="1" applyProtection="1">
      <alignment horizontal="center" vertical="center"/>
      <protection locked="0"/>
    </xf>
    <xf numFmtId="0" fontId="28" fillId="4" borderId="44" xfId="5" applyFont="1" applyFill="1" applyBorder="1" applyAlignment="1">
      <alignment vertical="center" wrapText="1"/>
    </xf>
    <xf numFmtId="0" fontId="28" fillId="4" borderId="0" xfId="5" applyFont="1" applyFill="1" applyBorder="1" applyAlignment="1">
      <alignment vertical="center" wrapText="1"/>
    </xf>
    <xf numFmtId="0" fontId="6" fillId="4" borderId="0" xfId="5" applyFont="1" applyFill="1" applyBorder="1" applyAlignment="1">
      <alignment horizontal="right" vertical="center"/>
    </xf>
    <xf numFmtId="0" fontId="5" fillId="7" borderId="46" xfId="6" applyFont="1" applyFill="1" applyBorder="1" applyAlignment="1" applyProtection="1">
      <alignment vertical="center"/>
      <protection locked="0"/>
    </xf>
    <xf numFmtId="0" fontId="5" fillId="7" borderId="10" xfId="6" applyFont="1" applyFill="1" applyBorder="1" applyAlignment="1" applyProtection="1">
      <alignment vertical="center"/>
      <protection locked="0"/>
    </xf>
    <xf numFmtId="0" fontId="5" fillId="7" borderId="47" xfId="6" applyFont="1" applyFill="1" applyBorder="1" applyAlignment="1" applyProtection="1">
      <alignment vertical="center"/>
      <protection locked="0"/>
    </xf>
    <xf numFmtId="0" fontId="29" fillId="4" borderId="44" xfId="5" applyFont="1" applyFill="1" applyBorder="1" applyAlignment="1">
      <alignment vertical="center"/>
    </xf>
    <xf numFmtId="0" fontId="29" fillId="4" borderId="0" xfId="5" applyFont="1" applyFill="1" applyBorder="1" applyAlignment="1">
      <alignment vertical="center"/>
    </xf>
    <xf numFmtId="0" fontId="6" fillId="4" borderId="0" xfId="5" applyFont="1" applyFill="1" applyBorder="1" applyAlignment="1">
      <alignment vertical="center"/>
    </xf>
    <xf numFmtId="0" fontId="28" fillId="7" borderId="46" xfId="0" applyFont="1" applyFill="1" applyBorder="1" applyProtection="1">
      <protection locked="0"/>
    </xf>
    <xf numFmtId="0" fontId="28" fillId="7" borderId="10" xfId="0" applyFont="1" applyFill="1" applyBorder="1" applyProtection="1">
      <protection locked="0"/>
    </xf>
    <xf numFmtId="0" fontId="28" fillId="7" borderId="47" xfId="0" applyFont="1" applyFill="1" applyBorder="1" applyProtection="1">
      <protection locked="0"/>
    </xf>
    <xf numFmtId="0" fontId="28" fillId="7" borderId="46" xfId="6" applyFont="1" applyFill="1" applyBorder="1" applyProtection="1">
      <protection locked="0"/>
    </xf>
    <xf numFmtId="0" fontId="28" fillId="7" borderId="10" xfId="6" applyFont="1" applyFill="1" applyBorder="1" applyProtection="1">
      <protection locked="0"/>
    </xf>
    <xf numFmtId="0" fontId="28" fillId="7" borderId="47" xfId="6" applyFont="1" applyFill="1" applyBorder="1" applyProtection="1">
      <protection locked="0"/>
    </xf>
    <xf numFmtId="0" fontId="6" fillId="4" borderId="44" xfId="5" applyFont="1" applyFill="1" applyBorder="1" applyAlignment="1">
      <alignment horizontal="center" vertical="center"/>
    </xf>
    <xf numFmtId="0" fontId="6" fillId="4" borderId="0" xfId="5" applyFont="1" applyFill="1" applyBorder="1" applyAlignment="1">
      <alignment horizontal="center" vertical="center"/>
    </xf>
    <xf numFmtId="0" fontId="5" fillId="7" borderId="46" xfId="6" applyFont="1" applyFill="1" applyBorder="1" applyAlignment="1" applyProtection="1">
      <alignment horizontal="right" vertical="center"/>
      <protection locked="0"/>
    </xf>
    <xf numFmtId="0" fontId="5" fillId="7" borderId="10" xfId="6" applyFont="1" applyFill="1" applyBorder="1" applyAlignment="1" applyProtection="1">
      <alignment horizontal="right" vertical="center"/>
      <protection locked="0"/>
    </xf>
    <xf numFmtId="0" fontId="5" fillId="7" borderId="47" xfId="6" applyFont="1" applyFill="1" applyBorder="1" applyAlignment="1" applyProtection="1">
      <alignment horizontal="right" vertical="center"/>
      <protection locked="0"/>
    </xf>
    <xf numFmtId="0" fontId="28" fillId="4" borderId="0" xfId="5" applyFont="1" applyFill="1" applyBorder="1" applyAlignment="1">
      <alignment vertical="top" wrapText="1"/>
    </xf>
    <xf numFmtId="0" fontId="28" fillId="4" borderId="0" xfId="5" applyFont="1" applyFill="1" applyBorder="1" applyAlignment="1">
      <alignment vertical="top"/>
    </xf>
    <xf numFmtId="0" fontId="28" fillId="4" borderId="0" xfId="5" applyFont="1" applyFill="1" applyBorder="1" applyProtection="1">
      <protection locked="0"/>
    </xf>
    <xf numFmtId="49" fontId="5" fillId="7" borderId="46" xfId="0" applyNumberFormat="1" applyFont="1" applyFill="1" applyBorder="1" applyAlignment="1" applyProtection="1">
      <alignment vertical="center"/>
      <protection locked="0"/>
    </xf>
    <xf numFmtId="49" fontId="5" fillId="7" borderId="10" xfId="0" applyNumberFormat="1" applyFont="1" applyFill="1" applyBorder="1" applyAlignment="1" applyProtection="1">
      <alignment vertical="center"/>
      <protection locked="0"/>
    </xf>
    <xf numFmtId="49" fontId="5" fillId="7" borderId="47" xfId="0" applyNumberFormat="1" applyFont="1" applyFill="1" applyBorder="1" applyAlignment="1" applyProtection="1">
      <alignment vertical="center"/>
      <protection locked="0"/>
    </xf>
    <xf numFmtId="0" fontId="6" fillId="4" borderId="45" xfId="5" applyFont="1" applyFill="1" applyBorder="1" applyAlignment="1">
      <alignment horizontal="center" vertical="center"/>
    </xf>
    <xf numFmtId="0" fontId="5" fillId="7" borderId="46" xfId="5" applyFont="1" applyFill="1" applyBorder="1" applyAlignment="1" applyProtection="1">
      <alignment horizontal="center" vertical="center"/>
      <protection locked="0"/>
    </xf>
    <xf numFmtId="0" fontId="5" fillId="7" borderId="47" xfId="5" applyFont="1" applyFill="1" applyBorder="1" applyAlignment="1" applyProtection="1">
      <alignment horizontal="center" vertical="center"/>
      <protection locked="0"/>
    </xf>
    <xf numFmtId="0" fontId="6" fillId="4" borderId="44" xfId="5" applyFont="1" applyFill="1" applyBorder="1" applyAlignment="1">
      <alignment horizontal="left" vertical="center"/>
    </xf>
    <xf numFmtId="0" fontId="6" fillId="4" borderId="0" xfId="5" applyFont="1" applyFill="1" applyBorder="1" applyAlignment="1">
      <alignment horizontal="left" vertical="center"/>
    </xf>
    <xf numFmtId="0" fontId="5" fillId="7" borderId="46" xfId="5" applyFont="1" applyFill="1" applyBorder="1" applyAlignment="1" applyProtection="1">
      <alignment vertical="center"/>
      <protection locked="0"/>
    </xf>
    <xf numFmtId="0" fontId="5" fillId="7" borderId="10" xfId="5" applyFont="1" applyFill="1" applyBorder="1" applyAlignment="1" applyProtection="1">
      <alignment vertical="center"/>
      <protection locked="0"/>
    </xf>
    <xf numFmtId="0" fontId="5" fillId="7" borderId="47" xfId="5" applyFont="1" applyFill="1" applyBorder="1" applyAlignment="1" applyProtection="1">
      <alignment vertical="center"/>
      <protection locked="0"/>
    </xf>
    <xf numFmtId="0" fontId="6" fillId="4" borderId="0" xfId="5" applyFont="1" applyFill="1" applyBorder="1" applyAlignment="1">
      <alignment vertical="top"/>
    </xf>
    <xf numFmtId="0" fontId="28" fillId="7" borderId="46" xfId="5" applyFont="1" applyFill="1" applyBorder="1" applyAlignment="1" applyProtection="1">
      <alignment vertical="center"/>
      <protection locked="0"/>
    </xf>
    <xf numFmtId="0" fontId="28" fillId="7" borderId="10" xfId="5" applyFont="1" applyFill="1" applyBorder="1" applyAlignment="1" applyProtection="1">
      <alignment vertical="center"/>
      <protection locked="0"/>
    </xf>
    <xf numFmtId="0" fontId="28" fillId="7" borderId="47" xfId="5" applyFont="1" applyFill="1" applyBorder="1" applyAlignment="1" applyProtection="1">
      <alignment vertical="center"/>
      <protection locked="0"/>
    </xf>
    <xf numFmtId="0" fontId="6" fillId="4" borderId="11" xfId="5" applyFont="1" applyFill="1" applyBorder="1" applyAlignment="1">
      <alignment horizontal="left" vertical="center" wrapText="1"/>
    </xf>
    <xf numFmtId="0" fontId="6" fillId="4" borderId="50" xfId="5" applyFont="1" applyFill="1" applyBorder="1" applyAlignment="1">
      <alignment horizontal="left" vertical="center" wrapText="1"/>
    </xf>
    <xf numFmtId="0" fontId="28" fillId="7" borderId="46" xfId="0" applyFont="1" applyFill="1" applyBorder="1" applyAlignment="1" applyProtection="1">
      <alignment vertical="center"/>
      <protection locked="0"/>
    </xf>
    <xf numFmtId="0" fontId="28" fillId="7" borderId="10" xfId="0" applyFont="1" applyFill="1" applyBorder="1" applyAlignment="1" applyProtection="1">
      <alignment vertical="center"/>
      <protection locked="0"/>
    </xf>
    <xf numFmtId="0" fontId="28" fillId="7" borderId="47" xfId="0" applyFont="1" applyFill="1" applyBorder="1" applyAlignment="1" applyProtection="1">
      <alignment vertical="center"/>
      <protection locked="0"/>
    </xf>
    <xf numFmtId="0" fontId="3" fillId="0" borderId="42" xfId="0" applyFont="1" applyBorder="1" applyAlignment="1" applyProtection="1">
      <alignment vertical="center" wrapText="1"/>
    </xf>
    <xf numFmtId="0" fontId="8" fillId="6" borderId="42" xfId="0" applyFont="1" applyFill="1" applyBorder="1" applyAlignment="1" applyProtection="1">
      <alignment vertical="center" wrapText="1"/>
    </xf>
    <xf numFmtId="0" fontId="3" fillId="6" borderId="42" xfId="0" applyFont="1" applyFill="1" applyBorder="1" applyAlignment="1" applyProtection="1">
      <alignment vertical="center" wrapText="1"/>
    </xf>
    <xf numFmtId="0" fontId="8" fillId="0" borderId="42" xfId="0" applyFont="1" applyBorder="1" applyAlignment="1" applyProtection="1">
      <alignment vertical="center" wrapText="1"/>
    </xf>
    <xf numFmtId="0" fontId="11" fillId="0" borderId="0" xfId="0" applyFont="1" applyFill="1" applyBorder="1" applyAlignment="1" applyProtection="1">
      <alignment horizontal="center" vertical="center" wrapText="1"/>
    </xf>
    <xf numFmtId="0" fontId="0" fillId="0" borderId="0" xfId="0" applyAlignment="1" applyProtection="1"/>
    <xf numFmtId="0" fontId="10"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8" fillId="2"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3" fontId="8" fillId="2" borderId="42" xfId="0"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42" xfId="0" applyFont="1" applyFill="1" applyBorder="1" applyAlignment="1" applyProtection="1">
      <alignment vertical="center" wrapText="1"/>
    </xf>
    <xf numFmtId="0" fontId="20" fillId="3" borderId="42" xfId="0" applyFont="1" applyFill="1" applyBorder="1" applyAlignment="1" applyProtection="1">
      <alignment horizontal="left" vertical="center" wrapText="1"/>
    </xf>
    <xf numFmtId="0" fontId="21" fillId="3" borderId="42" xfId="0" applyFont="1" applyFill="1" applyBorder="1" applyAlignment="1" applyProtection="1">
      <alignment vertical="center"/>
    </xf>
    <xf numFmtId="0" fontId="17" fillId="3" borderId="42" xfId="0" applyFont="1" applyFill="1" applyBorder="1" applyAlignment="1" applyProtection="1">
      <alignment horizontal="left" vertical="center" wrapText="1"/>
    </xf>
    <xf numFmtId="0" fontId="18" fillId="3" borderId="42"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6" fillId="4" borderId="10" xfId="0" applyFont="1" applyFill="1" applyBorder="1" applyAlignment="1" applyProtection="1">
      <alignment horizontal="right" vertical="center"/>
    </xf>
    <xf numFmtId="0" fontId="0" fillId="0" borderId="10" xfId="0" applyBorder="1" applyAlignment="1" applyProtection="1"/>
    <xf numFmtId="0" fontId="8"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8"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3" fillId="0" borderId="27" xfId="0" applyFont="1" applyFill="1" applyBorder="1" applyAlignment="1" applyProtection="1">
      <alignment vertical="center" wrapText="1"/>
    </xf>
    <xf numFmtId="0" fontId="8"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8" fillId="6" borderId="26" xfId="0" applyFont="1" applyFill="1" applyBorder="1" applyAlignment="1" applyProtection="1">
      <alignment vertical="center" wrapText="1"/>
    </xf>
    <xf numFmtId="0" fontId="3" fillId="6" borderId="26" xfId="0" applyFont="1" applyFill="1" applyBorder="1" applyAlignment="1" applyProtection="1">
      <alignment vertical="center" wrapText="1"/>
    </xf>
    <xf numFmtId="0" fontId="8" fillId="6" borderId="27"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8" fillId="0" borderId="27" xfId="0" applyFont="1" applyFill="1" applyBorder="1" applyAlignment="1" applyProtection="1">
      <alignment vertical="center" wrapText="1"/>
    </xf>
    <xf numFmtId="0" fontId="3" fillId="0" borderId="27" xfId="0" applyFont="1" applyBorder="1" applyAlignment="1" applyProtection="1">
      <alignment vertical="center" wrapText="1"/>
    </xf>
    <xf numFmtId="0" fontId="22" fillId="0" borderId="27" xfId="0" applyFont="1" applyFill="1" applyBorder="1" applyAlignment="1" applyProtection="1">
      <alignment vertical="center" wrapText="1"/>
    </xf>
    <xf numFmtId="0" fontId="8" fillId="0" borderId="31" xfId="0" applyFont="1" applyBorder="1" applyAlignment="1" applyProtection="1">
      <alignment vertical="center" wrapText="1"/>
    </xf>
    <xf numFmtId="0" fontId="3" fillId="0" borderId="31" xfId="0" applyFont="1" applyBorder="1" applyAlignment="1" applyProtection="1">
      <alignment vertical="center" wrapText="1"/>
    </xf>
    <xf numFmtId="0" fontId="8" fillId="0" borderId="42" xfId="0" applyFont="1" applyFill="1" applyBorder="1" applyAlignment="1" applyProtection="1">
      <alignment vertical="center" wrapText="1"/>
    </xf>
    <xf numFmtId="0" fontId="22" fillId="0" borderId="42" xfId="0" applyFont="1" applyFill="1" applyBorder="1" applyAlignment="1" applyProtection="1">
      <alignment vertical="center" wrapText="1"/>
    </xf>
    <xf numFmtId="0" fontId="3" fillId="0" borderId="37" xfId="0" applyFont="1" applyFill="1" applyBorder="1" applyAlignment="1" applyProtection="1">
      <alignment vertical="center" wrapText="1"/>
    </xf>
    <xf numFmtId="0" fontId="3" fillId="0" borderId="37" xfId="0" applyFont="1" applyBorder="1" applyAlignment="1" applyProtection="1">
      <alignment wrapText="1"/>
    </xf>
    <xf numFmtId="0" fontId="3" fillId="6" borderId="38" xfId="0" applyFont="1" applyFill="1" applyBorder="1" applyAlignment="1" applyProtection="1">
      <alignment vertical="center" wrapText="1"/>
    </xf>
    <xf numFmtId="0" fontId="3" fillId="6" borderId="38" xfId="0" applyFont="1" applyFill="1" applyBorder="1" applyAlignment="1" applyProtection="1">
      <alignment wrapText="1"/>
    </xf>
    <xf numFmtId="0" fontId="3" fillId="4" borderId="10" xfId="0" applyFont="1" applyFill="1" applyBorder="1" applyAlignment="1" applyProtection="1">
      <alignment horizontal="right"/>
      <protection locked="0"/>
    </xf>
    <xf numFmtId="0" fontId="0" fillId="0" borderId="10" xfId="0" applyBorder="1" applyAlignment="1" applyProtection="1">
      <protection locked="0"/>
    </xf>
    <xf numFmtId="0" fontId="5"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8" fillId="2" borderId="39" xfId="0" applyFont="1" applyFill="1" applyBorder="1" applyAlignment="1" applyProtection="1">
      <alignment horizontal="center" vertical="center" wrapText="1"/>
    </xf>
    <xf numFmtId="0" fontId="0" fillId="0" borderId="40" xfId="0" applyBorder="1" applyAlignment="1" applyProtection="1">
      <alignment horizontal="center" vertical="center" wrapText="1"/>
    </xf>
    <xf numFmtId="0" fontId="0" fillId="0" borderId="41" xfId="0" applyBorder="1" applyAlignment="1" applyProtection="1">
      <alignment horizontal="center" vertical="center" wrapText="1"/>
    </xf>
    <xf numFmtId="0" fontId="3" fillId="0" borderId="37" xfId="0" applyFont="1" applyBorder="1" applyAlignment="1" applyProtection="1">
      <alignment vertical="center" wrapText="1"/>
    </xf>
    <xf numFmtId="0" fontId="8" fillId="6" borderId="36" xfId="0" applyFont="1" applyFill="1" applyBorder="1" applyAlignment="1" applyProtection="1">
      <alignment vertical="center" wrapText="1"/>
    </xf>
    <xf numFmtId="0" fontId="3" fillId="6" borderId="36" xfId="0" applyFont="1" applyFill="1" applyBorder="1" applyAlignment="1" applyProtection="1">
      <alignment vertical="center" wrapText="1"/>
    </xf>
    <xf numFmtId="0" fontId="8" fillId="6" borderId="37" xfId="0" applyFont="1" applyFill="1" applyBorder="1" applyAlignment="1" applyProtection="1">
      <alignment vertical="center" wrapText="1"/>
    </xf>
    <xf numFmtId="0" fontId="3" fillId="6" borderId="37" xfId="0" applyFont="1" applyFill="1" applyBorder="1" applyAlignment="1" applyProtection="1">
      <alignment vertical="center" wrapText="1"/>
    </xf>
    <xf numFmtId="0" fontId="3" fillId="6" borderId="37" xfId="0" applyFont="1" applyFill="1" applyBorder="1" applyAlignment="1" applyProtection="1">
      <alignment wrapText="1"/>
    </xf>
    <xf numFmtId="0" fontId="8" fillId="0" borderId="37" xfId="0" applyFont="1" applyFill="1" applyBorder="1" applyAlignment="1" applyProtection="1">
      <alignment vertical="center" wrapText="1"/>
    </xf>
    <xf numFmtId="4" fontId="14" fillId="0" borderId="42" xfId="0" applyNumberFormat="1" applyFont="1" applyFill="1" applyBorder="1" applyAlignment="1" applyProtection="1">
      <alignment horizontal="left" vertical="center" wrapText="1"/>
    </xf>
    <xf numFmtId="4" fontId="13" fillId="6" borderId="42" xfId="0" applyNumberFormat="1" applyFont="1" applyFill="1" applyBorder="1" applyAlignment="1" applyProtection="1">
      <alignment horizontal="left" vertical="center" wrapText="1"/>
    </xf>
    <xf numFmtId="4" fontId="14" fillId="6" borderId="42" xfId="0" applyNumberFormat="1" applyFont="1" applyFill="1" applyBorder="1" applyAlignment="1" applyProtection="1">
      <alignment horizontal="left" vertical="center" wrapText="1"/>
    </xf>
    <xf numFmtId="4" fontId="13" fillId="0" borderId="42" xfId="0" applyNumberFormat="1" applyFont="1" applyFill="1" applyBorder="1" applyAlignment="1" applyProtection="1">
      <alignment horizontal="left" vertical="center" wrapText="1"/>
    </xf>
    <xf numFmtId="4" fontId="5" fillId="2" borderId="42" xfId="0" applyNumberFormat="1" applyFont="1" applyFill="1" applyBorder="1" applyAlignment="1" applyProtection="1">
      <alignment horizontal="center" vertical="center" wrapText="1"/>
    </xf>
    <xf numFmtId="1" fontId="5" fillId="2" borderId="42"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wrapText="1"/>
    </xf>
    <xf numFmtId="0" fontId="12" fillId="0" borderId="0"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0" xfId="0" applyFont="1" applyAlignment="1" applyProtection="1">
      <alignment wrapText="1"/>
    </xf>
    <xf numFmtId="0" fontId="15" fillId="0" borderId="0" xfId="0" applyFont="1" applyBorder="1" applyAlignment="1" applyProtection="1">
      <alignment wrapText="1"/>
    </xf>
    <xf numFmtId="3" fontId="3" fillId="4" borderId="10" xfId="0" applyNumberFormat="1" applyFont="1" applyFill="1" applyBorder="1" applyAlignment="1" applyProtection="1">
      <alignment horizontal="right" vertical="center"/>
    </xf>
    <xf numFmtId="0" fontId="3" fillId="0" borderId="0" xfId="0" applyFont="1" applyAlignment="1">
      <alignment horizontal="left" vertical="top" wrapText="1"/>
    </xf>
    <xf numFmtId="0" fontId="3" fillId="0" borderId="0" xfId="0" applyFont="1" applyAlignment="1">
      <alignment horizontal="left" vertical="top"/>
    </xf>
  </cellXfs>
  <cellStyles count="7">
    <cellStyle name="Normal" xfId="0" builtinId="0"/>
    <cellStyle name="Normal 12" xfId="1" xr:uid="{00000000-0005-0000-0000-000001000000}"/>
    <cellStyle name="Normal 2" xfId="2" xr:uid="{00000000-0005-0000-0000-000002000000}"/>
    <cellStyle name="Normal 3" xfId="5" xr:uid="{00000000-0005-0000-0000-000003000000}"/>
    <cellStyle name="Normal 3 2" xfId="6" xr:uid="{96E49864-4D69-4686-82DC-0FAA94086639}"/>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showGridLines="0" tabSelected="1" zoomScale="80" zoomScaleNormal="80" workbookViewId="0">
      <selection activeCell="N27" sqref="N27"/>
    </sheetView>
  </sheetViews>
  <sheetFormatPr defaultColWidth="9.109375" defaultRowHeight="14.4" x14ac:dyDescent="0.3"/>
  <cols>
    <col min="1" max="3" width="9.109375" style="70"/>
    <col min="4" max="4" width="18.109375" style="70" customWidth="1"/>
    <col min="5" max="8" width="9.109375" style="70"/>
    <col min="9" max="9" width="20" style="70" customWidth="1"/>
    <col min="10" max="16384" width="9.109375" style="70"/>
  </cols>
  <sheetData>
    <row r="1" spans="1:10" ht="15.6" x14ac:dyDescent="0.3">
      <c r="A1" s="138" t="s">
        <v>0</v>
      </c>
      <c r="B1" s="139"/>
      <c r="C1" s="139"/>
      <c r="D1" s="68"/>
      <c r="E1" s="68"/>
      <c r="F1" s="68"/>
      <c r="G1" s="68"/>
      <c r="H1" s="68"/>
      <c r="I1" s="68"/>
      <c r="J1" s="69"/>
    </row>
    <row r="2" spans="1:10" ht="14.4" customHeight="1" x14ac:dyDescent="0.3">
      <c r="A2" s="140" t="s">
        <v>1</v>
      </c>
      <c r="B2" s="141"/>
      <c r="C2" s="141"/>
      <c r="D2" s="141"/>
      <c r="E2" s="141"/>
      <c r="F2" s="141"/>
      <c r="G2" s="141"/>
      <c r="H2" s="141"/>
      <c r="I2" s="141"/>
      <c r="J2" s="142"/>
    </row>
    <row r="3" spans="1:10" x14ac:dyDescent="0.3">
      <c r="A3" s="71"/>
      <c r="B3" s="72"/>
      <c r="C3" s="72"/>
      <c r="D3" s="72"/>
      <c r="E3" s="72"/>
      <c r="F3" s="72"/>
      <c r="G3" s="72"/>
      <c r="H3" s="72"/>
      <c r="I3" s="72"/>
      <c r="J3" s="73"/>
    </row>
    <row r="4" spans="1:10" ht="33.6" customHeight="1" x14ac:dyDescent="0.3">
      <c r="A4" s="143" t="s">
        <v>2</v>
      </c>
      <c r="B4" s="144"/>
      <c r="C4" s="144"/>
      <c r="D4" s="144"/>
      <c r="E4" s="145">
        <v>44562</v>
      </c>
      <c r="F4" s="146"/>
      <c r="G4" s="74" t="s">
        <v>3</v>
      </c>
      <c r="H4" s="145">
        <v>44834</v>
      </c>
      <c r="I4" s="146"/>
      <c r="J4" s="75"/>
    </row>
    <row r="5" spans="1:10" s="76" customFormat="1" ht="10.199999999999999" customHeight="1" x14ac:dyDescent="0.3">
      <c r="A5" s="147"/>
      <c r="B5" s="148"/>
      <c r="C5" s="148"/>
      <c r="D5" s="148"/>
      <c r="E5" s="148"/>
      <c r="F5" s="148"/>
      <c r="G5" s="148"/>
      <c r="H5" s="148"/>
      <c r="I5" s="148"/>
      <c r="J5" s="149"/>
    </row>
    <row r="6" spans="1:10" ht="20.399999999999999" customHeight="1" x14ac:dyDescent="0.3">
      <c r="A6" s="77"/>
      <c r="B6" s="78" t="s">
        <v>4</v>
      </c>
      <c r="C6" s="79"/>
      <c r="D6" s="79"/>
      <c r="E6" s="85">
        <v>2022</v>
      </c>
      <c r="F6" s="80"/>
      <c r="G6" s="74"/>
      <c r="H6" s="80"/>
      <c r="I6" s="81"/>
      <c r="J6" s="82"/>
    </row>
    <row r="7" spans="1:10" s="84" customFormat="1" ht="10.95" customHeight="1" x14ac:dyDescent="0.3">
      <c r="A7" s="77"/>
      <c r="B7" s="79"/>
      <c r="C7" s="79"/>
      <c r="D7" s="79"/>
      <c r="E7" s="83"/>
      <c r="F7" s="83"/>
      <c r="G7" s="74"/>
      <c r="H7" s="80"/>
      <c r="I7" s="81"/>
      <c r="J7" s="82"/>
    </row>
    <row r="8" spans="1:10" ht="20.399999999999999" customHeight="1" x14ac:dyDescent="0.3">
      <c r="A8" s="77"/>
      <c r="B8" s="78" t="s">
        <v>5</v>
      </c>
      <c r="C8" s="79"/>
      <c r="D8" s="79"/>
      <c r="E8" s="85">
        <v>3</v>
      </c>
      <c r="F8" s="80"/>
      <c r="G8" s="74"/>
      <c r="H8" s="80"/>
      <c r="I8" s="81"/>
      <c r="J8" s="82"/>
    </row>
    <row r="9" spans="1:10" s="84" customFormat="1" ht="10.95" customHeight="1" x14ac:dyDescent="0.3">
      <c r="A9" s="77"/>
      <c r="B9" s="79"/>
      <c r="C9" s="79"/>
      <c r="D9" s="79"/>
      <c r="E9" s="83"/>
      <c r="F9" s="83"/>
      <c r="G9" s="74"/>
      <c r="H9" s="83"/>
      <c r="I9" s="86"/>
      <c r="J9" s="82"/>
    </row>
    <row r="10" spans="1:10" ht="37.950000000000003" customHeight="1" x14ac:dyDescent="0.3">
      <c r="A10" s="157" t="s">
        <v>6</v>
      </c>
      <c r="B10" s="158"/>
      <c r="C10" s="158"/>
      <c r="D10" s="158"/>
      <c r="E10" s="158"/>
      <c r="F10" s="158"/>
      <c r="G10" s="158"/>
      <c r="H10" s="158"/>
      <c r="I10" s="158"/>
      <c r="J10" s="87"/>
    </row>
    <row r="11" spans="1:10" ht="24.6" customHeight="1" x14ac:dyDescent="0.3">
      <c r="A11" s="159" t="s">
        <v>7</v>
      </c>
      <c r="B11" s="160"/>
      <c r="C11" s="152" t="s">
        <v>484</v>
      </c>
      <c r="D11" s="153"/>
      <c r="E11" s="88"/>
      <c r="F11" s="161" t="s">
        <v>8</v>
      </c>
      <c r="G11" s="151"/>
      <c r="H11" s="162" t="s">
        <v>485</v>
      </c>
      <c r="I11" s="163"/>
      <c r="J11" s="89"/>
    </row>
    <row r="12" spans="1:10" ht="14.4" customHeight="1" x14ac:dyDescent="0.3">
      <c r="A12" s="90"/>
      <c r="B12" s="91"/>
      <c r="C12" s="91"/>
      <c r="D12" s="91"/>
      <c r="E12" s="155"/>
      <c r="F12" s="155"/>
      <c r="G12" s="155"/>
      <c r="H12" s="155"/>
      <c r="I12" s="92"/>
      <c r="J12" s="89"/>
    </row>
    <row r="13" spans="1:10" ht="21" customHeight="1" x14ac:dyDescent="0.3">
      <c r="A13" s="150" t="s">
        <v>9</v>
      </c>
      <c r="B13" s="151"/>
      <c r="C13" s="152" t="s">
        <v>486</v>
      </c>
      <c r="D13" s="153"/>
      <c r="E13" s="154"/>
      <c r="F13" s="155"/>
      <c r="G13" s="155"/>
      <c r="H13" s="155"/>
      <c r="I13" s="92"/>
      <c r="J13" s="89"/>
    </row>
    <row r="14" spans="1:10" ht="10.95" customHeight="1" x14ac:dyDescent="0.3">
      <c r="A14" s="88"/>
      <c r="B14" s="92"/>
      <c r="C14" s="91"/>
      <c r="D14" s="91"/>
      <c r="E14" s="156"/>
      <c r="F14" s="156"/>
      <c r="G14" s="156"/>
      <c r="H14" s="156"/>
      <c r="I14" s="91"/>
      <c r="J14" s="93"/>
    </row>
    <row r="15" spans="1:10" ht="22.95" customHeight="1" x14ac:dyDescent="0.3">
      <c r="A15" s="150" t="s">
        <v>10</v>
      </c>
      <c r="B15" s="151"/>
      <c r="C15" s="152" t="s">
        <v>487</v>
      </c>
      <c r="D15" s="153"/>
      <c r="E15" s="172"/>
      <c r="F15" s="173"/>
      <c r="G15" s="94" t="s">
        <v>11</v>
      </c>
      <c r="H15" s="164" t="s">
        <v>488</v>
      </c>
      <c r="I15" s="165"/>
      <c r="J15" s="95"/>
    </row>
    <row r="16" spans="1:10" ht="10.95" customHeight="1" x14ac:dyDescent="0.3">
      <c r="A16" s="88"/>
      <c r="B16" s="92"/>
      <c r="C16" s="91"/>
      <c r="D16" s="91"/>
      <c r="E16" s="156"/>
      <c r="F16" s="156"/>
      <c r="G16" s="156"/>
      <c r="H16" s="156"/>
      <c r="I16" s="91"/>
      <c r="J16" s="93"/>
    </row>
    <row r="17" spans="1:10" ht="22.95" customHeight="1" x14ac:dyDescent="0.3">
      <c r="A17" s="96"/>
      <c r="B17" s="94" t="s">
        <v>12</v>
      </c>
      <c r="C17" s="164">
        <v>199</v>
      </c>
      <c r="D17" s="165"/>
      <c r="E17" s="97"/>
      <c r="F17" s="97"/>
      <c r="G17" s="97"/>
      <c r="H17" s="97"/>
      <c r="I17" s="97"/>
      <c r="J17" s="95"/>
    </row>
    <row r="18" spans="1:10" x14ac:dyDescent="0.3">
      <c r="A18" s="166"/>
      <c r="B18" s="167"/>
      <c r="C18" s="156"/>
      <c r="D18" s="156"/>
      <c r="E18" s="156"/>
      <c r="F18" s="156"/>
      <c r="G18" s="156"/>
      <c r="H18" s="156"/>
      <c r="I18" s="91"/>
      <c r="J18" s="93"/>
    </row>
    <row r="19" spans="1:10" x14ac:dyDescent="0.3">
      <c r="A19" s="159" t="s">
        <v>13</v>
      </c>
      <c r="B19" s="168"/>
      <c r="C19" s="169" t="s">
        <v>489</v>
      </c>
      <c r="D19" s="170"/>
      <c r="E19" s="170"/>
      <c r="F19" s="170"/>
      <c r="G19" s="170"/>
      <c r="H19" s="170"/>
      <c r="I19" s="170"/>
      <c r="J19" s="171"/>
    </row>
    <row r="20" spans="1:10" x14ac:dyDescent="0.3">
      <c r="A20" s="90"/>
      <c r="B20" s="91"/>
      <c r="C20" s="98"/>
      <c r="D20" s="91"/>
      <c r="E20" s="156"/>
      <c r="F20" s="156"/>
      <c r="G20" s="156"/>
      <c r="H20" s="156"/>
      <c r="I20" s="91"/>
      <c r="J20" s="93"/>
    </row>
    <row r="21" spans="1:10" x14ac:dyDescent="0.3">
      <c r="A21" s="159" t="s">
        <v>14</v>
      </c>
      <c r="B21" s="168"/>
      <c r="C21" s="162" t="s">
        <v>490</v>
      </c>
      <c r="D21" s="163"/>
      <c r="E21" s="156"/>
      <c r="F21" s="156"/>
      <c r="G21" s="169" t="s">
        <v>491</v>
      </c>
      <c r="H21" s="170"/>
      <c r="I21" s="170"/>
      <c r="J21" s="171"/>
    </row>
    <row r="22" spans="1:10" x14ac:dyDescent="0.3">
      <c r="A22" s="90"/>
      <c r="B22" s="91"/>
      <c r="C22" s="91"/>
      <c r="D22" s="91"/>
      <c r="E22" s="156"/>
      <c r="F22" s="156"/>
      <c r="G22" s="156"/>
      <c r="H22" s="156"/>
      <c r="I22" s="91"/>
      <c r="J22" s="93"/>
    </row>
    <row r="23" spans="1:10" x14ac:dyDescent="0.3">
      <c r="A23" s="159" t="s">
        <v>15</v>
      </c>
      <c r="B23" s="168"/>
      <c r="C23" s="169" t="s">
        <v>492</v>
      </c>
      <c r="D23" s="170"/>
      <c r="E23" s="170"/>
      <c r="F23" s="170"/>
      <c r="G23" s="170"/>
      <c r="H23" s="170"/>
      <c r="I23" s="170"/>
      <c r="J23" s="171"/>
    </row>
    <row r="24" spans="1:10" x14ac:dyDescent="0.3">
      <c r="A24" s="90"/>
      <c r="B24" s="91"/>
      <c r="C24" s="91"/>
      <c r="D24" s="91"/>
      <c r="E24" s="156"/>
      <c r="F24" s="156"/>
      <c r="G24" s="156"/>
      <c r="H24" s="156"/>
      <c r="I24" s="91"/>
      <c r="J24" s="93"/>
    </row>
    <row r="25" spans="1:10" x14ac:dyDescent="0.3">
      <c r="A25" s="159" t="s">
        <v>16</v>
      </c>
      <c r="B25" s="168"/>
      <c r="C25" s="175" t="s">
        <v>493</v>
      </c>
      <c r="D25" s="176"/>
      <c r="E25" s="176"/>
      <c r="F25" s="176"/>
      <c r="G25" s="176"/>
      <c r="H25" s="176"/>
      <c r="I25" s="176"/>
      <c r="J25" s="177"/>
    </row>
    <row r="26" spans="1:10" x14ac:dyDescent="0.3">
      <c r="A26" s="90"/>
      <c r="B26" s="91"/>
      <c r="C26" s="98"/>
      <c r="D26" s="91"/>
      <c r="E26" s="156"/>
      <c r="F26" s="156"/>
      <c r="G26" s="156"/>
      <c r="H26" s="156"/>
      <c r="I26" s="91"/>
      <c r="J26" s="93"/>
    </row>
    <row r="27" spans="1:10" x14ac:dyDescent="0.3">
      <c r="A27" s="159" t="s">
        <v>17</v>
      </c>
      <c r="B27" s="168"/>
      <c r="C27" s="178" t="s">
        <v>494</v>
      </c>
      <c r="D27" s="179"/>
      <c r="E27" s="179"/>
      <c r="F27" s="179"/>
      <c r="G27" s="179"/>
      <c r="H27" s="179"/>
      <c r="I27" s="179"/>
      <c r="J27" s="180"/>
    </row>
    <row r="28" spans="1:10" ht="13.95" customHeight="1" x14ac:dyDescent="0.3">
      <c r="A28" s="90"/>
      <c r="B28" s="91"/>
      <c r="C28" s="98"/>
      <c r="D28" s="91"/>
      <c r="E28" s="156"/>
      <c r="F28" s="156"/>
      <c r="G28" s="156"/>
      <c r="H28" s="156"/>
      <c r="I28" s="91"/>
      <c r="J28" s="93"/>
    </row>
    <row r="29" spans="1:10" ht="22.95" customHeight="1" x14ac:dyDescent="0.3">
      <c r="A29" s="150" t="s">
        <v>18</v>
      </c>
      <c r="B29" s="168"/>
      <c r="C29" s="99">
        <v>3733</v>
      </c>
      <c r="D29" s="100"/>
      <c r="E29" s="174"/>
      <c r="F29" s="174"/>
      <c r="G29" s="174"/>
      <c r="H29" s="174"/>
      <c r="I29" s="101"/>
      <c r="J29" s="102"/>
    </row>
    <row r="30" spans="1:10" x14ac:dyDescent="0.3">
      <c r="A30" s="90"/>
      <c r="B30" s="91"/>
      <c r="C30" s="91"/>
      <c r="D30" s="91"/>
      <c r="E30" s="156"/>
      <c r="F30" s="156"/>
      <c r="G30" s="156"/>
      <c r="H30" s="156"/>
      <c r="I30" s="101"/>
      <c r="J30" s="102"/>
    </row>
    <row r="31" spans="1:10" x14ac:dyDescent="0.3">
      <c r="A31" s="159" t="s">
        <v>19</v>
      </c>
      <c r="B31" s="168"/>
      <c r="C31" s="114" t="s">
        <v>495</v>
      </c>
      <c r="D31" s="181" t="s">
        <v>20</v>
      </c>
      <c r="E31" s="182"/>
      <c r="F31" s="182"/>
      <c r="G31" s="182"/>
      <c r="H31" s="103"/>
      <c r="I31" s="104" t="s">
        <v>21</v>
      </c>
      <c r="J31" s="105" t="s">
        <v>22</v>
      </c>
    </row>
    <row r="32" spans="1:10" x14ac:dyDescent="0.3">
      <c r="A32" s="159"/>
      <c r="B32" s="168"/>
      <c r="C32" s="106"/>
      <c r="D32" s="74"/>
      <c r="E32" s="173"/>
      <c r="F32" s="173"/>
      <c r="G32" s="173"/>
      <c r="H32" s="173"/>
      <c r="I32" s="101"/>
      <c r="J32" s="102"/>
    </row>
    <row r="33" spans="1:10" x14ac:dyDescent="0.3">
      <c r="A33" s="159" t="s">
        <v>23</v>
      </c>
      <c r="B33" s="168"/>
      <c r="C33" s="99" t="s">
        <v>496</v>
      </c>
      <c r="D33" s="181" t="s">
        <v>24</v>
      </c>
      <c r="E33" s="182"/>
      <c r="F33" s="182"/>
      <c r="G33" s="182"/>
      <c r="H33" s="97"/>
      <c r="I33" s="104" t="s">
        <v>25</v>
      </c>
      <c r="J33" s="105" t="s">
        <v>26</v>
      </c>
    </row>
    <row r="34" spans="1:10" x14ac:dyDescent="0.3">
      <c r="A34" s="90"/>
      <c r="B34" s="91"/>
      <c r="C34" s="91"/>
      <c r="D34" s="91"/>
      <c r="E34" s="156"/>
      <c r="F34" s="156"/>
      <c r="G34" s="156"/>
      <c r="H34" s="156"/>
      <c r="I34" s="91"/>
      <c r="J34" s="93"/>
    </row>
    <row r="35" spans="1:10" x14ac:dyDescent="0.3">
      <c r="A35" s="181" t="s">
        <v>27</v>
      </c>
      <c r="B35" s="182"/>
      <c r="C35" s="182"/>
      <c r="D35" s="182"/>
      <c r="E35" s="182" t="s">
        <v>28</v>
      </c>
      <c r="F35" s="182"/>
      <c r="G35" s="182"/>
      <c r="H35" s="182"/>
      <c r="I35" s="182"/>
      <c r="J35" s="107" t="s">
        <v>29</v>
      </c>
    </row>
    <row r="36" spans="1:10" x14ac:dyDescent="0.3">
      <c r="A36" s="90"/>
      <c r="B36" s="91"/>
      <c r="C36" s="91"/>
      <c r="D36" s="91"/>
      <c r="E36" s="156"/>
      <c r="F36" s="156"/>
      <c r="G36" s="156"/>
      <c r="H36" s="156"/>
      <c r="I36" s="91"/>
      <c r="J36" s="102"/>
    </row>
    <row r="37" spans="1:10" x14ac:dyDescent="0.3">
      <c r="A37" s="183" t="s">
        <v>497</v>
      </c>
      <c r="B37" s="184"/>
      <c r="C37" s="184"/>
      <c r="D37" s="184"/>
      <c r="E37" s="183" t="s">
        <v>491</v>
      </c>
      <c r="F37" s="184"/>
      <c r="G37" s="184"/>
      <c r="H37" s="184"/>
      <c r="I37" s="185"/>
      <c r="J37" s="123" t="s">
        <v>498</v>
      </c>
    </row>
    <row r="38" spans="1:10" x14ac:dyDescent="0.3">
      <c r="A38" s="90"/>
      <c r="B38" s="91"/>
      <c r="C38" s="98"/>
      <c r="D38" s="186"/>
      <c r="E38" s="186"/>
      <c r="F38" s="186"/>
      <c r="G38" s="186"/>
      <c r="H38" s="186"/>
      <c r="I38" s="186"/>
      <c r="J38" s="93"/>
    </row>
    <row r="39" spans="1:10" x14ac:dyDescent="0.3">
      <c r="A39" s="183" t="s">
        <v>499</v>
      </c>
      <c r="B39" s="184"/>
      <c r="C39" s="184"/>
      <c r="D39" s="185"/>
      <c r="E39" s="183" t="s">
        <v>491</v>
      </c>
      <c r="F39" s="184"/>
      <c r="G39" s="184"/>
      <c r="H39" s="184"/>
      <c r="I39" s="185"/>
      <c r="J39" s="124" t="s">
        <v>500</v>
      </c>
    </row>
    <row r="40" spans="1:10" x14ac:dyDescent="0.3">
      <c r="A40" s="90"/>
      <c r="B40" s="91"/>
      <c r="C40" s="98"/>
      <c r="D40" s="108"/>
      <c r="E40" s="186"/>
      <c r="F40" s="186"/>
      <c r="G40" s="186"/>
      <c r="H40" s="186"/>
      <c r="I40" s="92"/>
      <c r="J40" s="93"/>
    </row>
    <row r="41" spans="1:10" x14ac:dyDescent="0.3">
      <c r="A41" s="183" t="s">
        <v>501</v>
      </c>
      <c r="B41" s="184"/>
      <c r="C41" s="184"/>
      <c r="D41" s="185"/>
      <c r="E41" s="183" t="s">
        <v>491</v>
      </c>
      <c r="F41" s="184"/>
      <c r="G41" s="184"/>
      <c r="H41" s="184"/>
      <c r="I41" s="185"/>
      <c r="J41" s="124" t="s">
        <v>502</v>
      </c>
    </row>
    <row r="42" spans="1:10" x14ac:dyDescent="0.3">
      <c r="A42" s="90"/>
      <c r="B42" s="91"/>
      <c r="C42" s="98"/>
      <c r="D42" s="108"/>
      <c r="E42" s="186"/>
      <c r="F42" s="186"/>
      <c r="G42" s="186"/>
      <c r="H42" s="186"/>
      <c r="I42" s="92"/>
      <c r="J42" s="93"/>
    </row>
    <row r="43" spans="1:10" x14ac:dyDescent="0.3">
      <c r="A43" s="183" t="s">
        <v>503</v>
      </c>
      <c r="B43" s="184"/>
      <c r="C43" s="184"/>
      <c r="D43" s="185"/>
      <c r="E43" s="183" t="s">
        <v>504</v>
      </c>
      <c r="F43" s="184"/>
      <c r="G43" s="184"/>
      <c r="H43" s="184"/>
      <c r="I43" s="185"/>
      <c r="J43" s="122">
        <v>20097647</v>
      </c>
    </row>
    <row r="44" spans="1:10" x14ac:dyDescent="0.3">
      <c r="A44" s="109"/>
      <c r="B44" s="98"/>
      <c r="C44" s="187"/>
      <c r="D44" s="187"/>
      <c r="E44" s="156"/>
      <c r="F44" s="156"/>
      <c r="G44" s="187"/>
      <c r="H44" s="187"/>
      <c r="I44" s="187"/>
      <c r="J44" s="93"/>
    </row>
    <row r="45" spans="1:10" x14ac:dyDescent="0.3">
      <c r="A45" s="183" t="s">
        <v>505</v>
      </c>
      <c r="B45" s="184"/>
      <c r="C45" s="184"/>
      <c r="D45" s="185"/>
      <c r="E45" s="183" t="s">
        <v>506</v>
      </c>
      <c r="F45" s="184"/>
      <c r="G45" s="184"/>
      <c r="H45" s="184"/>
      <c r="I45" s="185"/>
      <c r="J45" s="122">
        <v>7810318</v>
      </c>
    </row>
    <row r="46" spans="1:10" x14ac:dyDescent="0.3">
      <c r="A46" s="109"/>
      <c r="B46" s="98"/>
      <c r="C46" s="98"/>
      <c r="D46" s="91"/>
      <c r="E46" s="188"/>
      <c r="F46" s="188"/>
      <c r="G46" s="187"/>
      <c r="H46" s="187"/>
      <c r="I46" s="91"/>
      <c r="J46" s="93"/>
    </row>
    <row r="47" spans="1:10" x14ac:dyDescent="0.3">
      <c r="A47" s="183" t="s">
        <v>507</v>
      </c>
      <c r="B47" s="184"/>
      <c r="C47" s="184"/>
      <c r="D47" s="185"/>
      <c r="E47" s="183" t="s">
        <v>508</v>
      </c>
      <c r="F47" s="184"/>
      <c r="G47" s="184"/>
      <c r="H47" s="184"/>
      <c r="I47" s="185"/>
      <c r="J47" s="124" t="s">
        <v>509</v>
      </c>
    </row>
    <row r="48" spans="1:10" s="115" customFormat="1" x14ac:dyDescent="0.3">
      <c r="A48" s="116"/>
      <c r="B48" s="117"/>
      <c r="C48" s="117"/>
      <c r="D48" s="117"/>
      <c r="E48" s="117"/>
      <c r="F48" s="117"/>
      <c r="G48" s="117"/>
      <c r="H48" s="117"/>
      <c r="I48" s="117"/>
      <c r="J48" s="118"/>
    </row>
    <row r="49" spans="1:10" x14ac:dyDescent="0.3">
      <c r="A49" s="183" t="s">
        <v>510</v>
      </c>
      <c r="B49" s="184"/>
      <c r="C49" s="184"/>
      <c r="D49" s="185"/>
      <c r="E49" s="183" t="s">
        <v>508</v>
      </c>
      <c r="F49" s="184"/>
      <c r="G49" s="184"/>
      <c r="H49" s="184"/>
      <c r="I49" s="185"/>
      <c r="J49" s="124" t="s">
        <v>511</v>
      </c>
    </row>
    <row r="50" spans="1:10" s="115" customFormat="1" x14ac:dyDescent="0.3">
      <c r="A50" s="116"/>
      <c r="B50" s="117"/>
      <c r="C50" s="117"/>
      <c r="D50" s="117"/>
      <c r="E50" s="117"/>
      <c r="F50" s="117"/>
      <c r="G50" s="117"/>
      <c r="H50" s="117"/>
      <c r="I50" s="117"/>
      <c r="J50" s="118"/>
    </row>
    <row r="51" spans="1:10" x14ac:dyDescent="0.3">
      <c r="A51" s="183" t="s">
        <v>512</v>
      </c>
      <c r="B51" s="184"/>
      <c r="C51" s="184"/>
      <c r="D51" s="185"/>
      <c r="E51" s="183" t="s">
        <v>491</v>
      </c>
      <c r="F51" s="184"/>
      <c r="G51" s="184"/>
      <c r="H51" s="184"/>
      <c r="I51" s="185"/>
      <c r="J51" s="124" t="s">
        <v>513</v>
      </c>
    </row>
    <row r="52" spans="1:10" s="115" customFormat="1" x14ac:dyDescent="0.3">
      <c r="A52" s="116"/>
      <c r="B52" s="117"/>
      <c r="C52" s="117"/>
      <c r="D52" s="117"/>
      <c r="E52" s="117"/>
      <c r="F52" s="117"/>
      <c r="G52" s="117"/>
      <c r="H52" s="117"/>
      <c r="I52" s="117"/>
      <c r="J52" s="118"/>
    </row>
    <row r="53" spans="1:10" x14ac:dyDescent="0.3">
      <c r="A53" s="183" t="s">
        <v>514</v>
      </c>
      <c r="B53" s="184"/>
      <c r="C53" s="184"/>
      <c r="D53" s="185"/>
      <c r="E53" s="183" t="s">
        <v>491</v>
      </c>
      <c r="F53" s="184"/>
      <c r="G53" s="184"/>
      <c r="H53" s="184"/>
      <c r="I53" s="185"/>
      <c r="J53" s="124" t="s">
        <v>515</v>
      </c>
    </row>
    <row r="54" spans="1:10" x14ac:dyDescent="0.3">
      <c r="A54" s="119"/>
      <c r="B54" s="120"/>
      <c r="C54" s="120"/>
      <c r="D54" s="120"/>
      <c r="E54" s="120"/>
      <c r="F54" s="120"/>
      <c r="G54" s="120"/>
      <c r="H54" s="120"/>
      <c r="I54" s="120"/>
      <c r="J54" s="121"/>
    </row>
    <row r="55" spans="1:10" x14ac:dyDescent="0.3">
      <c r="A55" s="183" t="s">
        <v>516</v>
      </c>
      <c r="B55" s="184"/>
      <c r="C55" s="184"/>
      <c r="D55" s="185"/>
      <c r="E55" s="183" t="s">
        <v>491</v>
      </c>
      <c r="F55" s="184"/>
      <c r="G55" s="184"/>
      <c r="H55" s="184"/>
      <c r="I55" s="185"/>
      <c r="J55" s="124" t="s">
        <v>517</v>
      </c>
    </row>
    <row r="56" spans="1:10" s="115" customFormat="1" x14ac:dyDescent="0.3">
      <c r="A56" s="119"/>
      <c r="B56" s="120"/>
      <c r="C56" s="120"/>
      <c r="D56" s="120"/>
      <c r="E56" s="120"/>
      <c r="F56" s="120"/>
      <c r="G56" s="120"/>
      <c r="H56" s="120"/>
      <c r="I56" s="120"/>
      <c r="J56" s="121"/>
    </row>
    <row r="57" spans="1:10" x14ac:dyDescent="0.3">
      <c r="A57" s="183" t="s">
        <v>518</v>
      </c>
      <c r="B57" s="184"/>
      <c r="C57" s="184"/>
      <c r="D57" s="185"/>
      <c r="E57" s="183" t="s">
        <v>491</v>
      </c>
      <c r="F57" s="184"/>
      <c r="G57" s="184"/>
      <c r="H57" s="184"/>
      <c r="I57" s="185"/>
      <c r="J57" s="124" t="s">
        <v>519</v>
      </c>
    </row>
    <row r="58" spans="1:10" s="115" customFormat="1" x14ac:dyDescent="0.3">
      <c r="A58" s="119"/>
      <c r="B58" s="120"/>
      <c r="C58" s="120"/>
      <c r="D58" s="120"/>
      <c r="E58" s="120"/>
      <c r="F58" s="120"/>
      <c r="G58" s="120"/>
      <c r="H58" s="120"/>
      <c r="I58" s="120"/>
      <c r="J58" s="121"/>
    </row>
    <row r="59" spans="1:10" x14ac:dyDescent="0.3">
      <c r="A59" s="183" t="s">
        <v>520</v>
      </c>
      <c r="B59" s="184"/>
      <c r="C59" s="184"/>
      <c r="D59" s="185"/>
      <c r="E59" s="183" t="s">
        <v>491</v>
      </c>
      <c r="F59" s="184"/>
      <c r="G59" s="184"/>
      <c r="H59" s="184"/>
      <c r="I59" s="185"/>
      <c r="J59" s="124" t="s">
        <v>521</v>
      </c>
    </row>
    <row r="60" spans="1:10" s="115" customFormat="1" x14ac:dyDescent="0.3">
      <c r="A60" s="119"/>
      <c r="B60" s="120"/>
      <c r="C60" s="120"/>
      <c r="D60" s="120"/>
      <c r="E60" s="120"/>
      <c r="F60" s="120"/>
      <c r="G60" s="120"/>
      <c r="H60" s="120"/>
      <c r="I60" s="120"/>
      <c r="J60" s="121"/>
    </row>
    <row r="61" spans="1:10" x14ac:dyDescent="0.3">
      <c r="A61" s="183" t="s">
        <v>522</v>
      </c>
      <c r="B61" s="184"/>
      <c r="C61" s="184"/>
      <c r="D61" s="185"/>
      <c r="E61" s="183" t="s">
        <v>491</v>
      </c>
      <c r="F61" s="184"/>
      <c r="G61" s="184"/>
      <c r="H61" s="184"/>
      <c r="I61" s="185"/>
      <c r="J61" s="124" t="s">
        <v>523</v>
      </c>
    </row>
    <row r="62" spans="1:10" s="115" customFormat="1" x14ac:dyDescent="0.3">
      <c r="A62" s="119"/>
      <c r="B62" s="120"/>
      <c r="C62" s="120"/>
      <c r="D62" s="120"/>
      <c r="E62" s="120"/>
      <c r="F62" s="120"/>
      <c r="G62" s="120"/>
      <c r="H62" s="120"/>
      <c r="I62" s="120"/>
      <c r="J62" s="121"/>
    </row>
    <row r="63" spans="1:10" x14ac:dyDescent="0.3">
      <c r="A63" s="183" t="s">
        <v>524</v>
      </c>
      <c r="B63" s="184"/>
      <c r="C63" s="184"/>
      <c r="D63" s="185"/>
      <c r="E63" s="183" t="s">
        <v>525</v>
      </c>
      <c r="F63" s="184"/>
      <c r="G63" s="184"/>
      <c r="H63" s="184"/>
      <c r="I63" s="185"/>
      <c r="J63" s="124" t="s">
        <v>526</v>
      </c>
    </row>
    <row r="64" spans="1:10" s="115" customFormat="1" x14ac:dyDescent="0.3">
      <c r="A64" s="119"/>
      <c r="B64" s="120"/>
      <c r="C64" s="120"/>
      <c r="D64" s="120"/>
      <c r="E64" s="120"/>
      <c r="F64" s="120"/>
      <c r="G64" s="120"/>
      <c r="H64" s="120"/>
      <c r="I64" s="120"/>
      <c r="J64" s="121"/>
    </row>
    <row r="65" spans="1:10" x14ac:dyDescent="0.3">
      <c r="A65" s="183" t="s">
        <v>527</v>
      </c>
      <c r="B65" s="184"/>
      <c r="C65" s="184"/>
      <c r="D65" s="185"/>
      <c r="E65" s="183" t="s">
        <v>491</v>
      </c>
      <c r="F65" s="184"/>
      <c r="G65" s="184"/>
      <c r="H65" s="184"/>
      <c r="I65" s="185"/>
      <c r="J65" s="124" t="s">
        <v>528</v>
      </c>
    </row>
    <row r="66" spans="1:10" s="115" customFormat="1" x14ac:dyDescent="0.3">
      <c r="A66" s="119"/>
      <c r="B66" s="120"/>
      <c r="C66" s="120"/>
      <c r="D66" s="120"/>
      <c r="E66" s="120"/>
      <c r="F66" s="120"/>
      <c r="G66" s="120"/>
      <c r="H66" s="120"/>
      <c r="I66" s="120"/>
      <c r="J66" s="121"/>
    </row>
    <row r="67" spans="1:10" x14ac:dyDescent="0.3">
      <c r="A67" s="183" t="s">
        <v>529</v>
      </c>
      <c r="B67" s="184"/>
      <c r="C67" s="184"/>
      <c r="D67" s="185"/>
      <c r="E67" s="183" t="s">
        <v>491</v>
      </c>
      <c r="F67" s="184"/>
      <c r="G67" s="184"/>
      <c r="H67" s="184"/>
      <c r="I67" s="185"/>
      <c r="J67" s="124" t="s">
        <v>530</v>
      </c>
    </row>
    <row r="68" spans="1:10" x14ac:dyDescent="0.3">
      <c r="A68" s="109"/>
      <c r="B68" s="98"/>
      <c r="C68" s="98"/>
      <c r="D68" s="91"/>
      <c r="E68" s="156"/>
      <c r="F68" s="156"/>
      <c r="G68" s="187"/>
      <c r="H68" s="187"/>
      <c r="I68" s="91"/>
      <c r="J68" s="110" t="s">
        <v>30</v>
      </c>
    </row>
    <row r="69" spans="1:10" x14ac:dyDescent="0.3">
      <c r="A69" s="109"/>
      <c r="B69" s="98"/>
      <c r="C69" s="98"/>
      <c r="D69" s="91"/>
      <c r="E69" s="156"/>
      <c r="F69" s="156"/>
      <c r="G69" s="187"/>
      <c r="H69" s="187"/>
      <c r="I69" s="91"/>
      <c r="J69" s="110" t="s">
        <v>31</v>
      </c>
    </row>
    <row r="70" spans="1:10" ht="14.4" customHeight="1" x14ac:dyDescent="0.3">
      <c r="A70" s="150" t="s">
        <v>32</v>
      </c>
      <c r="B70" s="161"/>
      <c r="C70" s="193" t="s">
        <v>531</v>
      </c>
      <c r="D70" s="194"/>
      <c r="E70" s="195" t="s">
        <v>33</v>
      </c>
      <c r="F70" s="196"/>
      <c r="G70" s="197"/>
      <c r="H70" s="198"/>
      <c r="I70" s="198"/>
      <c r="J70" s="199"/>
    </row>
    <row r="71" spans="1:10" x14ac:dyDescent="0.3">
      <c r="A71" s="109"/>
      <c r="B71" s="98"/>
      <c r="C71" s="187"/>
      <c r="D71" s="187"/>
      <c r="E71" s="156"/>
      <c r="F71" s="156"/>
      <c r="G71" s="200" t="s">
        <v>34</v>
      </c>
      <c r="H71" s="200"/>
      <c r="I71" s="200"/>
      <c r="J71" s="82"/>
    </row>
    <row r="72" spans="1:10" ht="13.95" customHeight="1" x14ac:dyDescent="0.3">
      <c r="A72" s="150" t="s">
        <v>35</v>
      </c>
      <c r="B72" s="161"/>
      <c r="C72" s="169" t="s">
        <v>532</v>
      </c>
      <c r="D72" s="170"/>
      <c r="E72" s="170"/>
      <c r="F72" s="170"/>
      <c r="G72" s="170"/>
      <c r="H72" s="170"/>
      <c r="I72" s="170"/>
      <c r="J72" s="171"/>
    </row>
    <row r="73" spans="1:10" x14ac:dyDescent="0.3">
      <c r="A73" s="90"/>
      <c r="B73" s="91"/>
      <c r="C73" s="174" t="s">
        <v>36</v>
      </c>
      <c r="D73" s="174"/>
      <c r="E73" s="174"/>
      <c r="F73" s="174"/>
      <c r="G73" s="174"/>
      <c r="H73" s="174"/>
      <c r="I73" s="174"/>
      <c r="J73" s="93"/>
    </row>
    <row r="74" spans="1:10" x14ac:dyDescent="0.3">
      <c r="A74" s="150" t="s">
        <v>37</v>
      </c>
      <c r="B74" s="161"/>
      <c r="C74" s="189" t="s">
        <v>533</v>
      </c>
      <c r="D74" s="190"/>
      <c r="E74" s="191"/>
      <c r="F74" s="156"/>
      <c r="G74" s="156"/>
      <c r="H74" s="182"/>
      <c r="I74" s="182"/>
      <c r="J74" s="192"/>
    </row>
    <row r="75" spans="1:10" x14ac:dyDescent="0.3">
      <c r="A75" s="90"/>
      <c r="B75" s="91"/>
      <c r="C75" s="98"/>
      <c r="D75" s="91"/>
      <c r="E75" s="156"/>
      <c r="F75" s="156"/>
      <c r="G75" s="156"/>
      <c r="H75" s="156"/>
      <c r="I75" s="91"/>
      <c r="J75" s="93"/>
    </row>
    <row r="76" spans="1:10" ht="14.4" customHeight="1" x14ac:dyDescent="0.3">
      <c r="A76" s="150" t="s">
        <v>38</v>
      </c>
      <c r="B76" s="161"/>
      <c r="C76" s="206" t="s">
        <v>534</v>
      </c>
      <c r="D76" s="207"/>
      <c r="E76" s="207"/>
      <c r="F76" s="207"/>
      <c r="G76" s="207"/>
      <c r="H76" s="207"/>
      <c r="I76" s="207"/>
      <c r="J76" s="208"/>
    </row>
    <row r="77" spans="1:10" x14ac:dyDescent="0.3">
      <c r="A77" s="90"/>
      <c r="B77" s="91"/>
      <c r="C77" s="91"/>
      <c r="D77" s="91"/>
      <c r="E77" s="156"/>
      <c r="F77" s="156"/>
      <c r="G77" s="156"/>
      <c r="H77" s="156"/>
      <c r="I77" s="91"/>
      <c r="J77" s="93"/>
    </row>
    <row r="78" spans="1:10" x14ac:dyDescent="0.3">
      <c r="A78" s="150" t="s">
        <v>39</v>
      </c>
      <c r="B78" s="161"/>
      <c r="C78" s="201"/>
      <c r="D78" s="202"/>
      <c r="E78" s="202"/>
      <c r="F78" s="202"/>
      <c r="G78" s="202"/>
      <c r="H78" s="202"/>
      <c r="I78" s="202"/>
      <c r="J78" s="203"/>
    </row>
    <row r="79" spans="1:10" ht="14.4" customHeight="1" x14ac:dyDescent="0.3">
      <c r="A79" s="90"/>
      <c r="B79" s="91"/>
      <c r="C79" s="204" t="s">
        <v>40</v>
      </c>
      <c r="D79" s="204"/>
      <c r="E79" s="204"/>
      <c r="F79" s="204"/>
      <c r="G79" s="91"/>
      <c r="H79" s="91"/>
      <c r="I79" s="91"/>
      <c r="J79" s="93"/>
    </row>
    <row r="80" spans="1:10" x14ac:dyDescent="0.3">
      <c r="A80" s="150" t="s">
        <v>41</v>
      </c>
      <c r="B80" s="161"/>
      <c r="C80" s="201"/>
      <c r="D80" s="202"/>
      <c r="E80" s="202"/>
      <c r="F80" s="202"/>
      <c r="G80" s="202"/>
      <c r="H80" s="202"/>
      <c r="I80" s="202"/>
      <c r="J80" s="203"/>
    </row>
    <row r="81" spans="1:10" ht="14.4" customHeight="1" x14ac:dyDescent="0.3">
      <c r="A81" s="111"/>
      <c r="B81" s="112"/>
      <c r="C81" s="205" t="s">
        <v>42</v>
      </c>
      <c r="D81" s="205"/>
      <c r="E81" s="205"/>
      <c r="F81" s="205"/>
      <c r="G81" s="205"/>
      <c r="H81" s="112"/>
      <c r="I81" s="112"/>
      <c r="J81" s="113"/>
    </row>
    <row r="88" spans="1:10" ht="27" customHeight="1" x14ac:dyDescent="0.3"/>
    <row r="92" spans="1:10" ht="38.4" customHeight="1" x14ac:dyDescent="0.3"/>
  </sheetData>
  <sheetProtection formatCells="0" insertRows="0"/>
  <mergeCells count="142">
    <mergeCell ref="E59:I59"/>
    <mergeCell ref="A61:D61"/>
    <mergeCell ref="E61:I61"/>
    <mergeCell ref="A63:D63"/>
    <mergeCell ref="E63:I63"/>
    <mergeCell ref="A65:D65"/>
    <mergeCell ref="E65:I65"/>
    <mergeCell ref="A67:D67"/>
    <mergeCell ref="E67:I67"/>
    <mergeCell ref="A78:B78"/>
    <mergeCell ref="C78:J78"/>
    <mergeCell ref="C79:F79"/>
    <mergeCell ref="A80:B80"/>
    <mergeCell ref="C80:J80"/>
    <mergeCell ref="C81:G81"/>
    <mergeCell ref="E75:F75"/>
    <mergeCell ref="G75:H75"/>
    <mergeCell ref="A76:B76"/>
    <mergeCell ref="C76:J76"/>
    <mergeCell ref="E77:F77"/>
    <mergeCell ref="G77:H77"/>
    <mergeCell ref="A72:B72"/>
    <mergeCell ref="C72:J72"/>
    <mergeCell ref="C73:I73"/>
    <mergeCell ref="A74:B74"/>
    <mergeCell ref="C74:E74"/>
    <mergeCell ref="F74:G74"/>
    <mergeCell ref="H74:J74"/>
    <mergeCell ref="A70:B70"/>
    <mergeCell ref="C70:D70"/>
    <mergeCell ref="E70:F70"/>
    <mergeCell ref="G70:J70"/>
    <mergeCell ref="C71:D71"/>
    <mergeCell ref="E71:F71"/>
    <mergeCell ref="G71:I71"/>
    <mergeCell ref="A47:D47"/>
    <mergeCell ref="E47:I47"/>
    <mergeCell ref="E68:F68"/>
    <mergeCell ref="G68:H68"/>
    <mergeCell ref="E69:F69"/>
    <mergeCell ref="G69:H69"/>
    <mergeCell ref="C44:D44"/>
    <mergeCell ref="E44:F44"/>
    <mergeCell ref="G44:I44"/>
    <mergeCell ref="A45:D45"/>
    <mergeCell ref="E45:I45"/>
    <mergeCell ref="E46:F46"/>
    <mergeCell ref="G46:H46"/>
    <mergeCell ref="A49:D49"/>
    <mergeCell ref="E49:I49"/>
    <mergeCell ref="A51:D51"/>
    <mergeCell ref="E51:I51"/>
    <mergeCell ref="A53:D53"/>
    <mergeCell ref="E53:I53"/>
    <mergeCell ref="A55:D55"/>
    <mergeCell ref="E55:I55"/>
    <mergeCell ref="A57:D57"/>
    <mergeCell ref="E57:I57"/>
    <mergeCell ref="A59:D5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70:D70" xr:uid="{00000000-0002-0000-0000-000000000000}">
      <formula1>$J$68:$J$69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ignoredErrors>
    <ignoredError sqref="J37:J67 C11:D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A2" sqref="A2:I2"/>
    </sheetView>
  </sheetViews>
  <sheetFormatPr defaultColWidth="8.88671875" defaultRowHeight="13.2" x14ac:dyDescent="0.25"/>
  <cols>
    <col min="1" max="2" width="29.5546875" style="3" customWidth="1"/>
    <col min="3" max="3" width="20.88671875" style="3" customWidth="1"/>
    <col min="4" max="9" width="10.88671875" style="12" customWidth="1"/>
    <col min="10" max="10" width="9" style="1" customWidth="1"/>
    <col min="11" max="12" width="12.6640625" style="3" bestFit="1" customWidth="1"/>
    <col min="13" max="13" width="12" style="3" bestFit="1" customWidth="1"/>
    <col min="14" max="14" width="10.109375" style="3" bestFit="1" customWidth="1"/>
    <col min="15" max="16" width="11.6640625" style="3" bestFit="1" customWidth="1"/>
    <col min="17" max="17" width="13.88671875" style="3" bestFit="1" customWidth="1"/>
    <col min="18" max="19" width="15.44140625" style="3" bestFit="1" customWidth="1"/>
    <col min="20" max="20" width="13.88671875" style="3" bestFit="1" customWidth="1"/>
    <col min="21" max="22" width="15.44140625" style="3" bestFit="1" customWidth="1"/>
    <col min="23" max="23" width="14.44140625" style="3" bestFit="1" customWidth="1"/>
    <col min="24" max="16384" width="8.88671875" style="3"/>
  </cols>
  <sheetData>
    <row r="1" spans="1:9" ht="27" customHeight="1" x14ac:dyDescent="0.25">
      <c r="A1" s="213" t="s">
        <v>43</v>
      </c>
      <c r="B1" s="214"/>
      <c r="C1" s="214"/>
      <c r="D1" s="214"/>
      <c r="E1" s="214"/>
      <c r="F1" s="214"/>
      <c r="G1" s="214"/>
      <c r="H1" s="214"/>
      <c r="I1" s="214"/>
    </row>
    <row r="2" spans="1:9" x14ac:dyDescent="0.25">
      <c r="A2" s="215" t="s">
        <v>565</v>
      </c>
      <c r="B2" s="216"/>
      <c r="C2" s="216"/>
      <c r="D2" s="216"/>
      <c r="E2" s="216"/>
      <c r="F2" s="216"/>
      <c r="G2" s="216"/>
      <c r="H2" s="216"/>
      <c r="I2" s="216"/>
    </row>
    <row r="3" spans="1:9" x14ac:dyDescent="0.25">
      <c r="A3" s="33"/>
      <c r="B3" s="34"/>
      <c r="C3" s="34"/>
      <c r="D3" s="36"/>
      <c r="E3" s="37"/>
      <c r="F3" s="36"/>
      <c r="G3" s="36"/>
      <c r="H3" s="38" t="s">
        <v>44</v>
      </c>
      <c r="I3" s="38"/>
    </row>
    <row r="4" spans="1:9" x14ac:dyDescent="0.25">
      <c r="A4" s="217" t="s">
        <v>45</v>
      </c>
      <c r="B4" s="218"/>
      <c r="C4" s="217" t="s">
        <v>46</v>
      </c>
      <c r="D4" s="219" t="s">
        <v>47</v>
      </c>
      <c r="E4" s="220"/>
      <c r="F4" s="220"/>
      <c r="G4" s="219" t="s">
        <v>48</v>
      </c>
      <c r="H4" s="220"/>
      <c r="I4" s="220"/>
    </row>
    <row r="5" spans="1:9" x14ac:dyDescent="0.25">
      <c r="A5" s="218"/>
      <c r="B5" s="218"/>
      <c r="C5" s="218"/>
      <c r="D5" s="35" t="s">
        <v>49</v>
      </c>
      <c r="E5" s="35" t="s">
        <v>50</v>
      </c>
      <c r="F5" s="35" t="s">
        <v>51</v>
      </c>
      <c r="G5" s="35" t="s">
        <v>52</v>
      </c>
      <c r="H5" s="35" t="s">
        <v>53</v>
      </c>
      <c r="I5" s="35" t="s">
        <v>54</v>
      </c>
    </row>
    <row r="6" spans="1:9" x14ac:dyDescent="0.25">
      <c r="A6" s="217">
        <v>1</v>
      </c>
      <c r="B6" s="218"/>
      <c r="C6" s="25">
        <v>2</v>
      </c>
      <c r="D6" s="39">
        <v>3</v>
      </c>
      <c r="E6" s="39">
        <v>4</v>
      </c>
      <c r="F6" s="39" t="s">
        <v>55</v>
      </c>
      <c r="G6" s="39">
        <v>6</v>
      </c>
      <c r="H6" s="39">
        <v>7</v>
      </c>
      <c r="I6" s="39" t="s">
        <v>56</v>
      </c>
    </row>
    <row r="7" spans="1:9" x14ac:dyDescent="0.25">
      <c r="A7" s="224" t="s">
        <v>57</v>
      </c>
      <c r="B7" s="225"/>
      <c r="C7" s="225"/>
      <c r="D7" s="225"/>
      <c r="E7" s="225"/>
      <c r="F7" s="225"/>
      <c r="G7" s="225"/>
      <c r="H7" s="225"/>
      <c r="I7" s="225"/>
    </row>
    <row r="8" spans="1:9" ht="12.75" customHeight="1" x14ac:dyDescent="0.25">
      <c r="A8" s="210" t="s">
        <v>58</v>
      </c>
      <c r="B8" s="211"/>
      <c r="C8" s="26">
        <v>1</v>
      </c>
      <c r="D8" s="40">
        <f>D9+D10</f>
        <v>472132</v>
      </c>
      <c r="E8" s="40">
        <f>E9+E10</f>
        <v>143869010</v>
      </c>
      <c r="F8" s="40">
        <f>D8+E8</f>
        <v>144341142</v>
      </c>
      <c r="G8" s="40">
        <f t="shared" ref="G8:H8" si="0">G9+G10</f>
        <v>532894</v>
      </c>
      <c r="H8" s="40">
        <f t="shared" si="0"/>
        <v>159949444</v>
      </c>
      <c r="I8" s="40">
        <f>G8+H8</f>
        <v>160482338</v>
      </c>
    </row>
    <row r="9" spans="1:9" ht="12.75" customHeight="1" x14ac:dyDescent="0.25">
      <c r="A9" s="209" t="s">
        <v>59</v>
      </c>
      <c r="B9" s="209"/>
      <c r="C9" s="27">
        <v>2</v>
      </c>
      <c r="D9" s="58">
        <v>0</v>
      </c>
      <c r="E9" s="58">
        <v>0</v>
      </c>
      <c r="F9" s="40">
        <f t="shared" ref="F9:F73" si="1">D9+E9</f>
        <v>0</v>
      </c>
      <c r="G9" s="129">
        <v>0</v>
      </c>
      <c r="H9" s="129">
        <v>0</v>
      </c>
      <c r="I9" s="40">
        <f>G9+H9</f>
        <v>0</v>
      </c>
    </row>
    <row r="10" spans="1:9" x14ac:dyDescent="0.25">
      <c r="A10" s="209" t="s">
        <v>60</v>
      </c>
      <c r="B10" s="209"/>
      <c r="C10" s="27">
        <v>3</v>
      </c>
      <c r="D10" s="58">
        <v>472132</v>
      </c>
      <c r="E10" s="58">
        <v>143869010</v>
      </c>
      <c r="F10" s="40">
        <f t="shared" si="1"/>
        <v>144341142</v>
      </c>
      <c r="G10" s="129">
        <v>532894</v>
      </c>
      <c r="H10" s="129">
        <v>159949444</v>
      </c>
      <c r="I10" s="40">
        <f t="shared" ref="I10:I72" si="2">G10+H10</f>
        <v>160482338</v>
      </c>
    </row>
    <row r="11" spans="1:9" x14ac:dyDescent="0.25">
      <c r="A11" s="210" t="s">
        <v>61</v>
      </c>
      <c r="B11" s="211"/>
      <c r="C11" s="26">
        <v>4</v>
      </c>
      <c r="D11" s="40">
        <f>D12+D13+D14</f>
        <v>17732515</v>
      </c>
      <c r="E11" s="40">
        <f>E12+E13+E14</f>
        <v>799689323</v>
      </c>
      <c r="F11" s="40">
        <f t="shared" si="1"/>
        <v>817421838</v>
      </c>
      <c r="G11" s="40">
        <f t="shared" ref="G11:H11" si="3">G12+G13+G14</f>
        <v>17377171</v>
      </c>
      <c r="H11" s="40">
        <f t="shared" si="3"/>
        <v>796744270</v>
      </c>
      <c r="I11" s="40">
        <f t="shared" si="2"/>
        <v>814121441</v>
      </c>
    </row>
    <row r="12" spans="1:9" x14ac:dyDescent="0.25">
      <c r="A12" s="209" t="s">
        <v>62</v>
      </c>
      <c r="B12" s="209"/>
      <c r="C12" s="27">
        <v>5</v>
      </c>
      <c r="D12" s="128">
        <v>13689938</v>
      </c>
      <c r="E12" s="128">
        <v>402155214</v>
      </c>
      <c r="F12" s="40">
        <f t="shared" si="1"/>
        <v>415845152</v>
      </c>
      <c r="G12" s="129">
        <v>13560001</v>
      </c>
      <c r="H12" s="129">
        <v>396599014</v>
      </c>
      <c r="I12" s="40">
        <f t="shared" si="2"/>
        <v>410159015</v>
      </c>
    </row>
    <row r="13" spans="1:9" x14ac:dyDescent="0.25">
      <c r="A13" s="209" t="s">
        <v>63</v>
      </c>
      <c r="B13" s="209"/>
      <c r="C13" s="27">
        <v>6</v>
      </c>
      <c r="D13" s="128">
        <v>271955</v>
      </c>
      <c r="E13" s="128">
        <v>79170914</v>
      </c>
      <c r="F13" s="40">
        <f t="shared" si="1"/>
        <v>79442869</v>
      </c>
      <c r="G13" s="129">
        <v>495285</v>
      </c>
      <c r="H13" s="129">
        <v>85454327</v>
      </c>
      <c r="I13" s="40">
        <f t="shared" si="2"/>
        <v>85949612</v>
      </c>
    </row>
    <row r="14" spans="1:9" x14ac:dyDescent="0.25">
      <c r="A14" s="209" t="s">
        <v>64</v>
      </c>
      <c r="B14" s="209"/>
      <c r="C14" s="27">
        <v>7</v>
      </c>
      <c r="D14" s="128">
        <v>3770622</v>
      </c>
      <c r="E14" s="128">
        <v>318363195</v>
      </c>
      <c r="F14" s="40">
        <f t="shared" si="1"/>
        <v>322133817</v>
      </c>
      <c r="G14" s="129">
        <v>3321885</v>
      </c>
      <c r="H14" s="129">
        <v>314690929</v>
      </c>
      <c r="I14" s="40">
        <f t="shared" si="2"/>
        <v>318012814</v>
      </c>
    </row>
    <row r="15" spans="1:9" x14ac:dyDescent="0.25">
      <c r="A15" s="210" t="s">
        <v>65</v>
      </c>
      <c r="B15" s="211"/>
      <c r="C15" s="26">
        <v>8</v>
      </c>
      <c r="D15" s="40">
        <f>D16+D17+D21+D40</f>
        <v>3814231702</v>
      </c>
      <c r="E15" s="40">
        <f>E16+E17+E21+E40</f>
        <v>6395107932</v>
      </c>
      <c r="F15" s="40">
        <f t="shared" si="1"/>
        <v>10209339634</v>
      </c>
      <c r="G15" s="40">
        <f t="shared" ref="G15:H15" si="4">G16+G17+G21+G40</f>
        <v>3524778246</v>
      </c>
      <c r="H15" s="40">
        <f t="shared" si="4"/>
        <v>6652648832</v>
      </c>
      <c r="I15" s="40">
        <f t="shared" si="2"/>
        <v>10177427078</v>
      </c>
    </row>
    <row r="16" spans="1:9" ht="22.5" customHeight="1" x14ac:dyDescent="0.25">
      <c r="A16" s="212" t="s">
        <v>66</v>
      </c>
      <c r="B16" s="209"/>
      <c r="C16" s="27">
        <v>9</v>
      </c>
      <c r="D16" s="129">
        <v>1287178</v>
      </c>
      <c r="E16" s="129">
        <v>1070658666</v>
      </c>
      <c r="F16" s="40">
        <f t="shared" si="1"/>
        <v>1071945844</v>
      </c>
      <c r="G16" s="129">
        <v>1288902</v>
      </c>
      <c r="H16" s="129">
        <v>1068878930</v>
      </c>
      <c r="I16" s="40">
        <f t="shared" si="2"/>
        <v>1070167832</v>
      </c>
    </row>
    <row r="17" spans="1:9" ht="29.25" customHeight="1" x14ac:dyDescent="0.25">
      <c r="A17" s="210" t="s">
        <v>67</v>
      </c>
      <c r="B17" s="211"/>
      <c r="C17" s="26">
        <v>10</v>
      </c>
      <c r="D17" s="40">
        <f>D18+D19+D20</f>
        <v>0</v>
      </c>
      <c r="E17" s="40">
        <f>E18+E19+E20</f>
        <v>72411760</v>
      </c>
      <c r="F17" s="40">
        <f t="shared" si="1"/>
        <v>72411760</v>
      </c>
      <c r="G17" s="40">
        <f>G18+G19+G20</f>
        <v>0</v>
      </c>
      <c r="H17" s="40">
        <f t="shared" ref="H17" si="5">H18+H19+H20</f>
        <v>69567905</v>
      </c>
      <c r="I17" s="40">
        <f t="shared" si="2"/>
        <v>69567905</v>
      </c>
    </row>
    <row r="18" spans="1:9" x14ac:dyDescent="0.25">
      <c r="A18" s="209" t="s">
        <v>68</v>
      </c>
      <c r="B18" s="209"/>
      <c r="C18" s="27">
        <v>11</v>
      </c>
      <c r="D18" s="129">
        <v>0</v>
      </c>
      <c r="E18" s="129">
        <v>0</v>
      </c>
      <c r="F18" s="40">
        <f t="shared" si="1"/>
        <v>0</v>
      </c>
      <c r="G18" s="129">
        <v>0</v>
      </c>
      <c r="H18" s="129">
        <v>0</v>
      </c>
      <c r="I18" s="40">
        <f t="shared" si="2"/>
        <v>0</v>
      </c>
    </row>
    <row r="19" spans="1:9" x14ac:dyDescent="0.25">
      <c r="A19" s="209" t="s">
        <v>69</v>
      </c>
      <c r="B19" s="209"/>
      <c r="C19" s="27">
        <v>12</v>
      </c>
      <c r="D19" s="129">
        <v>0</v>
      </c>
      <c r="E19" s="129">
        <v>4778185</v>
      </c>
      <c r="F19" s="40">
        <f t="shared" si="1"/>
        <v>4778185</v>
      </c>
      <c r="G19" s="129">
        <v>0</v>
      </c>
      <c r="H19" s="129">
        <v>5287993</v>
      </c>
      <c r="I19" s="40">
        <f t="shared" si="2"/>
        <v>5287993</v>
      </c>
    </row>
    <row r="20" spans="1:9" x14ac:dyDescent="0.25">
      <c r="A20" s="209" t="s">
        <v>70</v>
      </c>
      <c r="B20" s="209"/>
      <c r="C20" s="27">
        <v>13</v>
      </c>
      <c r="D20" s="129">
        <v>0</v>
      </c>
      <c r="E20" s="129">
        <v>67633575</v>
      </c>
      <c r="F20" s="40">
        <f t="shared" si="1"/>
        <v>67633575</v>
      </c>
      <c r="G20" s="129">
        <v>0</v>
      </c>
      <c r="H20" s="129">
        <v>64279912</v>
      </c>
      <c r="I20" s="40">
        <f t="shared" si="2"/>
        <v>64279912</v>
      </c>
    </row>
    <row r="21" spans="1:9" x14ac:dyDescent="0.25">
      <c r="A21" s="210" t="s">
        <v>71</v>
      </c>
      <c r="B21" s="211"/>
      <c r="C21" s="26">
        <v>14</v>
      </c>
      <c r="D21" s="40">
        <f>D22+D25+D30+D36</f>
        <v>3812944524</v>
      </c>
      <c r="E21" s="40">
        <f>E22+E25+E30+E36</f>
        <v>5252037506</v>
      </c>
      <c r="F21" s="40">
        <f t="shared" si="1"/>
        <v>9064982030</v>
      </c>
      <c r="G21" s="40">
        <f t="shared" ref="G21:H21" si="6">G22+G25+G30+G36</f>
        <v>3523489344</v>
      </c>
      <c r="H21" s="40">
        <f t="shared" si="6"/>
        <v>5514201997</v>
      </c>
      <c r="I21" s="40">
        <f t="shared" si="2"/>
        <v>9037691341</v>
      </c>
    </row>
    <row r="22" spans="1:9" x14ac:dyDescent="0.25">
      <c r="A22" s="211" t="s">
        <v>72</v>
      </c>
      <c r="B22" s="211"/>
      <c r="C22" s="26">
        <v>15</v>
      </c>
      <c r="D22" s="40">
        <f>D23+D24</f>
        <v>1279408121</v>
      </c>
      <c r="E22" s="40">
        <f>E23+E24</f>
        <v>1128479246</v>
      </c>
      <c r="F22" s="40">
        <f t="shared" si="1"/>
        <v>2407887367</v>
      </c>
      <c r="G22" s="40">
        <f t="shared" ref="G22:H22" si="7">G23+G24</f>
        <v>1190268616</v>
      </c>
      <c r="H22" s="40">
        <f t="shared" si="7"/>
        <v>1085774192</v>
      </c>
      <c r="I22" s="40">
        <f t="shared" si="2"/>
        <v>2276042808</v>
      </c>
    </row>
    <row r="23" spans="1:9" x14ac:dyDescent="0.25">
      <c r="A23" s="209" t="s">
        <v>73</v>
      </c>
      <c r="B23" s="209"/>
      <c r="C23" s="27">
        <v>16</v>
      </c>
      <c r="D23" s="129">
        <v>1279408121</v>
      </c>
      <c r="E23" s="129">
        <v>1128479246</v>
      </c>
      <c r="F23" s="40">
        <f t="shared" si="1"/>
        <v>2407887367</v>
      </c>
      <c r="G23" s="129">
        <v>1190268616</v>
      </c>
      <c r="H23" s="129">
        <v>1085774192</v>
      </c>
      <c r="I23" s="40">
        <f t="shared" si="2"/>
        <v>2276042808</v>
      </c>
    </row>
    <row r="24" spans="1:9" x14ac:dyDescent="0.25">
      <c r="A24" s="209" t="s">
        <v>74</v>
      </c>
      <c r="B24" s="209"/>
      <c r="C24" s="27">
        <v>17</v>
      </c>
      <c r="D24" s="129">
        <v>0</v>
      </c>
      <c r="E24" s="129">
        <v>0</v>
      </c>
      <c r="F24" s="40">
        <f t="shared" si="1"/>
        <v>0</v>
      </c>
      <c r="G24" s="129">
        <v>0</v>
      </c>
      <c r="H24" s="129">
        <v>0</v>
      </c>
      <c r="I24" s="40">
        <f t="shared" si="2"/>
        <v>0</v>
      </c>
    </row>
    <row r="25" spans="1:9" x14ac:dyDescent="0.25">
      <c r="A25" s="211" t="s">
        <v>75</v>
      </c>
      <c r="B25" s="211"/>
      <c r="C25" s="26">
        <v>18</v>
      </c>
      <c r="D25" s="40">
        <f>D26+D27+D28+D29</f>
        <v>2256877011</v>
      </c>
      <c r="E25" s="40">
        <f>E26+E27+E28+E29</f>
        <v>3564079383</v>
      </c>
      <c r="F25" s="40">
        <f t="shared" si="1"/>
        <v>5820956394</v>
      </c>
      <c r="G25" s="40">
        <f t="shared" ref="G25:H25" si="8">G26+G27+G28+G29</f>
        <v>2050604337</v>
      </c>
      <c r="H25" s="40">
        <f t="shared" si="8"/>
        <v>3424149859</v>
      </c>
      <c r="I25" s="40">
        <f t="shared" si="2"/>
        <v>5474754196</v>
      </c>
    </row>
    <row r="26" spans="1:9" x14ac:dyDescent="0.25">
      <c r="A26" s="209" t="s">
        <v>76</v>
      </c>
      <c r="B26" s="209"/>
      <c r="C26" s="27">
        <v>19</v>
      </c>
      <c r="D26" s="129">
        <v>78874762</v>
      </c>
      <c r="E26" s="129">
        <v>794171621</v>
      </c>
      <c r="F26" s="40">
        <f t="shared" si="1"/>
        <v>873046383</v>
      </c>
      <c r="G26" s="129">
        <v>81106712</v>
      </c>
      <c r="H26" s="129">
        <v>645767097</v>
      </c>
      <c r="I26" s="40">
        <f t="shared" si="2"/>
        <v>726873809</v>
      </c>
    </row>
    <row r="27" spans="1:9" x14ac:dyDescent="0.25">
      <c r="A27" s="209" t="s">
        <v>77</v>
      </c>
      <c r="B27" s="209"/>
      <c r="C27" s="27">
        <v>20</v>
      </c>
      <c r="D27" s="129">
        <v>2073289542</v>
      </c>
      <c r="E27" s="129">
        <v>2449521308</v>
      </c>
      <c r="F27" s="40">
        <f t="shared" si="1"/>
        <v>4522810850</v>
      </c>
      <c r="G27" s="129">
        <v>1859282528</v>
      </c>
      <c r="H27" s="129">
        <v>2514189683</v>
      </c>
      <c r="I27" s="40">
        <f t="shared" si="2"/>
        <v>4373472211</v>
      </c>
    </row>
    <row r="28" spans="1:9" x14ac:dyDescent="0.25">
      <c r="A28" s="209" t="s">
        <v>78</v>
      </c>
      <c r="B28" s="209"/>
      <c r="C28" s="27">
        <v>21</v>
      </c>
      <c r="D28" s="129">
        <v>104712707</v>
      </c>
      <c r="E28" s="129">
        <v>320386454</v>
      </c>
      <c r="F28" s="40">
        <f t="shared" si="1"/>
        <v>425099161</v>
      </c>
      <c r="G28" s="129">
        <v>110215097</v>
      </c>
      <c r="H28" s="129">
        <v>264193079</v>
      </c>
      <c r="I28" s="40">
        <f t="shared" si="2"/>
        <v>374408176</v>
      </c>
    </row>
    <row r="29" spans="1:9" x14ac:dyDescent="0.25">
      <c r="A29" s="209" t="s">
        <v>79</v>
      </c>
      <c r="B29" s="209"/>
      <c r="C29" s="27">
        <v>22</v>
      </c>
      <c r="D29" s="129">
        <v>0</v>
      </c>
      <c r="E29" s="129">
        <v>0</v>
      </c>
      <c r="F29" s="40">
        <f t="shared" si="1"/>
        <v>0</v>
      </c>
      <c r="G29" s="129">
        <v>0</v>
      </c>
      <c r="H29" s="129">
        <v>0</v>
      </c>
      <c r="I29" s="40">
        <f t="shared" si="2"/>
        <v>0</v>
      </c>
    </row>
    <row r="30" spans="1:9" ht="21" customHeight="1" x14ac:dyDescent="0.25">
      <c r="A30" s="211" t="s">
        <v>80</v>
      </c>
      <c r="B30" s="211"/>
      <c r="C30" s="26">
        <v>23</v>
      </c>
      <c r="D30" s="40">
        <f>D31+D32+D33+D34+D35</f>
        <v>5183476</v>
      </c>
      <c r="E30" s="40">
        <f>E31+E32+E33+E34+E35</f>
        <v>50361276</v>
      </c>
      <c r="F30" s="40">
        <f t="shared" si="1"/>
        <v>55544752</v>
      </c>
      <c r="G30" s="40">
        <f t="shared" ref="G30:H30" si="9">G31+G32+G33+G34+G35</f>
        <v>8262570</v>
      </c>
      <c r="H30" s="40">
        <f t="shared" si="9"/>
        <v>212829394</v>
      </c>
      <c r="I30" s="40">
        <f t="shared" si="2"/>
        <v>221091964</v>
      </c>
    </row>
    <row r="31" spans="1:9" x14ac:dyDescent="0.25">
      <c r="A31" s="209" t="s">
        <v>81</v>
      </c>
      <c r="B31" s="209"/>
      <c r="C31" s="27">
        <v>24</v>
      </c>
      <c r="D31" s="129">
        <v>0</v>
      </c>
      <c r="E31" s="129">
        <v>25765552</v>
      </c>
      <c r="F31" s="40">
        <f t="shared" si="1"/>
        <v>25765552</v>
      </c>
      <c r="G31" s="129">
        <v>0</v>
      </c>
      <c r="H31" s="129">
        <v>20020188</v>
      </c>
      <c r="I31" s="40">
        <f t="shared" si="2"/>
        <v>20020188</v>
      </c>
    </row>
    <row r="32" spans="1:9" x14ac:dyDescent="0.25">
      <c r="A32" s="209" t="s">
        <v>82</v>
      </c>
      <c r="B32" s="209"/>
      <c r="C32" s="27">
        <v>25</v>
      </c>
      <c r="D32" s="129">
        <v>0</v>
      </c>
      <c r="E32" s="129">
        <v>0</v>
      </c>
      <c r="F32" s="40">
        <f t="shared" si="1"/>
        <v>0</v>
      </c>
      <c r="G32" s="129">
        <v>0</v>
      </c>
      <c r="H32" s="129">
        <v>151707348</v>
      </c>
      <c r="I32" s="40">
        <f t="shared" si="2"/>
        <v>151707348</v>
      </c>
    </row>
    <row r="33" spans="1:9" x14ac:dyDescent="0.25">
      <c r="A33" s="209" t="s">
        <v>83</v>
      </c>
      <c r="B33" s="209"/>
      <c r="C33" s="27">
        <v>26</v>
      </c>
      <c r="D33" s="129">
        <v>309553</v>
      </c>
      <c r="E33" s="129">
        <v>2723833</v>
      </c>
      <c r="F33" s="40">
        <f t="shared" si="1"/>
        <v>3033386</v>
      </c>
      <c r="G33" s="129">
        <v>1770346</v>
      </c>
      <c r="H33" s="129">
        <v>9901644</v>
      </c>
      <c r="I33" s="40">
        <f t="shared" si="2"/>
        <v>11671990</v>
      </c>
    </row>
    <row r="34" spans="1:9" x14ac:dyDescent="0.25">
      <c r="A34" s="209" t="s">
        <v>84</v>
      </c>
      <c r="B34" s="209"/>
      <c r="C34" s="27">
        <v>27</v>
      </c>
      <c r="D34" s="129">
        <v>4873923</v>
      </c>
      <c r="E34" s="129">
        <v>21871891</v>
      </c>
      <c r="F34" s="40">
        <f t="shared" si="1"/>
        <v>26745814</v>
      </c>
      <c r="G34" s="129">
        <v>6492224</v>
      </c>
      <c r="H34" s="129">
        <v>31200214</v>
      </c>
      <c r="I34" s="40">
        <f t="shared" si="2"/>
        <v>37692438</v>
      </c>
    </row>
    <row r="35" spans="1:9" x14ac:dyDescent="0.25">
      <c r="A35" s="209" t="s">
        <v>85</v>
      </c>
      <c r="B35" s="209"/>
      <c r="C35" s="27">
        <v>28</v>
      </c>
      <c r="D35" s="129">
        <v>0</v>
      </c>
      <c r="E35" s="129">
        <v>0</v>
      </c>
      <c r="F35" s="40">
        <f t="shared" si="1"/>
        <v>0</v>
      </c>
      <c r="G35" s="129">
        <v>0</v>
      </c>
      <c r="H35" s="129">
        <v>0</v>
      </c>
      <c r="I35" s="40">
        <f t="shared" si="2"/>
        <v>0</v>
      </c>
    </row>
    <row r="36" spans="1:9" x14ac:dyDescent="0.25">
      <c r="A36" s="211" t="s">
        <v>86</v>
      </c>
      <c r="B36" s="211"/>
      <c r="C36" s="26">
        <v>29</v>
      </c>
      <c r="D36" s="40">
        <f>D37+D38+D39</f>
        <v>271475916</v>
      </c>
      <c r="E36" s="40">
        <f>E37+E38+E39</f>
        <v>509117601</v>
      </c>
      <c r="F36" s="40">
        <f t="shared" si="1"/>
        <v>780593517</v>
      </c>
      <c r="G36" s="40">
        <f t="shared" ref="G36:H36" si="10">G37+G38+G39</f>
        <v>274353821</v>
      </c>
      <c r="H36" s="40">
        <f t="shared" si="10"/>
        <v>791448552</v>
      </c>
      <c r="I36" s="40">
        <f t="shared" si="2"/>
        <v>1065802373</v>
      </c>
    </row>
    <row r="37" spans="1:9" x14ac:dyDescent="0.25">
      <c r="A37" s="221" t="s">
        <v>87</v>
      </c>
      <c r="B37" s="221"/>
      <c r="C37" s="27">
        <v>30</v>
      </c>
      <c r="D37" s="129">
        <v>223330823</v>
      </c>
      <c r="E37" s="129">
        <v>324013977</v>
      </c>
      <c r="F37" s="40">
        <f t="shared" si="1"/>
        <v>547344800</v>
      </c>
      <c r="G37" s="129">
        <v>237882165</v>
      </c>
      <c r="H37" s="129">
        <v>613129858</v>
      </c>
      <c r="I37" s="40">
        <f t="shared" si="2"/>
        <v>851012023</v>
      </c>
    </row>
    <row r="38" spans="1:9" x14ac:dyDescent="0.25">
      <c r="A38" s="209" t="s">
        <v>88</v>
      </c>
      <c r="B38" s="209"/>
      <c r="C38" s="27">
        <v>31</v>
      </c>
      <c r="D38" s="129">
        <v>47426249</v>
      </c>
      <c r="E38" s="129">
        <v>38601483</v>
      </c>
      <c r="F38" s="40">
        <f t="shared" si="1"/>
        <v>86027732</v>
      </c>
      <c r="G38" s="129">
        <v>33983503</v>
      </c>
      <c r="H38" s="129">
        <v>27444272</v>
      </c>
      <c r="I38" s="40">
        <f t="shared" si="2"/>
        <v>61427775</v>
      </c>
    </row>
    <row r="39" spans="1:9" x14ac:dyDescent="0.25">
      <c r="A39" s="209" t="s">
        <v>89</v>
      </c>
      <c r="B39" s="209"/>
      <c r="C39" s="27">
        <v>32</v>
      </c>
      <c r="D39" s="129">
        <v>718844</v>
      </c>
      <c r="E39" s="129">
        <v>146502141</v>
      </c>
      <c r="F39" s="40">
        <f t="shared" si="1"/>
        <v>147220985</v>
      </c>
      <c r="G39" s="129">
        <v>2488153</v>
      </c>
      <c r="H39" s="129">
        <v>150874422</v>
      </c>
      <c r="I39" s="40">
        <f t="shared" si="2"/>
        <v>153362575</v>
      </c>
    </row>
    <row r="40" spans="1:9" x14ac:dyDescent="0.25">
      <c r="A40" s="212" t="s">
        <v>90</v>
      </c>
      <c r="B40" s="209"/>
      <c r="C40" s="27">
        <v>33</v>
      </c>
      <c r="D40" s="129">
        <v>0</v>
      </c>
      <c r="E40" s="129">
        <v>0</v>
      </c>
      <c r="F40" s="40">
        <f t="shared" si="1"/>
        <v>0</v>
      </c>
      <c r="G40" s="129">
        <v>0</v>
      </c>
      <c r="H40" s="129">
        <v>0</v>
      </c>
      <c r="I40" s="40">
        <f t="shared" si="2"/>
        <v>0</v>
      </c>
    </row>
    <row r="41" spans="1:9" x14ac:dyDescent="0.25">
      <c r="A41" s="212" t="s">
        <v>91</v>
      </c>
      <c r="B41" s="209"/>
      <c r="C41" s="27">
        <v>34</v>
      </c>
      <c r="D41" s="129">
        <v>376481979</v>
      </c>
      <c r="E41" s="129">
        <v>0</v>
      </c>
      <c r="F41" s="40">
        <f t="shared" si="1"/>
        <v>376481979</v>
      </c>
      <c r="G41" s="129">
        <v>249938643</v>
      </c>
      <c r="H41" s="129">
        <v>0</v>
      </c>
      <c r="I41" s="40">
        <f t="shared" si="2"/>
        <v>249938643</v>
      </c>
    </row>
    <row r="42" spans="1:9" x14ac:dyDescent="0.25">
      <c r="A42" s="210" t="s">
        <v>92</v>
      </c>
      <c r="B42" s="211"/>
      <c r="C42" s="26">
        <v>35</v>
      </c>
      <c r="D42" s="40">
        <f>D43+D44+D45+D46+D47+D48+D49</f>
        <v>164115</v>
      </c>
      <c r="E42" s="40">
        <f>E43+E44+E45+E46+E47+E48+E49</f>
        <v>348954558</v>
      </c>
      <c r="F42" s="40">
        <f t="shared" si="1"/>
        <v>349118673</v>
      </c>
      <c r="G42" s="40">
        <f>G43+G44+G45+G46+G47+G48+G49</f>
        <v>300117</v>
      </c>
      <c r="H42" s="40">
        <f>H43+H44+H45+H46+H47+H48+H49</f>
        <v>447974095</v>
      </c>
      <c r="I42" s="40">
        <f t="shared" si="2"/>
        <v>448274212</v>
      </c>
    </row>
    <row r="43" spans="1:9" x14ac:dyDescent="0.25">
      <c r="A43" s="209" t="s">
        <v>93</v>
      </c>
      <c r="B43" s="209"/>
      <c r="C43" s="27">
        <v>36</v>
      </c>
      <c r="D43" s="129">
        <v>143488</v>
      </c>
      <c r="E43" s="129">
        <v>81788923</v>
      </c>
      <c r="F43" s="40">
        <f t="shared" si="1"/>
        <v>81932411</v>
      </c>
      <c r="G43" s="129">
        <v>272358</v>
      </c>
      <c r="H43" s="129">
        <v>149120680</v>
      </c>
      <c r="I43" s="40">
        <f t="shared" si="2"/>
        <v>149393038</v>
      </c>
    </row>
    <row r="44" spans="1:9" x14ac:dyDescent="0.25">
      <c r="A44" s="209" t="s">
        <v>94</v>
      </c>
      <c r="B44" s="209"/>
      <c r="C44" s="27">
        <v>37</v>
      </c>
      <c r="D44" s="129">
        <v>20627</v>
      </c>
      <c r="E44" s="129">
        <v>0</v>
      </c>
      <c r="F44" s="40">
        <f t="shared" si="1"/>
        <v>20627</v>
      </c>
      <c r="G44" s="129">
        <v>27759</v>
      </c>
      <c r="H44" s="129">
        <v>0</v>
      </c>
      <c r="I44" s="40">
        <f t="shared" si="2"/>
        <v>27759</v>
      </c>
    </row>
    <row r="45" spans="1:9" x14ac:dyDescent="0.25">
      <c r="A45" s="209" t="s">
        <v>95</v>
      </c>
      <c r="B45" s="209"/>
      <c r="C45" s="27">
        <v>38</v>
      </c>
      <c r="D45" s="129">
        <v>0</v>
      </c>
      <c r="E45" s="129">
        <v>267041716</v>
      </c>
      <c r="F45" s="40">
        <f t="shared" si="1"/>
        <v>267041716</v>
      </c>
      <c r="G45" s="129">
        <v>0</v>
      </c>
      <c r="H45" s="129">
        <v>298729050</v>
      </c>
      <c r="I45" s="40">
        <f t="shared" si="2"/>
        <v>298729050</v>
      </c>
    </row>
    <row r="46" spans="1:9" x14ac:dyDescent="0.25">
      <c r="A46" s="209" t="s">
        <v>96</v>
      </c>
      <c r="B46" s="209"/>
      <c r="C46" s="27">
        <v>39</v>
      </c>
      <c r="D46" s="129">
        <v>0</v>
      </c>
      <c r="E46" s="129">
        <v>123919</v>
      </c>
      <c r="F46" s="40">
        <f t="shared" si="1"/>
        <v>123919</v>
      </c>
      <c r="G46" s="129">
        <v>0</v>
      </c>
      <c r="H46" s="129">
        <v>124365</v>
      </c>
      <c r="I46" s="40">
        <f t="shared" si="2"/>
        <v>124365</v>
      </c>
    </row>
    <row r="47" spans="1:9" x14ac:dyDescent="0.25">
      <c r="A47" s="221" t="s">
        <v>97</v>
      </c>
      <c r="B47" s="221"/>
      <c r="C47" s="27">
        <v>40</v>
      </c>
      <c r="D47" s="129">
        <v>0</v>
      </c>
      <c r="E47" s="129">
        <v>0</v>
      </c>
      <c r="F47" s="40">
        <f t="shared" si="1"/>
        <v>0</v>
      </c>
      <c r="G47" s="129">
        <v>0</v>
      </c>
      <c r="H47" s="129">
        <v>0</v>
      </c>
      <c r="I47" s="40">
        <f t="shared" si="2"/>
        <v>0</v>
      </c>
    </row>
    <row r="48" spans="1:9" x14ac:dyDescent="0.25">
      <c r="A48" s="209" t="s">
        <v>98</v>
      </c>
      <c r="B48" s="209"/>
      <c r="C48" s="27">
        <v>41</v>
      </c>
      <c r="D48" s="129">
        <v>0</v>
      </c>
      <c r="E48" s="129">
        <v>0</v>
      </c>
      <c r="F48" s="40">
        <f t="shared" si="1"/>
        <v>0</v>
      </c>
      <c r="G48" s="129">
        <v>0</v>
      </c>
      <c r="H48" s="129">
        <v>0</v>
      </c>
      <c r="I48" s="40">
        <f t="shared" si="2"/>
        <v>0</v>
      </c>
    </row>
    <row r="49" spans="1:9" ht="31.5" customHeight="1" x14ac:dyDescent="0.25">
      <c r="A49" s="209" t="s">
        <v>99</v>
      </c>
      <c r="B49" s="209"/>
      <c r="C49" s="27">
        <v>42</v>
      </c>
      <c r="D49" s="129">
        <v>0</v>
      </c>
      <c r="E49" s="129">
        <v>0</v>
      </c>
      <c r="F49" s="40">
        <f t="shared" si="1"/>
        <v>0</v>
      </c>
      <c r="G49" s="129">
        <v>0</v>
      </c>
      <c r="H49" s="129">
        <v>0</v>
      </c>
      <c r="I49" s="40">
        <f t="shared" si="2"/>
        <v>0</v>
      </c>
    </row>
    <row r="50" spans="1:9" x14ac:dyDescent="0.25">
      <c r="A50" s="210" t="s">
        <v>100</v>
      </c>
      <c r="B50" s="211"/>
      <c r="C50" s="26">
        <v>43</v>
      </c>
      <c r="D50" s="40">
        <f>D51+D52</f>
        <v>2125392</v>
      </c>
      <c r="E50" s="40">
        <f>E51+E52</f>
        <v>82469832</v>
      </c>
      <c r="F50" s="40">
        <f t="shared" si="1"/>
        <v>84595224</v>
      </c>
      <c r="G50" s="40">
        <f>G51+G52</f>
        <v>2125392</v>
      </c>
      <c r="H50" s="40">
        <f>H51+H52</f>
        <v>124809275</v>
      </c>
      <c r="I50" s="40">
        <f t="shared" si="2"/>
        <v>126934667</v>
      </c>
    </row>
    <row r="51" spans="1:9" x14ac:dyDescent="0.25">
      <c r="A51" s="209" t="s">
        <v>101</v>
      </c>
      <c r="B51" s="209"/>
      <c r="C51" s="27">
        <v>44</v>
      </c>
      <c r="D51" s="129">
        <v>2125392</v>
      </c>
      <c r="E51" s="129">
        <v>70777210</v>
      </c>
      <c r="F51" s="40">
        <f t="shared" si="1"/>
        <v>72902602</v>
      </c>
      <c r="G51" s="129">
        <v>2125392</v>
      </c>
      <c r="H51" s="129">
        <v>70923046</v>
      </c>
      <c r="I51" s="40">
        <f t="shared" si="2"/>
        <v>73048438</v>
      </c>
    </row>
    <row r="52" spans="1:9" x14ac:dyDescent="0.25">
      <c r="A52" s="209" t="s">
        <v>102</v>
      </c>
      <c r="B52" s="209"/>
      <c r="C52" s="27">
        <v>45</v>
      </c>
      <c r="D52" s="129">
        <v>0</v>
      </c>
      <c r="E52" s="129">
        <v>11692622</v>
      </c>
      <c r="F52" s="40">
        <f t="shared" si="1"/>
        <v>11692622</v>
      </c>
      <c r="G52" s="129">
        <v>0</v>
      </c>
      <c r="H52" s="129">
        <v>53886229</v>
      </c>
      <c r="I52" s="40">
        <f t="shared" si="2"/>
        <v>53886229</v>
      </c>
    </row>
    <row r="53" spans="1:9" x14ac:dyDescent="0.25">
      <c r="A53" s="210" t="s">
        <v>103</v>
      </c>
      <c r="B53" s="211"/>
      <c r="C53" s="26">
        <v>46</v>
      </c>
      <c r="D53" s="40">
        <f>D54+D57+D58</f>
        <v>47134307</v>
      </c>
      <c r="E53" s="40">
        <f>E54+E57+E58</f>
        <v>1022187283</v>
      </c>
      <c r="F53" s="40">
        <f t="shared" si="1"/>
        <v>1069321590</v>
      </c>
      <c r="G53" s="40">
        <f>G54+G57+G58</f>
        <v>40194874</v>
      </c>
      <c r="H53" s="40">
        <f>H54+H57+H58</f>
        <v>1264622659</v>
      </c>
      <c r="I53" s="40">
        <f t="shared" si="2"/>
        <v>1304817533</v>
      </c>
    </row>
    <row r="54" spans="1:9" x14ac:dyDescent="0.25">
      <c r="A54" s="210" t="s">
        <v>104</v>
      </c>
      <c r="B54" s="211"/>
      <c r="C54" s="26">
        <v>47</v>
      </c>
      <c r="D54" s="40">
        <f>D55+D56</f>
        <v>233896</v>
      </c>
      <c r="E54" s="40">
        <f>E55+E56</f>
        <v>583556745</v>
      </c>
      <c r="F54" s="40">
        <f t="shared" si="1"/>
        <v>583790641</v>
      </c>
      <c r="G54" s="40">
        <f>G55+G56</f>
        <v>233896</v>
      </c>
      <c r="H54" s="40">
        <f>H55+H56</f>
        <v>846145927</v>
      </c>
      <c r="I54" s="40">
        <f t="shared" si="2"/>
        <v>846379823</v>
      </c>
    </row>
    <row r="55" spans="1:9" x14ac:dyDescent="0.25">
      <c r="A55" s="209" t="s">
        <v>105</v>
      </c>
      <c r="B55" s="209"/>
      <c r="C55" s="27">
        <v>48</v>
      </c>
      <c r="D55" s="129">
        <v>0</v>
      </c>
      <c r="E55" s="129">
        <v>583444369</v>
      </c>
      <c r="F55" s="40">
        <f t="shared" si="1"/>
        <v>583444369</v>
      </c>
      <c r="G55" s="129">
        <v>0</v>
      </c>
      <c r="H55" s="129">
        <v>845472348</v>
      </c>
      <c r="I55" s="40">
        <f t="shared" si="2"/>
        <v>845472348</v>
      </c>
    </row>
    <row r="56" spans="1:9" x14ac:dyDescent="0.25">
      <c r="A56" s="209" t="s">
        <v>106</v>
      </c>
      <c r="B56" s="209"/>
      <c r="C56" s="27">
        <v>49</v>
      </c>
      <c r="D56" s="129">
        <v>233896</v>
      </c>
      <c r="E56" s="129">
        <v>112376</v>
      </c>
      <c r="F56" s="40">
        <f t="shared" si="1"/>
        <v>346272</v>
      </c>
      <c r="G56" s="129">
        <v>233896</v>
      </c>
      <c r="H56" s="129">
        <v>673579</v>
      </c>
      <c r="I56" s="40">
        <f t="shared" si="2"/>
        <v>907475</v>
      </c>
    </row>
    <row r="57" spans="1:9" x14ac:dyDescent="0.25">
      <c r="A57" s="212" t="s">
        <v>107</v>
      </c>
      <c r="B57" s="209"/>
      <c r="C57" s="27">
        <v>50</v>
      </c>
      <c r="D57" s="129">
        <v>128630</v>
      </c>
      <c r="E57" s="129">
        <v>150534850</v>
      </c>
      <c r="F57" s="40">
        <f t="shared" si="1"/>
        <v>150663480</v>
      </c>
      <c r="G57" s="129">
        <v>0</v>
      </c>
      <c r="H57" s="129">
        <v>97373599</v>
      </c>
      <c r="I57" s="40">
        <f t="shared" si="2"/>
        <v>97373599</v>
      </c>
    </row>
    <row r="58" spans="1:9" x14ac:dyDescent="0.25">
      <c r="A58" s="210" t="s">
        <v>108</v>
      </c>
      <c r="B58" s="211"/>
      <c r="C58" s="26">
        <v>51</v>
      </c>
      <c r="D58" s="40">
        <f>D59+D60+D61</f>
        <v>46771781</v>
      </c>
      <c r="E58" s="40">
        <f>E59+E60+E61</f>
        <v>288095688</v>
      </c>
      <c r="F58" s="40">
        <f t="shared" si="1"/>
        <v>334867469</v>
      </c>
      <c r="G58" s="40">
        <f>G59+G60+G61</f>
        <v>39960978</v>
      </c>
      <c r="H58" s="40">
        <f>H59+H60+H61</f>
        <v>321103133</v>
      </c>
      <c r="I58" s="40">
        <f t="shared" si="2"/>
        <v>361064111</v>
      </c>
    </row>
    <row r="59" spans="1:9" x14ac:dyDescent="0.25">
      <c r="A59" s="209" t="s">
        <v>109</v>
      </c>
      <c r="B59" s="209"/>
      <c r="C59" s="27">
        <v>52</v>
      </c>
      <c r="D59" s="129">
        <v>0</v>
      </c>
      <c r="E59" s="129">
        <v>133942791</v>
      </c>
      <c r="F59" s="40">
        <f t="shared" si="1"/>
        <v>133942791</v>
      </c>
      <c r="G59" s="129">
        <v>0</v>
      </c>
      <c r="H59" s="129">
        <v>133267371</v>
      </c>
      <c r="I59" s="40">
        <f t="shared" si="2"/>
        <v>133267371</v>
      </c>
    </row>
    <row r="60" spans="1:9" x14ac:dyDescent="0.25">
      <c r="A60" s="209" t="s">
        <v>110</v>
      </c>
      <c r="B60" s="209"/>
      <c r="C60" s="27">
        <v>53</v>
      </c>
      <c r="D60" s="129">
        <v>386389</v>
      </c>
      <c r="E60" s="129">
        <v>140639</v>
      </c>
      <c r="F60" s="40">
        <f t="shared" si="1"/>
        <v>527028</v>
      </c>
      <c r="G60" s="129">
        <v>171106</v>
      </c>
      <c r="H60" s="129">
        <v>192626</v>
      </c>
      <c r="I60" s="40">
        <f t="shared" si="2"/>
        <v>363732</v>
      </c>
    </row>
    <row r="61" spans="1:9" x14ac:dyDescent="0.25">
      <c r="A61" s="209" t="s">
        <v>111</v>
      </c>
      <c r="B61" s="209"/>
      <c r="C61" s="27">
        <v>54</v>
      </c>
      <c r="D61" s="129">
        <v>46385392</v>
      </c>
      <c r="E61" s="129">
        <v>154012258</v>
      </c>
      <c r="F61" s="40">
        <f t="shared" si="1"/>
        <v>200397650</v>
      </c>
      <c r="G61" s="129">
        <v>39789872</v>
      </c>
      <c r="H61" s="129">
        <v>187643136</v>
      </c>
      <c r="I61" s="40">
        <f t="shared" si="2"/>
        <v>227433008</v>
      </c>
    </row>
    <row r="62" spans="1:9" x14ac:dyDescent="0.25">
      <c r="A62" s="210" t="s">
        <v>112</v>
      </c>
      <c r="B62" s="211"/>
      <c r="C62" s="26">
        <v>55</v>
      </c>
      <c r="D62" s="40">
        <f>D63+D67+D68</f>
        <v>57404797</v>
      </c>
      <c r="E62" s="40">
        <f>E63+E67+E68</f>
        <v>711958881</v>
      </c>
      <c r="F62" s="40">
        <f t="shared" si="1"/>
        <v>769363678</v>
      </c>
      <c r="G62" s="40">
        <f>G63+G67+G68</f>
        <v>133267291</v>
      </c>
      <c r="H62" s="40">
        <f>H63+H67+H68</f>
        <v>338750627</v>
      </c>
      <c r="I62" s="40">
        <f t="shared" si="2"/>
        <v>472017918</v>
      </c>
    </row>
    <row r="63" spans="1:9" x14ac:dyDescent="0.25">
      <c r="A63" s="210" t="s">
        <v>113</v>
      </c>
      <c r="B63" s="211"/>
      <c r="C63" s="26">
        <v>56</v>
      </c>
      <c r="D63" s="40">
        <f>D64+D65+D66</f>
        <v>57404797</v>
      </c>
      <c r="E63" s="40">
        <f>E64+E65+E66</f>
        <v>703157606</v>
      </c>
      <c r="F63" s="40">
        <f t="shared" si="1"/>
        <v>760562403</v>
      </c>
      <c r="G63" s="40">
        <f>G64+G65+G66</f>
        <v>133267291</v>
      </c>
      <c r="H63" s="40">
        <f>H64+H65+H66</f>
        <v>329280168</v>
      </c>
      <c r="I63" s="40">
        <f t="shared" si="2"/>
        <v>462547459</v>
      </c>
    </row>
    <row r="64" spans="1:9" x14ac:dyDescent="0.25">
      <c r="A64" s="209" t="s">
        <v>114</v>
      </c>
      <c r="B64" s="209"/>
      <c r="C64" s="27">
        <v>57</v>
      </c>
      <c r="D64" s="129">
        <v>8255075</v>
      </c>
      <c r="E64" s="129">
        <v>702705594</v>
      </c>
      <c r="F64" s="40">
        <f t="shared" si="1"/>
        <v>710960669</v>
      </c>
      <c r="G64" s="129">
        <v>3302194</v>
      </c>
      <c r="H64" s="129">
        <v>328319324</v>
      </c>
      <c r="I64" s="40">
        <f t="shared" si="2"/>
        <v>331621518</v>
      </c>
    </row>
    <row r="65" spans="1:9" x14ac:dyDescent="0.25">
      <c r="A65" s="209" t="s">
        <v>115</v>
      </c>
      <c r="B65" s="209"/>
      <c r="C65" s="27">
        <v>58</v>
      </c>
      <c r="D65" s="129">
        <v>49148673</v>
      </c>
      <c r="E65" s="129">
        <v>0</v>
      </c>
      <c r="F65" s="40">
        <f t="shared" si="1"/>
        <v>49148673</v>
      </c>
      <c r="G65" s="129">
        <v>129963982</v>
      </c>
      <c r="H65" s="129">
        <v>0</v>
      </c>
      <c r="I65" s="40">
        <f t="shared" si="2"/>
        <v>129963982</v>
      </c>
    </row>
    <row r="66" spans="1:9" x14ac:dyDescent="0.25">
      <c r="A66" s="209" t="s">
        <v>116</v>
      </c>
      <c r="B66" s="209"/>
      <c r="C66" s="27">
        <v>59</v>
      </c>
      <c r="D66" s="129">
        <v>1049</v>
      </c>
      <c r="E66" s="129">
        <v>452012</v>
      </c>
      <c r="F66" s="40">
        <f t="shared" si="1"/>
        <v>453061</v>
      </c>
      <c r="G66" s="129">
        <v>1115</v>
      </c>
      <c r="H66" s="129">
        <v>960844</v>
      </c>
      <c r="I66" s="40">
        <f t="shared" si="2"/>
        <v>961959</v>
      </c>
    </row>
    <row r="67" spans="1:9" x14ac:dyDescent="0.25">
      <c r="A67" s="212" t="s">
        <v>117</v>
      </c>
      <c r="B67" s="209"/>
      <c r="C67" s="27">
        <v>60</v>
      </c>
      <c r="D67" s="129">
        <v>0</v>
      </c>
      <c r="E67" s="129">
        <v>1731115</v>
      </c>
      <c r="F67" s="40">
        <f t="shared" si="1"/>
        <v>1731115</v>
      </c>
      <c r="G67" s="129">
        <v>0</v>
      </c>
      <c r="H67" s="129">
        <v>1755514</v>
      </c>
      <c r="I67" s="40">
        <f t="shared" si="2"/>
        <v>1755514</v>
      </c>
    </row>
    <row r="68" spans="1:9" x14ac:dyDescent="0.25">
      <c r="A68" s="212" t="s">
        <v>118</v>
      </c>
      <c r="B68" s="209"/>
      <c r="C68" s="27">
        <v>61</v>
      </c>
      <c r="D68" s="129">
        <v>0</v>
      </c>
      <c r="E68" s="129">
        <v>7070160</v>
      </c>
      <c r="F68" s="40">
        <f t="shared" si="1"/>
        <v>7070160</v>
      </c>
      <c r="G68" s="129">
        <v>0</v>
      </c>
      <c r="H68" s="129">
        <v>7714945</v>
      </c>
      <c r="I68" s="40">
        <f t="shared" si="2"/>
        <v>7714945</v>
      </c>
    </row>
    <row r="69" spans="1:9" ht="23.25" customHeight="1" x14ac:dyDescent="0.25">
      <c r="A69" s="210" t="s">
        <v>119</v>
      </c>
      <c r="B69" s="211"/>
      <c r="C69" s="26">
        <v>62</v>
      </c>
      <c r="D69" s="40">
        <f>D70+D71+D72</f>
        <v>1563722</v>
      </c>
      <c r="E69" s="40">
        <f>E70+E71+E72</f>
        <v>269261313</v>
      </c>
      <c r="F69" s="40">
        <f t="shared" si="1"/>
        <v>270825035</v>
      </c>
      <c r="G69" s="40">
        <f>G70+G71+G72</f>
        <v>1790982</v>
      </c>
      <c r="H69" s="40">
        <f>H70+H71+H72</f>
        <v>326150818</v>
      </c>
      <c r="I69" s="40">
        <f t="shared" si="2"/>
        <v>327941800</v>
      </c>
    </row>
    <row r="70" spans="1:9" x14ac:dyDescent="0.25">
      <c r="A70" s="209" t="s">
        <v>120</v>
      </c>
      <c r="B70" s="209"/>
      <c r="C70" s="27">
        <v>63</v>
      </c>
      <c r="D70" s="129">
        <v>0</v>
      </c>
      <c r="E70" s="129">
        <v>384071</v>
      </c>
      <c r="F70" s="40">
        <f t="shared" si="1"/>
        <v>384071</v>
      </c>
      <c r="G70" s="129">
        <v>0</v>
      </c>
      <c r="H70" s="129">
        <v>485198</v>
      </c>
      <c r="I70" s="40">
        <f t="shared" si="2"/>
        <v>485198</v>
      </c>
    </row>
    <row r="71" spans="1:9" x14ac:dyDescent="0.25">
      <c r="A71" s="209" t="s">
        <v>121</v>
      </c>
      <c r="B71" s="209"/>
      <c r="C71" s="27">
        <v>64</v>
      </c>
      <c r="D71" s="129">
        <v>0</v>
      </c>
      <c r="E71" s="129">
        <v>236929796</v>
      </c>
      <c r="F71" s="40">
        <f t="shared" si="1"/>
        <v>236929796</v>
      </c>
      <c r="G71" s="129">
        <v>0</v>
      </c>
      <c r="H71" s="129">
        <v>254259923</v>
      </c>
      <c r="I71" s="40">
        <f t="shared" si="2"/>
        <v>254259923</v>
      </c>
    </row>
    <row r="72" spans="1:9" x14ac:dyDescent="0.25">
      <c r="A72" s="209" t="s">
        <v>122</v>
      </c>
      <c r="B72" s="209"/>
      <c r="C72" s="27">
        <v>65</v>
      </c>
      <c r="D72" s="129">
        <v>1563722</v>
      </c>
      <c r="E72" s="129">
        <v>31947446</v>
      </c>
      <c r="F72" s="40">
        <f t="shared" si="1"/>
        <v>33511168</v>
      </c>
      <c r="G72" s="129">
        <v>1790982</v>
      </c>
      <c r="H72" s="129">
        <v>71405697</v>
      </c>
      <c r="I72" s="40">
        <f t="shared" si="2"/>
        <v>73196679</v>
      </c>
    </row>
    <row r="73" spans="1:9" x14ac:dyDescent="0.25">
      <c r="A73" s="210" t="s">
        <v>123</v>
      </c>
      <c r="B73" s="211"/>
      <c r="C73" s="26">
        <v>66</v>
      </c>
      <c r="D73" s="40">
        <f>D8+D11+D15+D41+D42+D50+D53+D62+D69</f>
        <v>4317310661</v>
      </c>
      <c r="E73" s="40">
        <f>E8+E11+E15+E41+E42+E50+E53+E62+E69</f>
        <v>9773498132</v>
      </c>
      <c r="F73" s="40">
        <f t="shared" si="1"/>
        <v>14090808793</v>
      </c>
      <c r="G73" s="40">
        <f>G8+G11+G15+G41+G42+G50+G53+G62+G69</f>
        <v>3970305610</v>
      </c>
      <c r="H73" s="40">
        <f>H8+H11+H15+H41+H42+H50+H53+H62+H69</f>
        <v>10111650020</v>
      </c>
      <c r="I73" s="40">
        <f>G73+H73</f>
        <v>14081955630</v>
      </c>
    </row>
    <row r="74" spans="1:9" x14ac:dyDescent="0.25">
      <c r="A74" s="212" t="s">
        <v>124</v>
      </c>
      <c r="B74" s="209"/>
      <c r="C74" s="27">
        <v>67</v>
      </c>
      <c r="D74" s="129">
        <v>298481477</v>
      </c>
      <c r="E74" s="129">
        <v>3175257358</v>
      </c>
      <c r="F74" s="40">
        <f t="shared" ref="F74" si="11">D74+E74</f>
        <v>3473738835</v>
      </c>
      <c r="G74" s="129">
        <v>129117933</v>
      </c>
      <c r="H74" s="129">
        <v>1886522212</v>
      </c>
      <c r="I74" s="40">
        <f t="shared" ref="I74" si="12">G74+H74</f>
        <v>2015640145</v>
      </c>
    </row>
    <row r="75" spans="1:9" x14ac:dyDescent="0.25">
      <c r="A75" s="222" t="s">
        <v>125</v>
      </c>
      <c r="B75" s="223"/>
      <c r="C75" s="223"/>
      <c r="D75" s="223"/>
      <c r="E75" s="223"/>
      <c r="F75" s="223"/>
      <c r="G75" s="223"/>
      <c r="H75" s="223"/>
      <c r="I75" s="223"/>
    </row>
    <row r="76" spans="1:9" x14ac:dyDescent="0.25">
      <c r="A76" s="210" t="s">
        <v>126</v>
      </c>
      <c r="B76" s="211"/>
      <c r="C76" s="26">
        <v>68</v>
      </c>
      <c r="D76" s="40">
        <f>D77+D80+D81+D85+D89+D92</f>
        <v>542627107</v>
      </c>
      <c r="E76" s="40">
        <f>E77+E80+E81+E85+E89+E92</f>
        <v>4058521258</v>
      </c>
      <c r="F76" s="40">
        <f>D76+E76</f>
        <v>4601148365</v>
      </c>
      <c r="G76" s="40">
        <f t="shared" ref="G76:H76" si="13">G77+G80+G81+G85+G89+G92</f>
        <v>332335561</v>
      </c>
      <c r="H76" s="40">
        <f t="shared" si="13"/>
        <v>3957605303</v>
      </c>
      <c r="I76" s="40">
        <f>G76+H76</f>
        <v>4289940864</v>
      </c>
    </row>
    <row r="77" spans="1:9" x14ac:dyDescent="0.25">
      <c r="A77" s="210" t="s">
        <v>127</v>
      </c>
      <c r="B77" s="211"/>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209" t="s">
        <v>128</v>
      </c>
      <c r="B78" s="209"/>
      <c r="C78" s="27">
        <v>70</v>
      </c>
      <c r="D78" s="129">
        <v>44288720</v>
      </c>
      <c r="E78" s="129">
        <v>545037080</v>
      </c>
      <c r="F78" s="40">
        <f t="shared" si="14"/>
        <v>589325800</v>
      </c>
      <c r="G78" s="129">
        <v>44288720</v>
      </c>
      <c r="H78" s="129">
        <v>545037080</v>
      </c>
      <c r="I78" s="40">
        <f t="shared" si="16"/>
        <v>589325800</v>
      </c>
    </row>
    <row r="79" spans="1:9" x14ac:dyDescent="0.25">
      <c r="A79" s="209" t="s">
        <v>129</v>
      </c>
      <c r="B79" s="209"/>
      <c r="C79" s="27">
        <v>71</v>
      </c>
      <c r="D79" s="129">
        <v>0</v>
      </c>
      <c r="E79" s="129">
        <v>0</v>
      </c>
      <c r="F79" s="40">
        <f t="shared" si="14"/>
        <v>0</v>
      </c>
      <c r="G79" s="129">
        <v>0</v>
      </c>
      <c r="H79" s="129">
        <v>0</v>
      </c>
      <c r="I79" s="40">
        <f t="shared" si="16"/>
        <v>0</v>
      </c>
    </row>
    <row r="80" spans="1:9" x14ac:dyDescent="0.25">
      <c r="A80" s="212" t="s">
        <v>130</v>
      </c>
      <c r="B80" s="209"/>
      <c r="C80" s="27">
        <v>72</v>
      </c>
      <c r="D80" s="129">
        <v>0</v>
      </c>
      <c r="E80" s="129">
        <v>681482525</v>
      </c>
      <c r="F80" s="40">
        <f t="shared" si="14"/>
        <v>681482525</v>
      </c>
      <c r="G80" s="129">
        <v>0</v>
      </c>
      <c r="H80" s="129">
        <v>681482525</v>
      </c>
      <c r="I80" s="40">
        <f t="shared" si="16"/>
        <v>681482525</v>
      </c>
    </row>
    <row r="81" spans="1:9" x14ac:dyDescent="0.25">
      <c r="A81" s="210" t="s">
        <v>131</v>
      </c>
      <c r="B81" s="211"/>
      <c r="C81" s="26">
        <v>73</v>
      </c>
      <c r="D81" s="40">
        <f>D82+D83+D84</f>
        <v>147476155</v>
      </c>
      <c r="E81" s="40">
        <f>E82+E83+E84</f>
        <v>548957110</v>
      </c>
      <c r="F81" s="40">
        <f t="shared" si="14"/>
        <v>696433265</v>
      </c>
      <c r="G81" s="40">
        <f t="shared" ref="G81:H81" si="17">G82+G83+G84</f>
        <v>-112209729</v>
      </c>
      <c r="H81" s="40">
        <f t="shared" si="17"/>
        <v>174298896</v>
      </c>
      <c r="I81" s="40">
        <f t="shared" si="16"/>
        <v>62089167</v>
      </c>
    </row>
    <row r="82" spans="1:9" x14ac:dyDescent="0.25">
      <c r="A82" s="209" t="s">
        <v>132</v>
      </c>
      <c r="B82" s="209"/>
      <c r="C82" s="27">
        <v>74</v>
      </c>
      <c r="D82" s="129">
        <v>0</v>
      </c>
      <c r="E82" s="129">
        <v>106333697</v>
      </c>
      <c r="F82" s="40">
        <f t="shared" si="14"/>
        <v>106333697</v>
      </c>
      <c r="G82" s="129">
        <v>0</v>
      </c>
      <c r="H82" s="129">
        <v>105073587</v>
      </c>
      <c r="I82" s="40">
        <f t="shared" si="16"/>
        <v>105073587</v>
      </c>
    </row>
    <row r="83" spans="1:9" x14ac:dyDescent="0.25">
      <c r="A83" s="209" t="s">
        <v>133</v>
      </c>
      <c r="B83" s="209"/>
      <c r="C83" s="27">
        <v>75</v>
      </c>
      <c r="D83" s="129">
        <v>147476155</v>
      </c>
      <c r="E83" s="129">
        <v>442457823</v>
      </c>
      <c r="F83" s="40">
        <f t="shared" si="14"/>
        <v>589933978</v>
      </c>
      <c r="G83" s="129">
        <v>-112209729</v>
      </c>
      <c r="H83" s="129">
        <v>69059719</v>
      </c>
      <c r="I83" s="40">
        <f t="shared" si="16"/>
        <v>-43150010</v>
      </c>
    </row>
    <row r="84" spans="1:9" x14ac:dyDescent="0.25">
      <c r="A84" s="209" t="s">
        <v>134</v>
      </c>
      <c r="B84" s="209"/>
      <c r="C84" s="27">
        <v>76</v>
      </c>
      <c r="D84" s="129">
        <v>0</v>
      </c>
      <c r="E84" s="129">
        <v>165590</v>
      </c>
      <c r="F84" s="40">
        <f t="shared" si="14"/>
        <v>165590</v>
      </c>
      <c r="G84" s="129">
        <v>0</v>
      </c>
      <c r="H84" s="129">
        <v>165590</v>
      </c>
      <c r="I84" s="40">
        <f t="shared" si="16"/>
        <v>165590</v>
      </c>
    </row>
    <row r="85" spans="1:9" x14ac:dyDescent="0.25">
      <c r="A85" s="210" t="s">
        <v>135</v>
      </c>
      <c r="B85" s="211"/>
      <c r="C85" s="26">
        <v>77</v>
      </c>
      <c r="D85" s="40">
        <f>D86+D87+D88</f>
        <v>85295937</v>
      </c>
      <c r="E85" s="40">
        <f>E86+E87+E88</f>
        <v>316742638</v>
      </c>
      <c r="F85" s="40">
        <f t="shared" si="14"/>
        <v>402038575</v>
      </c>
      <c r="G85" s="40">
        <f t="shared" ref="G85:H85" si="18">G86+G87+G88</f>
        <v>85295937</v>
      </c>
      <c r="H85" s="40">
        <f t="shared" si="18"/>
        <v>316742638</v>
      </c>
      <c r="I85" s="40">
        <f t="shared" si="16"/>
        <v>402038575</v>
      </c>
    </row>
    <row r="86" spans="1:9" x14ac:dyDescent="0.25">
      <c r="A86" s="209" t="s">
        <v>136</v>
      </c>
      <c r="B86" s="209"/>
      <c r="C86" s="27">
        <v>78</v>
      </c>
      <c r="D86" s="129">
        <v>2214436</v>
      </c>
      <c r="E86" s="129">
        <v>27864354</v>
      </c>
      <c r="F86" s="40">
        <f t="shared" si="14"/>
        <v>30078790</v>
      </c>
      <c r="G86" s="129">
        <v>2214436</v>
      </c>
      <c r="H86" s="129">
        <v>27864354</v>
      </c>
      <c r="I86" s="40">
        <f t="shared" si="16"/>
        <v>30078790</v>
      </c>
    </row>
    <row r="87" spans="1:9" x14ac:dyDescent="0.25">
      <c r="A87" s="209" t="s">
        <v>137</v>
      </c>
      <c r="B87" s="209"/>
      <c r="C87" s="27">
        <v>79</v>
      </c>
      <c r="D87" s="129">
        <v>7581501</v>
      </c>
      <c r="E87" s="129">
        <v>139638499</v>
      </c>
      <c r="F87" s="40">
        <f t="shared" si="14"/>
        <v>147220000</v>
      </c>
      <c r="G87" s="129">
        <v>7581501</v>
      </c>
      <c r="H87" s="129">
        <v>139638499</v>
      </c>
      <c r="I87" s="40">
        <f t="shared" si="16"/>
        <v>147220000</v>
      </c>
    </row>
    <row r="88" spans="1:9" x14ac:dyDescent="0.25">
      <c r="A88" s="209" t="s">
        <v>138</v>
      </c>
      <c r="B88" s="209"/>
      <c r="C88" s="27">
        <v>80</v>
      </c>
      <c r="D88" s="129">
        <v>75500000</v>
      </c>
      <c r="E88" s="129">
        <v>149239785</v>
      </c>
      <c r="F88" s="40">
        <f t="shared" si="14"/>
        <v>224739785</v>
      </c>
      <c r="G88" s="129">
        <v>75500000</v>
      </c>
      <c r="H88" s="129">
        <v>149239785</v>
      </c>
      <c r="I88" s="40">
        <f t="shared" si="16"/>
        <v>224739785</v>
      </c>
    </row>
    <row r="89" spans="1:9" x14ac:dyDescent="0.25">
      <c r="A89" s="210" t="s">
        <v>139</v>
      </c>
      <c r="B89" s="211"/>
      <c r="C89" s="26">
        <v>81</v>
      </c>
      <c r="D89" s="40">
        <f>D90+D91</f>
        <v>252230964</v>
      </c>
      <c r="E89" s="40">
        <f>E90+E91</f>
        <v>1617294890</v>
      </c>
      <c r="F89" s="40">
        <f t="shared" si="14"/>
        <v>1869525854</v>
      </c>
      <c r="G89" s="40">
        <f t="shared" ref="G89:H89" si="19">G90+G91</f>
        <v>266019416</v>
      </c>
      <c r="H89" s="40">
        <f t="shared" si="19"/>
        <v>1967400842</v>
      </c>
      <c r="I89" s="40">
        <f t="shared" si="16"/>
        <v>2233420258</v>
      </c>
    </row>
    <row r="90" spans="1:9" x14ac:dyDescent="0.25">
      <c r="A90" s="209" t="s">
        <v>140</v>
      </c>
      <c r="B90" s="209"/>
      <c r="C90" s="27">
        <v>82</v>
      </c>
      <c r="D90" s="129">
        <v>252230964</v>
      </c>
      <c r="E90" s="129">
        <v>1617294890</v>
      </c>
      <c r="F90" s="40">
        <f t="shared" si="14"/>
        <v>1869525854</v>
      </c>
      <c r="G90" s="129">
        <v>266019416</v>
      </c>
      <c r="H90" s="129">
        <v>1967400842</v>
      </c>
      <c r="I90" s="40">
        <f t="shared" si="16"/>
        <v>2233420258</v>
      </c>
    </row>
    <row r="91" spans="1:9" x14ac:dyDescent="0.25">
      <c r="A91" s="209" t="s">
        <v>141</v>
      </c>
      <c r="B91" s="209"/>
      <c r="C91" s="27">
        <v>83</v>
      </c>
      <c r="D91" s="129">
        <v>0</v>
      </c>
      <c r="E91" s="129">
        <v>0</v>
      </c>
      <c r="F91" s="40">
        <f t="shared" si="14"/>
        <v>0</v>
      </c>
      <c r="G91" s="129">
        <v>0</v>
      </c>
      <c r="H91" s="129">
        <v>0</v>
      </c>
      <c r="I91" s="40">
        <f t="shared" si="16"/>
        <v>0</v>
      </c>
    </row>
    <row r="92" spans="1:9" x14ac:dyDescent="0.25">
      <c r="A92" s="210" t="s">
        <v>142</v>
      </c>
      <c r="B92" s="211"/>
      <c r="C92" s="26">
        <v>84</v>
      </c>
      <c r="D92" s="40">
        <f>D93+D94</f>
        <v>13335331</v>
      </c>
      <c r="E92" s="40">
        <f>E93+E94</f>
        <v>349007015</v>
      </c>
      <c r="F92" s="40">
        <f t="shared" si="14"/>
        <v>362342346</v>
      </c>
      <c r="G92" s="40">
        <f t="shared" ref="G92:H92" si="20">G93+G94</f>
        <v>48941217</v>
      </c>
      <c r="H92" s="40">
        <f t="shared" si="20"/>
        <v>272643322</v>
      </c>
      <c r="I92" s="40">
        <f t="shared" si="16"/>
        <v>321584539</v>
      </c>
    </row>
    <row r="93" spans="1:9" x14ac:dyDescent="0.25">
      <c r="A93" s="209" t="s">
        <v>143</v>
      </c>
      <c r="B93" s="209"/>
      <c r="C93" s="27">
        <v>85</v>
      </c>
      <c r="D93" s="129">
        <v>13335331</v>
      </c>
      <c r="E93" s="129">
        <v>349007015</v>
      </c>
      <c r="F93" s="40">
        <f t="shared" si="14"/>
        <v>362342346</v>
      </c>
      <c r="G93" s="129">
        <v>48941217</v>
      </c>
      <c r="H93" s="129">
        <v>272643322</v>
      </c>
      <c r="I93" s="40">
        <f t="shared" si="16"/>
        <v>321584539</v>
      </c>
    </row>
    <row r="94" spans="1:9" x14ac:dyDescent="0.25">
      <c r="A94" s="209" t="s">
        <v>144</v>
      </c>
      <c r="B94" s="209"/>
      <c r="C94" s="27">
        <v>86</v>
      </c>
      <c r="D94" s="129">
        <v>0</v>
      </c>
      <c r="E94" s="129">
        <v>0</v>
      </c>
      <c r="F94" s="40">
        <f t="shared" si="14"/>
        <v>0</v>
      </c>
      <c r="G94" s="129">
        <v>0</v>
      </c>
      <c r="H94" s="129">
        <v>0</v>
      </c>
      <c r="I94" s="40">
        <f t="shared" si="16"/>
        <v>0</v>
      </c>
    </row>
    <row r="95" spans="1:9" x14ac:dyDescent="0.25">
      <c r="A95" s="212" t="s">
        <v>145</v>
      </c>
      <c r="B95" s="209"/>
      <c r="C95" s="27">
        <v>87</v>
      </c>
      <c r="D95" s="129">
        <v>0</v>
      </c>
      <c r="E95" s="129">
        <v>0</v>
      </c>
      <c r="F95" s="40">
        <f t="shared" si="14"/>
        <v>0</v>
      </c>
      <c r="G95" s="129">
        <v>0</v>
      </c>
      <c r="H95" s="129">
        <v>0</v>
      </c>
      <c r="I95" s="40">
        <f t="shared" si="16"/>
        <v>0</v>
      </c>
    </row>
    <row r="96" spans="1:9" x14ac:dyDescent="0.25">
      <c r="A96" s="212" t="s">
        <v>146</v>
      </c>
      <c r="B96" s="209"/>
      <c r="C96" s="27">
        <v>88</v>
      </c>
      <c r="D96" s="129">
        <v>821750</v>
      </c>
      <c r="E96" s="129">
        <v>9349523</v>
      </c>
      <c r="F96" s="40">
        <f t="shared" si="14"/>
        <v>10171273</v>
      </c>
      <c r="G96" s="129">
        <v>905282</v>
      </c>
      <c r="H96" s="129">
        <v>9319043</v>
      </c>
      <c r="I96" s="40">
        <f t="shared" si="16"/>
        <v>10224325</v>
      </c>
    </row>
    <row r="97" spans="1:9" x14ac:dyDescent="0.25">
      <c r="A97" s="210" t="s">
        <v>147</v>
      </c>
      <c r="B97" s="211"/>
      <c r="C97" s="26">
        <v>89</v>
      </c>
      <c r="D97" s="40">
        <f>D98+D99+D100+D101+D102+D103</f>
        <v>3235659788</v>
      </c>
      <c r="E97" s="40">
        <f>E98+E99+E100+E101+E102+E103</f>
        <v>4396227440</v>
      </c>
      <c r="F97" s="40">
        <f t="shared" si="14"/>
        <v>7631887228</v>
      </c>
      <c r="G97" s="40">
        <f t="shared" ref="G97:H97" si="21">G98+G99+G100+G101+G102+G103</f>
        <v>3302510114</v>
      </c>
      <c r="H97" s="40">
        <f t="shared" si="21"/>
        <v>4834025957</v>
      </c>
      <c r="I97" s="40">
        <f t="shared" si="16"/>
        <v>8136536071</v>
      </c>
    </row>
    <row r="98" spans="1:9" x14ac:dyDescent="0.25">
      <c r="A98" s="209" t="s">
        <v>148</v>
      </c>
      <c r="B98" s="209"/>
      <c r="C98" s="27">
        <v>90</v>
      </c>
      <c r="D98" s="129">
        <v>6639516</v>
      </c>
      <c r="E98" s="129">
        <v>1494855949</v>
      </c>
      <c r="F98" s="40">
        <f t="shared" si="14"/>
        <v>1501495465</v>
      </c>
      <c r="G98" s="129">
        <v>5997628</v>
      </c>
      <c r="H98" s="129">
        <v>1805228265</v>
      </c>
      <c r="I98" s="40">
        <f t="shared" si="16"/>
        <v>1811225893</v>
      </c>
    </row>
    <row r="99" spans="1:9" x14ac:dyDescent="0.25">
      <c r="A99" s="209" t="s">
        <v>149</v>
      </c>
      <c r="B99" s="209"/>
      <c r="C99" s="27">
        <v>91</v>
      </c>
      <c r="D99" s="129">
        <v>3126810816</v>
      </c>
      <c r="E99" s="129">
        <v>6553376</v>
      </c>
      <c r="F99" s="40">
        <f t="shared" si="14"/>
        <v>3133364192</v>
      </c>
      <c r="G99" s="129">
        <v>3183205766</v>
      </c>
      <c r="H99" s="129">
        <v>4141838</v>
      </c>
      <c r="I99" s="40">
        <f t="shared" si="16"/>
        <v>3187347604</v>
      </c>
    </row>
    <row r="100" spans="1:9" x14ac:dyDescent="0.25">
      <c r="A100" s="209" t="s">
        <v>150</v>
      </c>
      <c r="B100" s="209"/>
      <c r="C100" s="27">
        <v>92</v>
      </c>
      <c r="D100" s="129">
        <v>102209456</v>
      </c>
      <c r="E100" s="129">
        <v>2847892563</v>
      </c>
      <c r="F100" s="40">
        <f t="shared" si="14"/>
        <v>2950102019</v>
      </c>
      <c r="G100" s="129">
        <v>111194345</v>
      </c>
      <c r="H100" s="129">
        <v>2974292003</v>
      </c>
      <c r="I100" s="40">
        <f t="shared" si="16"/>
        <v>3085486348</v>
      </c>
    </row>
    <row r="101" spans="1:9" x14ac:dyDescent="0.25">
      <c r="A101" s="209" t="s">
        <v>151</v>
      </c>
      <c r="B101" s="209"/>
      <c r="C101" s="27">
        <v>93</v>
      </c>
      <c r="D101" s="129">
        <v>0</v>
      </c>
      <c r="E101" s="129">
        <v>24175940</v>
      </c>
      <c r="F101" s="40">
        <f t="shared" si="14"/>
        <v>24175940</v>
      </c>
      <c r="G101" s="129">
        <v>0</v>
      </c>
      <c r="H101" s="129">
        <v>25309018</v>
      </c>
      <c r="I101" s="40">
        <f t="shared" si="16"/>
        <v>25309018</v>
      </c>
    </row>
    <row r="102" spans="1:9" x14ac:dyDescent="0.25">
      <c r="A102" s="209" t="s">
        <v>152</v>
      </c>
      <c r="B102" s="209"/>
      <c r="C102" s="27">
        <v>94</v>
      </c>
      <c r="D102" s="129">
        <v>0</v>
      </c>
      <c r="E102" s="129">
        <v>7055533</v>
      </c>
      <c r="F102" s="40">
        <f t="shared" si="14"/>
        <v>7055533</v>
      </c>
      <c r="G102" s="129">
        <v>0</v>
      </c>
      <c r="H102" s="129">
        <v>7055533</v>
      </c>
      <c r="I102" s="40">
        <f t="shared" si="16"/>
        <v>7055533</v>
      </c>
    </row>
    <row r="103" spans="1:9" x14ac:dyDescent="0.25">
      <c r="A103" s="209" t="s">
        <v>153</v>
      </c>
      <c r="B103" s="209"/>
      <c r="C103" s="27">
        <v>95</v>
      </c>
      <c r="D103" s="129">
        <v>0</v>
      </c>
      <c r="E103" s="129">
        <v>15694079</v>
      </c>
      <c r="F103" s="40">
        <f t="shared" si="14"/>
        <v>15694079</v>
      </c>
      <c r="G103" s="129">
        <v>2112375</v>
      </c>
      <c r="H103" s="129">
        <v>17999300</v>
      </c>
      <c r="I103" s="40">
        <f t="shared" si="16"/>
        <v>20111675</v>
      </c>
    </row>
    <row r="104" spans="1:9" ht="28.5" customHeight="1" x14ac:dyDescent="0.25">
      <c r="A104" s="212" t="s">
        <v>154</v>
      </c>
      <c r="B104" s="209"/>
      <c r="C104" s="27">
        <v>96</v>
      </c>
      <c r="D104" s="129">
        <v>376481979</v>
      </c>
      <c r="E104" s="129">
        <v>0</v>
      </c>
      <c r="F104" s="40">
        <f t="shared" si="14"/>
        <v>376481979</v>
      </c>
      <c r="G104" s="129">
        <v>249938643</v>
      </c>
      <c r="H104" s="129">
        <v>0</v>
      </c>
      <c r="I104" s="40">
        <f t="shared" si="16"/>
        <v>249938643</v>
      </c>
    </row>
    <row r="105" spans="1:9" x14ac:dyDescent="0.25">
      <c r="A105" s="210" t="s">
        <v>155</v>
      </c>
      <c r="B105" s="211"/>
      <c r="C105" s="26">
        <v>97</v>
      </c>
      <c r="D105" s="40">
        <f>D106+D107</f>
        <v>4397636</v>
      </c>
      <c r="E105" s="40">
        <f>E106+E107</f>
        <v>66183483</v>
      </c>
      <c r="F105" s="40">
        <f t="shared" si="14"/>
        <v>70581119</v>
      </c>
      <c r="G105" s="40">
        <f t="shared" ref="G105:H105" si="22">G106+G107</f>
        <v>3012921</v>
      </c>
      <c r="H105" s="40">
        <f t="shared" si="22"/>
        <v>54681182</v>
      </c>
      <c r="I105" s="40">
        <f t="shared" si="16"/>
        <v>57694103</v>
      </c>
    </row>
    <row r="106" spans="1:9" x14ac:dyDescent="0.25">
      <c r="A106" s="221" t="s">
        <v>156</v>
      </c>
      <c r="B106" s="221"/>
      <c r="C106" s="27">
        <v>98</v>
      </c>
      <c r="D106" s="129">
        <v>3994621</v>
      </c>
      <c r="E106" s="129">
        <v>63595466</v>
      </c>
      <c r="F106" s="40">
        <f t="shared" si="14"/>
        <v>67590087</v>
      </c>
      <c r="G106" s="129">
        <v>2767912</v>
      </c>
      <c r="H106" s="129">
        <v>52056405</v>
      </c>
      <c r="I106" s="40">
        <f t="shared" si="16"/>
        <v>54824317</v>
      </c>
    </row>
    <row r="107" spans="1:9" x14ac:dyDescent="0.25">
      <c r="A107" s="209" t="s">
        <v>157</v>
      </c>
      <c r="B107" s="209"/>
      <c r="C107" s="27">
        <v>99</v>
      </c>
      <c r="D107" s="129">
        <v>403015</v>
      </c>
      <c r="E107" s="129">
        <v>2588017</v>
      </c>
      <c r="F107" s="40">
        <f t="shared" si="14"/>
        <v>2991032</v>
      </c>
      <c r="G107" s="129">
        <v>245009</v>
      </c>
      <c r="H107" s="129">
        <v>2624777</v>
      </c>
      <c r="I107" s="40">
        <f t="shared" si="16"/>
        <v>2869786</v>
      </c>
    </row>
    <row r="108" spans="1:9" x14ac:dyDescent="0.25">
      <c r="A108" s="210" t="s">
        <v>158</v>
      </c>
      <c r="B108" s="211"/>
      <c r="C108" s="26">
        <v>100</v>
      </c>
      <c r="D108" s="40">
        <f>D109+D110</f>
        <v>30065787</v>
      </c>
      <c r="E108" s="40">
        <f>E109+E110</f>
        <v>192016345</v>
      </c>
      <c r="F108" s="40">
        <f t="shared" si="14"/>
        <v>222082132</v>
      </c>
      <c r="G108" s="40">
        <f t="shared" ref="G108:H108" si="23">G109+G110</f>
        <v>-11952676</v>
      </c>
      <c r="H108" s="40">
        <f t="shared" si="23"/>
        <v>134447917</v>
      </c>
      <c r="I108" s="40">
        <f t="shared" si="16"/>
        <v>122495241</v>
      </c>
    </row>
    <row r="109" spans="1:9" x14ac:dyDescent="0.25">
      <c r="A109" s="209" t="s">
        <v>159</v>
      </c>
      <c r="B109" s="209"/>
      <c r="C109" s="27">
        <v>101</v>
      </c>
      <c r="D109" s="129">
        <v>28818637</v>
      </c>
      <c r="E109" s="129">
        <v>154880088</v>
      </c>
      <c r="F109" s="40">
        <f t="shared" si="14"/>
        <v>183698725</v>
      </c>
      <c r="G109" s="129">
        <v>-22229836</v>
      </c>
      <c r="H109" s="129">
        <v>77743502</v>
      </c>
      <c r="I109" s="40">
        <f t="shared" si="16"/>
        <v>55513666</v>
      </c>
    </row>
    <row r="110" spans="1:9" x14ac:dyDescent="0.25">
      <c r="A110" s="209" t="s">
        <v>160</v>
      </c>
      <c r="B110" s="209"/>
      <c r="C110" s="27">
        <v>102</v>
      </c>
      <c r="D110" s="129">
        <v>1247150</v>
      </c>
      <c r="E110" s="129">
        <v>37136257</v>
      </c>
      <c r="F110" s="40">
        <f t="shared" si="14"/>
        <v>38383407</v>
      </c>
      <c r="G110" s="129">
        <v>10277160</v>
      </c>
      <c r="H110" s="129">
        <v>56704415</v>
      </c>
      <c r="I110" s="40">
        <f t="shared" si="16"/>
        <v>66981575</v>
      </c>
    </row>
    <row r="111" spans="1:9" x14ac:dyDescent="0.25">
      <c r="A111" s="212" t="s">
        <v>161</v>
      </c>
      <c r="B111" s="209"/>
      <c r="C111" s="27">
        <v>103</v>
      </c>
      <c r="D111" s="129">
        <v>0</v>
      </c>
      <c r="E111" s="129">
        <v>0</v>
      </c>
      <c r="F111" s="40">
        <f t="shared" si="14"/>
        <v>0</v>
      </c>
      <c r="G111" s="129">
        <v>0</v>
      </c>
      <c r="H111" s="129">
        <v>0</v>
      </c>
      <c r="I111" s="40">
        <f t="shared" si="16"/>
        <v>0</v>
      </c>
    </row>
    <row r="112" spans="1:9" x14ac:dyDescent="0.25">
      <c r="A112" s="210" t="s">
        <v>162</v>
      </c>
      <c r="B112" s="211"/>
      <c r="C112" s="26">
        <v>104</v>
      </c>
      <c r="D112" s="40">
        <f>D113+D114+D115</f>
        <v>24048547</v>
      </c>
      <c r="E112" s="40">
        <f>E113+E114+E115</f>
        <v>394592699</v>
      </c>
      <c r="F112" s="40">
        <f t="shared" si="14"/>
        <v>418641246</v>
      </c>
      <c r="G112" s="40">
        <f t="shared" ref="G112:H112" si="24">G113+G114+G115</f>
        <v>4239949</v>
      </c>
      <c r="H112" s="40">
        <f t="shared" si="24"/>
        <v>352692855</v>
      </c>
      <c r="I112" s="40">
        <f t="shared" si="16"/>
        <v>356932804</v>
      </c>
    </row>
    <row r="113" spans="1:9" x14ac:dyDescent="0.25">
      <c r="A113" s="209" t="s">
        <v>163</v>
      </c>
      <c r="B113" s="209"/>
      <c r="C113" s="27">
        <v>105</v>
      </c>
      <c r="D113" s="129">
        <v>0</v>
      </c>
      <c r="E113" s="129">
        <v>2647724</v>
      </c>
      <c r="F113" s="40">
        <f t="shared" si="14"/>
        <v>2647724</v>
      </c>
      <c r="G113" s="129">
        <v>0</v>
      </c>
      <c r="H113" s="129">
        <v>1881547</v>
      </c>
      <c r="I113" s="40">
        <f t="shared" si="16"/>
        <v>1881547</v>
      </c>
    </row>
    <row r="114" spans="1:9" x14ac:dyDescent="0.25">
      <c r="A114" s="209" t="s">
        <v>164</v>
      </c>
      <c r="B114" s="209"/>
      <c r="C114" s="27">
        <v>106</v>
      </c>
      <c r="D114" s="129">
        <v>0</v>
      </c>
      <c r="E114" s="129">
        <v>0</v>
      </c>
      <c r="F114" s="40">
        <f t="shared" si="14"/>
        <v>0</v>
      </c>
      <c r="G114" s="129">
        <v>0</v>
      </c>
      <c r="H114" s="129">
        <v>0</v>
      </c>
      <c r="I114" s="40">
        <f t="shared" si="16"/>
        <v>0</v>
      </c>
    </row>
    <row r="115" spans="1:9" x14ac:dyDescent="0.25">
      <c r="A115" s="209" t="s">
        <v>165</v>
      </c>
      <c r="B115" s="209"/>
      <c r="C115" s="27">
        <v>107</v>
      </c>
      <c r="D115" s="129">
        <v>24048547</v>
      </c>
      <c r="E115" s="129">
        <v>391944975</v>
      </c>
      <c r="F115" s="40">
        <f t="shared" si="14"/>
        <v>415993522</v>
      </c>
      <c r="G115" s="129">
        <v>4239949</v>
      </c>
      <c r="H115" s="129">
        <v>350811308</v>
      </c>
      <c r="I115" s="40">
        <f t="shared" si="16"/>
        <v>355051257</v>
      </c>
    </row>
    <row r="116" spans="1:9" x14ac:dyDescent="0.25">
      <c r="A116" s="210" t="s">
        <v>166</v>
      </c>
      <c r="B116" s="211"/>
      <c r="C116" s="26">
        <v>108</v>
      </c>
      <c r="D116" s="40">
        <f>D117+D118+D119+D120</f>
        <v>72602199</v>
      </c>
      <c r="E116" s="40">
        <f>E117+E118+E119+E120</f>
        <v>388044337</v>
      </c>
      <c r="F116" s="40">
        <f t="shared" si="14"/>
        <v>460646536</v>
      </c>
      <c r="G116" s="40">
        <f t="shared" ref="G116:H116" si="25">G117+G118+G119+G120</f>
        <v>79761335</v>
      </c>
      <c r="H116" s="40">
        <f t="shared" si="25"/>
        <v>439034581</v>
      </c>
      <c r="I116" s="40">
        <f t="shared" si="16"/>
        <v>518795916</v>
      </c>
    </row>
    <row r="117" spans="1:9" x14ac:dyDescent="0.25">
      <c r="A117" s="209" t="s">
        <v>167</v>
      </c>
      <c r="B117" s="209"/>
      <c r="C117" s="27">
        <v>109</v>
      </c>
      <c r="D117" s="129">
        <v>2592849</v>
      </c>
      <c r="E117" s="129">
        <v>101831575</v>
      </c>
      <c r="F117" s="40">
        <f t="shared" si="14"/>
        <v>104424424</v>
      </c>
      <c r="G117" s="129">
        <v>3140647</v>
      </c>
      <c r="H117" s="129">
        <v>110942627</v>
      </c>
      <c r="I117" s="40">
        <f t="shared" si="16"/>
        <v>114083274</v>
      </c>
    </row>
    <row r="118" spans="1:9" x14ac:dyDescent="0.25">
      <c r="A118" s="209" t="s">
        <v>168</v>
      </c>
      <c r="B118" s="209"/>
      <c r="C118" s="27">
        <v>110</v>
      </c>
      <c r="D118" s="129">
        <v>18567</v>
      </c>
      <c r="E118" s="129">
        <v>116272399</v>
      </c>
      <c r="F118" s="40">
        <f t="shared" si="14"/>
        <v>116290966</v>
      </c>
      <c r="G118" s="129">
        <v>363303</v>
      </c>
      <c r="H118" s="129">
        <v>179522466</v>
      </c>
      <c r="I118" s="40">
        <f t="shared" si="16"/>
        <v>179885769</v>
      </c>
    </row>
    <row r="119" spans="1:9" x14ac:dyDescent="0.25">
      <c r="A119" s="209" t="s">
        <v>169</v>
      </c>
      <c r="B119" s="209"/>
      <c r="C119" s="27">
        <v>111</v>
      </c>
      <c r="D119" s="129">
        <v>0</v>
      </c>
      <c r="E119" s="129">
        <v>11819</v>
      </c>
      <c r="F119" s="40">
        <f t="shared" si="14"/>
        <v>11819</v>
      </c>
      <c r="G119" s="129">
        <v>0</v>
      </c>
      <c r="H119" s="129">
        <v>3634</v>
      </c>
      <c r="I119" s="40">
        <f t="shared" si="16"/>
        <v>3634</v>
      </c>
    </row>
    <row r="120" spans="1:9" x14ac:dyDescent="0.25">
      <c r="A120" s="209" t="s">
        <v>170</v>
      </c>
      <c r="B120" s="209"/>
      <c r="C120" s="27">
        <v>112</v>
      </c>
      <c r="D120" s="129">
        <v>69990783</v>
      </c>
      <c r="E120" s="129">
        <v>169928544</v>
      </c>
      <c r="F120" s="40">
        <f t="shared" si="14"/>
        <v>239919327</v>
      </c>
      <c r="G120" s="129">
        <v>76257385</v>
      </c>
      <c r="H120" s="129">
        <v>148565854</v>
      </c>
      <c r="I120" s="40">
        <f t="shared" si="16"/>
        <v>224823239</v>
      </c>
    </row>
    <row r="121" spans="1:9" ht="22.5" customHeight="1" x14ac:dyDescent="0.25">
      <c r="A121" s="210" t="s">
        <v>171</v>
      </c>
      <c r="B121" s="211"/>
      <c r="C121" s="26">
        <v>113</v>
      </c>
      <c r="D121" s="40">
        <f>D122+D123</f>
        <v>30605868</v>
      </c>
      <c r="E121" s="40">
        <f>E122+E123</f>
        <v>268563047</v>
      </c>
      <c r="F121" s="40">
        <f t="shared" si="14"/>
        <v>299168915</v>
      </c>
      <c r="G121" s="40">
        <f t="shared" ref="G121:H121" si="26">G122+G123</f>
        <v>9554481</v>
      </c>
      <c r="H121" s="40">
        <f t="shared" si="26"/>
        <v>329843182</v>
      </c>
      <c r="I121" s="40">
        <f t="shared" si="16"/>
        <v>339397663</v>
      </c>
    </row>
    <row r="122" spans="1:9" x14ac:dyDescent="0.25">
      <c r="A122" s="209" t="s">
        <v>172</v>
      </c>
      <c r="B122" s="209"/>
      <c r="C122" s="27">
        <v>114</v>
      </c>
      <c r="D122" s="129">
        <v>0</v>
      </c>
      <c r="E122" s="129">
        <v>8988308</v>
      </c>
      <c r="F122" s="40">
        <f t="shared" si="14"/>
        <v>8988308</v>
      </c>
      <c r="G122" s="129">
        <v>0</v>
      </c>
      <c r="H122" s="129">
        <v>20804708</v>
      </c>
      <c r="I122" s="40">
        <f t="shared" si="16"/>
        <v>20804708</v>
      </c>
    </row>
    <row r="123" spans="1:9" x14ac:dyDescent="0.25">
      <c r="A123" s="209" t="s">
        <v>173</v>
      </c>
      <c r="B123" s="209"/>
      <c r="C123" s="27">
        <v>115</v>
      </c>
      <c r="D123" s="129">
        <v>30605868</v>
      </c>
      <c r="E123" s="129">
        <v>259574739</v>
      </c>
      <c r="F123" s="40">
        <f t="shared" si="14"/>
        <v>290180607</v>
      </c>
      <c r="G123" s="129">
        <v>9554481</v>
      </c>
      <c r="H123" s="129">
        <v>309038474</v>
      </c>
      <c r="I123" s="40">
        <f t="shared" si="16"/>
        <v>318592955</v>
      </c>
    </row>
    <row r="124" spans="1:9" x14ac:dyDescent="0.25">
      <c r="A124" s="210" t="s">
        <v>174</v>
      </c>
      <c r="B124" s="211"/>
      <c r="C124" s="26">
        <v>116</v>
      </c>
      <c r="D124" s="40">
        <f>D95++D96+D97+D104+D105+D108+D111+D112+D116+D121+D76</f>
        <v>4317310661</v>
      </c>
      <c r="E124" s="40">
        <f>E95++E96+E97+E104+E105+E108+E111+E112+E116+E121+E76</f>
        <v>9773498132</v>
      </c>
      <c r="F124" s="40">
        <f t="shared" si="14"/>
        <v>14090808793</v>
      </c>
      <c r="G124" s="40">
        <f t="shared" ref="G124:H124" si="27">G95++G96+G97+G104+G105+G108+G111+G112+G116+G121+G76</f>
        <v>3970305610</v>
      </c>
      <c r="H124" s="40">
        <f t="shared" si="27"/>
        <v>10111650020</v>
      </c>
      <c r="I124" s="40">
        <f t="shared" si="16"/>
        <v>14081955630</v>
      </c>
    </row>
    <row r="125" spans="1:9" x14ac:dyDescent="0.25">
      <c r="A125" s="212" t="s">
        <v>175</v>
      </c>
      <c r="B125" s="209"/>
      <c r="C125" s="27">
        <v>117</v>
      </c>
      <c r="D125" s="129">
        <v>298481477</v>
      </c>
      <c r="E125" s="129">
        <v>3175257358</v>
      </c>
      <c r="F125" s="40">
        <f t="shared" si="14"/>
        <v>3473738835</v>
      </c>
      <c r="G125" s="129">
        <v>129117933</v>
      </c>
      <c r="H125" s="129">
        <v>1886522212</v>
      </c>
      <c r="I125" s="40">
        <f t="shared" si="16"/>
        <v>2015640145</v>
      </c>
    </row>
  </sheetData>
  <sheetProtection algorithmName="SHA-512" hashValue="R6mGkNcAxec3U9C7k4zMTCLwO6y+b3vRTbvoyfM6nLzpZu4YH6avfYHRelf33FX0Bjjm6iQowiOcaCfWY4yEkQ==" saltValue="N6MOF1MUWqBzyHNPpBUbQg==" spinCount="100000" sheet="1" objects="1" scenarios="1"/>
  <mergeCells count="126">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 ref="A41:B41"/>
    <mergeCell ref="A42:B42"/>
    <mergeCell ref="A28:B28"/>
    <mergeCell ref="A29:B29"/>
    <mergeCell ref="A30:B30"/>
    <mergeCell ref="A31:B31"/>
    <mergeCell ref="A32:B32"/>
    <mergeCell ref="A33:B33"/>
    <mergeCell ref="A34:B34"/>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I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s>
  <phoneticPr fontId="4" type="noConversion"/>
  <dataValidations count="4">
    <dataValidation type="whole" operator="notEqual" allowBlank="1" showInputMessage="1" showErrorMessage="1" errorTitle="Invalid entry" error="You can enter only whole numbers (positive or negative) and a zero." sqref="D76:I76 D81:I84 D89:I89 D92:I92" xr:uid="{00000000-0002-0000-0100-000000000000}">
      <formula1>999999999</formula1>
    </dataValidation>
    <dataValidation type="whole" operator="greaterThanOrEqual" allowBlank="1" showErrorMessage="1" errorTitle="Incorrect entry" error="You can enter only positive whole numbers or a zero." sqref="D8:I74" xr:uid="{00000000-0002-0000-0100-000001000000}">
      <formula1>0</formula1>
    </dataValidation>
    <dataValidation type="whole" operator="greaterThanOrEqual" allowBlank="1" showInputMessage="1" showErrorMessage="1" errorTitle="Incorrect entry" error="You can enter only positive whole numbers or a zero." sqref="D95:I125 D93:I93 D90:I90 D85:I88 D77:I80" xr:uid="{00000000-0002-0000-0100-000002000000}">
      <formula1>0</formula1>
    </dataValidation>
    <dataValidation type="whole" operator="lessThanOrEqual" allowBlank="1" showInputMessage="1" showErrorMessage="1" errorTitle="Incorrect entry" error="You can enter only negative whole numbers or a zero." sqref="D91:I91 D94:I94" xr:uid="{00000000-0002-0000-0100-000003000000}">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activeCell="M78" sqref="M78"/>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26" t="s">
        <v>176</v>
      </c>
      <c r="B1" s="214"/>
      <c r="C1" s="214"/>
      <c r="D1" s="214"/>
      <c r="E1" s="214"/>
      <c r="F1" s="214"/>
      <c r="G1" s="214"/>
      <c r="H1" s="214"/>
      <c r="I1" s="214"/>
    </row>
    <row r="2" spans="1:9" x14ac:dyDescent="0.25">
      <c r="A2" s="215" t="s">
        <v>566</v>
      </c>
      <c r="B2" s="227"/>
      <c r="C2" s="227"/>
      <c r="D2" s="227"/>
      <c r="E2" s="227"/>
      <c r="F2" s="227"/>
      <c r="G2" s="227"/>
      <c r="H2" s="227"/>
      <c r="I2" s="227"/>
    </row>
    <row r="3" spans="1:9" x14ac:dyDescent="0.25">
      <c r="A3" s="228" t="s">
        <v>177</v>
      </c>
      <c r="B3" s="229"/>
      <c r="C3" s="229"/>
      <c r="D3" s="229"/>
      <c r="E3" s="229"/>
      <c r="F3" s="229"/>
      <c r="G3" s="229"/>
      <c r="H3" s="229"/>
      <c r="I3" s="229"/>
    </row>
    <row r="4" spans="1:9" ht="33.75" customHeight="1" x14ac:dyDescent="0.25">
      <c r="A4" s="230" t="s">
        <v>178</v>
      </c>
      <c r="B4" s="231"/>
      <c r="C4" s="234" t="s">
        <v>179</v>
      </c>
      <c r="D4" s="236" t="s">
        <v>180</v>
      </c>
      <c r="E4" s="237"/>
      <c r="F4" s="238"/>
      <c r="G4" s="236" t="s">
        <v>181</v>
      </c>
      <c r="H4" s="237"/>
      <c r="I4" s="238"/>
    </row>
    <row r="5" spans="1:9" ht="24" customHeight="1" thickBot="1" x14ac:dyDescent="0.3">
      <c r="A5" s="232"/>
      <c r="B5" s="233"/>
      <c r="C5" s="235"/>
      <c r="D5" s="41" t="s">
        <v>182</v>
      </c>
      <c r="E5" s="42" t="s">
        <v>183</v>
      </c>
      <c r="F5" s="43" t="s">
        <v>184</v>
      </c>
      <c r="G5" s="41" t="s">
        <v>185</v>
      </c>
      <c r="H5" s="42" t="s">
        <v>186</v>
      </c>
      <c r="I5" s="43" t="s">
        <v>187</v>
      </c>
    </row>
    <row r="6" spans="1:9" x14ac:dyDescent="0.25">
      <c r="A6" s="240">
        <v>1</v>
      </c>
      <c r="B6" s="241"/>
      <c r="C6" s="28">
        <v>2</v>
      </c>
      <c r="D6" s="44">
        <v>3</v>
      </c>
      <c r="E6" s="45">
        <v>4</v>
      </c>
      <c r="F6" s="46" t="s">
        <v>188</v>
      </c>
      <c r="G6" s="44">
        <v>6</v>
      </c>
      <c r="H6" s="45">
        <v>7</v>
      </c>
      <c r="I6" s="47" t="s">
        <v>189</v>
      </c>
    </row>
    <row r="7" spans="1:9" ht="22.5" customHeight="1" x14ac:dyDescent="0.25">
      <c r="A7" s="242" t="s">
        <v>190</v>
      </c>
      <c r="B7" s="243"/>
      <c r="C7" s="31">
        <v>118</v>
      </c>
      <c r="D7" s="48">
        <f>D8+D9+D10+D11+D12</f>
        <v>424717233</v>
      </c>
      <c r="E7" s="49">
        <f>E8+E9+E10+E11+E12</f>
        <v>1896023121</v>
      </c>
      <c r="F7" s="49">
        <f>D7+E7</f>
        <v>2320740354</v>
      </c>
      <c r="G7" s="48">
        <f t="shared" ref="G7:H7" si="0">G8+G9+G10+G11+G12</f>
        <v>319295797</v>
      </c>
      <c r="H7" s="49">
        <f t="shared" si="0"/>
        <v>2090312199</v>
      </c>
      <c r="I7" s="50">
        <f>G7+H7</f>
        <v>2409607996</v>
      </c>
    </row>
    <row r="8" spans="1:9" x14ac:dyDescent="0.25">
      <c r="A8" s="239" t="s">
        <v>191</v>
      </c>
      <c r="B8" s="239"/>
      <c r="C8" s="29">
        <v>119</v>
      </c>
      <c r="D8" s="54">
        <v>425111021</v>
      </c>
      <c r="E8" s="55">
        <v>2309935005</v>
      </c>
      <c r="F8" s="51">
        <f t="shared" ref="F8:F71" si="1">D8+E8</f>
        <v>2735046026</v>
      </c>
      <c r="G8" s="54">
        <v>318931073</v>
      </c>
      <c r="H8" s="55">
        <v>2656490991</v>
      </c>
      <c r="I8" s="51">
        <f t="shared" ref="I8:I71" si="2">G8+H8</f>
        <v>2975422064</v>
      </c>
    </row>
    <row r="9" spans="1:9" ht="19.5" customHeight="1" x14ac:dyDescent="0.25">
      <c r="A9" s="239" t="s">
        <v>192</v>
      </c>
      <c r="B9" s="239"/>
      <c r="C9" s="29">
        <v>120</v>
      </c>
      <c r="D9" s="54">
        <v>0</v>
      </c>
      <c r="E9" s="55">
        <v>10842198</v>
      </c>
      <c r="F9" s="51">
        <f>D9+E9</f>
        <v>10842198</v>
      </c>
      <c r="G9" s="54">
        <v>0</v>
      </c>
      <c r="H9" s="55">
        <v>-57530</v>
      </c>
      <c r="I9" s="51">
        <f t="shared" si="2"/>
        <v>-57530</v>
      </c>
    </row>
    <row r="10" spans="1:9" x14ac:dyDescent="0.25">
      <c r="A10" s="239" t="s">
        <v>193</v>
      </c>
      <c r="B10" s="239"/>
      <c r="C10" s="29">
        <v>121</v>
      </c>
      <c r="D10" s="54">
        <v>-343619</v>
      </c>
      <c r="E10" s="55">
        <v>-263717142</v>
      </c>
      <c r="F10" s="51">
        <f t="shared" si="1"/>
        <v>-264060761</v>
      </c>
      <c r="G10" s="54">
        <v>-410274</v>
      </c>
      <c r="H10" s="55">
        <v>-323894272</v>
      </c>
      <c r="I10" s="51">
        <f t="shared" si="2"/>
        <v>-324304546</v>
      </c>
    </row>
    <row r="11" spans="1:9" ht="22.5" customHeight="1" x14ac:dyDescent="0.25">
      <c r="A11" s="239" t="s">
        <v>194</v>
      </c>
      <c r="B11" s="239"/>
      <c r="C11" s="29">
        <v>122</v>
      </c>
      <c r="D11" s="54">
        <v>-166263</v>
      </c>
      <c r="E11" s="55">
        <v>-223275447</v>
      </c>
      <c r="F11" s="51">
        <f t="shared" si="1"/>
        <v>-223441710</v>
      </c>
      <c r="G11" s="54">
        <v>646956</v>
      </c>
      <c r="H11" s="55">
        <v>-309544114</v>
      </c>
      <c r="I11" s="51">
        <f t="shared" si="2"/>
        <v>-308897158</v>
      </c>
    </row>
    <row r="12" spans="1:9" ht="21.75" customHeight="1" x14ac:dyDescent="0.25">
      <c r="A12" s="239" t="s">
        <v>195</v>
      </c>
      <c r="B12" s="239"/>
      <c r="C12" s="29">
        <v>123</v>
      </c>
      <c r="D12" s="54">
        <v>116094</v>
      </c>
      <c r="E12" s="55">
        <v>62238507</v>
      </c>
      <c r="F12" s="51">
        <f t="shared" si="1"/>
        <v>62354601</v>
      </c>
      <c r="G12" s="54">
        <v>128042</v>
      </c>
      <c r="H12" s="55">
        <v>67317124</v>
      </c>
      <c r="I12" s="51">
        <f t="shared" si="2"/>
        <v>67445166</v>
      </c>
    </row>
    <row r="13" spans="1:9" x14ac:dyDescent="0.25">
      <c r="A13" s="244" t="s">
        <v>196</v>
      </c>
      <c r="B13" s="245"/>
      <c r="C13" s="32">
        <v>124</v>
      </c>
      <c r="D13" s="52">
        <f>D14+D15+D16+D17+D18+D19+D20</f>
        <v>90815305</v>
      </c>
      <c r="E13" s="53">
        <f>E14+E15+E16+E17+E18+E19+E20</f>
        <v>262977513</v>
      </c>
      <c r="F13" s="51">
        <f t="shared" si="1"/>
        <v>353792818</v>
      </c>
      <c r="G13" s="52">
        <f t="shared" ref="G13" si="3">G14+G15+G16+G17+G18+G19+G20</f>
        <v>93209844</v>
      </c>
      <c r="H13" s="53">
        <f>H14+H15+H16+H17+H18+H19+H20</f>
        <v>292374691</v>
      </c>
      <c r="I13" s="51">
        <f t="shared" si="2"/>
        <v>385584535</v>
      </c>
    </row>
    <row r="14" spans="1:9" ht="24" customHeight="1" x14ac:dyDescent="0.25">
      <c r="A14" s="239" t="s">
        <v>197</v>
      </c>
      <c r="B14" s="239"/>
      <c r="C14" s="29">
        <v>125</v>
      </c>
      <c r="D14" s="54">
        <v>2783512</v>
      </c>
      <c r="E14" s="55">
        <v>34668383</v>
      </c>
      <c r="F14" s="51">
        <f t="shared" si="1"/>
        <v>37451895</v>
      </c>
      <c r="G14" s="54">
        <v>4717849</v>
      </c>
      <c r="H14" s="55">
        <v>49475523</v>
      </c>
      <c r="I14" s="51">
        <f t="shared" si="2"/>
        <v>54193372</v>
      </c>
    </row>
    <row r="15" spans="1:9" ht="17.399999999999999" customHeight="1" x14ac:dyDescent="0.25">
      <c r="A15" s="239" t="s">
        <v>198</v>
      </c>
      <c r="B15" s="239"/>
      <c r="C15" s="29">
        <v>126</v>
      </c>
      <c r="D15" s="54">
        <v>124590</v>
      </c>
      <c r="E15" s="55">
        <v>76464889</v>
      </c>
      <c r="F15" s="51">
        <f t="shared" si="1"/>
        <v>76589479</v>
      </c>
      <c r="G15" s="54">
        <v>60638</v>
      </c>
      <c r="H15" s="55">
        <v>89311081</v>
      </c>
      <c r="I15" s="51">
        <f t="shared" si="2"/>
        <v>89371719</v>
      </c>
    </row>
    <row r="16" spans="1:9" x14ac:dyDescent="0.25">
      <c r="A16" s="239" t="s">
        <v>199</v>
      </c>
      <c r="B16" s="239"/>
      <c r="C16" s="29">
        <v>127</v>
      </c>
      <c r="D16" s="54">
        <v>77320213</v>
      </c>
      <c r="E16" s="55">
        <v>63665704</v>
      </c>
      <c r="F16" s="51">
        <f t="shared" si="1"/>
        <v>140985917</v>
      </c>
      <c r="G16" s="54">
        <v>76483634</v>
      </c>
      <c r="H16" s="55">
        <v>69138784</v>
      </c>
      <c r="I16" s="51">
        <f t="shared" si="2"/>
        <v>145622418</v>
      </c>
    </row>
    <row r="17" spans="1:9" x14ac:dyDescent="0.25">
      <c r="A17" s="239" t="s">
        <v>200</v>
      </c>
      <c r="B17" s="239"/>
      <c r="C17" s="29">
        <v>128</v>
      </c>
      <c r="D17" s="54">
        <v>4266109</v>
      </c>
      <c r="E17" s="55">
        <v>17855129</v>
      </c>
      <c r="F17" s="51">
        <f t="shared" si="1"/>
        <v>22121238</v>
      </c>
      <c r="G17" s="54">
        <v>1795288</v>
      </c>
      <c r="H17" s="55">
        <v>8764070</v>
      </c>
      <c r="I17" s="51">
        <f t="shared" si="2"/>
        <v>10559358</v>
      </c>
    </row>
    <row r="18" spans="1:9" x14ac:dyDescent="0.25">
      <c r="A18" s="239" t="s">
        <v>201</v>
      </c>
      <c r="B18" s="239"/>
      <c r="C18" s="29">
        <v>129</v>
      </c>
      <c r="D18" s="54">
        <v>5953365</v>
      </c>
      <c r="E18" s="55">
        <v>47643839</v>
      </c>
      <c r="F18" s="51">
        <f t="shared" si="1"/>
        <v>53597204</v>
      </c>
      <c r="G18" s="54">
        <v>7123976</v>
      </c>
      <c r="H18" s="55">
        <v>42447633</v>
      </c>
      <c r="I18" s="51">
        <f t="shared" si="2"/>
        <v>49571609</v>
      </c>
    </row>
    <row r="19" spans="1:9" x14ac:dyDescent="0.25">
      <c r="A19" s="239" t="s">
        <v>202</v>
      </c>
      <c r="B19" s="239"/>
      <c r="C19" s="29">
        <v>130</v>
      </c>
      <c r="D19" s="54">
        <v>0</v>
      </c>
      <c r="E19" s="55">
        <v>0</v>
      </c>
      <c r="F19" s="51">
        <f t="shared" si="1"/>
        <v>0</v>
      </c>
      <c r="G19" s="54">
        <v>3015419</v>
      </c>
      <c r="H19" s="55">
        <v>21530574</v>
      </c>
      <c r="I19" s="51">
        <f t="shared" si="2"/>
        <v>24545993</v>
      </c>
    </row>
    <row r="20" spans="1:9" x14ac:dyDescent="0.25">
      <c r="A20" s="239" t="s">
        <v>203</v>
      </c>
      <c r="B20" s="239"/>
      <c r="C20" s="29">
        <v>131</v>
      </c>
      <c r="D20" s="54">
        <v>367516</v>
      </c>
      <c r="E20" s="55">
        <v>22679569</v>
      </c>
      <c r="F20" s="51">
        <f t="shared" si="1"/>
        <v>23047085</v>
      </c>
      <c r="G20" s="54">
        <v>13040</v>
      </c>
      <c r="H20" s="55">
        <v>11707026</v>
      </c>
      <c r="I20" s="51">
        <f t="shared" si="2"/>
        <v>11720066</v>
      </c>
    </row>
    <row r="21" spans="1:9" x14ac:dyDescent="0.25">
      <c r="A21" s="246" t="s">
        <v>204</v>
      </c>
      <c r="B21" s="239"/>
      <c r="C21" s="29">
        <v>132</v>
      </c>
      <c r="D21" s="54">
        <v>1427808</v>
      </c>
      <c r="E21" s="55">
        <v>24199683</v>
      </c>
      <c r="F21" s="51">
        <f t="shared" si="1"/>
        <v>25627491</v>
      </c>
      <c r="G21" s="54">
        <v>1243817</v>
      </c>
      <c r="H21" s="55">
        <v>40655186</v>
      </c>
      <c r="I21" s="51">
        <f t="shared" si="2"/>
        <v>41899003</v>
      </c>
    </row>
    <row r="22" spans="1:9" ht="24.75" customHeight="1" x14ac:dyDescent="0.25">
      <c r="A22" s="246" t="s">
        <v>205</v>
      </c>
      <c r="B22" s="239"/>
      <c r="C22" s="29">
        <v>133</v>
      </c>
      <c r="D22" s="54">
        <v>118313</v>
      </c>
      <c r="E22" s="55">
        <v>33580598</v>
      </c>
      <c r="F22" s="51">
        <f t="shared" si="1"/>
        <v>33698911</v>
      </c>
      <c r="G22" s="54">
        <v>86618</v>
      </c>
      <c r="H22" s="55">
        <v>32772297</v>
      </c>
      <c r="I22" s="51">
        <f t="shared" si="2"/>
        <v>32858915</v>
      </c>
    </row>
    <row r="23" spans="1:9" x14ac:dyDescent="0.25">
      <c r="A23" s="246" t="s">
        <v>206</v>
      </c>
      <c r="B23" s="239"/>
      <c r="C23" s="29">
        <v>134</v>
      </c>
      <c r="D23" s="54">
        <v>243891</v>
      </c>
      <c r="E23" s="55">
        <v>124433901</v>
      </c>
      <c r="F23" s="51">
        <f t="shared" si="1"/>
        <v>124677792</v>
      </c>
      <c r="G23" s="54">
        <v>279054</v>
      </c>
      <c r="H23" s="55">
        <v>132120178</v>
      </c>
      <c r="I23" s="51">
        <f t="shared" si="2"/>
        <v>132399232</v>
      </c>
    </row>
    <row r="24" spans="1:9" ht="21" customHeight="1" x14ac:dyDescent="0.25">
      <c r="A24" s="244" t="s">
        <v>207</v>
      </c>
      <c r="B24" s="245"/>
      <c r="C24" s="32">
        <v>135</v>
      </c>
      <c r="D24" s="52">
        <f>D25+D28</f>
        <v>-332088988</v>
      </c>
      <c r="E24" s="53">
        <f>E25+E28</f>
        <v>-985717263</v>
      </c>
      <c r="F24" s="51">
        <f t="shared" si="1"/>
        <v>-1317806251</v>
      </c>
      <c r="G24" s="52">
        <f t="shared" ref="G24:H24" si="4">G25+G28</f>
        <v>-369747751</v>
      </c>
      <c r="H24" s="53">
        <f t="shared" si="4"/>
        <v>-1104747624</v>
      </c>
      <c r="I24" s="51">
        <f t="shared" si="2"/>
        <v>-1474495375</v>
      </c>
    </row>
    <row r="25" spans="1:9" x14ac:dyDescent="0.25">
      <c r="A25" s="245" t="s">
        <v>208</v>
      </c>
      <c r="B25" s="245"/>
      <c r="C25" s="32">
        <v>136</v>
      </c>
      <c r="D25" s="52">
        <f>D26+D27</f>
        <v>-343794455</v>
      </c>
      <c r="E25" s="53">
        <f>E26+E27</f>
        <v>-983040770</v>
      </c>
      <c r="F25" s="51">
        <f t="shared" si="1"/>
        <v>-1326835225</v>
      </c>
      <c r="G25" s="52">
        <f t="shared" ref="G25:H25" si="5">G26+G27</f>
        <v>-360777405</v>
      </c>
      <c r="H25" s="53">
        <f t="shared" si="5"/>
        <v>-1010803659</v>
      </c>
      <c r="I25" s="51">
        <f t="shared" si="2"/>
        <v>-1371581064</v>
      </c>
    </row>
    <row r="26" spans="1:9" x14ac:dyDescent="0.25">
      <c r="A26" s="239" t="s">
        <v>209</v>
      </c>
      <c r="B26" s="239"/>
      <c r="C26" s="29">
        <v>137</v>
      </c>
      <c r="D26" s="54">
        <v>-343794455</v>
      </c>
      <c r="E26" s="55">
        <v>-1131776178</v>
      </c>
      <c r="F26" s="51">
        <f t="shared" si="1"/>
        <v>-1475570633</v>
      </c>
      <c r="G26" s="131">
        <v>-360777405</v>
      </c>
      <c r="H26" s="132">
        <v>-1132823473</v>
      </c>
      <c r="I26" s="51">
        <f t="shared" si="2"/>
        <v>-1493600878</v>
      </c>
    </row>
    <row r="27" spans="1:9" x14ac:dyDescent="0.25">
      <c r="A27" s="239" t="s">
        <v>210</v>
      </c>
      <c r="B27" s="239"/>
      <c r="C27" s="29">
        <v>138</v>
      </c>
      <c r="D27" s="54">
        <v>0</v>
      </c>
      <c r="E27" s="55">
        <v>148735408</v>
      </c>
      <c r="F27" s="51">
        <f t="shared" si="1"/>
        <v>148735408</v>
      </c>
      <c r="G27" s="131">
        <v>0</v>
      </c>
      <c r="H27" s="132">
        <v>122019814</v>
      </c>
      <c r="I27" s="51">
        <f t="shared" si="2"/>
        <v>122019814</v>
      </c>
    </row>
    <row r="28" spans="1:9" x14ac:dyDescent="0.25">
      <c r="A28" s="245" t="s">
        <v>211</v>
      </c>
      <c r="B28" s="245"/>
      <c r="C28" s="32">
        <v>139</v>
      </c>
      <c r="D28" s="52">
        <f>D29+D30</f>
        <v>11705467</v>
      </c>
      <c r="E28" s="53">
        <f>E29+E30</f>
        <v>-2676493</v>
      </c>
      <c r="F28" s="51">
        <f t="shared" si="1"/>
        <v>9028974</v>
      </c>
      <c r="G28" s="52">
        <f t="shared" ref="G28:H28" si="6">G29+G30</f>
        <v>-8970346</v>
      </c>
      <c r="H28" s="53">
        <f t="shared" si="6"/>
        <v>-93943965</v>
      </c>
      <c r="I28" s="51">
        <f t="shared" si="2"/>
        <v>-102914311</v>
      </c>
    </row>
    <row r="29" spans="1:9" x14ac:dyDescent="0.25">
      <c r="A29" s="239" t="s">
        <v>212</v>
      </c>
      <c r="B29" s="239"/>
      <c r="C29" s="29">
        <v>140</v>
      </c>
      <c r="D29" s="131">
        <v>11705467</v>
      </c>
      <c r="E29" s="132">
        <v>89690179</v>
      </c>
      <c r="F29" s="51">
        <f t="shared" si="1"/>
        <v>101395646</v>
      </c>
      <c r="G29" s="131">
        <v>-8970346</v>
      </c>
      <c r="H29" s="132">
        <v>-125566156</v>
      </c>
      <c r="I29" s="51">
        <f t="shared" si="2"/>
        <v>-134536502</v>
      </c>
    </row>
    <row r="30" spans="1:9" x14ac:dyDescent="0.25">
      <c r="A30" s="239" t="s">
        <v>213</v>
      </c>
      <c r="B30" s="239"/>
      <c r="C30" s="29">
        <v>141</v>
      </c>
      <c r="D30" s="131">
        <v>0</v>
      </c>
      <c r="E30" s="132">
        <v>-92366672</v>
      </c>
      <c r="F30" s="51">
        <f t="shared" si="1"/>
        <v>-92366672</v>
      </c>
      <c r="G30" s="131">
        <v>0</v>
      </c>
      <c r="H30" s="132">
        <v>31622191</v>
      </c>
      <c r="I30" s="51">
        <f t="shared" si="2"/>
        <v>31622191</v>
      </c>
    </row>
    <row r="31" spans="1:9" ht="31.5" customHeight="1" x14ac:dyDescent="0.25">
      <c r="A31" s="244" t="s">
        <v>214</v>
      </c>
      <c r="B31" s="245"/>
      <c r="C31" s="32">
        <v>142</v>
      </c>
      <c r="D31" s="52">
        <f>D32+D35</f>
        <v>-82447277</v>
      </c>
      <c r="E31" s="53">
        <f>E32+E35</f>
        <v>-14022169</v>
      </c>
      <c r="F31" s="51">
        <f t="shared" si="1"/>
        <v>-96469446</v>
      </c>
      <c r="G31" s="52">
        <f t="shared" ref="G31:H31" si="7">G32+G35</f>
        <v>-56990511</v>
      </c>
      <c r="H31" s="53">
        <f t="shared" si="7"/>
        <v>-991058</v>
      </c>
      <c r="I31" s="51">
        <f t="shared" si="2"/>
        <v>-57981569</v>
      </c>
    </row>
    <row r="32" spans="1:9" x14ac:dyDescent="0.25">
      <c r="A32" s="245" t="s">
        <v>215</v>
      </c>
      <c r="B32" s="245"/>
      <c r="C32" s="32">
        <v>143</v>
      </c>
      <c r="D32" s="52">
        <f>D33+D34</f>
        <v>-82447277</v>
      </c>
      <c r="E32" s="53">
        <f>E33+E34</f>
        <v>3803012</v>
      </c>
      <c r="F32" s="51">
        <f t="shared" si="1"/>
        <v>-78644265</v>
      </c>
      <c r="G32" s="52">
        <f t="shared" ref="G32:H32" si="8">G33+G34</f>
        <v>-56990511</v>
      </c>
      <c r="H32" s="53">
        <f t="shared" si="8"/>
        <v>2411539</v>
      </c>
      <c r="I32" s="51">
        <f t="shared" si="2"/>
        <v>-54578972</v>
      </c>
    </row>
    <row r="33" spans="1:9" x14ac:dyDescent="0.25">
      <c r="A33" s="239" t="s">
        <v>216</v>
      </c>
      <c r="B33" s="239"/>
      <c r="C33" s="29">
        <v>144</v>
      </c>
      <c r="D33" s="131">
        <v>-82462922</v>
      </c>
      <c r="E33" s="132">
        <v>3803012</v>
      </c>
      <c r="F33" s="51">
        <f t="shared" si="1"/>
        <v>-78659910</v>
      </c>
      <c r="G33" s="131">
        <v>-56997643</v>
      </c>
      <c r="H33" s="132">
        <v>2411539</v>
      </c>
      <c r="I33" s="51">
        <f t="shared" si="2"/>
        <v>-54586104</v>
      </c>
    </row>
    <row r="34" spans="1:9" x14ac:dyDescent="0.25">
      <c r="A34" s="239" t="s">
        <v>217</v>
      </c>
      <c r="B34" s="239"/>
      <c r="C34" s="29">
        <v>145</v>
      </c>
      <c r="D34" s="131">
        <v>15645</v>
      </c>
      <c r="E34" s="132">
        <v>0</v>
      </c>
      <c r="F34" s="51">
        <f t="shared" si="1"/>
        <v>15645</v>
      </c>
      <c r="G34" s="131">
        <v>7132</v>
      </c>
      <c r="H34" s="132">
        <v>0</v>
      </c>
      <c r="I34" s="51">
        <f t="shared" si="2"/>
        <v>7132</v>
      </c>
    </row>
    <row r="35" spans="1:9" ht="31.5" customHeight="1" x14ac:dyDescent="0.25">
      <c r="A35" s="245" t="s">
        <v>218</v>
      </c>
      <c r="B35" s="245"/>
      <c r="C35" s="32">
        <v>146</v>
      </c>
      <c r="D35" s="52">
        <f>D36+D37</f>
        <v>0</v>
      </c>
      <c r="E35" s="53">
        <f>E36+E37</f>
        <v>-17825181</v>
      </c>
      <c r="F35" s="51">
        <f t="shared" si="1"/>
        <v>-17825181</v>
      </c>
      <c r="G35" s="52">
        <f t="shared" ref="G35:H35" si="9">G36+G37</f>
        <v>0</v>
      </c>
      <c r="H35" s="53">
        <f t="shared" si="9"/>
        <v>-3402597</v>
      </c>
      <c r="I35" s="51">
        <f t="shared" si="2"/>
        <v>-3402597</v>
      </c>
    </row>
    <row r="36" spans="1:9" x14ac:dyDescent="0.25">
      <c r="A36" s="239" t="s">
        <v>219</v>
      </c>
      <c r="B36" s="239"/>
      <c r="C36" s="29">
        <v>147</v>
      </c>
      <c r="D36" s="131">
        <v>0</v>
      </c>
      <c r="E36" s="132">
        <v>-17949192</v>
      </c>
      <c r="F36" s="51">
        <f t="shared" si="1"/>
        <v>-17949192</v>
      </c>
      <c r="G36" s="131">
        <v>0</v>
      </c>
      <c r="H36" s="132">
        <v>-3402605</v>
      </c>
      <c r="I36" s="51">
        <f t="shared" si="2"/>
        <v>-3402605</v>
      </c>
    </row>
    <row r="37" spans="1:9" x14ac:dyDescent="0.25">
      <c r="A37" s="239" t="s">
        <v>220</v>
      </c>
      <c r="B37" s="239"/>
      <c r="C37" s="29">
        <v>148</v>
      </c>
      <c r="D37" s="131">
        <v>0</v>
      </c>
      <c r="E37" s="132">
        <v>124011</v>
      </c>
      <c r="F37" s="51">
        <f t="shared" si="1"/>
        <v>124011</v>
      </c>
      <c r="G37" s="131">
        <v>0</v>
      </c>
      <c r="H37" s="132">
        <v>8</v>
      </c>
      <c r="I37" s="51">
        <f t="shared" si="2"/>
        <v>8</v>
      </c>
    </row>
    <row r="38" spans="1:9" ht="45.75" customHeight="1" x14ac:dyDescent="0.25">
      <c r="A38" s="244" t="s">
        <v>221</v>
      </c>
      <c r="B38" s="245"/>
      <c r="C38" s="32">
        <v>149</v>
      </c>
      <c r="D38" s="52">
        <f>D39+D40</f>
        <v>4836946</v>
      </c>
      <c r="E38" s="53">
        <f>E39+E40</f>
        <v>0</v>
      </c>
      <c r="F38" s="51">
        <f t="shared" si="1"/>
        <v>4836946</v>
      </c>
      <c r="G38" s="52">
        <f t="shared" ref="G38:H38" si="10">G39+G40</f>
        <v>121965659</v>
      </c>
      <c r="H38" s="53">
        <f t="shared" si="10"/>
        <v>0</v>
      </c>
      <c r="I38" s="51">
        <f t="shared" si="2"/>
        <v>121965659</v>
      </c>
    </row>
    <row r="39" spans="1:9" x14ac:dyDescent="0.25">
      <c r="A39" s="239" t="s">
        <v>222</v>
      </c>
      <c r="B39" s="239"/>
      <c r="C39" s="29">
        <v>150</v>
      </c>
      <c r="D39" s="131">
        <v>4836946</v>
      </c>
      <c r="E39" s="132">
        <v>0</v>
      </c>
      <c r="F39" s="51">
        <f t="shared" si="1"/>
        <v>4836946</v>
      </c>
      <c r="G39" s="131">
        <v>121965659</v>
      </c>
      <c r="H39" s="132">
        <v>0</v>
      </c>
      <c r="I39" s="51">
        <f t="shared" si="2"/>
        <v>121965659</v>
      </c>
    </row>
    <row r="40" spans="1:9" x14ac:dyDescent="0.25">
      <c r="A40" s="239" t="s">
        <v>223</v>
      </c>
      <c r="B40" s="239"/>
      <c r="C40" s="29">
        <v>151</v>
      </c>
      <c r="D40" s="131">
        <v>0</v>
      </c>
      <c r="E40" s="132">
        <v>0</v>
      </c>
      <c r="F40" s="51">
        <f t="shared" si="1"/>
        <v>0</v>
      </c>
      <c r="G40" s="131">
        <v>0</v>
      </c>
      <c r="H40" s="132">
        <v>0</v>
      </c>
      <c r="I40" s="51">
        <f t="shared" si="2"/>
        <v>0</v>
      </c>
    </row>
    <row r="41" spans="1:9" ht="21" customHeight="1" x14ac:dyDescent="0.25">
      <c r="A41" s="244" t="s">
        <v>224</v>
      </c>
      <c r="B41" s="245"/>
      <c r="C41" s="32">
        <v>152</v>
      </c>
      <c r="D41" s="52">
        <f>D42+D43</f>
        <v>0</v>
      </c>
      <c r="E41" s="52">
        <f>E42+E43</f>
        <v>-7616415</v>
      </c>
      <c r="F41" s="51">
        <f t="shared" si="1"/>
        <v>-7616415</v>
      </c>
      <c r="G41" s="52">
        <f>G42+G43</f>
        <v>0</v>
      </c>
      <c r="H41" s="52">
        <f>H42+H43</f>
        <v>-11920440</v>
      </c>
      <c r="I41" s="51">
        <f t="shared" si="2"/>
        <v>-11920440</v>
      </c>
    </row>
    <row r="42" spans="1:9" x14ac:dyDescent="0.25">
      <c r="A42" s="239" t="s">
        <v>225</v>
      </c>
      <c r="B42" s="239"/>
      <c r="C42" s="29">
        <v>153</v>
      </c>
      <c r="D42" s="131">
        <v>0</v>
      </c>
      <c r="E42" s="132">
        <v>-5284314</v>
      </c>
      <c r="F42" s="51">
        <f t="shared" si="1"/>
        <v>-5284314</v>
      </c>
      <c r="G42" s="131">
        <v>0</v>
      </c>
      <c r="H42" s="132">
        <v>-9026130</v>
      </c>
      <c r="I42" s="51">
        <f t="shared" si="2"/>
        <v>-9026130</v>
      </c>
    </row>
    <row r="43" spans="1:9" x14ac:dyDescent="0.25">
      <c r="A43" s="239" t="s">
        <v>226</v>
      </c>
      <c r="B43" s="239"/>
      <c r="C43" s="29">
        <v>154</v>
      </c>
      <c r="D43" s="131">
        <v>0</v>
      </c>
      <c r="E43" s="132">
        <v>-2332101</v>
      </c>
      <c r="F43" s="51">
        <f t="shared" si="1"/>
        <v>-2332101</v>
      </c>
      <c r="G43" s="131">
        <v>0</v>
      </c>
      <c r="H43" s="132">
        <v>-2894310</v>
      </c>
      <c r="I43" s="51">
        <f t="shared" si="2"/>
        <v>-2894310</v>
      </c>
    </row>
    <row r="44" spans="1:9" ht="22.5" customHeight="1" x14ac:dyDescent="0.25">
      <c r="A44" s="244" t="s">
        <v>227</v>
      </c>
      <c r="B44" s="245"/>
      <c r="C44" s="32">
        <v>155</v>
      </c>
      <c r="D44" s="52">
        <f>D45+D49</f>
        <v>-54727068</v>
      </c>
      <c r="E44" s="53">
        <f>E45+E49</f>
        <v>-875200984</v>
      </c>
      <c r="F44" s="51">
        <f t="shared" si="1"/>
        <v>-929928052</v>
      </c>
      <c r="G44" s="52">
        <f t="shared" ref="G44:H44" si="11">G45+G49</f>
        <v>-41181496</v>
      </c>
      <c r="H44" s="53">
        <f t="shared" si="11"/>
        <v>-994324176</v>
      </c>
      <c r="I44" s="51">
        <f t="shared" si="2"/>
        <v>-1035505672</v>
      </c>
    </row>
    <row r="45" spans="1:9" x14ac:dyDescent="0.25">
      <c r="A45" s="245" t="s">
        <v>228</v>
      </c>
      <c r="B45" s="245"/>
      <c r="C45" s="32">
        <v>156</v>
      </c>
      <c r="D45" s="52">
        <f>D46+D47+D48</f>
        <v>-26894781</v>
      </c>
      <c r="E45" s="53">
        <f>E46+E47+E48</f>
        <v>-460181052</v>
      </c>
      <c r="F45" s="51">
        <f t="shared" si="1"/>
        <v>-487075833</v>
      </c>
      <c r="G45" s="52">
        <f t="shared" ref="G45:H45" si="12">G46+G47+G48</f>
        <v>-19193553</v>
      </c>
      <c r="H45" s="53">
        <f t="shared" si="12"/>
        <v>-524950761</v>
      </c>
      <c r="I45" s="51">
        <f t="shared" si="2"/>
        <v>-544144314</v>
      </c>
    </row>
    <row r="46" spans="1:9" x14ac:dyDescent="0.25">
      <c r="A46" s="239" t="s">
        <v>229</v>
      </c>
      <c r="B46" s="239"/>
      <c r="C46" s="29">
        <v>157</v>
      </c>
      <c r="D46" s="131">
        <v>-9262041</v>
      </c>
      <c r="E46" s="132">
        <v>-237632113</v>
      </c>
      <c r="F46" s="51">
        <f t="shared" si="1"/>
        <v>-246894154</v>
      </c>
      <c r="G46" s="131">
        <v>-9268483</v>
      </c>
      <c r="H46" s="132">
        <v>-289942395</v>
      </c>
      <c r="I46" s="51">
        <f t="shared" si="2"/>
        <v>-299210878</v>
      </c>
    </row>
    <row r="47" spans="1:9" x14ac:dyDescent="0.25">
      <c r="A47" s="239" t="s">
        <v>230</v>
      </c>
      <c r="B47" s="239"/>
      <c r="C47" s="29">
        <v>158</v>
      </c>
      <c r="D47" s="131">
        <v>-17632740</v>
      </c>
      <c r="E47" s="132">
        <v>-230514727</v>
      </c>
      <c r="F47" s="51">
        <f t="shared" si="1"/>
        <v>-248147467</v>
      </c>
      <c r="G47" s="131">
        <v>-9925070</v>
      </c>
      <c r="H47" s="132">
        <v>-252254784</v>
      </c>
      <c r="I47" s="51">
        <f t="shared" si="2"/>
        <v>-262179854</v>
      </c>
    </row>
    <row r="48" spans="1:9" x14ac:dyDescent="0.25">
      <c r="A48" s="239" t="s">
        <v>231</v>
      </c>
      <c r="B48" s="239"/>
      <c r="C48" s="29">
        <v>159</v>
      </c>
      <c r="D48" s="131">
        <v>0</v>
      </c>
      <c r="E48" s="132">
        <v>7965788</v>
      </c>
      <c r="F48" s="51">
        <f t="shared" si="1"/>
        <v>7965788</v>
      </c>
      <c r="G48" s="131">
        <v>0</v>
      </c>
      <c r="H48" s="132">
        <v>17246418</v>
      </c>
      <c r="I48" s="51">
        <f t="shared" si="2"/>
        <v>17246418</v>
      </c>
    </row>
    <row r="49" spans="1:9" ht="24.75" customHeight="1" x14ac:dyDescent="0.25">
      <c r="A49" s="245" t="s">
        <v>232</v>
      </c>
      <c r="B49" s="245"/>
      <c r="C49" s="32">
        <v>160</v>
      </c>
      <c r="D49" s="52">
        <f>D50+D51+D52</f>
        <v>-27832287</v>
      </c>
      <c r="E49" s="53">
        <f>E50+E51+E52</f>
        <v>-415019932</v>
      </c>
      <c r="F49" s="51">
        <f t="shared" si="1"/>
        <v>-442852219</v>
      </c>
      <c r="G49" s="52">
        <f t="shared" ref="G49:H49" si="13">G50+G51+G52</f>
        <v>-21987943</v>
      </c>
      <c r="H49" s="53">
        <f t="shared" si="13"/>
        <v>-469373415</v>
      </c>
      <c r="I49" s="51">
        <f t="shared" si="2"/>
        <v>-491361358</v>
      </c>
    </row>
    <row r="50" spans="1:9" x14ac:dyDescent="0.25">
      <c r="A50" s="239" t="s">
        <v>233</v>
      </c>
      <c r="B50" s="239"/>
      <c r="C50" s="29">
        <v>161</v>
      </c>
      <c r="D50" s="131">
        <v>-2663054</v>
      </c>
      <c r="E50" s="132">
        <v>-57477980</v>
      </c>
      <c r="F50" s="51">
        <f t="shared" si="1"/>
        <v>-60141034</v>
      </c>
      <c r="G50" s="131">
        <v>-1943683</v>
      </c>
      <c r="H50" s="132">
        <v>-66403274</v>
      </c>
      <c r="I50" s="51">
        <f t="shared" si="2"/>
        <v>-68346957</v>
      </c>
    </row>
    <row r="51" spans="1:9" x14ac:dyDescent="0.25">
      <c r="A51" s="239" t="s">
        <v>234</v>
      </c>
      <c r="B51" s="239"/>
      <c r="C51" s="29">
        <v>162</v>
      </c>
      <c r="D51" s="131">
        <v>-10901564</v>
      </c>
      <c r="E51" s="132">
        <v>-147469837</v>
      </c>
      <c r="F51" s="51">
        <f t="shared" si="1"/>
        <v>-158371401</v>
      </c>
      <c r="G51" s="131">
        <v>-9385666</v>
      </c>
      <c r="H51" s="132">
        <v>-170804895</v>
      </c>
      <c r="I51" s="51">
        <f t="shared" si="2"/>
        <v>-180190561</v>
      </c>
    </row>
    <row r="52" spans="1:9" x14ac:dyDescent="0.25">
      <c r="A52" s="239" t="s">
        <v>235</v>
      </c>
      <c r="B52" s="239"/>
      <c r="C52" s="29">
        <v>163</v>
      </c>
      <c r="D52" s="131">
        <v>-14267669</v>
      </c>
      <c r="E52" s="132">
        <v>-210072115</v>
      </c>
      <c r="F52" s="51">
        <f t="shared" si="1"/>
        <v>-224339784</v>
      </c>
      <c r="G52" s="131">
        <v>-10658594</v>
      </c>
      <c r="H52" s="132">
        <v>-232165246</v>
      </c>
      <c r="I52" s="51">
        <f t="shared" si="2"/>
        <v>-242823840</v>
      </c>
    </row>
    <row r="53" spans="1:9" x14ac:dyDescent="0.25">
      <c r="A53" s="244" t="s">
        <v>236</v>
      </c>
      <c r="B53" s="245"/>
      <c r="C53" s="32">
        <v>164</v>
      </c>
      <c r="D53" s="52">
        <f>D54+D55+D56+D57+D58+D59+D60</f>
        <v>-21218812</v>
      </c>
      <c r="E53" s="53">
        <f>E54+E55+E56+E57+E58+E59+E60</f>
        <v>-58702739</v>
      </c>
      <c r="F53" s="51">
        <f t="shared" si="1"/>
        <v>-79921551</v>
      </c>
      <c r="G53" s="52">
        <f t="shared" ref="G53:H53" si="14">G54+G55+G56+G57+G58+G59+G60</f>
        <v>-7803568</v>
      </c>
      <c r="H53" s="53">
        <f t="shared" si="14"/>
        <v>-91539253</v>
      </c>
      <c r="I53" s="51">
        <f t="shared" si="2"/>
        <v>-99342821</v>
      </c>
    </row>
    <row r="54" spans="1:9" ht="24" customHeight="1" x14ac:dyDescent="0.25">
      <c r="A54" s="239" t="s">
        <v>237</v>
      </c>
      <c r="B54" s="239"/>
      <c r="C54" s="29">
        <v>165</v>
      </c>
      <c r="D54" s="131">
        <v>0</v>
      </c>
      <c r="E54" s="132">
        <v>0</v>
      </c>
      <c r="F54" s="51">
        <f t="shared" si="1"/>
        <v>0</v>
      </c>
      <c r="G54" s="131">
        <v>0</v>
      </c>
      <c r="H54" s="132">
        <v>0</v>
      </c>
      <c r="I54" s="51">
        <f t="shared" si="2"/>
        <v>0</v>
      </c>
    </row>
    <row r="55" spans="1:9" x14ac:dyDescent="0.25">
      <c r="A55" s="239" t="s">
        <v>238</v>
      </c>
      <c r="B55" s="239"/>
      <c r="C55" s="29">
        <v>166</v>
      </c>
      <c r="D55" s="131">
        <v>-819635</v>
      </c>
      <c r="E55" s="132">
        <v>-7642106</v>
      </c>
      <c r="F55" s="51">
        <f t="shared" si="1"/>
        <v>-8461741</v>
      </c>
      <c r="G55" s="131">
        <v>-459183</v>
      </c>
      <c r="H55" s="132">
        <v>-8502053</v>
      </c>
      <c r="I55" s="51">
        <f t="shared" si="2"/>
        <v>-8961236</v>
      </c>
    </row>
    <row r="56" spans="1:9" x14ac:dyDescent="0.25">
      <c r="A56" s="239" t="s">
        <v>239</v>
      </c>
      <c r="B56" s="239"/>
      <c r="C56" s="29">
        <v>167</v>
      </c>
      <c r="D56" s="131">
        <v>0</v>
      </c>
      <c r="E56" s="132">
        <v>-2402624</v>
      </c>
      <c r="F56" s="51">
        <f t="shared" si="1"/>
        <v>-2402624</v>
      </c>
      <c r="G56" s="131">
        <v>-1032515</v>
      </c>
      <c r="H56" s="132">
        <v>-2209408</v>
      </c>
      <c r="I56" s="51">
        <f t="shared" si="2"/>
        <v>-3241923</v>
      </c>
    </row>
    <row r="57" spans="1:9" x14ac:dyDescent="0.25">
      <c r="A57" s="239" t="s">
        <v>240</v>
      </c>
      <c r="B57" s="239"/>
      <c r="C57" s="29">
        <v>168</v>
      </c>
      <c r="D57" s="131">
        <v>-3018634</v>
      </c>
      <c r="E57" s="132">
        <v>-9557996</v>
      </c>
      <c r="F57" s="51">
        <f t="shared" si="1"/>
        <v>-12576630</v>
      </c>
      <c r="G57" s="131">
        <v>-3281477</v>
      </c>
      <c r="H57" s="132">
        <v>-19379217</v>
      </c>
      <c r="I57" s="51">
        <f t="shared" si="2"/>
        <v>-22660694</v>
      </c>
    </row>
    <row r="58" spans="1:9" x14ac:dyDescent="0.25">
      <c r="A58" s="239" t="s">
        <v>241</v>
      </c>
      <c r="B58" s="239"/>
      <c r="C58" s="29">
        <v>169</v>
      </c>
      <c r="D58" s="131">
        <v>-278147</v>
      </c>
      <c r="E58" s="132">
        <v>-3890722</v>
      </c>
      <c r="F58" s="51">
        <f t="shared" si="1"/>
        <v>-4168869</v>
      </c>
      <c r="G58" s="131">
        <v>-1582758</v>
      </c>
      <c r="H58" s="132">
        <v>-29363169</v>
      </c>
      <c r="I58" s="51">
        <f t="shared" si="2"/>
        <v>-30945927</v>
      </c>
    </row>
    <row r="59" spans="1:9" x14ac:dyDescent="0.25">
      <c r="A59" s="239" t="s">
        <v>242</v>
      </c>
      <c r="B59" s="239"/>
      <c r="C59" s="29">
        <v>170</v>
      </c>
      <c r="D59" s="131">
        <v>-15685922</v>
      </c>
      <c r="E59" s="132">
        <v>-9987388</v>
      </c>
      <c r="F59" s="51">
        <f t="shared" si="1"/>
        <v>-25673310</v>
      </c>
      <c r="G59" s="131">
        <v>0</v>
      </c>
      <c r="H59" s="132">
        <v>0</v>
      </c>
      <c r="I59" s="51">
        <f t="shared" si="2"/>
        <v>0</v>
      </c>
    </row>
    <row r="60" spans="1:9" x14ac:dyDescent="0.25">
      <c r="A60" s="239" t="s">
        <v>243</v>
      </c>
      <c r="B60" s="239"/>
      <c r="C60" s="29">
        <v>171</v>
      </c>
      <c r="D60" s="131">
        <v>-1416474</v>
      </c>
      <c r="E60" s="132">
        <v>-25221903</v>
      </c>
      <c r="F60" s="51">
        <f t="shared" si="1"/>
        <v>-26638377</v>
      </c>
      <c r="G60" s="131">
        <v>-1447635</v>
      </c>
      <c r="H60" s="132">
        <v>-32085406</v>
      </c>
      <c r="I60" s="51">
        <f t="shared" si="2"/>
        <v>-33533041</v>
      </c>
    </row>
    <row r="61" spans="1:9" ht="29.25" customHeight="1" x14ac:dyDescent="0.25">
      <c r="A61" s="244" t="s">
        <v>244</v>
      </c>
      <c r="B61" s="245"/>
      <c r="C61" s="32">
        <v>172</v>
      </c>
      <c r="D61" s="52">
        <f>D62+D63</f>
        <v>-1354419</v>
      </c>
      <c r="E61" s="53">
        <f>E62+E63</f>
        <v>-45768042</v>
      </c>
      <c r="F61" s="51">
        <f t="shared" si="1"/>
        <v>-47122461</v>
      </c>
      <c r="G61" s="52">
        <f t="shared" ref="G61:H61" si="15">G62+G63</f>
        <v>-1066614</v>
      </c>
      <c r="H61" s="53">
        <f t="shared" si="15"/>
        <v>-46252929</v>
      </c>
      <c r="I61" s="51">
        <f t="shared" si="2"/>
        <v>-47319543</v>
      </c>
    </row>
    <row r="62" spans="1:9" x14ac:dyDescent="0.25">
      <c r="A62" s="239" t="s">
        <v>245</v>
      </c>
      <c r="B62" s="239"/>
      <c r="C62" s="29">
        <v>173</v>
      </c>
      <c r="D62" s="131">
        <v>0</v>
      </c>
      <c r="E62" s="132">
        <v>-804841</v>
      </c>
      <c r="F62" s="51">
        <f t="shared" si="1"/>
        <v>-804841</v>
      </c>
      <c r="G62" s="131">
        <v>0</v>
      </c>
      <c r="H62" s="132">
        <v>-789757</v>
      </c>
      <c r="I62" s="51">
        <f t="shared" si="2"/>
        <v>-789757</v>
      </c>
    </row>
    <row r="63" spans="1:9" x14ac:dyDescent="0.25">
      <c r="A63" s="239" t="s">
        <v>246</v>
      </c>
      <c r="B63" s="239"/>
      <c r="C63" s="29">
        <v>174</v>
      </c>
      <c r="D63" s="131">
        <v>-1354419</v>
      </c>
      <c r="E63" s="132">
        <v>-44963201</v>
      </c>
      <c r="F63" s="51">
        <f t="shared" si="1"/>
        <v>-46317620</v>
      </c>
      <c r="G63" s="131">
        <v>-1066614</v>
      </c>
      <c r="H63" s="132">
        <v>-45463172</v>
      </c>
      <c r="I63" s="51">
        <f t="shared" si="2"/>
        <v>-46529786</v>
      </c>
    </row>
    <row r="64" spans="1:9" x14ac:dyDescent="0.25">
      <c r="A64" s="246" t="s">
        <v>247</v>
      </c>
      <c r="B64" s="239"/>
      <c r="C64" s="29">
        <v>175</v>
      </c>
      <c r="D64" s="131">
        <v>-7632</v>
      </c>
      <c r="E64" s="132">
        <v>-973377</v>
      </c>
      <c r="F64" s="51">
        <f t="shared" si="1"/>
        <v>-981009</v>
      </c>
      <c r="G64" s="131">
        <v>-6471</v>
      </c>
      <c r="H64" s="132">
        <v>-15430492</v>
      </c>
      <c r="I64" s="51">
        <f t="shared" si="2"/>
        <v>-15436963</v>
      </c>
    </row>
    <row r="65" spans="1:9" ht="42" customHeight="1" x14ac:dyDescent="0.25">
      <c r="A65" s="244" t="s">
        <v>248</v>
      </c>
      <c r="B65" s="245"/>
      <c r="C65" s="32">
        <v>176</v>
      </c>
      <c r="D65" s="52">
        <f>D7+D13+D21+D22+D23+D24+D31+D38+D41+D53+D61+D64+D44</f>
        <v>30315300</v>
      </c>
      <c r="E65" s="53">
        <f>E7+E13+E21+E22+E23+E24+E31+E38+E41+E53+E61+E64+E44</f>
        <v>353213827</v>
      </c>
      <c r="F65" s="51">
        <f t="shared" si="1"/>
        <v>383529127</v>
      </c>
      <c r="G65" s="52">
        <f t="shared" ref="G65:H65" si="16">G7+G13+G21+G22+G23+G24+G31+G38+G41+G53+G61+G64+G44</f>
        <v>59284378</v>
      </c>
      <c r="H65" s="53">
        <f t="shared" si="16"/>
        <v>323028579</v>
      </c>
      <c r="I65" s="51">
        <f t="shared" si="2"/>
        <v>382312957</v>
      </c>
    </row>
    <row r="66" spans="1:9" x14ac:dyDescent="0.25">
      <c r="A66" s="244" t="s">
        <v>249</v>
      </c>
      <c r="B66" s="245"/>
      <c r="C66" s="32">
        <v>177</v>
      </c>
      <c r="D66" s="52">
        <f>D67+D68</f>
        <v>-5275917</v>
      </c>
      <c r="E66" s="53">
        <f>E67+E68</f>
        <v>-58716654</v>
      </c>
      <c r="F66" s="51">
        <f t="shared" si="1"/>
        <v>-63992571</v>
      </c>
      <c r="G66" s="52">
        <f t="shared" ref="G66:H66" si="17">G67+G68</f>
        <v>-10274102</v>
      </c>
      <c r="H66" s="53">
        <f t="shared" si="17"/>
        <v>-50135996</v>
      </c>
      <c r="I66" s="51">
        <f t="shared" si="2"/>
        <v>-60410098</v>
      </c>
    </row>
    <row r="67" spans="1:9" x14ac:dyDescent="0.25">
      <c r="A67" s="239" t="s">
        <v>250</v>
      </c>
      <c r="B67" s="239"/>
      <c r="C67" s="29">
        <v>178</v>
      </c>
      <c r="D67" s="131">
        <v>-5275917</v>
      </c>
      <c r="E67" s="132">
        <v>-58843690</v>
      </c>
      <c r="F67" s="51">
        <f t="shared" si="1"/>
        <v>-64119607</v>
      </c>
      <c r="G67" s="131">
        <v>-10274102</v>
      </c>
      <c r="H67" s="132">
        <v>-49141378</v>
      </c>
      <c r="I67" s="51">
        <f t="shared" si="2"/>
        <v>-59415480</v>
      </c>
    </row>
    <row r="68" spans="1:9" x14ac:dyDescent="0.25">
      <c r="A68" s="239" t="s">
        <v>251</v>
      </c>
      <c r="B68" s="239"/>
      <c r="C68" s="29">
        <v>179</v>
      </c>
      <c r="D68" s="131">
        <v>0</v>
      </c>
      <c r="E68" s="132">
        <v>127036</v>
      </c>
      <c r="F68" s="51">
        <f t="shared" si="1"/>
        <v>127036</v>
      </c>
      <c r="G68" s="131">
        <v>0</v>
      </c>
      <c r="H68" s="132">
        <v>-994618</v>
      </c>
      <c r="I68" s="51">
        <f t="shared" si="2"/>
        <v>-994618</v>
      </c>
    </row>
    <row r="69" spans="1:9" ht="24" customHeight="1" x14ac:dyDescent="0.25">
      <c r="A69" s="244" t="s">
        <v>252</v>
      </c>
      <c r="B69" s="245"/>
      <c r="C69" s="32">
        <v>180</v>
      </c>
      <c r="D69" s="52">
        <f>D65+D66</f>
        <v>25039383</v>
      </c>
      <c r="E69" s="53">
        <f>E65+E66</f>
        <v>294497173</v>
      </c>
      <c r="F69" s="51">
        <f t="shared" si="1"/>
        <v>319536556</v>
      </c>
      <c r="G69" s="52">
        <f t="shared" ref="G69:H69" si="18">G65+G66</f>
        <v>49010276</v>
      </c>
      <c r="H69" s="53">
        <f t="shared" si="18"/>
        <v>272892583</v>
      </c>
      <c r="I69" s="51">
        <f t="shared" si="2"/>
        <v>321902859</v>
      </c>
    </row>
    <row r="70" spans="1:9" x14ac:dyDescent="0.25">
      <c r="A70" s="248" t="s">
        <v>253</v>
      </c>
      <c r="B70" s="248"/>
      <c r="C70" s="29">
        <v>181</v>
      </c>
      <c r="D70" s="131">
        <v>25074271</v>
      </c>
      <c r="E70" s="132">
        <v>294093506</v>
      </c>
      <c r="F70" s="51">
        <f t="shared" si="1"/>
        <v>319167777</v>
      </c>
      <c r="G70" s="131">
        <v>48941217</v>
      </c>
      <c r="H70" s="132">
        <v>272643322</v>
      </c>
      <c r="I70" s="51">
        <f t="shared" si="2"/>
        <v>321584539</v>
      </c>
    </row>
    <row r="71" spans="1:9" x14ac:dyDescent="0.25">
      <c r="A71" s="248" t="s">
        <v>254</v>
      </c>
      <c r="B71" s="248"/>
      <c r="C71" s="29">
        <v>182</v>
      </c>
      <c r="D71" s="131">
        <v>-34888</v>
      </c>
      <c r="E71" s="132">
        <v>403667</v>
      </c>
      <c r="F71" s="51">
        <f t="shared" si="1"/>
        <v>368779</v>
      </c>
      <c r="G71" s="131">
        <v>69059</v>
      </c>
      <c r="H71" s="132">
        <v>249261</v>
      </c>
      <c r="I71" s="51">
        <f t="shared" si="2"/>
        <v>318320</v>
      </c>
    </row>
    <row r="72" spans="1:9" ht="30" customHeight="1" x14ac:dyDescent="0.25">
      <c r="A72" s="244" t="s">
        <v>255</v>
      </c>
      <c r="B72" s="244"/>
      <c r="C72" s="32">
        <v>183</v>
      </c>
      <c r="D72" s="52">
        <f>D7+D13+D21+D22+D23+D68</f>
        <v>517322550</v>
      </c>
      <c r="E72" s="53">
        <f>E7+E13+E21+E22+E23+E68</f>
        <v>2341341852</v>
      </c>
      <c r="F72" s="51">
        <f t="shared" ref="F72:F86" si="19">D72+E72</f>
        <v>2858664402</v>
      </c>
      <c r="G72" s="52">
        <f t="shared" ref="G72:H72" si="20">G7+G13+G21+G22+G23+G68</f>
        <v>414115130</v>
      </c>
      <c r="H72" s="53">
        <f t="shared" si="20"/>
        <v>2587239933</v>
      </c>
      <c r="I72" s="51">
        <f t="shared" ref="I72:I86" si="21">G72+H72</f>
        <v>3001355063</v>
      </c>
    </row>
    <row r="73" spans="1:9" ht="31.5" customHeight="1" x14ac:dyDescent="0.25">
      <c r="A73" s="244" t="s">
        <v>256</v>
      </c>
      <c r="B73" s="244"/>
      <c r="C73" s="32">
        <v>184</v>
      </c>
      <c r="D73" s="52">
        <f>D24+D31+D38+D41+D44+D53+D61+D64+D67</f>
        <v>-492283167</v>
      </c>
      <c r="E73" s="53">
        <f>E24+E31+E38+E41+E44+E53+E61+E64+E67</f>
        <v>-2046844679</v>
      </c>
      <c r="F73" s="51">
        <f t="shared" si="19"/>
        <v>-2539127846</v>
      </c>
      <c r="G73" s="52">
        <f t="shared" ref="G73:H73" si="22">G24+G31+G38+G41+G44+G53+G61+G64+G67</f>
        <v>-365104854</v>
      </c>
      <c r="H73" s="53">
        <f t="shared" si="22"/>
        <v>-2314347350</v>
      </c>
      <c r="I73" s="51">
        <f t="shared" si="21"/>
        <v>-2679452204</v>
      </c>
    </row>
    <row r="74" spans="1:9" x14ac:dyDescent="0.25">
      <c r="A74" s="244" t="s">
        <v>257</v>
      </c>
      <c r="B74" s="245"/>
      <c r="C74" s="32">
        <v>185</v>
      </c>
      <c r="D74" s="52">
        <f>D75+D76+D77+D78+D79+D80+D81+D82</f>
        <v>-6995314</v>
      </c>
      <c r="E74" s="53">
        <f>E75+E76+E77+E78+E79+E80+E81+E82</f>
        <v>133304788</v>
      </c>
      <c r="F74" s="51">
        <f t="shared" si="19"/>
        <v>126309474</v>
      </c>
      <c r="G74" s="52">
        <f t="shared" ref="G74:H74" si="23">G75+G76+G77+G78+G79+G80+G81+G82</f>
        <v>-259684847</v>
      </c>
      <c r="H74" s="53">
        <f t="shared" si="23"/>
        <v>-373400514</v>
      </c>
      <c r="I74" s="51">
        <f t="shared" si="21"/>
        <v>-633085361</v>
      </c>
    </row>
    <row r="75" spans="1:9" ht="27.75" customHeight="1" x14ac:dyDescent="0.25">
      <c r="A75" s="247" t="s">
        <v>258</v>
      </c>
      <c r="B75" s="247"/>
      <c r="C75" s="29">
        <v>186</v>
      </c>
      <c r="D75" s="131">
        <v>-823064</v>
      </c>
      <c r="E75" s="132">
        <v>-995743</v>
      </c>
      <c r="F75" s="51">
        <f t="shared" si="19"/>
        <v>-1818807</v>
      </c>
      <c r="G75" s="131">
        <v>281827</v>
      </c>
      <c r="H75" s="132">
        <v>458101</v>
      </c>
      <c r="I75" s="51">
        <f t="shared" si="21"/>
        <v>739928</v>
      </c>
    </row>
    <row r="76" spans="1:9" ht="21.6" customHeight="1" x14ac:dyDescent="0.25">
      <c r="A76" s="247" t="s">
        <v>259</v>
      </c>
      <c r="B76" s="247"/>
      <c r="C76" s="29">
        <v>187</v>
      </c>
      <c r="D76" s="131">
        <v>-8706404</v>
      </c>
      <c r="E76" s="132">
        <v>164136590</v>
      </c>
      <c r="F76" s="51">
        <f t="shared" si="19"/>
        <v>155430186</v>
      </c>
      <c r="G76" s="131">
        <v>-311010464</v>
      </c>
      <c r="H76" s="132">
        <v>-451880928</v>
      </c>
      <c r="I76" s="51">
        <f t="shared" si="21"/>
        <v>-762891392</v>
      </c>
    </row>
    <row r="77" spans="1:9" ht="28.2" customHeight="1" x14ac:dyDescent="0.25">
      <c r="A77" s="247" t="s">
        <v>260</v>
      </c>
      <c r="B77" s="247"/>
      <c r="C77" s="29">
        <v>188</v>
      </c>
      <c r="D77" s="131">
        <v>0</v>
      </c>
      <c r="E77" s="132">
        <v>0</v>
      </c>
      <c r="F77" s="51">
        <f t="shared" si="19"/>
        <v>0</v>
      </c>
      <c r="G77" s="131">
        <v>0</v>
      </c>
      <c r="H77" s="132">
        <v>0</v>
      </c>
      <c r="I77" s="51">
        <f t="shared" si="21"/>
        <v>0</v>
      </c>
    </row>
    <row r="78" spans="1:9" ht="25.2" customHeight="1" x14ac:dyDescent="0.25">
      <c r="A78" s="247" t="s">
        <v>261</v>
      </c>
      <c r="B78" s="247"/>
      <c r="C78" s="29">
        <v>189</v>
      </c>
      <c r="D78" s="131">
        <v>0</v>
      </c>
      <c r="E78" s="132">
        <v>0</v>
      </c>
      <c r="F78" s="51">
        <f t="shared" si="19"/>
        <v>0</v>
      </c>
      <c r="G78" s="131">
        <v>0</v>
      </c>
      <c r="H78" s="132">
        <v>0</v>
      </c>
      <c r="I78" s="51">
        <f t="shared" si="21"/>
        <v>0</v>
      </c>
    </row>
    <row r="79" spans="1:9" x14ac:dyDescent="0.25">
      <c r="A79" s="247" t="s">
        <v>262</v>
      </c>
      <c r="B79" s="247"/>
      <c r="C79" s="29">
        <v>190</v>
      </c>
      <c r="D79" s="131">
        <v>0</v>
      </c>
      <c r="E79" s="132">
        <v>0</v>
      </c>
      <c r="F79" s="51">
        <f t="shared" si="19"/>
        <v>0</v>
      </c>
      <c r="G79" s="131">
        <v>0</v>
      </c>
      <c r="H79" s="132">
        <v>0</v>
      </c>
      <c r="I79" s="51">
        <f t="shared" si="21"/>
        <v>0</v>
      </c>
    </row>
    <row r="80" spans="1:9" ht="21" customHeight="1" x14ac:dyDescent="0.25">
      <c r="A80" s="247" t="s">
        <v>263</v>
      </c>
      <c r="B80" s="247"/>
      <c r="C80" s="29">
        <v>191</v>
      </c>
      <c r="D80" s="131">
        <v>0</v>
      </c>
      <c r="E80" s="132">
        <v>0</v>
      </c>
      <c r="F80" s="51">
        <f t="shared" si="19"/>
        <v>0</v>
      </c>
      <c r="G80" s="131">
        <v>0</v>
      </c>
      <c r="H80" s="132">
        <v>0</v>
      </c>
      <c r="I80" s="51">
        <f t="shared" si="21"/>
        <v>0</v>
      </c>
    </row>
    <row r="81" spans="1:9" ht="16.2" customHeight="1" x14ac:dyDescent="0.25">
      <c r="A81" s="247" t="s">
        <v>264</v>
      </c>
      <c r="B81" s="247"/>
      <c r="C81" s="29">
        <v>192</v>
      </c>
      <c r="D81" s="131">
        <v>0</v>
      </c>
      <c r="E81" s="132">
        <v>0</v>
      </c>
      <c r="F81" s="51">
        <f t="shared" si="19"/>
        <v>0</v>
      </c>
      <c r="G81" s="131">
        <v>0</v>
      </c>
      <c r="H81" s="132">
        <v>0</v>
      </c>
      <c r="I81" s="51">
        <f t="shared" si="21"/>
        <v>0</v>
      </c>
    </row>
    <row r="82" spans="1:9" x14ac:dyDescent="0.25">
      <c r="A82" s="247" t="s">
        <v>265</v>
      </c>
      <c r="B82" s="247"/>
      <c r="C82" s="29">
        <v>193</v>
      </c>
      <c r="D82" s="131">
        <v>2534154</v>
      </c>
      <c r="E82" s="132">
        <v>-29836059</v>
      </c>
      <c r="F82" s="51">
        <f t="shared" si="19"/>
        <v>-27301905</v>
      </c>
      <c r="G82" s="131">
        <v>51043790</v>
      </c>
      <c r="H82" s="132">
        <v>78022313</v>
      </c>
      <c r="I82" s="51">
        <f t="shared" si="21"/>
        <v>129066103</v>
      </c>
    </row>
    <row r="83" spans="1:9" x14ac:dyDescent="0.25">
      <c r="A83" s="244" t="s">
        <v>266</v>
      </c>
      <c r="B83" s="245"/>
      <c r="C83" s="32">
        <v>194</v>
      </c>
      <c r="D83" s="52">
        <f>D69+D74</f>
        <v>18044069</v>
      </c>
      <c r="E83" s="53">
        <f>E69+E74</f>
        <v>427801961</v>
      </c>
      <c r="F83" s="51">
        <f t="shared" si="19"/>
        <v>445846030</v>
      </c>
      <c r="G83" s="52">
        <f t="shared" ref="G83:H83" si="24">G69+G74</f>
        <v>-210674571</v>
      </c>
      <c r="H83" s="53">
        <f t="shared" si="24"/>
        <v>-100507931</v>
      </c>
      <c r="I83" s="51">
        <f t="shared" si="21"/>
        <v>-311182502</v>
      </c>
    </row>
    <row r="84" spans="1:9" x14ac:dyDescent="0.25">
      <c r="A84" s="248" t="s">
        <v>267</v>
      </c>
      <c r="B84" s="248"/>
      <c r="C84" s="29">
        <v>195</v>
      </c>
      <c r="D84" s="131">
        <v>18080951</v>
      </c>
      <c r="E84" s="132">
        <v>427408250</v>
      </c>
      <c r="F84" s="51">
        <f t="shared" si="19"/>
        <v>445489201</v>
      </c>
      <c r="G84" s="131">
        <v>-210744667</v>
      </c>
      <c r="H84" s="132">
        <v>-100738529</v>
      </c>
      <c r="I84" s="51">
        <f t="shared" si="21"/>
        <v>-311483196</v>
      </c>
    </row>
    <row r="85" spans="1:9" x14ac:dyDescent="0.25">
      <c r="A85" s="248" t="s">
        <v>268</v>
      </c>
      <c r="B85" s="248"/>
      <c r="C85" s="29">
        <v>196</v>
      </c>
      <c r="D85" s="131">
        <v>-36882</v>
      </c>
      <c r="E85" s="132">
        <v>393711</v>
      </c>
      <c r="F85" s="51">
        <f t="shared" si="19"/>
        <v>356829</v>
      </c>
      <c r="G85" s="131">
        <v>70096</v>
      </c>
      <c r="H85" s="132">
        <v>230598</v>
      </c>
      <c r="I85" s="51">
        <f t="shared" si="21"/>
        <v>300694</v>
      </c>
    </row>
    <row r="86" spans="1:9" x14ac:dyDescent="0.25">
      <c r="A86" s="249" t="s">
        <v>269</v>
      </c>
      <c r="B86" s="250"/>
      <c r="C86" s="30">
        <v>197</v>
      </c>
      <c r="D86" s="133">
        <v>0</v>
      </c>
      <c r="E86" s="134">
        <v>0</v>
      </c>
      <c r="F86" s="56">
        <f t="shared" si="19"/>
        <v>0</v>
      </c>
      <c r="G86" s="133">
        <v>0</v>
      </c>
      <c r="H86" s="134">
        <v>0</v>
      </c>
      <c r="I86" s="56">
        <f t="shared" si="21"/>
        <v>0</v>
      </c>
    </row>
  </sheetData>
  <sheetProtection algorithmName="SHA-512" hashValue="1YFVM61SR35/Y7NHGYD0iEVxj+sUZIYc0egwd6w7Oytjz9zDeifaLQaAhyl4IKD8hvEudbC0y1CxivZPrgg8IA==" saltValue="MoxvoIo50LSTnBSiT4jaRw=="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Invalid entry" error="You can enter only positive whole numbers or a zero." sqref="D27:I27 D13:I23 D72:I72 D8:I8" xr:uid="{00000000-0002-0000-0200-000000000000}">
      <formula1>0</formula1>
    </dataValidation>
    <dataValidation type="whole" operator="lessThanOrEqual" allowBlank="1" showErrorMessage="1" errorTitle="Invalid entry" error="You can enter only negative whole numbers or a zero." sqref="D10:I10 D24:I26 D44:I47 D49:I64 D67:I67 D73:I73" xr:uid="{00000000-0002-0000-0200-000001000000}">
      <formula1>0</formula1>
    </dataValidation>
    <dataValidation type="whole" operator="notEqual" allowBlank="1" showErrorMessage="1" errorTitle="Invalid entry" error="You can enter only whole numbers (positive or negative) or a zero." sqref="D7:I7 D9:I9 D11:I12 D83:I86 D48:I48 D65:I66 D68:I71 D74:I81 D28:I43" xr:uid="{00000000-0002-0000-0200-000002000000}">
      <formula1>999999999</formula1>
    </dataValidation>
    <dataValidation type="whole" operator="notEqual" allowBlank="1" showErrorMessage="1" errorTitle="Invalid entry" error="You can enter only whole numbers." sqref="D82:I82" xr:uid="{00000000-0002-0000-0200-000003000000}">
      <formula1>99999999</formula1>
    </dataValidation>
    <dataValidation allowBlank="1" sqref="A87:I1048576 C6 A6 C4 H5:I6 A1:A4 D4:D6 E5:F6 G4:G6 J1:XFD1048576" xr:uid="{00000000-0002-0000-0200-000004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110" zoomScaleNormal="100" zoomScaleSheetLayoutView="110" workbookViewId="0">
      <selection activeCell="G84" sqref="G84:H86"/>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26" t="s">
        <v>270</v>
      </c>
      <c r="B1" s="214"/>
      <c r="C1" s="214"/>
      <c r="D1" s="214"/>
      <c r="E1" s="214"/>
      <c r="F1" s="214"/>
      <c r="G1" s="214"/>
      <c r="H1" s="214"/>
      <c r="I1" s="214"/>
    </row>
    <row r="2" spans="1:9" x14ac:dyDescent="0.25">
      <c r="A2" s="215" t="s">
        <v>567</v>
      </c>
      <c r="B2" s="227"/>
      <c r="C2" s="227"/>
      <c r="D2" s="227"/>
      <c r="E2" s="227"/>
      <c r="F2" s="227"/>
      <c r="G2" s="227"/>
      <c r="H2" s="227"/>
      <c r="I2" s="227"/>
    </row>
    <row r="3" spans="1:9" x14ac:dyDescent="0.25">
      <c r="A3" s="228" t="s">
        <v>271</v>
      </c>
      <c r="B3" s="229"/>
      <c r="C3" s="229"/>
      <c r="D3" s="229"/>
      <c r="E3" s="229"/>
      <c r="F3" s="229"/>
      <c r="G3" s="229"/>
      <c r="H3" s="229"/>
      <c r="I3" s="229"/>
    </row>
    <row r="4" spans="1:9" ht="33.75" customHeight="1" x14ac:dyDescent="0.25">
      <c r="A4" s="217" t="s">
        <v>272</v>
      </c>
      <c r="B4" s="218"/>
      <c r="C4" s="217" t="s">
        <v>273</v>
      </c>
      <c r="D4" s="219" t="s">
        <v>274</v>
      </c>
      <c r="E4" s="220"/>
      <c r="F4" s="220"/>
      <c r="G4" s="219" t="s">
        <v>275</v>
      </c>
      <c r="H4" s="220"/>
      <c r="I4" s="220"/>
    </row>
    <row r="5" spans="1:9" ht="24" customHeight="1" x14ac:dyDescent="0.25">
      <c r="A5" s="218"/>
      <c r="B5" s="218"/>
      <c r="C5" s="218"/>
      <c r="D5" s="35" t="s">
        <v>276</v>
      </c>
      <c r="E5" s="35" t="s">
        <v>277</v>
      </c>
      <c r="F5" s="35" t="s">
        <v>278</v>
      </c>
      <c r="G5" s="35" t="s">
        <v>279</v>
      </c>
      <c r="H5" s="35" t="s">
        <v>280</v>
      </c>
      <c r="I5" s="35" t="s">
        <v>281</v>
      </c>
    </row>
    <row r="6" spans="1:9" x14ac:dyDescent="0.25">
      <c r="A6" s="217">
        <v>1</v>
      </c>
      <c r="B6" s="218"/>
      <c r="C6" s="25">
        <v>2</v>
      </c>
      <c r="D6" s="39">
        <v>3</v>
      </c>
      <c r="E6" s="39">
        <v>4</v>
      </c>
      <c r="F6" s="39" t="s">
        <v>282</v>
      </c>
      <c r="G6" s="39">
        <v>6</v>
      </c>
      <c r="H6" s="39">
        <v>7</v>
      </c>
      <c r="I6" s="39" t="s">
        <v>283</v>
      </c>
    </row>
    <row r="7" spans="1:9" ht="22.5" customHeight="1" x14ac:dyDescent="0.25">
      <c r="A7" s="210" t="s">
        <v>284</v>
      </c>
      <c r="B7" s="211"/>
      <c r="C7" s="26">
        <v>118</v>
      </c>
      <c r="D7" s="40">
        <f>D8+D9+D10+D11+D12</f>
        <v>101594136</v>
      </c>
      <c r="E7" s="40">
        <f>E8+E9+E10+E11+E12</f>
        <v>658827431</v>
      </c>
      <c r="F7" s="40">
        <f>D7+E7</f>
        <v>760421567</v>
      </c>
      <c r="G7" s="40">
        <f t="shared" ref="G7:H7" si="0">G8+G9+G10+G11+G12</f>
        <v>75040243</v>
      </c>
      <c r="H7" s="40">
        <f t="shared" si="0"/>
        <v>758735243</v>
      </c>
      <c r="I7" s="40">
        <f>G7+H7</f>
        <v>833775486</v>
      </c>
    </row>
    <row r="8" spans="1:9" x14ac:dyDescent="0.25">
      <c r="A8" s="221" t="s">
        <v>285</v>
      </c>
      <c r="B8" s="221"/>
      <c r="C8" s="27">
        <v>119</v>
      </c>
      <c r="D8" s="135">
        <v>101316780</v>
      </c>
      <c r="E8" s="135">
        <v>638483918</v>
      </c>
      <c r="F8" s="40">
        <f t="shared" ref="F8:F71" si="1">D8+E8</f>
        <v>739800698</v>
      </c>
      <c r="G8" s="135">
        <v>74615049</v>
      </c>
      <c r="H8" s="135">
        <v>719444154</v>
      </c>
      <c r="I8" s="40">
        <f t="shared" ref="I8:I71" si="2">G8+H8</f>
        <v>794059203</v>
      </c>
    </row>
    <row r="9" spans="1:9" ht="19.5" customHeight="1" x14ac:dyDescent="0.25">
      <c r="A9" s="221" t="s">
        <v>286</v>
      </c>
      <c r="B9" s="221"/>
      <c r="C9" s="27">
        <v>120</v>
      </c>
      <c r="D9" s="135">
        <v>0</v>
      </c>
      <c r="E9" s="135">
        <v>1811128</v>
      </c>
      <c r="F9" s="40">
        <f t="shared" si="1"/>
        <v>1811128</v>
      </c>
      <c r="G9" s="135">
        <v>0</v>
      </c>
      <c r="H9" s="135">
        <v>-2177817</v>
      </c>
      <c r="I9" s="40">
        <f t="shared" si="2"/>
        <v>-2177817</v>
      </c>
    </row>
    <row r="10" spans="1:9" x14ac:dyDescent="0.25">
      <c r="A10" s="221" t="s">
        <v>287</v>
      </c>
      <c r="B10" s="221"/>
      <c r="C10" s="27">
        <v>121</v>
      </c>
      <c r="D10" s="135">
        <v>-299537</v>
      </c>
      <c r="E10" s="135">
        <v>-54304727</v>
      </c>
      <c r="F10" s="40">
        <f t="shared" si="1"/>
        <v>-54604264</v>
      </c>
      <c r="G10" s="135">
        <v>-362319</v>
      </c>
      <c r="H10" s="135">
        <v>-55577276</v>
      </c>
      <c r="I10" s="40">
        <f t="shared" si="2"/>
        <v>-55939595</v>
      </c>
    </row>
    <row r="11" spans="1:9" ht="22.5" customHeight="1" x14ac:dyDescent="0.25">
      <c r="A11" s="221" t="s">
        <v>288</v>
      </c>
      <c r="B11" s="221"/>
      <c r="C11" s="27">
        <v>122</v>
      </c>
      <c r="D11" s="135">
        <v>348743</v>
      </c>
      <c r="E11" s="135">
        <v>94700060</v>
      </c>
      <c r="F11" s="40">
        <f t="shared" si="1"/>
        <v>95048803</v>
      </c>
      <c r="G11" s="135">
        <v>533894</v>
      </c>
      <c r="H11" s="135">
        <v>135981098</v>
      </c>
      <c r="I11" s="40">
        <f t="shared" si="2"/>
        <v>136514992</v>
      </c>
    </row>
    <row r="12" spans="1:9" ht="21.75" customHeight="1" x14ac:dyDescent="0.25">
      <c r="A12" s="221" t="s">
        <v>289</v>
      </c>
      <c r="B12" s="221"/>
      <c r="C12" s="27">
        <v>123</v>
      </c>
      <c r="D12" s="135">
        <v>228150</v>
      </c>
      <c r="E12" s="135">
        <v>-21862948</v>
      </c>
      <c r="F12" s="40">
        <f t="shared" si="1"/>
        <v>-21634798</v>
      </c>
      <c r="G12" s="135">
        <v>253619</v>
      </c>
      <c r="H12" s="135">
        <v>-38934916</v>
      </c>
      <c r="I12" s="40">
        <f t="shared" si="2"/>
        <v>-38681297</v>
      </c>
    </row>
    <row r="13" spans="1:9" x14ac:dyDescent="0.25">
      <c r="A13" s="210" t="s">
        <v>290</v>
      </c>
      <c r="B13" s="211"/>
      <c r="C13" s="26">
        <v>124</v>
      </c>
      <c r="D13" s="40">
        <f>D14+D15+D16+D17+D18+D19+D20</f>
        <v>31843940</v>
      </c>
      <c r="E13" s="40">
        <f>E14+E15+E16+E17+E18+E19+E20</f>
        <v>74118774</v>
      </c>
      <c r="F13" s="40">
        <f t="shared" si="1"/>
        <v>105962714</v>
      </c>
      <c r="G13" s="40">
        <f t="shared" ref="G13" si="3">G14+G15+G16+G17+G18+G19+G20</f>
        <v>28945708</v>
      </c>
      <c r="H13" s="40">
        <f>H14+H15+H16+H17+H18+H19+H20</f>
        <v>100993679</v>
      </c>
      <c r="I13" s="40">
        <f t="shared" si="2"/>
        <v>129939387</v>
      </c>
    </row>
    <row r="14" spans="1:9" ht="24" customHeight="1" x14ac:dyDescent="0.25">
      <c r="A14" s="221" t="s">
        <v>291</v>
      </c>
      <c r="B14" s="221"/>
      <c r="C14" s="27">
        <v>125</v>
      </c>
      <c r="D14" s="135">
        <v>1824594</v>
      </c>
      <c r="E14" s="135">
        <v>9063937</v>
      </c>
      <c r="F14" s="40">
        <f t="shared" si="1"/>
        <v>10888531</v>
      </c>
      <c r="G14" s="135">
        <v>3139391</v>
      </c>
      <c r="H14" s="135">
        <v>10548350</v>
      </c>
      <c r="I14" s="40">
        <f t="shared" si="2"/>
        <v>13687741</v>
      </c>
    </row>
    <row r="15" spans="1:9" ht="24.75" customHeight="1" x14ac:dyDescent="0.25">
      <c r="A15" s="221" t="s">
        <v>292</v>
      </c>
      <c r="B15" s="221"/>
      <c r="C15" s="27">
        <v>126</v>
      </c>
      <c r="D15" s="135">
        <v>36541</v>
      </c>
      <c r="E15" s="135">
        <v>24508073</v>
      </c>
      <c r="F15" s="40">
        <f t="shared" si="1"/>
        <v>24544614</v>
      </c>
      <c r="G15" s="135">
        <v>20170</v>
      </c>
      <c r="H15" s="135">
        <v>33274200</v>
      </c>
      <c r="I15" s="40">
        <f t="shared" si="2"/>
        <v>33294370</v>
      </c>
    </row>
    <row r="16" spans="1:9" x14ac:dyDescent="0.25">
      <c r="A16" s="221" t="s">
        <v>293</v>
      </c>
      <c r="B16" s="221"/>
      <c r="C16" s="27">
        <v>127</v>
      </c>
      <c r="D16" s="135">
        <v>25856361</v>
      </c>
      <c r="E16" s="135">
        <v>20377882</v>
      </c>
      <c r="F16" s="40">
        <f t="shared" si="1"/>
        <v>46234243</v>
      </c>
      <c r="G16" s="135">
        <v>24288586</v>
      </c>
      <c r="H16" s="135">
        <v>27677868</v>
      </c>
      <c r="I16" s="40">
        <f t="shared" si="2"/>
        <v>51966454</v>
      </c>
    </row>
    <row r="17" spans="1:9" x14ac:dyDescent="0.25">
      <c r="A17" s="221" t="s">
        <v>294</v>
      </c>
      <c r="B17" s="221"/>
      <c r="C17" s="27">
        <v>128</v>
      </c>
      <c r="D17" s="135">
        <v>0</v>
      </c>
      <c r="E17" s="135">
        <v>0</v>
      </c>
      <c r="F17" s="40">
        <f t="shared" si="1"/>
        <v>0</v>
      </c>
      <c r="G17" s="135">
        <v>0</v>
      </c>
      <c r="H17" s="135">
        <v>0</v>
      </c>
      <c r="I17" s="40">
        <f t="shared" si="2"/>
        <v>0</v>
      </c>
    </row>
    <row r="18" spans="1:9" x14ac:dyDescent="0.25">
      <c r="A18" s="221" t="s">
        <v>295</v>
      </c>
      <c r="B18" s="221"/>
      <c r="C18" s="27">
        <v>129</v>
      </c>
      <c r="D18" s="135">
        <v>2694468</v>
      </c>
      <c r="E18" s="135">
        <v>16679379</v>
      </c>
      <c r="F18" s="40">
        <f t="shared" si="1"/>
        <v>19373847</v>
      </c>
      <c r="G18" s="135">
        <v>1492093</v>
      </c>
      <c r="H18" s="135">
        <v>13094200</v>
      </c>
      <c r="I18" s="40">
        <f t="shared" si="2"/>
        <v>14586293</v>
      </c>
    </row>
    <row r="19" spans="1:9" x14ac:dyDescent="0.25">
      <c r="A19" s="221" t="s">
        <v>296</v>
      </c>
      <c r="B19" s="221"/>
      <c r="C19" s="27">
        <v>130</v>
      </c>
      <c r="D19" s="135">
        <v>1294892</v>
      </c>
      <c r="E19" s="135">
        <v>0</v>
      </c>
      <c r="F19" s="40">
        <f t="shared" si="1"/>
        <v>1294892</v>
      </c>
      <c r="G19" s="135">
        <v>0</v>
      </c>
      <c r="H19" s="135">
        <v>13180122</v>
      </c>
      <c r="I19" s="40">
        <f t="shared" si="2"/>
        <v>13180122</v>
      </c>
    </row>
    <row r="20" spans="1:9" x14ac:dyDescent="0.25">
      <c r="A20" s="221" t="s">
        <v>297</v>
      </c>
      <c r="B20" s="221"/>
      <c r="C20" s="27">
        <v>131</v>
      </c>
      <c r="D20" s="135">
        <v>137084</v>
      </c>
      <c r="E20" s="135">
        <v>3489503</v>
      </c>
      <c r="F20" s="40">
        <f t="shared" si="1"/>
        <v>3626587</v>
      </c>
      <c r="G20" s="135">
        <v>5468</v>
      </c>
      <c r="H20" s="135">
        <v>3218939</v>
      </c>
      <c r="I20" s="40">
        <f t="shared" si="2"/>
        <v>3224407</v>
      </c>
    </row>
    <row r="21" spans="1:9" x14ac:dyDescent="0.25">
      <c r="A21" s="251" t="s">
        <v>298</v>
      </c>
      <c r="B21" s="221"/>
      <c r="C21" s="27">
        <v>132</v>
      </c>
      <c r="D21" s="135">
        <v>475452</v>
      </c>
      <c r="E21" s="135">
        <v>9985209</v>
      </c>
      <c r="F21" s="40">
        <f t="shared" si="1"/>
        <v>10460661</v>
      </c>
      <c r="G21" s="135">
        <v>356869</v>
      </c>
      <c r="H21" s="135">
        <v>14654304</v>
      </c>
      <c r="I21" s="40">
        <f t="shared" si="2"/>
        <v>15011173</v>
      </c>
    </row>
    <row r="22" spans="1:9" ht="24.75" customHeight="1" x14ac:dyDescent="0.25">
      <c r="A22" s="251" t="s">
        <v>299</v>
      </c>
      <c r="B22" s="221"/>
      <c r="C22" s="27">
        <v>133</v>
      </c>
      <c r="D22" s="135">
        <v>28648</v>
      </c>
      <c r="E22" s="135">
        <v>9031319</v>
      </c>
      <c r="F22" s="40">
        <f t="shared" si="1"/>
        <v>9059967</v>
      </c>
      <c r="G22" s="135">
        <v>22993</v>
      </c>
      <c r="H22" s="135">
        <v>11150609</v>
      </c>
      <c r="I22" s="40">
        <f t="shared" si="2"/>
        <v>11173602</v>
      </c>
    </row>
    <row r="23" spans="1:9" x14ac:dyDescent="0.25">
      <c r="A23" s="251" t="s">
        <v>300</v>
      </c>
      <c r="B23" s="221"/>
      <c r="C23" s="27">
        <v>134</v>
      </c>
      <c r="D23" s="135">
        <v>138054</v>
      </c>
      <c r="E23" s="135">
        <v>48274227</v>
      </c>
      <c r="F23" s="40">
        <f t="shared" si="1"/>
        <v>48412281</v>
      </c>
      <c r="G23" s="135">
        <v>92592</v>
      </c>
      <c r="H23" s="135">
        <v>38628753</v>
      </c>
      <c r="I23" s="40">
        <f t="shared" si="2"/>
        <v>38721345</v>
      </c>
    </row>
    <row r="24" spans="1:9" ht="21" customHeight="1" x14ac:dyDescent="0.25">
      <c r="A24" s="210" t="s">
        <v>301</v>
      </c>
      <c r="B24" s="211"/>
      <c r="C24" s="26">
        <v>135</v>
      </c>
      <c r="D24" s="40">
        <f>D25+D28</f>
        <v>-70144548</v>
      </c>
      <c r="E24" s="40">
        <f>E25+E28</f>
        <v>-346379375</v>
      </c>
      <c r="F24" s="40">
        <f t="shared" si="1"/>
        <v>-416523923</v>
      </c>
      <c r="G24" s="40">
        <f t="shared" ref="G24:H24" si="4">G25+G28</f>
        <v>-124038252</v>
      </c>
      <c r="H24" s="40">
        <f t="shared" si="4"/>
        <v>-404957941</v>
      </c>
      <c r="I24" s="40">
        <f t="shared" si="2"/>
        <v>-528996193</v>
      </c>
    </row>
    <row r="25" spans="1:9" x14ac:dyDescent="0.25">
      <c r="A25" s="211" t="s">
        <v>302</v>
      </c>
      <c r="B25" s="211"/>
      <c r="C25" s="26">
        <v>136</v>
      </c>
      <c r="D25" s="40">
        <f>D26+D27</f>
        <v>-72592048</v>
      </c>
      <c r="E25" s="40">
        <f>E26+E27</f>
        <v>-307346500</v>
      </c>
      <c r="F25" s="40">
        <f t="shared" si="1"/>
        <v>-379938548</v>
      </c>
      <c r="G25" s="40">
        <f t="shared" ref="G25:H25" si="5">G26+G27</f>
        <v>-115504570</v>
      </c>
      <c r="H25" s="40">
        <f t="shared" si="5"/>
        <v>-354912695</v>
      </c>
      <c r="I25" s="40">
        <f t="shared" si="2"/>
        <v>-470417265</v>
      </c>
    </row>
    <row r="26" spans="1:9" x14ac:dyDescent="0.25">
      <c r="A26" s="221" t="s">
        <v>303</v>
      </c>
      <c r="B26" s="221"/>
      <c r="C26" s="27">
        <v>137</v>
      </c>
      <c r="D26" s="135">
        <v>-72592048</v>
      </c>
      <c r="E26" s="135">
        <v>-363200347</v>
      </c>
      <c r="F26" s="40">
        <f t="shared" si="1"/>
        <v>-435792395</v>
      </c>
      <c r="G26" s="135">
        <v>-115504570</v>
      </c>
      <c r="H26" s="135">
        <v>-408695554</v>
      </c>
      <c r="I26" s="40">
        <f t="shared" si="2"/>
        <v>-524200124</v>
      </c>
    </row>
    <row r="27" spans="1:9" x14ac:dyDescent="0.25">
      <c r="A27" s="221" t="s">
        <v>304</v>
      </c>
      <c r="B27" s="221"/>
      <c r="C27" s="27">
        <v>138</v>
      </c>
      <c r="D27" s="135">
        <v>0</v>
      </c>
      <c r="E27" s="135">
        <v>55853847</v>
      </c>
      <c r="F27" s="40">
        <f t="shared" si="1"/>
        <v>55853847</v>
      </c>
      <c r="G27" s="135">
        <v>0</v>
      </c>
      <c r="H27" s="135">
        <v>53782859</v>
      </c>
      <c r="I27" s="40">
        <f t="shared" si="2"/>
        <v>53782859</v>
      </c>
    </row>
    <row r="28" spans="1:9" x14ac:dyDescent="0.25">
      <c r="A28" s="211" t="s">
        <v>305</v>
      </c>
      <c r="B28" s="211"/>
      <c r="C28" s="26">
        <v>139</v>
      </c>
      <c r="D28" s="40">
        <f>D29+D30</f>
        <v>2447500</v>
      </c>
      <c r="E28" s="40">
        <f>E29+E30</f>
        <v>-39032875</v>
      </c>
      <c r="F28" s="40">
        <f t="shared" si="1"/>
        <v>-36585375</v>
      </c>
      <c r="G28" s="40">
        <f t="shared" ref="G28:H28" si="6">G29+G30</f>
        <v>-8533682</v>
      </c>
      <c r="H28" s="40">
        <f t="shared" si="6"/>
        <v>-50045246</v>
      </c>
      <c r="I28" s="40">
        <f t="shared" si="2"/>
        <v>-58578928</v>
      </c>
    </row>
    <row r="29" spans="1:9" x14ac:dyDescent="0.25">
      <c r="A29" s="221" t="s">
        <v>306</v>
      </c>
      <c r="B29" s="221"/>
      <c r="C29" s="27">
        <v>140</v>
      </c>
      <c r="D29" s="135">
        <v>2447500</v>
      </c>
      <c r="E29" s="135">
        <v>-21942989</v>
      </c>
      <c r="F29" s="40">
        <f t="shared" si="1"/>
        <v>-19495489</v>
      </c>
      <c r="G29" s="135">
        <v>-8533682</v>
      </c>
      <c r="H29" s="135">
        <v>-56070383</v>
      </c>
      <c r="I29" s="40">
        <f t="shared" si="2"/>
        <v>-64604065</v>
      </c>
    </row>
    <row r="30" spans="1:9" x14ac:dyDescent="0.25">
      <c r="A30" s="221" t="s">
        <v>307</v>
      </c>
      <c r="B30" s="221"/>
      <c r="C30" s="27">
        <v>141</v>
      </c>
      <c r="D30" s="135">
        <v>0</v>
      </c>
      <c r="E30" s="135">
        <v>-17089886</v>
      </c>
      <c r="F30" s="40">
        <f t="shared" si="1"/>
        <v>-17089886</v>
      </c>
      <c r="G30" s="135">
        <v>0</v>
      </c>
      <c r="H30" s="135">
        <v>6025137</v>
      </c>
      <c r="I30" s="40">
        <f t="shared" si="2"/>
        <v>6025137</v>
      </c>
    </row>
    <row r="31" spans="1:9" ht="31.5" customHeight="1" x14ac:dyDescent="0.25">
      <c r="A31" s="210" t="s">
        <v>308</v>
      </c>
      <c r="B31" s="211"/>
      <c r="C31" s="26">
        <v>142</v>
      </c>
      <c r="D31" s="40">
        <f>D32+D35</f>
        <v>-34266644</v>
      </c>
      <c r="E31" s="40">
        <f>E32+E35</f>
        <v>-1988939</v>
      </c>
      <c r="F31" s="40">
        <f t="shared" si="1"/>
        <v>-36255583</v>
      </c>
      <c r="G31" s="40">
        <f t="shared" ref="G31:H31" si="7">G32+G35</f>
        <v>5704906</v>
      </c>
      <c r="H31" s="40">
        <f t="shared" si="7"/>
        <v>-4321510</v>
      </c>
      <c r="I31" s="40">
        <f t="shared" si="2"/>
        <v>1383396</v>
      </c>
    </row>
    <row r="32" spans="1:9" x14ac:dyDescent="0.25">
      <c r="A32" s="211" t="s">
        <v>309</v>
      </c>
      <c r="B32" s="211"/>
      <c r="C32" s="26">
        <v>143</v>
      </c>
      <c r="D32" s="40">
        <f>D33+D34</f>
        <v>-34266644</v>
      </c>
      <c r="E32" s="40">
        <f>E33+E34</f>
        <v>1154512</v>
      </c>
      <c r="F32" s="40">
        <f t="shared" si="1"/>
        <v>-33112132</v>
      </c>
      <c r="G32" s="40">
        <f t="shared" ref="G32:H32" si="8">G33+G34</f>
        <v>5704906</v>
      </c>
      <c r="H32" s="40">
        <f t="shared" si="8"/>
        <v>700956</v>
      </c>
      <c r="I32" s="40">
        <f t="shared" si="2"/>
        <v>6405862</v>
      </c>
    </row>
    <row r="33" spans="1:9" x14ac:dyDescent="0.25">
      <c r="A33" s="221" t="s">
        <v>310</v>
      </c>
      <c r="B33" s="221"/>
      <c r="C33" s="27">
        <v>144</v>
      </c>
      <c r="D33" s="135">
        <v>-34284330</v>
      </c>
      <c r="E33" s="135">
        <v>1154512</v>
      </c>
      <c r="F33" s="40">
        <f t="shared" si="1"/>
        <v>-33129818</v>
      </c>
      <c r="G33" s="135">
        <v>5688995</v>
      </c>
      <c r="H33" s="135">
        <v>700956</v>
      </c>
      <c r="I33" s="40">
        <f t="shared" si="2"/>
        <v>6389951</v>
      </c>
    </row>
    <row r="34" spans="1:9" x14ac:dyDescent="0.25">
      <c r="A34" s="221" t="s">
        <v>311</v>
      </c>
      <c r="B34" s="221"/>
      <c r="C34" s="27">
        <v>145</v>
      </c>
      <c r="D34" s="135">
        <v>17686</v>
      </c>
      <c r="E34" s="135">
        <v>0</v>
      </c>
      <c r="F34" s="40">
        <f t="shared" si="1"/>
        <v>17686</v>
      </c>
      <c r="G34" s="135">
        <v>15911</v>
      </c>
      <c r="H34" s="135">
        <v>0</v>
      </c>
      <c r="I34" s="40">
        <f t="shared" si="2"/>
        <v>15911</v>
      </c>
    </row>
    <row r="35" spans="1:9" ht="31.5" customHeight="1" x14ac:dyDescent="0.25">
      <c r="A35" s="211" t="s">
        <v>312</v>
      </c>
      <c r="B35" s="211"/>
      <c r="C35" s="26">
        <v>146</v>
      </c>
      <c r="D35" s="40">
        <f>D36+D37</f>
        <v>0</v>
      </c>
      <c r="E35" s="40">
        <f>E36+E37</f>
        <v>-3143451</v>
      </c>
      <c r="F35" s="40">
        <f t="shared" si="1"/>
        <v>-3143451</v>
      </c>
      <c r="G35" s="40">
        <f t="shared" ref="G35:H35" si="9">G36+G37</f>
        <v>0</v>
      </c>
      <c r="H35" s="40">
        <f t="shared" si="9"/>
        <v>-5022466</v>
      </c>
      <c r="I35" s="40">
        <f t="shared" si="2"/>
        <v>-5022466</v>
      </c>
    </row>
    <row r="36" spans="1:9" x14ac:dyDescent="0.25">
      <c r="A36" s="221" t="s">
        <v>313</v>
      </c>
      <c r="B36" s="221"/>
      <c r="C36" s="27">
        <v>147</v>
      </c>
      <c r="D36" s="135">
        <v>0</v>
      </c>
      <c r="E36" s="135">
        <v>-3140608</v>
      </c>
      <c r="F36" s="40">
        <f t="shared" si="1"/>
        <v>-3140608</v>
      </c>
      <c r="G36" s="135">
        <v>0</v>
      </c>
      <c r="H36" s="135">
        <v>-5022474</v>
      </c>
      <c r="I36" s="40">
        <f t="shared" si="2"/>
        <v>-5022474</v>
      </c>
    </row>
    <row r="37" spans="1:9" x14ac:dyDescent="0.25">
      <c r="A37" s="221" t="s">
        <v>314</v>
      </c>
      <c r="B37" s="221"/>
      <c r="C37" s="27">
        <v>148</v>
      </c>
      <c r="D37" s="135">
        <v>0</v>
      </c>
      <c r="E37" s="135">
        <v>-2843</v>
      </c>
      <c r="F37" s="40">
        <f t="shared" si="1"/>
        <v>-2843</v>
      </c>
      <c r="G37" s="135">
        <v>0</v>
      </c>
      <c r="H37" s="135">
        <v>8</v>
      </c>
      <c r="I37" s="40">
        <f t="shared" si="2"/>
        <v>8</v>
      </c>
    </row>
    <row r="38" spans="1:9" ht="45.75" customHeight="1" x14ac:dyDescent="0.25">
      <c r="A38" s="210" t="s">
        <v>315</v>
      </c>
      <c r="B38" s="211"/>
      <c r="C38" s="26">
        <v>149</v>
      </c>
      <c r="D38" s="40">
        <f>D39+D40</f>
        <v>3918006</v>
      </c>
      <c r="E38" s="40">
        <f>E39+E40</f>
        <v>0</v>
      </c>
      <c r="F38" s="40">
        <f t="shared" si="1"/>
        <v>3918006</v>
      </c>
      <c r="G38" s="40">
        <f t="shared" ref="G38:H38" si="10">G39+G40</f>
        <v>53393645</v>
      </c>
      <c r="H38" s="40">
        <f t="shared" si="10"/>
        <v>0</v>
      </c>
      <c r="I38" s="40">
        <f t="shared" si="2"/>
        <v>53393645</v>
      </c>
    </row>
    <row r="39" spans="1:9" x14ac:dyDescent="0.25">
      <c r="A39" s="221" t="s">
        <v>316</v>
      </c>
      <c r="B39" s="221"/>
      <c r="C39" s="27">
        <v>150</v>
      </c>
      <c r="D39" s="135">
        <v>3918006</v>
      </c>
      <c r="E39" s="135">
        <v>0</v>
      </c>
      <c r="F39" s="40">
        <f t="shared" si="1"/>
        <v>3918006</v>
      </c>
      <c r="G39" s="135">
        <v>53393645</v>
      </c>
      <c r="H39" s="135">
        <v>0</v>
      </c>
      <c r="I39" s="40">
        <f t="shared" si="2"/>
        <v>53393645</v>
      </c>
    </row>
    <row r="40" spans="1:9" x14ac:dyDescent="0.25">
      <c r="A40" s="221" t="s">
        <v>317</v>
      </c>
      <c r="B40" s="221"/>
      <c r="C40" s="27">
        <v>151</v>
      </c>
      <c r="D40" s="135">
        <v>0</v>
      </c>
      <c r="E40" s="135">
        <v>0</v>
      </c>
      <c r="F40" s="40">
        <f t="shared" si="1"/>
        <v>0</v>
      </c>
      <c r="G40" s="135">
        <v>0</v>
      </c>
      <c r="H40" s="135">
        <v>0</v>
      </c>
      <c r="I40" s="40">
        <f t="shared" si="2"/>
        <v>0</v>
      </c>
    </row>
    <row r="41" spans="1:9" ht="22.95" customHeight="1" x14ac:dyDescent="0.25">
      <c r="A41" s="251" t="s">
        <v>318</v>
      </c>
      <c r="B41" s="221"/>
      <c r="C41" s="27">
        <v>152</v>
      </c>
      <c r="D41" s="57">
        <f>D42+D43</f>
        <v>0</v>
      </c>
      <c r="E41" s="57">
        <f>E42+E43</f>
        <v>-1683888</v>
      </c>
      <c r="F41" s="40">
        <f t="shared" si="1"/>
        <v>-1683888</v>
      </c>
      <c r="G41" s="57">
        <f>G42+G43</f>
        <v>0</v>
      </c>
      <c r="H41" s="57">
        <f>H42+H43</f>
        <v>-4147336</v>
      </c>
      <c r="I41" s="40">
        <f t="shared" si="2"/>
        <v>-4147336</v>
      </c>
    </row>
    <row r="42" spans="1:9" x14ac:dyDescent="0.25">
      <c r="A42" s="221" t="s">
        <v>319</v>
      </c>
      <c r="B42" s="221"/>
      <c r="C42" s="27">
        <v>153</v>
      </c>
      <c r="D42" s="135">
        <v>0</v>
      </c>
      <c r="E42" s="135">
        <v>-1149878</v>
      </c>
      <c r="F42" s="40">
        <f t="shared" si="1"/>
        <v>-1149878</v>
      </c>
      <c r="G42" s="135">
        <v>0</v>
      </c>
      <c r="H42" s="135">
        <v>-3399379</v>
      </c>
      <c r="I42" s="40">
        <f t="shared" si="2"/>
        <v>-3399379</v>
      </c>
    </row>
    <row r="43" spans="1:9" x14ac:dyDescent="0.25">
      <c r="A43" s="221" t="s">
        <v>320</v>
      </c>
      <c r="B43" s="221"/>
      <c r="C43" s="27">
        <v>154</v>
      </c>
      <c r="D43" s="135">
        <v>0</v>
      </c>
      <c r="E43" s="135">
        <v>-534010</v>
      </c>
      <c r="F43" s="40">
        <f t="shared" si="1"/>
        <v>-534010</v>
      </c>
      <c r="G43" s="135">
        <v>0</v>
      </c>
      <c r="H43" s="135">
        <v>-747957</v>
      </c>
      <c r="I43" s="40">
        <f t="shared" si="2"/>
        <v>-747957</v>
      </c>
    </row>
    <row r="44" spans="1:9" ht="22.5" customHeight="1" x14ac:dyDescent="0.25">
      <c r="A44" s="210" t="s">
        <v>321</v>
      </c>
      <c r="B44" s="211"/>
      <c r="C44" s="26">
        <v>155</v>
      </c>
      <c r="D44" s="40">
        <f>D45+D49</f>
        <v>-18865459</v>
      </c>
      <c r="E44" s="40">
        <f>E45+E49</f>
        <v>-290199679</v>
      </c>
      <c r="F44" s="40">
        <f t="shared" si="1"/>
        <v>-309065138</v>
      </c>
      <c r="G44" s="40">
        <f t="shared" ref="G44:H44" si="11">G45+G49</f>
        <v>-13518382</v>
      </c>
      <c r="H44" s="40">
        <f t="shared" si="11"/>
        <v>-345264274</v>
      </c>
      <c r="I44" s="40">
        <f t="shared" si="2"/>
        <v>-358782656</v>
      </c>
    </row>
    <row r="45" spans="1:9" x14ac:dyDescent="0.25">
      <c r="A45" s="211" t="s">
        <v>322</v>
      </c>
      <c r="B45" s="211"/>
      <c r="C45" s="26">
        <v>156</v>
      </c>
      <c r="D45" s="40">
        <f>D46+D47+D48</f>
        <v>-9039109</v>
      </c>
      <c r="E45" s="40">
        <f>E46+E47+E48</f>
        <v>-159368924</v>
      </c>
      <c r="F45" s="40">
        <f t="shared" si="1"/>
        <v>-168408033</v>
      </c>
      <c r="G45" s="40">
        <f t="shared" ref="G45:H45" si="12">G46+G47+G48</f>
        <v>-6293559</v>
      </c>
      <c r="H45" s="40">
        <f t="shared" si="12"/>
        <v>-186364378</v>
      </c>
      <c r="I45" s="40">
        <f t="shared" si="2"/>
        <v>-192657937</v>
      </c>
    </row>
    <row r="46" spans="1:9" x14ac:dyDescent="0.25">
      <c r="A46" s="221" t="s">
        <v>323</v>
      </c>
      <c r="B46" s="221"/>
      <c r="C46" s="27">
        <v>157</v>
      </c>
      <c r="D46" s="135">
        <v>-2850067</v>
      </c>
      <c r="E46" s="135">
        <v>-71453073</v>
      </c>
      <c r="F46" s="40">
        <f t="shared" si="1"/>
        <v>-74303140</v>
      </c>
      <c r="G46" s="135">
        <v>-2964721</v>
      </c>
      <c r="H46" s="135">
        <v>-83730555</v>
      </c>
      <c r="I46" s="40">
        <f t="shared" si="2"/>
        <v>-86695276</v>
      </c>
    </row>
    <row r="47" spans="1:9" x14ac:dyDescent="0.25">
      <c r="A47" s="221" t="s">
        <v>324</v>
      </c>
      <c r="B47" s="221"/>
      <c r="C47" s="27">
        <v>158</v>
      </c>
      <c r="D47" s="135">
        <v>-6189042</v>
      </c>
      <c r="E47" s="135">
        <v>-76573522</v>
      </c>
      <c r="F47" s="40">
        <f t="shared" si="1"/>
        <v>-82762564</v>
      </c>
      <c r="G47" s="135">
        <v>-3328838</v>
      </c>
      <c r="H47" s="135">
        <v>-86220281</v>
      </c>
      <c r="I47" s="40">
        <f t="shared" si="2"/>
        <v>-89549119</v>
      </c>
    </row>
    <row r="48" spans="1:9" x14ac:dyDescent="0.25">
      <c r="A48" s="221" t="s">
        <v>325</v>
      </c>
      <c r="B48" s="221"/>
      <c r="C48" s="27">
        <v>159</v>
      </c>
      <c r="D48" s="135">
        <v>0</v>
      </c>
      <c r="E48" s="135">
        <v>-11342329</v>
      </c>
      <c r="F48" s="40">
        <f t="shared" si="1"/>
        <v>-11342329</v>
      </c>
      <c r="G48" s="135">
        <v>0</v>
      </c>
      <c r="H48" s="135">
        <v>-16413542</v>
      </c>
      <c r="I48" s="40">
        <f t="shared" si="2"/>
        <v>-16413542</v>
      </c>
    </row>
    <row r="49" spans="1:9" ht="24.75" customHeight="1" x14ac:dyDescent="0.25">
      <c r="A49" s="211" t="s">
        <v>326</v>
      </c>
      <c r="B49" s="211"/>
      <c r="C49" s="26">
        <v>160</v>
      </c>
      <c r="D49" s="40">
        <f>D50+D51+D52</f>
        <v>-9826350</v>
      </c>
      <c r="E49" s="40">
        <f>E50+E51+E52</f>
        <v>-130830755</v>
      </c>
      <c r="F49" s="40">
        <f t="shared" si="1"/>
        <v>-140657105</v>
      </c>
      <c r="G49" s="40">
        <f t="shared" ref="G49:H49" si="13">G50+G51+G52</f>
        <v>-7224823</v>
      </c>
      <c r="H49" s="40">
        <f t="shared" si="13"/>
        <v>-158899896</v>
      </c>
      <c r="I49" s="40">
        <f t="shared" si="2"/>
        <v>-166124719</v>
      </c>
    </row>
    <row r="50" spans="1:9" x14ac:dyDescent="0.25">
      <c r="A50" s="221" t="s">
        <v>327</v>
      </c>
      <c r="B50" s="221"/>
      <c r="C50" s="27">
        <v>161</v>
      </c>
      <c r="D50" s="135">
        <v>-901309</v>
      </c>
      <c r="E50" s="135">
        <v>-19151183</v>
      </c>
      <c r="F50" s="40">
        <f t="shared" si="1"/>
        <v>-20052492</v>
      </c>
      <c r="G50" s="135">
        <v>-667155</v>
      </c>
      <c r="H50" s="135">
        <v>-22210204</v>
      </c>
      <c r="I50" s="40">
        <f t="shared" si="2"/>
        <v>-22877359</v>
      </c>
    </row>
    <row r="51" spans="1:9" x14ac:dyDescent="0.25">
      <c r="A51" s="221" t="s">
        <v>328</v>
      </c>
      <c r="B51" s="221"/>
      <c r="C51" s="27">
        <v>162</v>
      </c>
      <c r="D51" s="135">
        <v>-4385585</v>
      </c>
      <c r="E51" s="135">
        <v>-54385152</v>
      </c>
      <c r="F51" s="40">
        <f t="shared" si="1"/>
        <v>-58770737</v>
      </c>
      <c r="G51" s="135">
        <v>-3065586</v>
      </c>
      <c r="H51" s="135">
        <v>-55908567</v>
      </c>
      <c r="I51" s="40">
        <f t="shared" si="2"/>
        <v>-58974153</v>
      </c>
    </row>
    <row r="52" spans="1:9" x14ac:dyDescent="0.25">
      <c r="A52" s="221" t="s">
        <v>329</v>
      </c>
      <c r="B52" s="221"/>
      <c r="C52" s="27">
        <v>163</v>
      </c>
      <c r="D52" s="135">
        <v>-4539456</v>
      </c>
      <c r="E52" s="135">
        <v>-57294420</v>
      </c>
      <c r="F52" s="40">
        <f t="shared" si="1"/>
        <v>-61833876</v>
      </c>
      <c r="G52" s="135">
        <v>-3492082</v>
      </c>
      <c r="H52" s="135">
        <v>-80781125</v>
      </c>
      <c r="I52" s="40">
        <f t="shared" si="2"/>
        <v>-84273207</v>
      </c>
    </row>
    <row r="53" spans="1:9" x14ac:dyDescent="0.25">
      <c r="A53" s="210" t="s">
        <v>330</v>
      </c>
      <c r="B53" s="211"/>
      <c r="C53" s="26">
        <v>164</v>
      </c>
      <c r="D53" s="40">
        <f>D54+D55+D56+D57+D58+D59+D60</f>
        <v>-2484748</v>
      </c>
      <c r="E53" s="40">
        <f>E54+E55+E56+E57+E58+E59+E60</f>
        <v>-24713621</v>
      </c>
      <c r="F53" s="40">
        <f t="shared" si="1"/>
        <v>-27198369</v>
      </c>
      <c r="G53" s="40">
        <f t="shared" ref="G53:H53" si="14">G54+G55+G56+G57+G58+G59+G60</f>
        <v>-5713696</v>
      </c>
      <c r="H53" s="40">
        <f t="shared" si="14"/>
        <v>-49494647</v>
      </c>
      <c r="I53" s="40">
        <f t="shared" si="2"/>
        <v>-55208343</v>
      </c>
    </row>
    <row r="54" spans="1:9" ht="24" customHeight="1" x14ac:dyDescent="0.25">
      <c r="A54" s="221" t="s">
        <v>331</v>
      </c>
      <c r="B54" s="221"/>
      <c r="C54" s="27">
        <v>165</v>
      </c>
      <c r="D54" s="135">
        <v>0</v>
      </c>
      <c r="E54" s="135">
        <v>0</v>
      </c>
      <c r="F54" s="40">
        <f t="shared" si="1"/>
        <v>0</v>
      </c>
      <c r="G54" s="135">
        <v>0</v>
      </c>
      <c r="H54" s="135">
        <v>0</v>
      </c>
      <c r="I54" s="40">
        <f t="shared" si="2"/>
        <v>0</v>
      </c>
    </row>
    <row r="55" spans="1:9" x14ac:dyDescent="0.25">
      <c r="A55" s="221" t="s">
        <v>332</v>
      </c>
      <c r="B55" s="221"/>
      <c r="C55" s="27">
        <v>166</v>
      </c>
      <c r="D55" s="135">
        <v>-273574</v>
      </c>
      <c r="E55" s="135">
        <v>-2624339</v>
      </c>
      <c r="F55" s="40">
        <f t="shared" si="1"/>
        <v>-2897913</v>
      </c>
      <c r="G55" s="135">
        <v>-151058</v>
      </c>
      <c r="H55" s="135">
        <v>-2825160</v>
      </c>
      <c r="I55" s="40">
        <f t="shared" si="2"/>
        <v>-2976218</v>
      </c>
    </row>
    <row r="56" spans="1:9" x14ac:dyDescent="0.25">
      <c r="A56" s="221" t="s">
        <v>333</v>
      </c>
      <c r="B56" s="221"/>
      <c r="C56" s="27">
        <v>167</v>
      </c>
      <c r="D56" s="135">
        <v>0</v>
      </c>
      <c r="E56" s="135">
        <v>-1810600</v>
      </c>
      <c r="F56" s="40">
        <f t="shared" si="1"/>
        <v>-1810600</v>
      </c>
      <c r="G56" s="135">
        <v>0</v>
      </c>
      <c r="H56" s="135">
        <v>0</v>
      </c>
      <c r="I56" s="40">
        <f t="shared" si="2"/>
        <v>0</v>
      </c>
    </row>
    <row r="57" spans="1:9" x14ac:dyDescent="0.25">
      <c r="A57" s="221" t="s">
        <v>334</v>
      </c>
      <c r="B57" s="221"/>
      <c r="C57" s="27">
        <v>168</v>
      </c>
      <c r="D57" s="135">
        <v>-1641492</v>
      </c>
      <c r="E57" s="135">
        <v>-6310481</v>
      </c>
      <c r="F57" s="40">
        <f t="shared" si="1"/>
        <v>-7951973</v>
      </c>
      <c r="G57" s="135">
        <v>-2971610</v>
      </c>
      <c r="H57" s="135">
        <v>-15114504</v>
      </c>
      <c r="I57" s="40">
        <f t="shared" si="2"/>
        <v>-18086114</v>
      </c>
    </row>
    <row r="58" spans="1:9" x14ac:dyDescent="0.25">
      <c r="A58" s="221" t="s">
        <v>335</v>
      </c>
      <c r="B58" s="221"/>
      <c r="C58" s="27">
        <v>169</v>
      </c>
      <c r="D58" s="135">
        <v>-122199</v>
      </c>
      <c r="E58" s="135">
        <v>-4388490</v>
      </c>
      <c r="F58" s="40">
        <f t="shared" si="1"/>
        <v>-4510689</v>
      </c>
      <c r="G58" s="135">
        <v>-989840</v>
      </c>
      <c r="H58" s="135">
        <v>-18288086</v>
      </c>
      <c r="I58" s="40">
        <f t="shared" si="2"/>
        <v>-19277926</v>
      </c>
    </row>
    <row r="59" spans="1:9" x14ac:dyDescent="0.25">
      <c r="A59" s="221" t="s">
        <v>336</v>
      </c>
      <c r="B59" s="221"/>
      <c r="C59" s="27">
        <v>170</v>
      </c>
      <c r="D59" s="135">
        <v>0</v>
      </c>
      <c r="E59" s="135">
        <v>-2448020</v>
      </c>
      <c r="F59" s="40">
        <f t="shared" si="1"/>
        <v>-2448020</v>
      </c>
      <c r="G59" s="135">
        <v>-1070154</v>
      </c>
      <c r="H59" s="135">
        <v>0</v>
      </c>
      <c r="I59" s="40">
        <f t="shared" si="2"/>
        <v>-1070154</v>
      </c>
    </row>
    <row r="60" spans="1:9" x14ac:dyDescent="0.25">
      <c r="A60" s="221" t="s">
        <v>337</v>
      </c>
      <c r="B60" s="221"/>
      <c r="C60" s="27">
        <v>171</v>
      </c>
      <c r="D60" s="135">
        <v>-447483</v>
      </c>
      <c r="E60" s="135">
        <v>-7131691</v>
      </c>
      <c r="F60" s="40">
        <f t="shared" si="1"/>
        <v>-7579174</v>
      </c>
      <c r="G60" s="135">
        <v>-531034</v>
      </c>
      <c r="H60" s="135">
        <v>-13266897</v>
      </c>
      <c r="I60" s="40">
        <f t="shared" si="2"/>
        <v>-13797931</v>
      </c>
    </row>
    <row r="61" spans="1:9" ht="29.25" customHeight="1" x14ac:dyDescent="0.25">
      <c r="A61" s="210" t="s">
        <v>338</v>
      </c>
      <c r="B61" s="211"/>
      <c r="C61" s="26">
        <v>172</v>
      </c>
      <c r="D61" s="40">
        <f>D62+D63</f>
        <v>-117409</v>
      </c>
      <c r="E61" s="40">
        <f>E62+E63</f>
        <v>-15423725</v>
      </c>
      <c r="F61" s="40">
        <f t="shared" si="1"/>
        <v>-15541134</v>
      </c>
      <c r="G61" s="40">
        <f t="shared" ref="G61:H61" si="15">G62+G63</f>
        <v>-403824</v>
      </c>
      <c r="H61" s="40">
        <f t="shared" si="15"/>
        <v>-16610318</v>
      </c>
      <c r="I61" s="40">
        <f t="shared" si="2"/>
        <v>-17014142</v>
      </c>
    </row>
    <row r="62" spans="1:9" x14ac:dyDescent="0.25">
      <c r="A62" s="221" t="s">
        <v>339</v>
      </c>
      <c r="B62" s="221"/>
      <c r="C62" s="27">
        <v>173</v>
      </c>
      <c r="D62" s="135">
        <v>0</v>
      </c>
      <c r="E62" s="135">
        <v>-200789</v>
      </c>
      <c r="F62" s="40">
        <f t="shared" si="1"/>
        <v>-200789</v>
      </c>
      <c r="G62" s="135">
        <v>0</v>
      </c>
      <c r="H62" s="135">
        <v>-206412</v>
      </c>
      <c r="I62" s="40">
        <f t="shared" si="2"/>
        <v>-206412</v>
      </c>
    </row>
    <row r="63" spans="1:9" x14ac:dyDescent="0.25">
      <c r="A63" s="221" t="s">
        <v>340</v>
      </c>
      <c r="B63" s="221"/>
      <c r="C63" s="27">
        <v>174</v>
      </c>
      <c r="D63" s="135">
        <v>-117409</v>
      </c>
      <c r="E63" s="135">
        <v>-15222936</v>
      </c>
      <c r="F63" s="40">
        <f t="shared" si="1"/>
        <v>-15340345</v>
      </c>
      <c r="G63" s="135">
        <v>-403824</v>
      </c>
      <c r="H63" s="135">
        <v>-16403906</v>
      </c>
      <c r="I63" s="40">
        <f t="shared" si="2"/>
        <v>-16807730</v>
      </c>
    </row>
    <row r="64" spans="1:9" x14ac:dyDescent="0.25">
      <c r="A64" s="251" t="s">
        <v>341</v>
      </c>
      <c r="B64" s="221"/>
      <c r="C64" s="27">
        <v>175</v>
      </c>
      <c r="D64" s="135">
        <v>-1774</v>
      </c>
      <c r="E64" s="135">
        <v>-403934</v>
      </c>
      <c r="F64" s="40">
        <f t="shared" si="1"/>
        <v>-405708</v>
      </c>
      <c r="G64" s="135">
        <v>-1523</v>
      </c>
      <c r="H64" s="135">
        <v>-1704804</v>
      </c>
      <c r="I64" s="40">
        <f t="shared" si="2"/>
        <v>-1706327</v>
      </c>
    </row>
    <row r="65" spans="1:9" ht="42" customHeight="1" x14ac:dyDescent="0.25">
      <c r="A65" s="210" t="s">
        <v>342</v>
      </c>
      <c r="B65" s="211"/>
      <c r="C65" s="26">
        <v>176</v>
      </c>
      <c r="D65" s="40">
        <f>D7+D13+D21+D22+D23+D24+D31+D38+D41+D53+D61+D64+D44</f>
        <v>12117654</v>
      </c>
      <c r="E65" s="40">
        <f>E7+E13+E21+E22+E23+E24+E31+E38+E41+E53+E61+E64+E44</f>
        <v>119443799</v>
      </c>
      <c r="F65" s="40">
        <f t="shared" si="1"/>
        <v>131561453</v>
      </c>
      <c r="G65" s="40">
        <f t="shared" ref="G65:H65" si="16">G7+G13+G21+G22+G23+G24+G31+G38+G41+G53+G61+G64+G44</f>
        <v>19881279</v>
      </c>
      <c r="H65" s="40">
        <f t="shared" si="16"/>
        <v>97661758</v>
      </c>
      <c r="I65" s="40">
        <f t="shared" si="2"/>
        <v>117543037</v>
      </c>
    </row>
    <row r="66" spans="1:9" x14ac:dyDescent="0.25">
      <c r="A66" s="210" t="s">
        <v>343</v>
      </c>
      <c r="B66" s="211"/>
      <c r="C66" s="26">
        <v>177</v>
      </c>
      <c r="D66" s="40">
        <f>D67+D68</f>
        <v>-2076888</v>
      </c>
      <c r="E66" s="40">
        <f>E67+E68</f>
        <v>-18734439</v>
      </c>
      <c r="F66" s="40">
        <f t="shared" si="1"/>
        <v>-20811327</v>
      </c>
      <c r="G66" s="40">
        <f t="shared" ref="G66:H66" si="17">G67+G68</f>
        <v>-2740308</v>
      </c>
      <c r="H66" s="40">
        <f t="shared" si="17"/>
        <v>-14795325</v>
      </c>
      <c r="I66" s="40">
        <f t="shared" si="2"/>
        <v>-17535633</v>
      </c>
    </row>
    <row r="67" spans="1:9" x14ac:dyDescent="0.25">
      <c r="A67" s="221" t="s">
        <v>344</v>
      </c>
      <c r="B67" s="221"/>
      <c r="C67" s="27">
        <v>178</v>
      </c>
      <c r="D67" s="135">
        <v>-2076888</v>
      </c>
      <c r="E67" s="135">
        <v>-18766760</v>
      </c>
      <c r="F67" s="40">
        <f t="shared" si="1"/>
        <v>-20843648</v>
      </c>
      <c r="G67" s="135">
        <v>-2740308</v>
      </c>
      <c r="H67" s="135">
        <v>-14463765</v>
      </c>
      <c r="I67" s="40">
        <f t="shared" si="2"/>
        <v>-17204073</v>
      </c>
    </row>
    <row r="68" spans="1:9" x14ac:dyDescent="0.25">
      <c r="A68" s="221" t="s">
        <v>345</v>
      </c>
      <c r="B68" s="221"/>
      <c r="C68" s="27">
        <v>179</v>
      </c>
      <c r="D68" s="135">
        <v>0</v>
      </c>
      <c r="E68" s="135">
        <v>32321</v>
      </c>
      <c r="F68" s="40">
        <f t="shared" si="1"/>
        <v>32321</v>
      </c>
      <c r="G68" s="135">
        <v>0</v>
      </c>
      <c r="H68" s="135">
        <v>-331560</v>
      </c>
      <c r="I68" s="40">
        <f t="shared" si="2"/>
        <v>-331560</v>
      </c>
    </row>
    <row r="69" spans="1:9" ht="24" customHeight="1" x14ac:dyDescent="0.25">
      <c r="A69" s="210" t="s">
        <v>346</v>
      </c>
      <c r="B69" s="211"/>
      <c r="C69" s="26">
        <v>180</v>
      </c>
      <c r="D69" s="40">
        <f>D65+D66</f>
        <v>10040766</v>
      </c>
      <c r="E69" s="40">
        <f>E65+E66</f>
        <v>100709360</v>
      </c>
      <c r="F69" s="40">
        <f t="shared" si="1"/>
        <v>110750126</v>
      </c>
      <c r="G69" s="40">
        <f t="shared" ref="G69:H69" si="18">G65+G66</f>
        <v>17140971</v>
      </c>
      <c r="H69" s="40">
        <f t="shared" si="18"/>
        <v>82866433</v>
      </c>
      <c r="I69" s="40">
        <f t="shared" si="2"/>
        <v>100007404</v>
      </c>
    </row>
    <row r="70" spans="1:9" x14ac:dyDescent="0.25">
      <c r="A70" s="252" t="s">
        <v>347</v>
      </c>
      <c r="B70" s="252"/>
      <c r="C70" s="27">
        <v>181</v>
      </c>
      <c r="D70" s="135">
        <v>10089844</v>
      </c>
      <c r="E70" s="135">
        <v>100549866</v>
      </c>
      <c r="F70" s="40">
        <f t="shared" si="1"/>
        <v>110639710</v>
      </c>
      <c r="G70" s="135">
        <v>17104102</v>
      </c>
      <c r="H70" s="135">
        <v>82761639</v>
      </c>
      <c r="I70" s="40">
        <f t="shared" si="2"/>
        <v>99865741</v>
      </c>
    </row>
    <row r="71" spans="1:9" x14ac:dyDescent="0.25">
      <c r="A71" s="252" t="s">
        <v>348</v>
      </c>
      <c r="B71" s="252"/>
      <c r="C71" s="27">
        <v>182</v>
      </c>
      <c r="D71" s="135">
        <v>-49078</v>
      </c>
      <c r="E71" s="135">
        <v>159494</v>
      </c>
      <c r="F71" s="40">
        <f t="shared" si="1"/>
        <v>110416</v>
      </c>
      <c r="G71" s="135">
        <v>36869</v>
      </c>
      <c r="H71" s="135">
        <v>104794</v>
      </c>
      <c r="I71" s="40">
        <f t="shared" si="2"/>
        <v>141663</v>
      </c>
    </row>
    <row r="72" spans="1:9" ht="30" customHeight="1" x14ac:dyDescent="0.25">
      <c r="A72" s="210" t="s">
        <v>349</v>
      </c>
      <c r="B72" s="210"/>
      <c r="C72" s="26">
        <v>183</v>
      </c>
      <c r="D72" s="40">
        <f>D7+D13+D21+D22+D23+D68</f>
        <v>134080230</v>
      </c>
      <c r="E72" s="40">
        <f>E7+E13+E21+E22+E23+E68</f>
        <v>800269281</v>
      </c>
      <c r="F72" s="40">
        <f t="shared" ref="F72:F86" si="19">D72+E72</f>
        <v>934349511</v>
      </c>
      <c r="G72" s="40">
        <f t="shared" ref="G72:H72" si="20">G7+G13+G21+G22+G23+G68</f>
        <v>104458405</v>
      </c>
      <c r="H72" s="40">
        <f t="shared" si="20"/>
        <v>923831028</v>
      </c>
      <c r="I72" s="40">
        <f t="shared" ref="I72:I86" si="21">G72+H72</f>
        <v>1028289433</v>
      </c>
    </row>
    <row r="73" spans="1:9" ht="31.5" customHeight="1" x14ac:dyDescent="0.25">
      <c r="A73" s="210" t="s">
        <v>350</v>
      </c>
      <c r="B73" s="210"/>
      <c r="C73" s="26">
        <v>184</v>
      </c>
      <c r="D73" s="40">
        <f>D24+D31+D38+D41+D44+D53+D61+D64+D67</f>
        <v>-124039464</v>
      </c>
      <c r="E73" s="40">
        <f>E24+E31+E38+E41+E44+E53+E61+E64+E67</f>
        <v>-699559921</v>
      </c>
      <c r="F73" s="40">
        <f t="shared" si="19"/>
        <v>-823599385</v>
      </c>
      <c r="G73" s="40">
        <f t="shared" ref="G73:H73" si="22">G24+G31+G38+G41+G44+G53+G61+G64+G67</f>
        <v>-87317434</v>
      </c>
      <c r="H73" s="40">
        <f t="shared" si="22"/>
        <v>-840964595</v>
      </c>
      <c r="I73" s="40">
        <f t="shared" si="21"/>
        <v>-928282029</v>
      </c>
    </row>
    <row r="74" spans="1:9" x14ac:dyDescent="0.25">
      <c r="A74" s="210" t="s">
        <v>351</v>
      </c>
      <c r="B74" s="211"/>
      <c r="C74" s="26">
        <v>185</v>
      </c>
      <c r="D74" s="40">
        <f>D75+D76+D77+D78+D79+D80+D81+D82</f>
        <v>-1855056</v>
      </c>
      <c r="E74" s="40">
        <f>E75+E76+E77+E78+E79+E80+E81+E82</f>
        <v>37809131</v>
      </c>
      <c r="F74" s="40">
        <f t="shared" si="19"/>
        <v>35954075</v>
      </c>
      <c r="G74" s="40">
        <f t="shared" ref="G74:H74" si="23">G75+G76+G77+G78+G79+G80+G81+G82</f>
        <v>-72472757</v>
      </c>
      <c r="H74" s="40">
        <f t="shared" si="23"/>
        <v>-126898417</v>
      </c>
      <c r="I74" s="40">
        <f t="shared" si="21"/>
        <v>-199371174</v>
      </c>
    </row>
    <row r="75" spans="1:9" ht="27.75" customHeight="1" x14ac:dyDescent="0.25">
      <c r="A75" s="209" t="s">
        <v>352</v>
      </c>
      <c r="B75" s="209"/>
      <c r="C75" s="27">
        <v>186</v>
      </c>
      <c r="D75" s="135">
        <v>157437</v>
      </c>
      <c r="E75" s="135">
        <v>-10755</v>
      </c>
      <c r="F75" s="40">
        <f t="shared" si="19"/>
        <v>146682</v>
      </c>
      <c r="G75" s="135">
        <v>210444</v>
      </c>
      <c r="H75" s="135">
        <v>79889</v>
      </c>
      <c r="I75" s="40">
        <f t="shared" si="21"/>
        <v>290333</v>
      </c>
    </row>
    <row r="76" spans="1:9" ht="22.95" customHeight="1" x14ac:dyDescent="0.25">
      <c r="A76" s="209" t="s">
        <v>353</v>
      </c>
      <c r="B76" s="209"/>
      <c r="C76" s="27">
        <v>187</v>
      </c>
      <c r="D76" s="135">
        <v>-2330929</v>
      </c>
      <c r="E76" s="135">
        <v>46526908</v>
      </c>
      <c r="F76" s="40">
        <f t="shared" si="19"/>
        <v>44195979</v>
      </c>
      <c r="G76" s="135">
        <v>-86089390</v>
      </c>
      <c r="H76" s="135">
        <v>-154847993</v>
      </c>
      <c r="I76" s="40">
        <f t="shared" si="21"/>
        <v>-240937383</v>
      </c>
    </row>
    <row r="77" spans="1:9" ht="32.25" customHeight="1" x14ac:dyDescent="0.25">
      <c r="A77" s="209" t="s">
        <v>354</v>
      </c>
      <c r="B77" s="209"/>
      <c r="C77" s="27">
        <v>188</v>
      </c>
      <c r="D77" s="135">
        <v>0</v>
      </c>
      <c r="E77" s="135">
        <v>0</v>
      </c>
      <c r="F77" s="40">
        <f t="shared" si="19"/>
        <v>0</v>
      </c>
      <c r="G77" s="135">
        <v>0</v>
      </c>
      <c r="H77" s="135">
        <v>0</v>
      </c>
      <c r="I77" s="40">
        <f t="shared" si="21"/>
        <v>0</v>
      </c>
    </row>
    <row r="78" spans="1:9" ht="32.25" customHeight="1" x14ac:dyDescent="0.25">
      <c r="A78" s="209" t="s">
        <v>355</v>
      </c>
      <c r="B78" s="209"/>
      <c r="C78" s="27">
        <v>189</v>
      </c>
      <c r="D78" s="135">
        <v>0</v>
      </c>
      <c r="E78" s="135">
        <v>0</v>
      </c>
      <c r="F78" s="40">
        <f t="shared" si="19"/>
        <v>0</v>
      </c>
      <c r="G78" s="135">
        <v>0</v>
      </c>
      <c r="H78" s="135">
        <v>0</v>
      </c>
      <c r="I78" s="40">
        <f t="shared" si="21"/>
        <v>0</v>
      </c>
    </row>
    <row r="79" spans="1:9" x14ac:dyDescent="0.25">
      <c r="A79" s="209" t="s">
        <v>356</v>
      </c>
      <c r="B79" s="209"/>
      <c r="C79" s="27">
        <v>190</v>
      </c>
      <c r="D79" s="135">
        <v>0</v>
      </c>
      <c r="E79" s="135">
        <v>0</v>
      </c>
      <c r="F79" s="40">
        <f t="shared" si="19"/>
        <v>0</v>
      </c>
      <c r="G79" s="135">
        <v>0</v>
      </c>
      <c r="H79" s="135">
        <v>0</v>
      </c>
      <c r="I79" s="40">
        <f t="shared" si="21"/>
        <v>0</v>
      </c>
    </row>
    <row r="80" spans="1:9" ht="21" customHeight="1" x14ac:dyDescent="0.25">
      <c r="A80" s="209" t="s">
        <v>357</v>
      </c>
      <c r="B80" s="209"/>
      <c r="C80" s="27">
        <v>191</v>
      </c>
      <c r="D80" s="135">
        <v>0</v>
      </c>
      <c r="E80" s="135">
        <v>0</v>
      </c>
      <c r="F80" s="40">
        <f t="shared" si="19"/>
        <v>0</v>
      </c>
      <c r="G80" s="135">
        <v>0</v>
      </c>
      <c r="H80" s="135">
        <v>0</v>
      </c>
      <c r="I80" s="40">
        <f t="shared" si="21"/>
        <v>0</v>
      </c>
    </row>
    <row r="81" spans="1:9" ht="18.600000000000001" customHeight="1" x14ac:dyDescent="0.25">
      <c r="A81" s="209" t="s">
        <v>358</v>
      </c>
      <c r="B81" s="209"/>
      <c r="C81" s="27">
        <v>192</v>
      </c>
      <c r="D81" s="135">
        <v>0</v>
      </c>
      <c r="E81" s="135">
        <v>0</v>
      </c>
      <c r="F81" s="40">
        <f t="shared" si="19"/>
        <v>0</v>
      </c>
      <c r="G81" s="135">
        <v>0</v>
      </c>
      <c r="H81" s="135">
        <v>0</v>
      </c>
      <c r="I81" s="40">
        <f t="shared" si="21"/>
        <v>0</v>
      </c>
    </row>
    <row r="82" spans="1:9" x14ac:dyDescent="0.25">
      <c r="A82" s="209" t="s">
        <v>359</v>
      </c>
      <c r="B82" s="209"/>
      <c r="C82" s="27">
        <v>193</v>
      </c>
      <c r="D82" s="135">
        <v>318436</v>
      </c>
      <c r="E82" s="135">
        <v>-8707022</v>
      </c>
      <c r="F82" s="40">
        <f t="shared" si="19"/>
        <v>-8388586</v>
      </c>
      <c r="G82" s="135">
        <v>13406189</v>
      </c>
      <c r="H82" s="135">
        <v>27869687</v>
      </c>
      <c r="I82" s="40">
        <f t="shared" si="21"/>
        <v>41275876</v>
      </c>
    </row>
    <row r="83" spans="1:9" x14ac:dyDescent="0.25">
      <c r="A83" s="210" t="s">
        <v>360</v>
      </c>
      <c r="B83" s="211"/>
      <c r="C83" s="26">
        <v>194</v>
      </c>
      <c r="D83" s="40">
        <f>D69+D74</f>
        <v>8185710</v>
      </c>
      <c r="E83" s="40">
        <f>E69+E74</f>
        <v>138518491</v>
      </c>
      <c r="F83" s="40">
        <f t="shared" si="19"/>
        <v>146704201</v>
      </c>
      <c r="G83" s="40">
        <f t="shared" ref="G83:H83" si="24">G69+G74</f>
        <v>-55331786</v>
      </c>
      <c r="H83" s="40">
        <f t="shared" si="24"/>
        <v>-44031984</v>
      </c>
      <c r="I83" s="40">
        <f t="shared" si="21"/>
        <v>-99363770</v>
      </c>
    </row>
    <row r="84" spans="1:9" x14ac:dyDescent="0.25">
      <c r="A84" s="252" t="s">
        <v>361</v>
      </c>
      <c r="B84" s="252"/>
      <c r="C84" s="27">
        <v>195</v>
      </c>
      <c r="D84" s="135">
        <v>8230805</v>
      </c>
      <c r="E84" s="135">
        <v>138354388</v>
      </c>
      <c r="F84" s="40">
        <f t="shared" si="19"/>
        <v>146585193</v>
      </c>
      <c r="G84" s="135">
        <v>-55368596</v>
      </c>
      <c r="H84" s="135">
        <v>-44129543</v>
      </c>
      <c r="I84" s="40">
        <f t="shared" si="21"/>
        <v>-99498139</v>
      </c>
    </row>
    <row r="85" spans="1:9" x14ac:dyDescent="0.25">
      <c r="A85" s="252" t="s">
        <v>362</v>
      </c>
      <c r="B85" s="252"/>
      <c r="C85" s="27">
        <v>196</v>
      </c>
      <c r="D85" s="135">
        <v>-45095</v>
      </c>
      <c r="E85" s="135">
        <v>164103</v>
      </c>
      <c r="F85" s="40">
        <f t="shared" si="19"/>
        <v>119008</v>
      </c>
      <c r="G85" s="135">
        <v>36810</v>
      </c>
      <c r="H85" s="135">
        <v>97559</v>
      </c>
      <c r="I85" s="40">
        <f t="shared" si="21"/>
        <v>134369</v>
      </c>
    </row>
    <row r="86" spans="1:9" x14ac:dyDescent="0.25">
      <c r="A86" s="212" t="s">
        <v>363</v>
      </c>
      <c r="B86" s="209"/>
      <c r="C86" s="27">
        <v>197</v>
      </c>
      <c r="D86" s="135">
        <v>0</v>
      </c>
      <c r="E86" s="135">
        <v>0</v>
      </c>
      <c r="F86" s="40">
        <f t="shared" si="19"/>
        <v>0</v>
      </c>
      <c r="G86" s="135">
        <v>0</v>
      </c>
      <c r="H86" s="135">
        <v>0</v>
      </c>
      <c r="I86" s="40">
        <f t="shared" si="21"/>
        <v>0</v>
      </c>
    </row>
  </sheetData>
  <sheetProtection algorithmName="SHA-512" hashValue="Nwt3jHlqE3I5ZqagMnZqMAp22H/hdvXXqvZPz7aS5HUMjLBpKyNkvfD2SiRD0XaoE+iIb4RcRl4c9NWHNvwKFg==" saltValue="D4wxhbY3hjikgniVjynydQ==" spinCount="100000" sheet="1" objects="1" scenarios="1"/>
  <mergeCells count="8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 ref="A34:B34"/>
    <mergeCell ref="A28:B28"/>
    <mergeCell ref="A29:B29"/>
    <mergeCell ref="A30:B30"/>
    <mergeCell ref="A49:B49"/>
    <mergeCell ref="A47:B47"/>
    <mergeCell ref="A48:B48"/>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19:B19"/>
    <mergeCell ref="A20:B20"/>
    <mergeCell ref="A23:B23"/>
    <mergeCell ref="A24:B24"/>
    <mergeCell ref="A26:B26"/>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53:B53"/>
    <mergeCell ref="A54:B54"/>
    <mergeCell ref="A55:B55"/>
    <mergeCell ref="A56:B56"/>
    <mergeCell ref="A50:B50"/>
    <mergeCell ref="A51:B51"/>
    <mergeCell ref="A52:B52"/>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1:I1"/>
    <mergeCell ref="A2:I2"/>
    <mergeCell ref="A3:I3"/>
    <mergeCell ref="C4:C5"/>
    <mergeCell ref="A4:B5"/>
    <mergeCell ref="D4:F4"/>
    <mergeCell ref="G4:I4"/>
  </mergeCells>
  <phoneticPr fontId="4" type="noConversion"/>
  <dataValidations count="5">
    <dataValidation allowBlank="1" sqref="A87:I1048576 C6 A6 C4 H5:I6 A1:A4 D4:D6 E5:F6 G4:G6 J1:XFD1048576" xr:uid="{00000000-0002-0000-0300-000000000000}"/>
    <dataValidation type="whole" operator="notEqual" allowBlank="1" showErrorMessage="1" errorTitle="Invalid entry" error="You can enter only whole numbers." sqref="D82:I82" xr:uid="{00000000-0002-0000-0300-000001000000}">
      <formula1>99999999</formula1>
    </dataValidation>
    <dataValidation type="whole" operator="notEqual" allowBlank="1" showErrorMessage="1" errorTitle="Invalid entry" error="You can enter only whole numbers (positive or negative) or a zero." sqref="D7:I7 D9:I9 D11:I12 D83:I86 D48:I48 D65:I66 D68:I71 D74:I81 D28:I43" xr:uid="{00000000-0002-0000-0300-000002000000}">
      <formula1>999999999</formula1>
    </dataValidation>
    <dataValidation type="whole" operator="lessThanOrEqual" allowBlank="1" showErrorMessage="1" errorTitle="Invalid entry" error="You can enter only negative whole numbers or a zero." sqref="D10:I10 D24:I26 D44:I47 D49:I64 D67:I67 D73:I73" xr:uid="{00000000-0002-0000-0300-000003000000}">
      <formula1>0</formula1>
    </dataValidation>
    <dataValidation type="whole" operator="greaterThanOrEqual" allowBlank="1" showErrorMessage="1" errorTitle="Invalid entry" error="You can enter only positive whole numbers or a zero." sqref="D27:I27 D13:I23 D72:I72 D8:I8" xr:uid="{00000000-0002-0000-0300-000004000000}">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I74" sqref="I74"/>
    </sheetView>
  </sheetViews>
  <sheetFormatPr defaultColWidth="9.109375" defaultRowHeight="13.2" x14ac:dyDescent="0.25"/>
  <cols>
    <col min="1" max="7" width="9.109375" style="18"/>
    <col min="8" max="8" width="13.33203125" style="64" customWidth="1"/>
    <col min="9" max="9" width="13.33203125" style="17" customWidth="1"/>
    <col min="10" max="10" width="16.33203125" style="17" bestFit="1" customWidth="1"/>
    <col min="11" max="16384" width="9.109375" style="18"/>
  </cols>
  <sheetData>
    <row r="1" spans="1:9" x14ac:dyDescent="0.25">
      <c r="A1" s="213" t="s">
        <v>364</v>
      </c>
      <c r="B1" s="214"/>
      <c r="C1" s="214"/>
      <c r="D1" s="214"/>
      <c r="E1" s="214"/>
      <c r="F1" s="214"/>
      <c r="G1" s="214"/>
      <c r="H1" s="214"/>
    </row>
    <row r="2" spans="1:9" x14ac:dyDescent="0.25">
      <c r="A2" s="215" t="s">
        <v>568</v>
      </c>
      <c r="B2" s="216"/>
      <c r="C2" s="216"/>
      <c r="D2" s="216"/>
      <c r="E2" s="216"/>
      <c r="F2" s="216"/>
      <c r="G2" s="216"/>
      <c r="H2" s="216"/>
    </row>
    <row r="3" spans="1:9" x14ac:dyDescent="0.25">
      <c r="A3" s="257" t="s">
        <v>365</v>
      </c>
      <c r="B3" s="258"/>
      <c r="C3" s="258"/>
      <c r="D3" s="258"/>
      <c r="E3" s="258"/>
      <c r="F3" s="258"/>
      <c r="G3" s="258"/>
      <c r="H3" s="258"/>
    </row>
    <row r="4" spans="1:9" ht="22.8" thickBot="1" x14ac:dyDescent="0.3">
      <c r="A4" s="259" t="s">
        <v>366</v>
      </c>
      <c r="B4" s="260"/>
      <c r="C4" s="260"/>
      <c r="D4" s="260"/>
      <c r="E4" s="260"/>
      <c r="F4" s="261"/>
      <c r="G4" s="19" t="s">
        <v>367</v>
      </c>
      <c r="H4" s="59" t="s">
        <v>368</v>
      </c>
      <c r="I4" s="59" t="s">
        <v>369</v>
      </c>
    </row>
    <row r="5" spans="1:9" ht="12.75" customHeight="1" x14ac:dyDescent="0.25">
      <c r="A5" s="262">
        <v>1</v>
      </c>
      <c r="B5" s="263"/>
      <c r="C5" s="263"/>
      <c r="D5" s="263"/>
      <c r="E5" s="263"/>
      <c r="F5" s="264"/>
      <c r="G5" s="20">
        <v>2</v>
      </c>
      <c r="H5" s="60">
        <v>3</v>
      </c>
      <c r="I5" s="60">
        <v>4</v>
      </c>
    </row>
    <row r="6" spans="1:9" x14ac:dyDescent="0.25">
      <c r="A6" s="266" t="s">
        <v>370</v>
      </c>
      <c r="B6" s="267"/>
      <c r="C6" s="267"/>
      <c r="D6" s="267"/>
      <c r="E6" s="267"/>
      <c r="F6" s="267"/>
      <c r="G6" s="21">
        <v>1</v>
      </c>
      <c r="H6" s="61">
        <f>H7+H18+H36</f>
        <v>86775184</v>
      </c>
      <c r="I6" s="61">
        <f>I7+I18+I36</f>
        <v>-487447100</v>
      </c>
    </row>
    <row r="7" spans="1:9" ht="21" customHeight="1" x14ac:dyDescent="0.25">
      <c r="A7" s="268" t="s">
        <v>371</v>
      </c>
      <c r="B7" s="269"/>
      <c r="C7" s="269"/>
      <c r="D7" s="269"/>
      <c r="E7" s="269"/>
      <c r="F7" s="269"/>
      <c r="G7" s="22">
        <v>2</v>
      </c>
      <c r="H7" s="62">
        <f>H8+H9</f>
        <v>238732560</v>
      </c>
      <c r="I7" s="62">
        <f>I8+I9</f>
        <v>253279664</v>
      </c>
    </row>
    <row r="8" spans="1:9" x14ac:dyDescent="0.25">
      <c r="A8" s="253" t="s">
        <v>372</v>
      </c>
      <c r="B8" s="265"/>
      <c r="C8" s="265"/>
      <c r="D8" s="265"/>
      <c r="E8" s="265"/>
      <c r="F8" s="265"/>
      <c r="G8" s="23">
        <v>3</v>
      </c>
      <c r="H8" s="136">
        <v>383529127</v>
      </c>
      <c r="I8" s="136">
        <v>382312957</v>
      </c>
    </row>
    <row r="9" spans="1:9" x14ac:dyDescent="0.25">
      <c r="A9" s="269" t="s">
        <v>373</v>
      </c>
      <c r="B9" s="269"/>
      <c r="C9" s="269"/>
      <c r="D9" s="269"/>
      <c r="E9" s="269"/>
      <c r="F9" s="269"/>
      <c r="G9" s="22">
        <v>4</v>
      </c>
      <c r="H9" s="62">
        <f>SUM(H10:H17)</f>
        <v>-144796567</v>
      </c>
      <c r="I9" s="62">
        <f>SUM(I10:I17)</f>
        <v>-129033293</v>
      </c>
    </row>
    <row r="10" spans="1:9" x14ac:dyDescent="0.25">
      <c r="A10" s="253" t="s">
        <v>374</v>
      </c>
      <c r="B10" s="265"/>
      <c r="C10" s="265"/>
      <c r="D10" s="265"/>
      <c r="E10" s="265"/>
      <c r="F10" s="265"/>
      <c r="G10" s="23">
        <v>5</v>
      </c>
      <c r="H10" s="136">
        <v>40683762</v>
      </c>
      <c r="I10" s="136">
        <v>47972082</v>
      </c>
    </row>
    <row r="11" spans="1:9" x14ac:dyDescent="0.25">
      <c r="A11" s="253" t="s">
        <v>375</v>
      </c>
      <c r="B11" s="265"/>
      <c r="C11" s="265"/>
      <c r="D11" s="265"/>
      <c r="E11" s="265"/>
      <c r="F11" s="265"/>
      <c r="G11" s="23">
        <v>6</v>
      </c>
      <c r="H11" s="136">
        <v>19457272</v>
      </c>
      <c r="I11" s="136">
        <v>20374875</v>
      </c>
    </row>
    <row r="12" spans="1:9" ht="23.25" customHeight="1" x14ac:dyDescent="0.25">
      <c r="A12" s="253" t="s">
        <v>376</v>
      </c>
      <c r="B12" s="265"/>
      <c r="C12" s="265"/>
      <c r="D12" s="265"/>
      <c r="E12" s="265"/>
      <c r="F12" s="265"/>
      <c r="G12" s="23">
        <v>7</v>
      </c>
      <c r="H12" s="136">
        <v>-30593687</v>
      </c>
      <c r="I12" s="136">
        <v>73483</v>
      </c>
    </row>
    <row r="13" spans="1:9" x14ac:dyDescent="0.25">
      <c r="A13" s="253" t="s">
        <v>377</v>
      </c>
      <c r="B13" s="265"/>
      <c r="C13" s="265"/>
      <c r="D13" s="265"/>
      <c r="E13" s="265"/>
      <c r="F13" s="265"/>
      <c r="G13" s="23">
        <v>8</v>
      </c>
      <c r="H13" s="136">
        <v>8461741</v>
      </c>
      <c r="I13" s="136">
        <v>8961236</v>
      </c>
    </row>
    <row r="14" spans="1:9" x14ac:dyDescent="0.25">
      <c r="A14" s="253" t="s">
        <v>378</v>
      </c>
      <c r="B14" s="265"/>
      <c r="C14" s="265"/>
      <c r="D14" s="265"/>
      <c r="E14" s="265"/>
      <c r="F14" s="265"/>
      <c r="G14" s="23">
        <v>9</v>
      </c>
      <c r="H14" s="136">
        <v>-140985917</v>
      </c>
      <c r="I14" s="136">
        <v>-145622418</v>
      </c>
    </row>
    <row r="15" spans="1:9" x14ac:dyDescent="0.25">
      <c r="A15" s="253" t="s">
        <v>379</v>
      </c>
      <c r="B15" s="265"/>
      <c r="C15" s="265"/>
      <c r="D15" s="265"/>
      <c r="E15" s="265"/>
      <c r="F15" s="265"/>
      <c r="G15" s="23">
        <v>10</v>
      </c>
      <c r="H15" s="136">
        <v>-8018343</v>
      </c>
      <c r="I15" s="136">
        <v>-7649664</v>
      </c>
    </row>
    <row r="16" spans="1:9" ht="24.75" customHeight="1" x14ac:dyDescent="0.25">
      <c r="A16" s="253" t="s">
        <v>380</v>
      </c>
      <c r="B16" s="265"/>
      <c r="C16" s="265"/>
      <c r="D16" s="265"/>
      <c r="E16" s="265"/>
      <c r="F16" s="265"/>
      <c r="G16" s="23">
        <v>11</v>
      </c>
      <c r="H16" s="136">
        <v>-558163</v>
      </c>
      <c r="I16" s="136">
        <v>-3232136</v>
      </c>
    </row>
    <row r="17" spans="1:9" x14ac:dyDescent="0.25">
      <c r="A17" s="253" t="s">
        <v>381</v>
      </c>
      <c r="B17" s="265"/>
      <c r="C17" s="265"/>
      <c r="D17" s="265"/>
      <c r="E17" s="265"/>
      <c r="F17" s="265"/>
      <c r="G17" s="23">
        <v>12</v>
      </c>
      <c r="H17" s="136">
        <v>-33243232</v>
      </c>
      <c r="I17" s="136">
        <v>-49910751</v>
      </c>
    </row>
    <row r="18" spans="1:9" ht="30.75" customHeight="1" x14ac:dyDescent="0.25">
      <c r="A18" s="268" t="s">
        <v>382</v>
      </c>
      <c r="B18" s="269"/>
      <c r="C18" s="269"/>
      <c r="D18" s="269"/>
      <c r="E18" s="269"/>
      <c r="F18" s="269"/>
      <c r="G18" s="22">
        <v>13</v>
      </c>
      <c r="H18" s="62">
        <f>SUM(H19:H35)</f>
        <v>-110812482</v>
      </c>
      <c r="I18" s="62">
        <f>SUM(I19:I35)</f>
        <v>-672505178</v>
      </c>
    </row>
    <row r="19" spans="1:9" x14ac:dyDescent="0.25">
      <c r="A19" s="253" t="s">
        <v>383</v>
      </c>
      <c r="B19" s="265"/>
      <c r="C19" s="265"/>
      <c r="D19" s="265"/>
      <c r="E19" s="265"/>
      <c r="F19" s="265"/>
      <c r="G19" s="23">
        <v>14</v>
      </c>
      <c r="H19" s="136">
        <v>-425773158</v>
      </c>
      <c r="I19" s="136">
        <v>-324355439</v>
      </c>
    </row>
    <row r="20" spans="1:9" ht="24.75" customHeight="1" x14ac:dyDescent="0.25">
      <c r="A20" s="253" t="s">
        <v>384</v>
      </c>
      <c r="B20" s="265"/>
      <c r="C20" s="265"/>
      <c r="D20" s="265"/>
      <c r="E20" s="265"/>
      <c r="F20" s="265"/>
      <c r="G20" s="23">
        <v>15</v>
      </c>
      <c r="H20" s="136">
        <v>4189669</v>
      </c>
      <c r="I20" s="136">
        <v>-164698406</v>
      </c>
    </row>
    <row r="21" spans="1:9" x14ac:dyDescent="0.25">
      <c r="A21" s="253" t="s">
        <v>385</v>
      </c>
      <c r="B21" s="265"/>
      <c r="C21" s="265"/>
      <c r="D21" s="265"/>
      <c r="E21" s="265"/>
      <c r="F21" s="265"/>
      <c r="G21" s="23">
        <v>16</v>
      </c>
      <c r="H21" s="136">
        <v>239957002</v>
      </c>
      <c r="I21" s="136">
        <v>-322552371</v>
      </c>
    </row>
    <row r="22" spans="1:9" x14ac:dyDescent="0.25">
      <c r="A22" s="253" t="s">
        <v>386</v>
      </c>
      <c r="B22" s="265"/>
      <c r="C22" s="265"/>
      <c r="D22" s="265"/>
      <c r="E22" s="265"/>
      <c r="F22" s="265"/>
      <c r="G22" s="23">
        <v>17</v>
      </c>
      <c r="H22" s="136">
        <v>0</v>
      </c>
      <c r="I22" s="136">
        <v>0</v>
      </c>
    </row>
    <row r="23" spans="1:9" ht="30" customHeight="1" x14ac:dyDescent="0.25">
      <c r="A23" s="253" t="s">
        <v>387</v>
      </c>
      <c r="B23" s="265"/>
      <c r="C23" s="265"/>
      <c r="D23" s="265"/>
      <c r="E23" s="265"/>
      <c r="F23" s="265"/>
      <c r="G23" s="23">
        <v>18</v>
      </c>
      <c r="H23" s="136">
        <v>6451605</v>
      </c>
      <c r="I23" s="136">
        <v>126543336</v>
      </c>
    </row>
    <row r="24" spans="1:9" x14ac:dyDescent="0.25">
      <c r="A24" s="253" t="s">
        <v>388</v>
      </c>
      <c r="B24" s="265"/>
      <c r="C24" s="265"/>
      <c r="D24" s="265"/>
      <c r="E24" s="265"/>
      <c r="F24" s="265"/>
      <c r="G24" s="23">
        <v>19</v>
      </c>
      <c r="H24" s="136">
        <v>30001614</v>
      </c>
      <c r="I24" s="136">
        <v>-99155539</v>
      </c>
    </row>
    <row r="25" spans="1:9" x14ac:dyDescent="0.25">
      <c r="A25" s="253" t="s">
        <v>389</v>
      </c>
      <c r="B25" s="265"/>
      <c r="C25" s="265"/>
      <c r="D25" s="265"/>
      <c r="E25" s="265"/>
      <c r="F25" s="265"/>
      <c r="G25" s="23">
        <v>20</v>
      </c>
      <c r="H25" s="136">
        <v>-35642919</v>
      </c>
      <c r="I25" s="136">
        <v>-43334061</v>
      </c>
    </row>
    <row r="26" spans="1:9" x14ac:dyDescent="0.25">
      <c r="A26" s="253" t="s">
        <v>390</v>
      </c>
      <c r="B26" s="265"/>
      <c r="C26" s="265"/>
      <c r="D26" s="265"/>
      <c r="E26" s="265"/>
      <c r="F26" s="265"/>
      <c r="G26" s="23">
        <v>21</v>
      </c>
      <c r="H26" s="136">
        <v>-242818173</v>
      </c>
      <c r="I26" s="136">
        <v>-227309141</v>
      </c>
    </row>
    <row r="27" spans="1:9" x14ac:dyDescent="0.25">
      <c r="A27" s="253" t="s">
        <v>391</v>
      </c>
      <c r="B27" s="265"/>
      <c r="C27" s="265"/>
      <c r="D27" s="265"/>
      <c r="E27" s="265"/>
      <c r="F27" s="265"/>
      <c r="G27" s="23">
        <v>22</v>
      </c>
      <c r="H27" s="136">
        <v>0</v>
      </c>
      <c r="I27" s="136">
        <v>0</v>
      </c>
    </row>
    <row r="28" spans="1:9" ht="25.5" customHeight="1" x14ac:dyDescent="0.25">
      <c r="A28" s="253" t="s">
        <v>392</v>
      </c>
      <c r="B28" s="265"/>
      <c r="C28" s="265"/>
      <c r="D28" s="265"/>
      <c r="E28" s="265"/>
      <c r="F28" s="265"/>
      <c r="G28" s="23">
        <v>23</v>
      </c>
      <c r="H28" s="136">
        <v>6247547</v>
      </c>
      <c r="I28" s="136">
        <v>-57116764</v>
      </c>
    </row>
    <row r="29" spans="1:9" x14ac:dyDescent="0.25">
      <c r="A29" s="253" t="s">
        <v>393</v>
      </c>
      <c r="B29" s="265"/>
      <c r="C29" s="265"/>
      <c r="D29" s="265"/>
      <c r="E29" s="265"/>
      <c r="F29" s="265"/>
      <c r="G29" s="23">
        <v>24</v>
      </c>
      <c r="H29" s="136">
        <v>213045314</v>
      </c>
      <c r="I29" s="136">
        <v>504648844</v>
      </c>
    </row>
    <row r="30" spans="1:9" ht="33" customHeight="1" x14ac:dyDescent="0.25">
      <c r="A30" s="253" t="s">
        <v>394</v>
      </c>
      <c r="B30" s="265"/>
      <c r="C30" s="265"/>
      <c r="D30" s="265"/>
      <c r="E30" s="265"/>
      <c r="F30" s="265"/>
      <c r="G30" s="23">
        <v>25</v>
      </c>
      <c r="H30" s="136">
        <v>-6451605</v>
      </c>
      <c r="I30" s="136">
        <v>-126543336</v>
      </c>
    </row>
    <row r="31" spans="1:9" x14ac:dyDescent="0.25">
      <c r="A31" s="253" t="s">
        <v>395</v>
      </c>
      <c r="B31" s="265"/>
      <c r="C31" s="265"/>
      <c r="D31" s="265"/>
      <c r="E31" s="265"/>
      <c r="F31" s="265"/>
      <c r="G31" s="23">
        <v>26</v>
      </c>
      <c r="H31" s="136">
        <v>27464370</v>
      </c>
      <c r="I31" s="136">
        <v>38564687</v>
      </c>
    </row>
    <row r="32" spans="1:9" ht="23.25" customHeight="1" x14ac:dyDescent="0.25">
      <c r="A32" s="253" t="s">
        <v>396</v>
      </c>
      <c r="B32" s="265"/>
      <c r="C32" s="265"/>
      <c r="D32" s="265"/>
      <c r="E32" s="265"/>
      <c r="F32" s="265"/>
      <c r="G32" s="23">
        <v>27</v>
      </c>
      <c r="H32" s="136">
        <v>0</v>
      </c>
      <c r="I32" s="136">
        <v>0</v>
      </c>
    </row>
    <row r="33" spans="1:9" x14ac:dyDescent="0.25">
      <c r="A33" s="253" t="s">
        <v>397</v>
      </c>
      <c r="B33" s="265"/>
      <c r="C33" s="265"/>
      <c r="D33" s="265"/>
      <c r="E33" s="265"/>
      <c r="F33" s="265"/>
      <c r="G33" s="23">
        <v>28</v>
      </c>
      <c r="H33" s="136">
        <v>42517530</v>
      </c>
      <c r="I33" s="136">
        <v>-63668100</v>
      </c>
    </row>
    <row r="34" spans="1:9" x14ac:dyDescent="0.25">
      <c r="A34" s="253" t="s">
        <v>398</v>
      </c>
      <c r="B34" s="265"/>
      <c r="C34" s="265"/>
      <c r="D34" s="265"/>
      <c r="E34" s="265"/>
      <c r="F34" s="265"/>
      <c r="G34" s="23">
        <v>29</v>
      </c>
      <c r="H34" s="136">
        <v>21649818</v>
      </c>
      <c r="I34" s="136">
        <v>46242356</v>
      </c>
    </row>
    <row r="35" spans="1:9" ht="21" customHeight="1" x14ac:dyDescent="0.25">
      <c r="A35" s="253" t="s">
        <v>399</v>
      </c>
      <c r="B35" s="265"/>
      <c r="C35" s="265"/>
      <c r="D35" s="265"/>
      <c r="E35" s="265"/>
      <c r="F35" s="265"/>
      <c r="G35" s="23">
        <v>30</v>
      </c>
      <c r="H35" s="136">
        <v>8348904</v>
      </c>
      <c r="I35" s="136">
        <v>40228756</v>
      </c>
    </row>
    <row r="36" spans="1:9" x14ac:dyDescent="0.25">
      <c r="A36" s="271" t="s">
        <v>400</v>
      </c>
      <c r="B36" s="265"/>
      <c r="C36" s="265"/>
      <c r="D36" s="265"/>
      <c r="E36" s="265"/>
      <c r="F36" s="265"/>
      <c r="G36" s="23">
        <v>31</v>
      </c>
      <c r="H36" s="136">
        <v>-41144894</v>
      </c>
      <c r="I36" s="136">
        <v>-68221586</v>
      </c>
    </row>
    <row r="37" spans="1:9" x14ac:dyDescent="0.25">
      <c r="A37" s="268" t="s">
        <v>401</v>
      </c>
      <c r="B37" s="269"/>
      <c r="C37" s="269"/>
      <c r="D37" s="269"/>
      <c r="E37" s="269"/>
      <c r="F37" s="269"/>
      <c r="G37" s="22">
        <v>32</v>
      </c>
      <c r="H37" s="62">
        <f>SUM(H38:H51)</f>
        <v>59901741</v>
      </c>
      <c r="I37" s="62">
        <f>SUM(I38:I51)</f>
        <v>236468920</v>
      </c>
    </row>
    <row r="38" spans="1:9" x14ac:dyDescent="0.25">
      <c r="A38" s="253" t="s">
        <v>402</v>
      </c>
      <c r="B38" s="265"/>
      <c r="C38" s="265"/>
      <c r="D38" s="265"/>
      <c r="E38" s="265"/>
      <c r="F38" s="265"/>
      <c r="G38" s="23">
        <v>33</v>
      </c>
      <c r="H38" s="136">
        <v>313770</v>
      </c>
      <c r="I38" s="136">
        <v>459278</v>
      </c>
    </row>
    <row r="39" spans="1:9" x14ac:dyDescent="0.25">
      <c r="A39" s="253" t="s">
        <v>403</v>
      </c>
      <c r="B39" s="265"/>
      <c r="C39" s="265"/>
      <c r="D39" s="265"/>
      <c r="E39" s="265"/>
      <c r="F39" s="265"/>
      <c r="G39" s="23">
        <v>34</v>
      </c>
      <c r="H39" s="136">
        <v>-20681171</v>
      </c>
      <c r="I39" s="136">
        <v>-31971907</v>
      </c>
    </row>
    <row r="40" spans="1:9" x14ac:dyDescent="0.25">
      <c r="A40" s="253" t="s">
        <v>404</v>
      </c>
      <c r="B40" s="265"/>
      <c r="C40" s="265"/>
      <c r="D40" s="265"/>
      <c r="E40" s="265"/>
      <c r="F40" s="265"/>
      <c r="G40" s="23">
        <v>35</v>
      </c>
      <c r="H40" s="136">
        <v>0</v>
      </c>
      <c r="I40" s="136">
        <v>0</v>
      </c>
    </row>
    <row r="41" spans="1:9" x14ac:dyDescent="0.25">
      <c r="A41" s="253" t="s">
        <v>405</v>
      </c>
      <c r="B41" s="265"/>
      <c r="C41" s="265"/>
      <c r="D41" s="265"/>
      <c r="E41" s="265"/>
      <c r="F41" s="265"/>
      <c r="G41" s="23">
        <v>36</v>
      </c>
      <c r="H41" s="136">
        <v>-42209344</v>
      </c>
      <c r="I41" s="136">
        <v>-36306282</v>
      </c>
    </row>
    <row r="42" spans="1:9" ht="25.5" customHeight="1" x14ac:dyDescent="0.25">
      <c r="A42" s="253" t="s">
        <v>406</v>
      </c>
      <c r="B42" s="265"/>
      <c r="C42" s="265"/>
      <c r="D42" s="265"/>
      <c r="E42" s="265"/>
      <c r="F42" s="265"/>
      <c r="G42" s="23">
        <v>37</v>
      </c>
      <c r="H42" s="136">
        <v>2550908</v>
      </c>
      <c r="I42" s="136">
        <v>14503017</v>
      </c>
    </row>
    <row r="43" spans="1:9" ht="21.75" customHeight="1" x14ac:dyDescent="0.25">
      <c r="A43" s="253" t="s">
        <v>407</v>
      </c>
      <c r="B43" s="265"/>
      <c r="C43" s="265"/>
      <c r="D43" s="265"/>
      <c r="E43" s="265"/>
      <c r="F43" s="265"/>
      <c r="G43" s="23">
        <v>38</v>
      </c>
      <c r="H43" s="136">
        <v>-3382562</v>
      </c>
      <c r="I43" s="136">
        <v>-2140869</v>
      </c>
    </row>
    <row r="44" spans="1:9" ht="24" customHeight="1" x14ac:dyDescent="0.25">
      <c r="A44" s="253" t="s">
        <v>408</v>
      </c>
      <c r="B44" s="265"/>
      <c r="C44" s="265"/>
      <c r="D44" s="265"/>
      <c r="E44" s="265"/>
      <c r="F44" s="265"/>
      <c r="G44" s="23">
        <v>39</v>
      </c>
      <c r="H44" s="136">
        <v>7862249</v>
      </c>
      <c r="I44" s="136">
        <v>10500000</v>
      </c>
    </row>
    <row r="45" spans="1:9" x14ac:dyDescent="0.25">
      <c r="A45" s="253" t="s">
        <v>409</v>
      </c>
      <c r="B45" s="265"/>
      <c r="C45" s="265"/>
      <c r="D45" s="265"/>
      <c r="E45" s="265"/>
      <c r="F45" s="265"/>
      <c r="G45" s="23">
        <v>40</v>
      </c>
      <c r="H45" s="136">
        <v>155378689</v>
      </c>
      <c r="I45" s="136">
        <v>388123291</v>
      </c>
    </row>
    <row r="46" spans="1:9" x14ac:dyDescent="0.25">
      <c r="A46" s="253" t="s">
        <v>410</v>
      </c>
      <c r="B46" s="265"/>
      <c r="C46" s="265"/>
      <c r="D46" s="265"/>
      <c r="E46" s="265"/>
      <c r="F46" s="265"/>
      <c r="G46" s="23">
        <v>41</v>
      </c>
      <c r="H46" s="136">
        <v>-114873198</v>
      </c>
      <c r="I46" s="136">
        <v>-199352757</v>
      </c>
    </row>
    <row r="47" spans="1:9" x14ac:dyDescent="0.25">
      <c r="A47" s="253" t="s">
        <v>411</v>
      </c>
      <c r="B47" s="265"/>
      <c r="C47" s="265"/>
      <c r="D47" s="265"/>
      <c r="E47" s="265"/>
      <c r="F47" s="265"/>
      <c r="G47" s="23">
        <v>42</v>
      </c>
      <c r="H47" s="136">
        <v>0</v>
      </c>
      <c r="I47" s="136">
        <v>0</v>
      </c>
    </row>
    <row r="48" spans="1:9" x14ac:dyDescent="0.25">
      <c r="A48" s="253" t="s">
        <v>412</v>
      </c>
      <c r="B48" s="265"/>
      <c r="C48" s="265"/>
      <c r="D48" s="265"/>
      <c r="E48" s="265"/>
      <c r="F48" s="265"/>
      <c r="G48" s="23">
        <v>43</v>
      </c>
      <c r="H48" s="136">
        <v>0</v>
      </c>
      <c r="I48" s="136">
        <v>0</v>
      </c>
    </row>
    <row r="49" spans="1:9" x14ac:dyDescent="0.25">
      <c r="A49" s="253" t="s">
        <v>413</v>
      </c>
      <c r="B49" s="254"/>
      <c r="C49" s="254"/>
      <c r="D49" s="254"/>
      <c r="E49" s="254"/>
      <c r="F49" s="254"/>
      <c r="G49" s="23">
        <v>44</v>
      </c>
      <c r="H49" s="136">
        <v>27158406</v>
      </c>
      <c r="I49" s="136">
        <v>45935371</v>
      </c>
    </row>
    <row r="50" spans="1:9" x14ac:dyDescent="0.25">
      <c r="A50" s="253" t="s">
        <v>414</v>
      </c>
      <c r="B50" s="254"/>
      <c r="C50" s="254"/>
      <c r="D50" s="254"/>
      <c r="E50" s="254"/>
      <c r="F50" s="254"/>
      <c r="G50" s="23">
        <v>45</v>
      </c>
      <c r="H50" s="136">
        <v>67864182</v>
      </c>
      <c r="I50" s="136">
        <v>61318994</v>
      </c>
    </row>
    <row r="51" spans="1:9" x14ac:dyDescent="0.25">
      <c r="A51" s="253" t="s">
        <v>415</v>
      </c>
      <c r="B51" s="254"/>
      <c r="C51" s="254"/>
      <c r="D51" s="254"/>
      <c r="E51" s="254"/>
      <c r="F51" s="254"/>
      <c r="G51" s="23">
        <v>46</v>
      </c>
      <c r="H51" s="136">
        <v>-20080188</v>
      </c>
      <c r="I51" s="136">
        <v>-14599216</v>
      </c>
    </row>
    <row r="52" spans="1:9" x14ac:dyDescent="0.25">
      <c r="A52" s="268" t="s">
        <v>416</v>
      </c>
      <c r="B52" s="270"/>
      <c r="C52" s="270"/>
      <c r="D52" s="270"/>
      <c r="E52" s="270"/>
      <c r="F52" s="270"/>
      <c r="G52" s="22">
        <v>47</v>
      </c>
      <c r="H52" s="62">
        <f>SUM(H53:H57)</f>
        <v>-23938754</v>
      </c>
      <c r="I52" s="62">
        <f>SUM(I53:I57)</f>
        <v>-21821587</v>
      </c>
    </row>
    <row r="53" spans="1:9" x14ac:dyDescent="0.25">
      <c r="A53" s="253" t="s">
        <v>417</v>
      </c>
      <c r="B53" s="254"/>
      <c r="C53" s="254"/>
      <c r="D53" s="254"/>
      <c r="E53" s="254"/>
      <c r="F53" s="254"/>
      <c r="G53" s="23">
        <v>48</v>
      </c>
      <c r="H53" s="136">
        <v>0</v>
      </c>
      <c r="I53" s="136">
        <v>0</v>
      </c>
    </row>
    <row r="54" spans="1:9" x14ac:dyDescent="0.25">
      <c r="A54" s="253" t="s">
        <v>418</v>
      </c>
      <c r="B54" s="254"/>
      <c r="C54" s="254"/>
      <c r="D54" s="254"/>
      <c r="E54" s="254"/>
      <c r="F54" s="254"/>
      <c r="G54" s="23">
        <v>49</v>
      </c>
      <c r="H54" s="136">
        <v>0</v>
      </c>
      <c r="I54" s="136">
        <v>0</v>
      </c>
    </row>
    <row r="55" spans="1:9" x14ac:dyDescent="0.25">
      <c r="A55" s="253" t="s">
        <v>419</v>
      </c>
      <c r="B55" s="254"/>
      <c r="C55" s="254"/>
      <c r="D55" s="254"/>
      <c r="E55" s="254"/>
      <c r="F55" s="254"/>
      <c r="G55" s="23">
        <v>50</v>
      </c>
      <c r="H55" s="136">
        <v>-21843782</v>
      </c>
      <c r="I55" s="136">
        <v>-20593943</v>
      </c>
    </row>
    <row r="56" spans="1:9" x14ac:dyDescent="0.25">
      <c r="A56" s="253" t="s">
        <v>420</v>
      </c>
      <c r="B56" s="254"/>
      <c r="C56" s="254"/>
      <c r="D56" s="254"/>
      <c r="E56" s="254"/>
      <c r="F56" s="254"/>
      <c r="G56" s="23">
        <v>51</v>
      </c>
      <c r="H56" s="136">
        <v>0</v>
      </c>
      <c r="I56" s="136">
        <v>0</v>
      </c>
    </row>
    <row r="57" spans="1:9" x14ac:dyDescent="0.25">
      <c r="A57" s="253" t="s">
        <v>421</v>
      </c>
      <c r="B57" s="254"/>
      <c r="C57" s="254"/>
      <c r="D57" s="254"/>
      <c r="E57" s="254"/>
      <c r="F57" s="254"/>
      <c r="G57" s="23">
        <v>52</v>
      </c>
      <c r="H57" s="136">
        <v>-2094972</v>
      </c>
      <c r="I57" s="136">
        <v>-1227644</v>
      </c>
    </row>
    <row r="58" spans="1:9" x14ac:dyDescent="0.25">
      <c r="A58" s="268" t="s">
        <v>422</v>
      </c>
      <c r="B58" s="270"/>
      <c r="C58" s="270"/>
      <c r="D58" s="270"/>
      <c r="E58" s="270"/>
      <c r="F58" s="270"/>
      <c r="G58" s="22">
        <v>53</v>
      </c>
      <c r="H58" s="62">
        <f>H6+H37+H52</f>
        <v>122738171</v>
      </c>
      <c r="I58" s="62">
        <f>I6+I37+I52</f>
        <v>-272799767</v>
      </c>
    </row>
    <row r="59" spans="1:9" ht="24.75" customHeight="1" x14ac:dyDescent="0.25">
      <c r="A59" s="271" t="s">
        <v>423</v>
      </c>
      <c r="B59" s="254"/>
      <c r="C59" s="254"/>
      <c r="D59" s="254"/>
      <c r="E59" s="254"/>
      <c r="F59" s="254"/>
      <c r="G59" s="23">
        <v>54</v>
      </c>
      <c r="H59" s="136">
        <v>25673310</v>
      </c>
      <c r="I59" s="136">
        <v>-24545993</v>
      </c>
    </row>
    <row r="60" spans="1:9" ht="27.75" customHeight="1" x14ac:dyDescent="0.25">
      <c r="A60" s="268" t="s">
        <v>424</v>
      </c>
      <c r="B60" s="270"/>
      <c r="C60" s="270"/>
      <c r="D60" s="270"/>
      <c r="E60" s="270"/>
      <c r="F60" s="270"/>
      <c r="G60" s="22">
        <v>55</v>
      </c>
      <c r="H60" s="62">
        <f>H58+H59</f>
        <v>148411481</v>
      </c>
      <c r="I60" s="62">
        <f>I58+I59</f>
        <v>-297345760</v>
      </c>
    </row>
    <row r="61" spans="1:9" x14ac:dyDescent="0.25">
      <c r="A61" s="253" t="s">
        <v>425</v>
      </c>
      <c r="B61" s="254"/>
      <c r="C61" s="254"/>
      <c r="D61" s="254"/>
      <c r="E61" s="254"/>
      <c r="F61" s="254"/>
      <c r="G61" s="23">
        <v>56</v>
      </c>
      <c r="H61" s="136">
        <v>662448984</v>
      </c>
      <c r="I61" s="136">
        <v>769363678</v>
      </c>
    </row>
    <row r="62" spans="1:9" x14ac:dyDescent="0.25">
      <c r="A62" s="255" t="s">
        <v>426</v>
      </c>
      <c r="B62" s="256"/>
      <c r="C62" s="256"/>
      <c r="D62" s="256"/>
      <c r="E62" s="256"/>
      <c r="F62" s="256"/>
      <c r="G62" s="24">
        <v>57</v>
      </c>
      <c r="H62" s="63">
        <f>H60+H61</f>
        <v>810860465</v>
      </c>
      <c r="I62" s="63">
        <f>I60+I61</f>
        <v>472017918</v>
      </c>
    </row>
  </sheetData>
  <sheetProtection algorithmName="SHA-512" hashValue="8tk+b29+eD+dO2mi3GsWq4OEm5AIjk6QLM02TV6vDBXZZABPgbGPJDh9/Z3TZbjOd1Ir2krzdhj/dTejwr6Ziw==" saltValue="pzc690VMFVsvghoPzcxQ1g==" spinCount="100000" sheet="1" objects="1" scenarios="1"/>
  <mergeCells count="62">
    <mergeCell ref="A20:F20"/>
    <mergeCell ref="A21:F21"/>
    <mergeCell ref="A22:F22"/>
    <mergeCell ref="A23:F23"/>
    <mergeCell ref="A24:F24"/>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34:F34"/>
    <mergeCell ref="A35:F35"/>
    <mergeCell ref="A36:F36"/>
    <mergeCell ref="A37:F37"/>
    <mergeCell ref="A38:F38"/>
    <mergeCell ref="A46:F46"/>
    <mergeCell ref="A47:F47"/>
    <mergeCell ref="A48:F48"/>
    <mergeCell ref="A49:F49"/>
    <mergeCell ref="A50:F50"/>
    <mergeCell ref="A51:F51"/>
    <mergeCell ref="A52:F52"/>
    <mergeCell ref="A53:F53"/>
    <mergeCell ref="A54:F54"/>
    <mergeCell ref="A55:F55"/>
    <mergeCell ref="A15:F15"/>
    <mergeCell ref="A16:F16"/>
    <mergeCell ref="A17:F17"/>
    <mergeCell ref="A18:F18"/>
    <mergeCell ref="A19:F19"/>
    <mergeCell ref="A10:F10"/>
    <mergeCell ref="A11:F11"/>
    <mergeCell ref="A12:F12"/>
    <mergeCell ref="A13:F13"/>
    <mergeCell ref="A14:F14"/>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s>
  <phoneticPr fontId="4" type="noConversion"/>
  <dataValidations count="2">
    <dataValidation allowBlank="1" sqref="A1:A5 J1:XFD1048576 I1:I3 G4:I5 A63:I1048576" xr:uid="{00000000-0002-0000-0400-000000000000}"/>
    <dataValidation type="whole" operator="notEqual" allowBlank="1" showInputMessage="1" showErrorMessage="1" errorTitle="Invalid entry" error="You can enter only rounded whole numbers." sqref="H6:I62" xr:uid="{00000000-0002-0000-0400-000001000000}">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7" activePane="bottomRight" state="frozen"/>
      <selection activeCell="L1" sqref="L1"/>
      <selection pane="topRight" activeCell="L1" sqref="L1"/>
      <selection pane="bottomLeft" activeCell="L1" sqref="L1"/>
      <selection pane="bottomRight" activeCell="I47" sqref="I47"/>
    </sheetView>
  </sheetViews>
  <sheetFormatPr defaultColWidth="8.88671875" defaultRowHeight="13.2" x14ac:dyDescent="0.25"/>
  <cols>
    <col min="1" max="3" width="9.109375" style="15" customWidth="1"/>
    <col min="4" max="4" width="8.88671875" style="16"/>
    <col min="5" max="6" width="10.88671875" style="12" customWidth="1"/>
    <col min="7" max="7" width="11.6640625" style="12" customWidth="1"/>
    <col min="8" max="9" width="10.88671875" style="12" customWidth="1"/>
    <col min="10" max="10" width="12.33203125" style="12" customWidth="1"/>
    <col min="11" max="11" width="14.33203125" style="12" customWidth="1"/>
    <col min="12" max="12" width="12" style="12" customWidth="1"/>
    <col min="13" max="13" width="12.33203125" style="12" customWidth="1"/>
    <col min="14" max="14" width="11.109375" style="1" bestFit="1" customWidth="1"/>
    <col min="15" max="23" width="13.109375" style="2" customWidth="1"/>
    <col min="24" max="28" width="13.109375" style="1" customWidth="1"/>
    <col min="29" max="29" width="11.6640625" style="1" bestFit="1" customWidth="1"/>
    <col min="30" max="30" width="13.44140625" style="1" bestFit="1" customWidth="1"/>
    <col min="31" max="31" width="11.6640625" style="1" bestFit="1" customWidth="1"/>
    <col min="32" max="32" width="13.44140625" style="3" bestFit="1" customWidth="1"/>
    <col min="33" max="16384" width="8.88671875" style="3"/>
  </cols>
  <sheetData>
    <row r="1" spans="1:34" ht="22.5" customHeight="1" x14ac:dyDescent="0.3">
      <c r="A1" s="278" t="s">
        <v>427</v>
      </c>
      <c r="B1" s="279"/>
      <c r="C1" s="279"/>
      <c r="D1" s="279"/>
      <c r="E1" s="280"/>
      <c r="F1" s="281"/>
      <c r="G1" s="281"/>
      <c r="H1" s="281"/>
      <c r="I1" s="281"/>
      <c r="J1" s="281"/>
      <c r="K1" s="282"/>
      <c r="L1" s="214"/>
      <c r="M1" s="214"/>
    </row>
    <row r="2" spans="1:34" ht="19.5" customHeight="1" x14ac:dyDescent="0.25">
      <c r="A2" s="215" t="s">
        <v>566</v>
      </c>
      <c r="B2" s="216"/>
      <c r="C2" s="216"/>
      <c r="D2" s="216"/>
      <c r="E2" s="216"/>
      <c r="F2" s="216"/>
      <c r="G2" s="216"/>
      <c r="H2" s="216"/>
      <c r="I2" s="216"/>
      <c r="J2" s="216"/>
      <c r="K2" s="216"/>
      <c r="L2" s="216"/>
      <c r="M2" s="216"/>
    </row>
    <row r="3" spans="1:34" x14ac:dyDescent="0.25">
      <c r="A3" s="4"/>
      <c r="B3" s="5"/>
      <c r="C3" s="5"/>
      <c r="D3" s="6"/>
      <c r="E3" s="65"/>
      <c r="F3" s="66"/>
      <c r="G3" s="66"/>
      <c r="H3" s="66"/>
      <c r="I3" s="66"/>
      <c r="J3" s="66"/>
      <c r="K3" s="66"/>
      <c r="L3" s="283" t="s">
        <v>428</v>
      </c>
      <c r="M3" s="283"/>
    </row>
    <row r="4" spans="1:34" ht="13.5" customHeight="1" x14ac:dyDescent="0.25">
      <c r="A4" s="276" t="s">
        <v>429</v>
      </c>
      <c r="B4" s="276"/>
      <c r="C4" s="276"/>
      <c r="D4" s="277" t="s">
        <v>430</v>
      </c>
      <c r="E4" s="219" t="s">
        <v>431</v>
      </c>
      <c r="F4" s="219"/>
      <c r="G4" s="219"/>
      <c r="H4" s="219"/>
      <c r="I4" s="219"/>
      <c r="J4" s="219"/>
      <c r="K4" s="219"/>
      <c r="L4" s="219" t="s">
        <v>432</v>
      </c>
      <c r="M4" s="219" t="s">
        <v>433</v>
      </c>
    </row>
    <row r="5" spans="1:34" ht="51" x14ac:dyDescent="0.25">
      <c r="A5" s="276"/>
      <c r="B5" s="276"/>
      <c r="C5" s="276"/>
      <c r="D5" s="277"/>
      <c r="E5" s="35" t="s">
        <v>434</v>
      </c>
      <c r="F5" s="35" t="s">
        <v>435</v>
      </c>
      <c r="G5" s="35" t="s">
        <v>436</v>
      </c>
      <c r="H5" s="35" t="s">
        <v>437</v>
      </c>
      <c r="I5" s="35" t="s">
        <v>438</v>
      </c>
      <c r="J5" s="35" t="s">
        <v>439</v>
      </c>
      <c r="K5" s="35" t="s">
        <v>440</v>
      </c>
      <c r="L5" s="219"/>
      <c r="M5" s="219"/>
    </row>
    <row r="6" spans="1:34" x14ac:dyDescent="0.25">
      <c r="A6" s="219">
        <v>1</v>
      </c>
      <c r="B6" s="219"/>
      <c r="C6" s="219"/>
      <c r="D6" s="7">
        <v>2</v>
      </c>
      <c r="E6" s="39" t="s">
        <v>441</v>
      </c>
      <c r="F6" s="39" t="s">
        <v>442</v>
      </c>
      <c r="G6" s="39" t="s">
        <v>443</v>
      </c>
      <c r="H6" s="39" t="s">
        <v>444</v>
      </c>
      <c r="I6" s="39" t="s">
        <v>445</v>
      </c>
      <c r="J6" s="39" t="s">
        <v>446</v>
      </c>
      <c r="K6" s="39" t="s">
        <v>447</v>
      </c>
      <c r="L6" s="39" t="s">
        <v>448</v>
      </c>
      <c r="M6" s="39" t="s">
        <v>449</v>
      </c>
      <c r="P6" s="8"/>
      <c r="Q6" s="9"/>
      <c r="X6" s="10"/>
    </row>
    <row r="7" spans="1:34" ht="21" customHeight="1" x14ac:dyDescent="0.25">
      <c r="A7" s="275" t="s">
        <v>450</v>
      </c>
      <c r="B7" s="275"/>
      <c r="C7" s="275"/>
      <c r="D7" s="11">
        <v>1</v>
      </c>
      <c r="E7" s="130">
        <v>589325800</v>
      </c>
      <c r="F7" s="130">
        <v>681482525</v>
      </c>
      <c r="G7" s="130">
        <v>568449623</v>
      </c>
      <c r="H7" s="130">
        <v>402038575</v>
      </c>
      <c r="I7" s="130">
        <v>1538153217</v>
      </c>
      <c r="J7" s="130">
        <v>327902069</v>
      </c>
      <c r="K7" s="67">
        <f>SUM(E7:J7)</f>
        <v>4107351809</v>
      </c>
      <c r="L7" s="130">
        <v>12654441</v>
      </c>
      <c r="M7" s="67">
        <f>K7+L7</f>
        <v>4120006250</v>
      </c>
      <c r="X7" s="2"/>
      <c r="Y7" s="2"/>
      <c r="Z7" s="2"/>
      <c r="AA7" s="2"/>
      <c r="AB7" s="2"/>
      <c r="AC7" s="2"/>
      <c r="AD7" s="2"/>
      <c r="AE7" s="2"/>
      <c r="AF7" s="12"/>
      <c r="AG7" s="12"/>
      <c r="AH7" s="12"/>
    </row>
    <row r="8" spans="1:34" ht="22.5" customHeight="1" x14ac:dyDescent="0.25">
      <c r="A8" s="272" t="s">
        <v>451</v>
      </c>
      <c r="B8" s="272"/>
      <c r="C8" s="272"/>
      <c r="D8" s="11">
        <v>2</v>
      </c>
      <c r="E8" s="130">
        <v>0</v>
      </c>
      <c r="F8" s="130">
        <v>0</v>
      </c>
      <c r="G8" s="130">
        <v>0</v>
      </c>
      <c r="H8" s="130">
        <v>0</v>
      </c>
      <c r="I8" s="130">
        <v>0</v>
      </c>
      <c r="J8" s="130">
        <v>0</v>
      </c>
      <c r="K8" s="67">
        <f t="shared" ref="K8:K40" si="0">SUM(E8:J8)</f>
        <v>0</v>
      </c>
      <c r="L8" s="130">
        <v>0</v>
      </c>
      <c r="M8" s="67">
        <f t="shared" ref="M8:M40" si="1">K8+L8</f>
        <v>0</v>
      </c>
      <c r="X8" s="2"/>
      <c r="Y8" s="2"/>
      <c r="Z8" s="2"/>
      <c r="AA8" s="2"/>
      <c r="AB8" s="2"/>
      <c r="AC8" s="2"/>
      <c r="AD8" s="2"/>
      <c r="AE8" s="2"/>
      <c r="AF8" s="12"/>
    </row>
    <row r="9" spans="1:34" ht="21.75" customHeight="1" x14ac:dyDescent="0.25">
      <c r="A9" s="272" t="s">
        <v>452</v>
      </c>
      <c r="B9" s="272"/>
      <c r="C9" s="272"/>
      <c r="D9" s="11">
        <v>3</v>
      </c>
      <c r="E9" s="130">
        <v>0</v>
      </c>
      <c r="F9" s="130">
        <v>0</v>
      </c>
      <c r="G9" s="130">
        <v>0</v>
      </c>
      <c r="H9" s="130">
        <v>0</v>
      </c>
      <c r="I9" s="130">
        <v>0</v>
      </c>
      <c r="J9" s="130">
        <v>0</v>
      </c>
      <c r="K9" s="67">
        <f t="shared" si="0"/>
        <v>0</v>
      </c>
      <c r="L9" s="130">
        <v>0</v>
      </c>
      <c r="M9" s="67">
        <f t="shared" si="1"/>
        <v>0</v>
      </c>
      <c r="X9" s="2"/>
      <c r="Y9" s="2"/>
      <c r="Z9" s="2"/>
      <c r="AA9" s="2"/>
      <c r="AB9" s="2"/>
      <c r="AC9" s="2"/>
      <c r="AD9" s="2"/>
      <c r="AE9" s="2"/>
      <c r="AF9" s="12"/>
    </row>
    <row r="10" spans="1:34" ht="35.4" customHeight="1" x14ac:dyDescent="0.25">
      <c r="A10" s="273" t="s">
        <v>453</v>
      </c>
      <c r="B10" s="273"/>
      <c r="C10" s="273"/>
      <c r="D10" s="13">
        <v>4</v>
      </c>
      <c r="E10" s="67">
        <f>E7+E8+E9</f>
        <v>589325800</v>
      </c>
      <c r="F10" s="67">
        <f t="shared" ref="F10:L10" si="2">F7+F8+F9</f>
        <v>681482525</v>
      </c>
      <c r="G10" s="67">
        <f>G7+G8+G9</f>
        <v>568449623</v>
      </c>
      <c r="H10" s="67">
        <f t="shared" si="2"/>
        <v>402038575</v>
      </c>
      <c r="I10" s="67">
        <f t="shared" si="2"/>
        <v>1538153217</v>
      </c>
      <c r="J10" s="67">
        <f t="shared" si="2"/>
        <v>327902069</v>
      </c>
      <c r="K10" s="67">
        <f t="shared" si="0"/>
        <v>4107351809</v>
      </c>
      <c r="L10" s="67">
        <f t="shared" si="2"/>
        <v>12654441</v>
      </c>
      <c r="M10" s="67">
        <f t="shared" si="1"/>
        <v>4120006250</v>
      </c>
      <c r="X10" s="2"/>
      <c r="Y10" s="2"/>
      <c r="Z10" s="2"/>
      <c r="AA10" s="2"/>
      <c r="AB10" s="2"/>
      <c r="AC10" s="2"/>
      <c r="AD10" s="2"/>
      <c r="AE10" s="2"/>
      <c r="AF10" s="12"/>
    </row>
    <row r="11" spans="1:34" ht="37.5" customHeight="1" x14ac:dyDescent="0.25">
      <c r="A11" s="273" t="s">
        <v>454</v>
      </c>
      <c r="B11" s="273"/>
      <c r="C11" s="273"/>
      <c r="D11" s="13">
        <v>5</v>
      </c>
      <c r="E11" s="67">
        <f>E12+E13</f>
        <v>0</v>
      </c>
      <c r="F11" s="67">
        <f t="shared" ref="F11:L11" si="3">F12+F13</f>
        <v>0</v>
      </c>
      <c r="G11" s="67">
        <f t="shared" si="3"/>
        <v>130012326</v>
      </c>
      <c r="H11" s="67">
        <f t="shared" si="3"/>
        <v>0</v>
      </c>
      <c r="I11" s="67">
        <f t="shared" si="3"/>
        <v>0</v>
      </c>
      <c r="J11" s="67">
        <f t="shared" si="3"/>
        <v>362342346</v>
      </c>
      <c r="K11" s="67">
        <f t="shared" si="0"/>
        <v>492354672</v>
      </c>
      <c r="L11" s="67">
        <f t="shared" si="3"/>
        <v>417356</v>
      </c>
      <c r="M11" s="67">
        <f t="shared" si="1"/>
        <v>492772028</v>
      </c>
      <c r="X11" s="2"/>
      <c r="Y11" s="2"/>
      <c r="Z11" s="2"/>
      <c r="AA11" s="2"/>
      <c r="AB11" s="2"/>
      <c r="AC11" s="2"/>
      <c r="AD11" s="2"/>
      <c r="AE11" s="2"/>
      <c r="AF11" s="12"/>
    </row>
    <row r="12" spans="1:34" ht="12.75" customHeight="1" x14ac:dyDescent="0.25">
      <c r="A12" s="272" t="s">
        <v>455</v>
      </c>
      <c r="B12" s="272"/>
      <c r="C12" s="272"/>
      <c r="D12" s="11">
        <v>6</v>
      </c>
      <c r="E12" s="130">
        <v>0</v>
      </c>
      <c r="F12" s="130">
        <v>0</v>
      </c>
      <c r="G12" s="130">
        <v>0</v>
      </c>
      <c r="H12" s="130">
        <v>0</v>
      </c>
      <c r="I12" s="130">
        <v>0</v>
      </c>
      <c r="J12" s="130">
        <v>362342346</v>
      </c>
      <c r="K12" s="67">
        <f t="shared" si="0"/>
        <v>362342346</v>
      </c>
      <c r="L12" s="130">
        <v>414927</v>
      </c>
      <c r="M12" s="67">
        <f t="shared" si="1"/>
        <v>362757273</v>
      </c>
      <c r="X12" s="2"/>
      <c r="Y12" s="2"/>
      <c r="Z12" s="2"/>
      <c r="AA12" s="2"/>
      <c r="AB12" s="2"/>
      <c r="AC12" s="2"/>
      <c r="AD12" s="2"/>
      <c r="AE12" s="2"/>
      <c r="AF12" s="12"/>
    </row>
    <row r="13" spans="1:34" ht="39" customHeight="1" x14ac:dyDescent="0.25">
      <c r="A13" s="274" t="s">
        <v>456</v>
      </c>
      <c r="B13" s="274"/>
      <c r="C13" s="274"/>
      <c r="D13" s="13">
        <v>7</v>
      </c>
      <c r="E13" s="67">
        <f>E14+E15+E16+E17</f>
        <v>0</v>
      </c>
      <c r="F13" s="67">
        <f t="shared" ref="F13:L13" si="4">F14+F15+F16+F17</f>
        <v>0</v>
      </c>
      <c r="G13" s="67">
        <f t="shared" si="4"/>
        <v>130012326</v>
      </c>
      <c r="H13" s="67">
        <f t="shared" si="4"/>
        <v>0</v>
      </c>
      <c r="I13" s="67">
        <f t="shared" si="4"/>
        <v>0</v>
      </c>
      <c r="J13" s="67">
        <f t="shared" si="4"/>
        <v>0</v>
      </c>
      <c r="K13" s="67">
        <f t="shared" si="0"/>
        <v>130012326</v>
      </c>
      <c r="L13" s="67">
        <f t="shared" si="4"/>
        <v>2429</v>
      </c>
      <c r="M13" s="67">
        <f t="shared" si="1"/>
        <v>130014755</v>
      </c>
      <c r="X13" s="2"/>
      <c r="Y13" s="2"/>
      <c r="Z13" s="2"/>
      <c r="AA13" s="2"/>
      <c r="AB13" s="2"/>
      <c r="AC13" s="2"/>
      <c r="AD13" s="2"/>
      <c r="AE13" s="2"/>
      <c r="AF13" s="12"/>
    </row>
    <row r="14" spans="1:34" ht="38.4" customHeight="1" x14ac:dyDescent="0.25">
      <c r="A14" s="272" t="s">
        <v>457</v>
      </c>
      <c r="B14" s="272"/>
      <c r="C14" s="272"/>
      <c r="D14" s="11">
        <v>8</v>
      </c>
      <c r="E14" s="130">
        <v>0</v>
      </c>
      <c r="F14" s="130">
        <v>0</v>
      </c>
      <c r="G14" s="130">
        <v>-3889180</v>
      </c>
      <c r="H14" s="130">
        <v>0</v>
      </c>
      <c r="I14" s="130">
        <v>0</v>
      </c>
      <c r="J14" s="130">
        <v>0</v>
      </c>
      <c r="K14" s="67">
        <f>SUM(E14:J14)</f>
        <v>-3889180</v>
      </c>
      <c r="L14" s="130">
        <v>6012</v>
      </c>
      <c r="M14" s="67">
        <f>K14+L14</f>
        <v>-3883168</v>
      </c>
      <c r="X14" s="2"/>
      <c r="Y14" s="2"/>
      <c r="Z14" s="2"/>
      <c r="AA14" s="2"/>
      <c r="AB14" s="2"/>
      <c r="AC14" s="2"/>
      <c r="AD14" s="2"/>
      <c r="AE14" s="2"/>
      <c r="AF14" s="12"/>
    </row>
    <row r="15" spans="1:34" ht="38.4" customHeight="1" x14ac:dyDescent="0.25">
      <c r="A15" s="272" t="s">
        <v>458</v>
      </c>
      <c r="B15" s="272"/>
      <c r="C15" s="272"/>
      <c r="D15" s="11">
        <v>9</v>
      </c>
      <c r="E15" s="130">
        <v>0</v>
      </c>
      <c r="F15" s="130">
        <v>0</v>
      </c>
      <c r="G15" s="130">
        <v>160194552</v>
      </c>
      <c r="H15" s="130">
        <v>0</v>
      </c>
      <c r="I15" s="130">
        <v>0</v>
      </c>
      <c r="J15" s="130">
        <v>0</v>
      </c>
      <c r="K15" s="67">
        <f t="shared" si="0"/>
        <v>160194552</v>
      </c>
      <c r="L15" s="130">
        <v>-6985</v>
      </c>
      <c r="M15" s="67">
        <f t="shared" si="1"/>
        <v>160187567</v>
      </c>
      <c r="X15" s="2"/>
      <c r="Y15" s="2"/>
      <c r="Z15" s="2"/>
      <c r="AA15" s="2"/>
      <c r="AB15" s="2"/>
      <c r="AC15" s="2"/>
      <c r="AD15" s="2"/>
      <c r="AE15" s="2"/>
      <c r="AF15" s="12"/>
    </row>
    <row r="16" spans="1:34" ht="38.4" customHeight="1" x14ac:dyDescent="0.25">
      <c r="A16" s="272" t="s">
        <v>459</v>
      </c>
      <c r="B16" s="272"/>
      <c r="C16" s="272"/>
      <c r="D16" s="11">
        <v>10</v>
      </c>
      <c r="E16" s="130">
        <v>0</v>
      </c>
      <c r="F16" s="130">
        <v>0</v>
      </c>
      <c r="G16" s="130">
        <v>-25615096</v>
      </c>
      <c r="H16" s="130">
        <v>0</v>
      </c>
      <c r="I16" s="130">
        <v>0</v>
      </c>
      <c r="J16" s="130">
        <v>0</v>
      </c>
      <c r="K16" s="67">
        <f t="shared" si="0"/>
        <v>-25615096</v>
      </c>
      <c r="L16" s="130">
        <v>0</v>
      </c>
      <c r="M16" s="67">
        <f t="shared" si="1"/>
        <v>-25615096</v>
      </c>
      <c r="X16" s="2"/>
      <c r="Y16" s="2"/>
      <c r="Z16" s="2"/>
      <c r="AA16" s="2"/>
      <c r="AB16" s="2"/>
      <c r="AC16" s="2"/>
      <c r="AD16" s="2"/>
      <c r="AE16" s="2"/>
      <c r="AF16" s="12"/>
    </row>
    <row r="17" spans="1:32" ht="21.75" customHeight="1" x14ac:dyDescent="0.25">
      <c r="A17" s="272" t="s">
        <v>460</v>
      </c>
      <c r="B17" s="272"/>
      <c r="C17" s="272"/>
      <c r="D17" s="11">
        <v>11</v>
      </c>
      <c r="E17" s="130">
        <v>0</v>
      </c>
      <c r="F17" s="130">
        <v>0</v>
      </c>
      <c r="G17" s="130">
        <v>-677950</v>
      </c>
      <c r="H17" s="130">
        <v>0</v>
      </c>
      <c r="I17" s="130">
        <v>0</v>
      </c>
      <c r="J17" s="130">
        <v>0</v>
      </c>
      <c r="K17" s="67">
        <f t="shared" si="0"/>
        <v>-677950</v>
      </c>
      <c r="L17" s="130">
        <v>3402</v>
      </c>
      <c r="M17" s="67">
        <f t="shared" si="1"/>
        <v>-674548</v>
      </c>
      <c r="X17" s="2"/>
      <c r="Y17" s="2"/>
      <c r="Z17" s="2"/>
      <c r="AA17" s="2"/>
      <c r="AB17" s="2"/>
      <c r="AC17" s="2"/>
      <c r="AD17" s="2"/>
      <c r="AE17" s="2"/>
      <c r="AF17" s="12"/>
    </row>
    <row r="18" spans="1:32" ht="24" customHeight="1" x14ac:dyDescent="0.25">
      <c r="A18" s="273" t="s">
        <v>461</v>
      </c>
      <c r="B18" s="273"/>
      <c r="C18" s="273"/>
      <c r="D18" s="13">
        <v>12</v>
      </c>
      <c r="E18" s="67">
        <f>E19+E20+E21+E22</f>
        <v>0</v>
      </c>
      <c r="F18" s="67">
        <f t="shared" ref="F18:L18" si="5">F19+F20+F21+F22</f>
        <v>0</v>
      </c>
      <c r="G18" s="67">
        <f t="shared" si="5"/>
        <v>-2028684</v>
      </c>
      <c r="H18" s="67">
        <f t="shared" si="5"/>
        <v>0</v>
      </c>
      <c r="I18" s="67">
        <f t="shared" si="5"/>
        <v>331372637</v>
      </c>
      <c r="J18" s="67">
        <f t="shared" si="5"/>
        <v>-327902069</v>
      </c>
      <c r="K18" s="67">
        <f t="shared" si="0"/>
        <v>1441884</v>
      </c>
      <c r="L18" s="67">
        <f t="shared" si="5"/>
        <v>-2900524</v>
      </c>
      <c r="M18" s="67">
        <f t="shared" si="1"/>
        <v>-1458640</v>
      </c>
      <c r="X18" s="2"/>
      <c r="Y18" s="2"/>
      <c r="Z18" s="2"/>
      <c r="AA18" s="2"/>
      <c r="AB18" s="2"/>
      <c r="AC18" s="2"/>
      <c r="AD18" s="2"/>
      <c r="AE18" s="2"/>
      <c r="AF18" s="12"/>
    </row>
    <row r="19" spans="1:32" ht="25.2" customHeight="1" x14ac:dyDescent="0.25">
      <c r="A19" s="272" t="s">
        <v>462</v>
      </c>
      <c r="B19" s="272"/>
      <c r="C19" s="272"/>
      <c r="D19" s="11">
        <v>13</v>
      </c>
      <c r="E19" s="130">
        <v>0</v>
      </c>
      <c r="F19" s="130">
        <v>0</v>
      </c>
      <c r="G19" s="130">
        <v>0</v>
      </c>
      <c r="H19" s="130">
        <v>0</v>
      </c>
      <c r="I19" s="130">
        <v>0</v>
      </c>
      <c r="J19" s="130">
        <v>0</v>
      </c>
      <c r="K19" s="67">
        <f t="shared" si="0"/>
        <v>0</v>
      </c>
      <c r="L19" s="130">
        <v>0</v>
      </c>
      <c r="M19" s="67">
        <f t="shared" si="1"/>
        <v>0</v>
      </c>
      <c r="X19" s="2"/>
      <c r="Y19" s="2"/>
      <c r="Z19" s="2"/>
      <c r="AA19" s="2"/>
      <c r="AB19" s="2"/>
      <c r="AC19" s="2"/>
      <c r="AD19" s="2"/>
      <c r="AE19" s="2"/>
      <c r="AF19" s="12"/>
    </row>
    <row r="20" spans="1:32" ht="18.600000000000001" customHeight="1" x14ac:dyDescent="0.25">
      <c r="A20" s="272" t="s">
        <v>463</v>
      </c>
      <c r="B20" s="272"/>
      <c r="C20" s="272"/>
      <c r="D20" s="11">
        <v>14</v>
      </c>
      <c r="E20" s="130">
        <v>0</v>
      </c>
      <c r="F20" s="130">
        <v>0</v>
      </c>
      <c r="G20" s="130">
        <v>0</v>
      </c>
      <c r="H20" s="130">
        <v>0</v>
      </c>
      <c r="I20" s="130">
        <v>1131514</v>
      </c>
      <c r="J20" s="130">
        <v>0</v>
      </c>
      <c r="K20" s="67">
        <f t="shared" si="0"/>
        <v>1131514</v>
      </c>
      <c r="L20" s="130">
        <v>-2785495</v>
      </c>
      <c r="M20" s="67">
        <f t="shared" si="1"/>
        <v>-1653981</v>
      </c>
      <c r="X20" s="2"/>
      <c r="Y20" s="2"/>
      <c r="Z20" s="2"/>
      <c r="AA20" s="2"/>
      <c r="AB20" s="2"/>
      <c r="AC20" s="2"/>
      <c r="AD20" s="2"/>
      <c r="AE20" s="2"/>
      <c r="AF20" s="12"/>
    </row>
    <row r="21" spans="1:32" ht="18" customHeight="1" x14ac:dyDescent="0.25">
      <c r="A21" s="272" t="s">
        <v>464</v>
      </c>
      <c r="B21" s="272"/>
      <c r="C21" s="272"/>
      <c r="D21" s="11">
        <v>15</v>
      </c>
      <c r="E21" s="130">
        <v>0</v>
      </c>
      <c r="F21" s="130">
        <v>0</v>
      </c>
      <c r="G21" s="130">
        <v>0</v>
      </c>
      <c r="H21" s="130">
        <v>0</v>
      </c>
      <c r="I21" s="130">
        <v>0</v>
      </c>
      <c r="J21" s="130">
        <v>0</v>
      </c>
      <c r="K21" s="67">
        <f t="shared" si="0"/>
        <v>0</v>
      </c>
      <c r="L21" s="130">
        <v>-134972</v>
      </c>
      <c r="M21" s="67">
        <f t="shared" si="1"/>
        <v>-134972</v>
      </c>
      <c r="X21" s="2"/>
      <c r="Y21" s="2"/>
      <c r="Z21" s="2"/>
      <c r="AA21" s="2"/>
      <c r="AB21" s="2"/>
      <c r="AC21" s="2"/>
      <c r="AD21" s="2"/>
      <c r="AE21" s="2"/>
      <c r="AF21" s="12"/>
    </row>
    <row r="22" spans="1:32" ht="16.2" customHeight="1" x14ac:dyDescent="0.25">
      <c r="A22" s="272" t="s">
        <v>465</v>
      </c>
      <c r="B22" s="272"/>
      <c r="C22" s="272"/>
      <c r="D22" s="11">
        <v>16</v>
      </c>
      <c r="E22" s="130">
        <v>0</v>
      </c>
      <c r="F22" s="130">
        <v>0</v>
      </c>
      <c r="G22" s="130">
        <v>-2028684</v>
      </c>
      <c r="H22" s="130">
        <v>0</v>
      </c>
      <c r="I22" s="130">
        <v>330241123</v>
      </c>
      <c r="J22" s="130">
        <v>-327902069</v>
      </c>
      <c r="K22" s="67">
        <f t="shared" si="0"/>
        <v>310370</v>
      </c>
      <c r="L22" s="130">
        <v>19943</v>
      </c>
      <c r="M22" s="67">
        <f t="shared" si="1"/>
        <v>330313</v>
      </c>
      <c r="X22" s="2"/>
      <c r="Y22" s="2"/>
      <c r="Z22" s="2"/>
      <c r="AA22" s="2"/>
      <c r="AB22" s="2"/>
      <c r="AC22" s="2"/>
      <c r="AD22" s="2"/>
      <c r="AE22" s="2"/>
      <c r="AF22" s="12"/>
    </row>
    <row r="23" spans="1:32" ht="36" customHeight="1" x14ac:dyDescent="0.25">
      <c r="A23" s="273" t="s">
        <v>466</v>
      </c>
      <c r="B23" s="273"/>
      <c r="C23" s="273"/>
      <c r="D23" s="13">
        <v>17</v>
      </c>
      <c r="E23" s="67">
        <f>E18+E11+E10</f>
        <v>589325800</v>
      </c>
      <c r="F23" s="67">
        <f t="shared" ref="F23:J23" si="6">F18+F11+F10</f>
        <v>681482525</v>
      </c>
      <c r="G23" s="67">
        <f t="shared" si="6"/>
        <v>696433265</v>
      </c>
      <c r="H23" s="67">
        <f t="shared" si="6"/>
        <v>402038575</v>
      </c>
      <c r="I23" s="67">
        <f t="shared" si="6"/>
        <v>1869525854</v>
      </c>
      <c r="J23" s="67">
        <f t="shared" si="6"/>
        <v>362342346</v>
      </c>
      <c r="K23" s="67">
        <f t="shared" si="0"/>
        <v>4601148365</v>
      </c>
      <c r="L23" s="67">
        <f t="shared" ref="L23" si="7">L18+L11+L10</f>
        <v>10171273</v>
      </c>
      <c r="M23" s="67">
        <f t="shared" si="1"/>
        <v>4611319638</v>
      </c>
      <c r="X23" s="2"/>
      <c r="Y23" s="2"/>
      <c r="Z23" s="2"/>
      <c r="AA23" s="2"/>
      <c r="AB23" s="2"/>
      <c r="AC23" s="2"/>
      <c r="AD23" s="2"/>
      <c r="AE23" s="2"/>
      <c r="AF23" s="12"/>
    </row>
    <row r="24" spans="1:32" ht="24" customHeight="1" x14ac:dyDescent="0.25">
      <c r="A24" s="275" t="s">
        <v>467</v>
      </c>
      <c r="B24" s="275"/>
      <c r="C24" s="275"/>
      <c r="D24" s="11">
        <v>18</v>
      </c>
      <c r="E24" s="137">
        <v>589325800</v>
      </c>
      <c r="F24" s="137">
        <v>681482525</v>
      </c>
      <c r="G24" s="137">
        <v>696433265</v>
      </c>
      <c r="H24" s="137">
        <v>402038575</v>
      </c>
      <c r="I24" s="137">
        <v>1869525854</v>
      </c>
      <c r="J24" s="137">
        <v>362342346</v>
      </c>
      <c r="K24" s="67">
        <f t="shared" si="0"/>
        <v>4601148365</v>
      </c>
      <c r="L24" s="137">
        <v>10171273</v>
      </c>
      <c r="M24" s="67">
        <f t="shared" si="1"/>
        <v>4611319638</v>
      </c>
      <c r="X24" s="2"/>
      <c r="Y24" s="2"/>
      <c r="Z24" s="2"/>
      <c r="AA24" s="2"/>
      <c r="AB24" s="2"/>
      <c r="AC24" s="2"/>
      <c r="AD24" s="2"/>
      <c r="AE24" s="2"/>
      <c r="AF24" s="12"/>
    </row>
    <row r="25" spans="1:32" ht="16.2" customHeight="1" x14ac:dyDescent="0.25">
      <c r="A25" s="272" t="s">
        <v>468</v>
      </c>
      <c r="B25" s="272"/>
      <c r="C25" s="272"/>
      <c r="D25" s="11">
        <v>19</v>
      </c>
      <c r="E25" s="137">
        <v>0</v>
      </c>
      <c r="F25" s="137">
        <v>0</v>
      </c>
      <c r="G25" s="137">
        <v>0</v>
      </c>
      <c r="H25" s="137">
        <v>0</v>
      </c>
      <c r="I25" s="137">
        <v>0</v>
      </c>
      <c r="J25" s="137">
        <v>0</v>
      </c>
      <c r="K25" s="67">
        <f t="shared" si="0"/>
        <v>0</v>
      </c>
      <c r="L25" s="137">
        <v>0</v>
      </c>
      <c r="M25" s="67">
        <f t="shared" si="1"/>
        <v>0</v>
      </c>
      <c r="X25" s="2"/>
      <c r="Y25" s="2"/>
      <c r="Z25" s="2"/>
      <c r="AA25" s="2"/>
      <c r="AB25" s="2"/>
      <c r="AC25" s="2"/>
      <c r="AD25" s="2"/>
      <c r="AE25" s="2"/>
      <c r="AF25" s="12"/>
    </row>
    <row r="26" spans="1:32" ht="22.2" customHeight="1" x14ac:dyDescent="0.25">
      <c r="A26" s="272" t="s">
        <v>469</v>
      </c>
      <c r="B26" s="272"/>
      <c r="C26" s="272"/>
      <c r="D26" s="11">
        <v>20</v>
      </c>
      <c r="E26" s="137">
        <v>0</v>
      </c>
      <c r="F26" s="137">
        <v>0</v>
      </c>
      <c r="G26" s="137">
        <v>0</v>
      </c>
      <c r="H26" s="137">
        <v>0</v>
      </c>
      <c r="I26" s="137">
        <v>0</v>
      </c>
      <c r="J26" s="137">
        <v>0</v>
      </c>
      <c r="K26" s="67">
        <f t="shared" si="0"/>
        <v>0</v>
      </c>
      <c r="L26" s="137">
        <v>0</v>
      </c>
      <c r="M26" s="67">
        <f t="shared" si="1"/>
        <v>0</v>
      </c>
      <c r="X26" s="2"/>
      <c r="Y26" s="2"/>
      <c r="Z26" s="2"/>
      <c r="AA26" s="2"/>
      <c r="AB26" s="2"/>
      <c r="AC26" s="2"/>
      <c r="AD26" s="2"/>
      <c r="AE26" s="2"/>
      <c r="AF26" s="12"/>
    </row>
    <row r="27" spans="1:32" ht="21.75" customHeight="1" x14ac:dyDescent="0.25">
      <c r="A27" s="273" t="s">
        <v>470</v>
      </c>
      <c r="B27" s="273"/>
      <c r="C27" s="273"/>
      <c r="D27" s="13">
        <v>21</v>
      </c>
      <c r="E27" s="67">
        <f>E24+E25+E26</f>
        <v>589325800</v>
      </c>
      <c r="F27" s="67">
        <f t="shared" ref="F27:L27" si="8">F24+F25+F26</f>
        <v>681482525</v>
      </c>
      <c r="G27" s="67">
        <f t="shared" si="8"/>
        <v>696433265</v>
      </c>
      <c r="H27" s="67">
        <f t="shared" si="8"/>
        <v>402038575</v>
      </c>
      <c r="I27" s="67">
        <f t="shared" si="8"/>
        <v>1869525854</v>
      </c>
      <c r="J27" s="67">
        <f t="shared" si="8"/>
        <v>362342346</v>
      </c>
      <c r="K27" s="67">
        <f t="shared" si="0"/>
        <v>4601148365</v>
      </c>
      <c r="L27" s="67">
        <f t="shared" si="8"/>
        <v>10171273</v>
      </c>
      <c r="M27" s="67">
        <f t="shared" si="1"/>
        <v>4611319638</v>
      </c>
      <c r="N27" s="14"/>
      <c r="X27" s="2"/>
      <c r="Y27" s="2"/>
      <c r="Z27" s="2"/>
      <c r="AA27" s="2"/>
      <c r="AB27" s="2"/>
      <c r="AC27" s="2"/>
      <c r="AD27" s="2"/>
      <c r="AE27" s="2"/>
      <c r="AF27" s="12"/>
    </row>
    <row r="28" spans="1:32" ht="42" customHeight="1" x14ac:dyDescent="0.25">
      <c r="A28" s="273" t="s">
        <v>471</v>
      </c>
      <c r="B28" s="273"/>
      <c r="C28" s="273"/>
      <c r="D28" s="13">
        <v>22</v>
      </c>
      <c r="E28" s="67">
        <f>E29+E30</f>
        <v>0</v>
      </c>
      <c r="F28" s="67">
        <f t="shared" ref="F28:L28" si="9">F29+F30</f>
        <v>0</v>
      </c>
      <c r="G28" s="67">
        <f t="shared" si="9"/>
        <v>-633067735</v>
      </c>
      <c r="H28" s="67">
        <f t="shared" si="9"/>
        <v>0</v>
      </c>
      <c r="I28" s="67">
        <f t="shared" si="9"/>
        <v>0</v>
      </c>
      <c r="J28" s="67">
        <f t="shared" si="9"/>
        <v>321584539</v>
      </c>
      <c r="K28" s="67">
        <f t="shared" si="0"/>
        <v>-311483196</v>
      </c>
      <c r="L28" s="67">
        <f t="shared" si="9"/>
        <v>300694</v>
      </c>
      <c r="M28" s="67">
        <f t="shared" si="1"/>
        <v>-311182502</v>
      </c>
      <c r="X28" s="2"/>
      <c r="Y28" s="2"/>
      <c r="Z28" s="2"/>
      <c r="AA28" s="2"/>
      <c r="AB28" s="2"/>
      <c r="AC28" s="2"/>
      <c r="AD28" s="2"/>
      <c r="AE28" s="2"/>
      <c r="AF28" s="12"/>
    </row>
    <row r="29" spans="1:32" ht="24.75" customHeight="1" x14ac:dyDescent="0.25">
      <c r="A29" s="272" t="s">
        <v>472</v>
      </c>
      <c r="B29" s="272"/>
      <c r="C29" s="272"/>
      <c r="D29" s="11">
        <v>23</v>
      </c>
      <c r="E29" s="137">
        <v>0</v>
      </c>
      <c r="F29" s="137">
        <v>0</v>
      </c>
      <c r="G29" s="137">
        <v>0</v>
      </c>
      <c r="H29" s="137">
        <v>0</v>
      </c>
      <c r="I29" s="137">
        <v>0</v>
      </c>
      <c r="J29" s="137">
        <v>321584539</v>
      </c>
      <c r="K29" s="67">
        <f t="shared" si="0"/>
        <v>321584539</v>
      </c>
      <c r="L29" s="137">
        <v>318320</v>
      </c>
      <c r="M29" s="67">
        <f t="shared" si="1"/>
        <v>321902859</v>
      </c>
      <c r="X29" s="2"/>
      <c r="Y29" s="2"/>
      <c r="Z29" s="2"/>
      <c r="AA29" s="2"/>
      <c r="AB29" s="2"/>
      <c r="AC29" s="2"/>
      <c r="AD29" s="2"/>
      <c r="AE29" s="2"/>
      <c r="AF29" s="12"/>
    </row>
    <row r="30" spans="1:32" ht="33.75" customHeight="1" x14ac:dyDescent="0.25">
      <c r="A30" s="274" t="s">
        <v>473</v>
      </c>
      <c r="B30" s="274"/>
      <c r="C30" s="274"/>
      <c r="D30" s="13">
        <v>24</v>
      </c>
      <c r="E30" s="67">
        <f>E31+E32+E33+E34</f>
        <v>0</v>
      </c>
      <c r="F30" s="67">
        <f t="shared" ref="F30:L30" si="10">F31+F32+F33+F34</f>
        <v>0</v>
      </c>
      <c r="G30" s="67">
        <f t="shared" si="10"/>
        <v>-633067735</v>
      </c>
      <c r="H30" s="67">
        <f t="shared" si="10"/>
        <v>0</v>
      </c>
      <c r="I30" s="67">
        <f t="shared" si="10"/>
        <v>0</v>
      </c>
      <c r="J30" s="67">
        <f t="shared" si="10"/>
        <v>0</v>
      </c>
      <c r="K30" s="67">
        <f t="shared" si="0"/>
        <v>-633067735</v>
      </c>
      <c r="L30" s="67">
        <f t="shared" si="10"/>
        <v>-17626</v>
      </c>
      <c r="M30" s="67">
        <f t="shared" si="1"/>
        <v>-633085361</v>
      </c>
      <c r="X30" s="2"/>
      <c r="Y30" s="2"/>
      <c r="Z30" s="2"/>
      <c r="AA30" s="2"/>
      <c r="AB30" s="2"/>
      <c r="AC30" s="2"/>
      <c r="AD30" s="2"/>
      <c r="AE30" s="2"/>
      <c r="AF30" s="12"/>
    </row>
    <row r="31" spans="1:32" ht="34.5" customHeight="1" x14ac:dyDescent="0.25">
      <c r="A31" s="272" t="s">
        <v>474</v>
      </c>
      <c r="B31" s="272"/>
      <c r="C31" s="272"/>
      <c r="D31" s="11">
        <v>25</v>
      </c>
      <c r="E31" s="137">
        <v>0</v>
      </c>
      <c r="F31" s="137">
        <v>0</v>
      </c>
      <c r="G31" s="137">
        <v>0</v>
      </c>
      <c r="H31" s="137">
        <v>0</v>
      </c>
      <c r="I31" s="137">
        <v>0</v>
      </c>
      <c r="J31" s="137">
        <v>0</v>
      </c>
      <c r="K31" s="67">
        <f t="shared" si="0"/>
        <v>0</v>
      </c>
      <c r="L31" s="137">
        <v>0</v>
      </c>
      <c r="M31" s="67">
        <f t="shared" si="1"/>
        <v>0</v>
      </c>
      <c r="X31" s="2"/>
      <c r="Y31" s="2"/>
      <c r="Z31" s="2"/>
      <c r="AA31" s="2"/>
      <c r="AB31" s="2"/>
      <c r="AC31" s="2"/>
      <c r="AD31" s="2"/>
      <c r="AE31" s="2"/>
      <c r="AF31" s="12"/>
    </row>
    <row r="32" spans="1:32" ht="33.75" customHeight="1" x14ac:dyDescent="0.25">
      <c r="A32" s="272" t="s">
        <v>475</v>
      </c>
      <c r="B32" s="272"/>
      <c r="C32" s="272"/>
      <c r="D32" s="11">
        <v>26</v>
      </c>
      <c r="E32" s="137">
        <v>0</v>
      </c>
      <c r="F32" s="137">
        <v>0</v>
      </c>
      <c r="G32" s="137">
        <v>-613549737</v>
      </c>
      <c r="H32" s="137">
        <v>0</v>
      </c>
      <c r="I32" s="137">
        <v>0</v>
      </c>
      <c r="J32" s="137">
        <v>0</v>
      </c>
      <c r="K32" s="67">
        <f t="shared" si="0"/>
        <v>-613549737</v>
      </c>
      <c r="L32" s="137">
        <v>-21720</v>
      </c>
      <c r="M32" s="67">
        <f t="shared" si="1"/>
        <v>-613571457</v>
      </c>
      <c r="X32" s="2"/>
      <c r="Y32" s="2"/>
      <c r="Z32" s="2"/>
      <c r="AA32" s="2"/>
      <c r="AB32" s="2"/>
      <c r="AC32" s="2"/>
      <c r="AD32" s="2"/>
      <c r="AE32" s="2"/>
      <c r="AF32" s="12"/>
    </row>
    <row r="33" spans="1:32" ht="22.5" customHeight="1" x14ac:dyDescent="0.25">
      <c r="A33" s="272" t="s">
        <v>476</v>
      </c>
      <c r="B33" s="272"/>
      <c r="C33" s="272"/>
      <c r="D33" s="11">
        <v>27</v>
      </c>
      <c r="E33" s="137">
        <v>0</v>
      </c>
      <c r="F33" s="137">
        <v>0</v>
      </c>
      <c r="G33" s="137">
        <v>-20253832</v>
      </c>
      <c r="H33" s="137">
        <v>0</v>
      </c>
      <c r="I33" s="137">
        <v>0</v>
      </c>
      <c r="J33" s="137">
        <v>0</v>
      </c>
      <c r="K33" s="67">
        <f t="shared" si="0"/>
        <v>-20253832</v>
      </c>
      <c r="L33" s="137">
        <v>0</v>
      </c>
      <c r="M33" s="67">
        <f t="shared" si="1"/>
        <v>-20253832</v>
      </c>
      <c r="X33" s="2"/>
      <c r="Y33" s="2"/>
      <c r="Z33" s="2"/>
      <c r="AA33" s="2"/>
      <c r="AB33" s="2"/>
      <c r="AC33" s="2"/>
      <c r="AD33" s="2"/>
      <c r="AE33" s="2"/>
      <c r="AF33" s="12"/>
    </row>
    <row r="34" spans="1:32" ht="21" customHeight="1" x14ac:dyDescent="0.25">
      <c r="A34" s="272" t="s">
        <v>477</v>
      </c>
      <c r="B34" s="272"/>
      <c r="C34" s="272"/>
      <c r="D34" s="11">
        <v>28</v>
      </c>
      <c r="E34" s="137">
        <v>0</v>
      </c>
      <c r="F34" s="137">
        <v>0</v>
      </c>
      <c r="G34" s="137">
        <v>735834</v>
      </c>
      <c r="H34" s="137">
        <v>0</v>
      </c>
      <c r="I34" s="137">
        <v>0</v>
      </c>
      <c r="J34" s="137">
        <v>0</v>
      </c>
      <c r="K34" s="67">
        <f t="shared" si="0"/>
        <v>735834</v>
      </c>
      <c r="L34" s="137">
        <v>4094</v>
      </c>
      <c r="M34" s="67">
        <f t="shared" si="1"/>
        <v>739928</v>
      </c>
      <c r="X34" s="2"/>
      <c r="Y34" s="2"/>
      <c r="Z34" s="2"/>
      <c r="AA34" s="2"/>
      <c r="AB34" s="2"/>
      <c r="AC34" s="2"/>
      <c r="AD34" s="2"/>
      <c r="AE34" s="2"/>
      <c r="AF34" s="12"/>
    </row>
    <row r="35" spans="1:32" ht="33.75" customHeight="1" x14ac:dyDescent="0.25">
      <c r="A35" s="273" t="s">
        <v>478</v>
      </c>
      <c r="B35" s="273"/>
      <c r="C35" s="273"/>
      <c r="D35" s="13">
        <v>29</v>
      </c>
      <c r="E35" s="67">
        <f>E36+E37+E38+E39</f>
        <v>0</v>
      </c>
      <c r="F35" s="67">
        <f t="shared" ref="F35:L35" si="11">F36+F37+F38+F39</f>
        <v>0</v>
      </c>
      <c r="G35" s="67">
        <f t="shared" si="11"/>
        <v>-1276363</v>
      </c>
      <c r="H35" s="67">
        <f t="shared" si="11"/>
        <v>0</v>
      </c>
      <c r="I35" s="67">
        <f t="shared" si="11"/>
        <v>363894404</v>
      </c>
      <c r="J35" s="67">
        <f t="shared" si="11"/>
        <v>-362342346</v>
      </c>
      <c r="K35" s="67">
        <f t="shared" si="0"/>
        <v>275695</v>
      </c>
      <c r="L35" s="67">
        <f t="shared" si="11"/>
        <v>-247642</v>
      </c>
      <c r="M35" s="67">
        <f t="shared" si="1"/>
        <v>28053</v>
      </c>
      <c r="X35" s="2"/>
      <c r="Y35" s="2"/>
      <c r="Z35" s="2"/>
      <c r="AA35" s="2"/>
      <c r="AB35" s="2"/>
      <c r="AC35" s="2"/>
      <c r="AD35" s="2"/>
      <c r="AE35" s="2"/>
      <c r="AF35" s="12"/>
    </row>
    <row r="36" spans="1:32" ht="26.25" customHeight="1" x14ac:dyDescent="0.25">
      <c r="A36" s="272" t="s">
        <v>479</v>
      </c>
      <c r="B36" s="272"/>
      <c r="C36" s="272"/>
      <c r="D36" s="11">
        <v>30</v>
      </c>
      <c r="E36" s="137">
        <v>0</v>
      </c>
      <c r="F36" s="137">
        <v>0</v>
      </c>
      <c r="G36" s="137">
        <v>0</v>
      </c>
      <c r="H36" s="137">
        <v>0</v>
      </c>
      <c r="I36" s="137">
        <v>0</v>
      </c>
      <c r="J36" s="137">
        <v>0</v>
      </c>
      <c r="K36" s="67">
        <f t="shared" si="0"/>
        <v>0</v>
      </c>
      <c r="L36" s="137">
        <v>0</v>
      </c>
      <c r="M36" s="67">
        <f t="shared" si="1"/>
        <v>0</v>
      </c>
      <c r="X36" s="2"/>
      <c r="Y36" s="2"/>
      <c r="Z36" s="2"/>
      <c r="AA36" s="2"/>
      <c r="AB36" s="2"/>
      <c r="AC36" s="2"/>
      <c r="AD36" s="2"/>
      <c r="AE36" s="2"/>
      <c r="AF36" s="12"/>
    </row>
    <row r="37" spans="1:32" ht="12.75" customHeight="1" x14ac:dyDescent="0.25">
      <c r="A37" s="272" t="s">
        <v>480</v>
      </c>
      <c r="B37" s="272"/>
      <c r="C37" s="272"/>
      <c r="D37" s="11">
        <v>31</v>
      </c>
      <c r="E37" s="137">
        <v>0</v>
      </c>
      <c r="F37" s="137">
        <v>0</v>
      </c>
      <c r="G37" s="137">
        <v>0</v>
      </c>
      <c r="H37" s="137">
        <v>0</v>
      </c>
      <c r="I37" s="137">
        <v>0</v>
      </c>
      <c r="J37" s="137">
        <v>0</v>
      </c>
      <c r="K37" s="67">
        <f t="shared" si="0"/>
        <v>0</v>
      </c>
      <c r="L37" s="137">
        <v>0</v>
      </c>
      <c r="M37" s="67">
        <f t="shared" si="1"/>
        <v>0</v>
      </c>
      <c r="X37" s="2"/>
      <c r="Y37" s="2"/>
      <c r="Z37" s="2"/>
      <c r="AA37" s="2"/>
      <c r="AB37" s="2"/>
      <c r="AC37" s="2"/>
      <c r="AD37" s="2"/>
      <c r="AE37" s="2"/>
      <c r="AF37" s="12"/>
    </row>
    <row r="38" spans="1:32" ht="12.75" customHeight="1" x14ac:dyDescent="0.25">
      <c r="A38" s="272" t="s">
        <v>481</v>
      </c>
      <c r="B38" s="272"/>
      <c r="C38" s="272"/>
      <c r="D38" s="11">
        <v>32</v>
      </c>
      <c r="E38" s="137">
        <v>0</v>
      </c>
      <c r="F38" s="137">
        <v>0</v>
      </c>
      <c r="G38" s="137">
        <v>0</v>
      </c>
      <c r="H38" s="137">
        <v>0</v>
      </c>
      <c r="I38" s="137">
        <v>0</v>
      </c>
      <c r="J38" s="137">
        <v>0</v>
      </c>
      <c r="K38" s="67">
        <f t="shared" si="0"/>
        <v>0</v>
      </c>
      <c r="L38" s="137">
        <v>-247642</v>
      </c>
      <c r="M38" s="67">
        <f t="shared" si="1"/>
        <v>-247642</v>
      </c>
      <c r="X38" s="2"/>
      <c r="Y38" s="2"/>
      <c r="Z38" s="2"/>
      <c r="AA38" s="2"/>
      <c r="AB38" s="2"/>
      <c r="AC38" s="2"/>
      <c r="AD38" s="2"/>
      <c r="AE38" s="2"/>
      <c r="AF38" s="12"/>
    </row>
    <row r="39" spans="1:32" ht="12.75" customHeight="1" x14ac:dyDescent="0.25">
      <c r="A39" s="272" t="s">
        <v>482</v>
      </c>
      <c r="B39" s="272"/>
      <c r="C39" s="272"/>
      <c r="D39" s="11">
        <v>33</v>
      </c>
      <c r="E39" s="137">
        <v>0</v>
      </c>
      <c r="F39" s="137">
        <v>0</v>
      </c>
      <c r="G39" s="137">
        <v>-1276363</v>
      </c>
      <c r="H39" s="137">
        <v>0</v>
      </c>
      <c r="I39" s="137">
        <v>363894404</v>
      </c>
      <c r="J39" s="137">
        <v>-362342346</v>
      </c>
      <c r="K39" s="67">
        <f t="shared" si="0"/>
        <v>275695</v>
      </c>
      <c r="L39" s="137">
        <v>0</v>
      </c>
      <c r="M39" s="67">
        <f t="shared" si="1"/>
        <v>275695</v>
      </c>
      <c r="X39" s="2"/>
      <c r="Y39" s="2"/>
      <c r="Z39" s="2"/>
      <c r="AA39" s="2"/>
      <c r="AB39" s="2"/>
      <c r="AC39" s="2"/>
      <c r="AD39" s="2"/>
      <c r="AE39" s="2"/>
      <c r="AF39" s="12"/>
    </row>
    <row r="40" spans="1:32" ht="48.75" customHeight="1" x14ac:dyDescent="0.25">
      <c r="A40" s="273" t="s">
        <v>483</v>
      </c>
      <c r="B40" s="273"/>
      <c r="C40" s="273"/>
      <c r="D40" s="13">
        <v>34</v>
      </c>
      <c r="E40" s="67">
        <f>E35+E28+E27</f>
        <v>589325800</v>
      </c>
      <c r="F40" s="67">
        <f t="shared" ref="F40:J40" si="12">F35+F28+F27</f>
        <v>681482525</v>
      </c>
      <c r="G40" s="67">
        <f t="shared" si="12"/>
        <v>62089167</v>
      </c>
      <c r="H40" s="67">
        <f t="shared" si="12"/>
        <v>402038575</v>
      </c>
      <c r="I40" s="67">
        <f t="shared" si="12"/>
        <v>2233420258</v>
      </c>
      <c r="J40" s="67">
        <f t="shared" si="12"/>
        <v>321584539</v>
      </c>
      <c r="K40" s="67">
        <f t="shared" si="0"/>
        <v>4289940864</v>
      </c>
      <c r="L40" s="67">
        <f t="shared" ref="L40" si="13">L35+L28+L27</f>
        <v>10224325</v>
      </c>
      <c r="M40" s="67">
        <f t="shared" si="1"/>
        <v>4300165189</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HTlpLeReT6gWAZkwsiyGiclZ0qIx0evA9gpJ/lQFyJIM6tDxezB9hV6OpSvqsfDpKLir8tj52bQjhLTOSW/OEg==" saltValue="iqP5aqKZyp5uwSKwLxXazA==" spinCount="100000" sheet="1" objects="1" scenarios="1"/>
  <mergeCells count="43">
    <mergeCell ref="A40:C40"/>
    <mergeCell ref="A36:C36"/>
    <mergeCell ref="A37:C37"/>
    <mergeCell ref="A38:C38"/>
    <mergeCell ref="A39:C39"/>
    <mergeCell ref="A30:C30"/>
    <mergeCell ref="A31:C31"/>
    <mergeCell ref="A34:C34"/>
    <mergeCell ref="A35:C35"/>
    <mergeCell ref="A32:C32"/>
    <mergeCell ref="A33:C33"/>
    <mergeCell ref="A28:C28"/>
    <mergeCell ref="A29:C29"/>
    <mergeCell ref="A22:C22"/>
    <mergeCell ref="A23:C23"/>
    <mergeCell ref="A24:C24"/>
    <mergeCell ref="A25:C2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12:C12"/>
    <mergeCell ref="A13:C13"/>
    <mergeCell ref="A6:C6"/>
    <mergeCell ref="A7:C7"/>
    <mergeCell ref="A4:C5"/>
    <mergeCell ref="A21:C21"/>
    <mergeCell ref="A16:C16"/>
    <mergeCell ref="A17:C17"/>
    <mergeCell ref="A18:C18"/>
    <mergeCell ref="A19:C19"/>
  </mergeCells>
  <phoneticPr fontId="4" type="noConversion"/>
  <dataValidations count="1">
    <dataValidation allowBlank="1" sqref="O6:P6 B1:K1 A6:M6 A1:A5 N1:P5 B3:M5 A7:P65535 Q1:IV1048576"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2"/>
  <sheetViews>
    <sheetView topLeftCell="A88" zoomScale="87" zoomScaleNormal="87" workbookViewId="0">
      <selection sqref="A1:I40"/>
    </sheetView>
  </sheetViews>
  <sheetFormatPr defaultRowHeight="13.2" x14ac:dyDescent="0.25"/>
  <cols>
    <col min="9" max="9" width="115.33203125" customWidth="1"/>
  </cols>
  <sheetData>
    <row r="1" spans="1:9" x14ac:dyDescent="0.25">
      <c r="A1" s="284" t="s">
        <v>569</v>
      </c>
      <c r="B1" s="285"/>
      <c r="C1" s="285"/>
      <c r="D1" s="285"/>
      <c r="E1" s="285"/>
      <c r="F1" s="285"/>
      <c r="G1" s="285"/>
      <c r="H1" s="285"/>
      <c r="I1" s="285"/>
    </row>
    <row r="2" spans="1:9" x14ac:dyDescent="0.25">
      <c r="A2" s="285"/>
      <c r="B2" s="285"/>
      <c r="C2" s="285"/>
      <c r="D2" s="285"/>
      <c r="E2" s="285"/>
      <c r="F2" s="285"/>
      <c r="G2" s="285"/>
      <c r="H2" s="285"/>
      <c r="I2" s="285"/>
    </row>
    <row r="3" spans="1:9" x14ac:dyDescent="0.25">
      <c r="A3" s="285"/>
      <c r="B3" s="285"/>
      <c r="C3" s="285"/>
      <c r="D3" s="285"/>
      <c r="E3" s="285"/>
      <c r="F3" s="285"/>
      <c r="G3" s="285"/>
      <c r="H3" s="285"/>
      <c r="I3" s="285"/>
    </row>
    <row r="4" spans="1:9" x14ac:dyDescent="0.25">
      <c r="A4" s="285"/>
      <c r="B4" s="285"/>
      <c r="C4" s="285"/>
      <c r="D4" s="285"/>
      <c r="E4" s="285"/>
      <c r="F4" s="285"/>
      <c r="G4" s="285"/>
      <c r="H4" s="285"/>
      <c r="I4" s="285"/>
    </row>
    <row r="5" spans="1:9" x14ac:dyDescent="0.25">
      <c r="A5" s="285"/>
      <c r="B5" s="285"/>
      <c r="C5" s="285"/>
      <c r="D5" s="285"/>
      <c r="E5" s="285"/>
      <c r="F5" s="285"/>
      <c r="G5" s="285"/>
      <c r="H5" s="285"/>
      <c r="I5" s="285"/>
    </row>
    <row r="6" spans="1:9" x14ac:dyDescent="0.25">
      <c r="A6" s="285"/>
      <c r="B6" s="285"/>
      <c r="C6" s="285"/>
      <c r="D6" s="285"/>
      <c r="E6" s="285"/>
      <c r="F6" s="285"/>
      <c r="G6" s="285"/>
      <c r="H6" s="285"/>
      <c r="I6" s="285"/>
    </row>
    <row r="7" spans="1:9" x14ac:dyDescent="0.25">
      <c r="A7" s="285"/>
      <c r="B7" s="285"/>
      <c r="C7" s="285"/>
      <c r="D7" s="285"/>
      <c r="E7" s="285"/>
      <c r="F7" s="285"/>
      <c r="G7" s="285"/>
      <c r="H7" s="285"/>
      <c r="I7" s="285"/>
    </row>
    <row r="8" spans="1:9" x14ac:dyDescent="0.25">
      <c r="A8" s="285"/>
      <c r="B8" s="285"/>
      <c r="C8" s="285"/>
      <c r="D8" s="285"/>
      <c r="E8" s="285"/>
      <c r="F8" s="285"/>
      <c r="G8" s="285"/>
      <c r="H8" s="285"/>
      <c r="I8" s="285"/>
    </row>
    <row r="9" spans="1:9" x14ac:dyDescent="0.25">
      <c r="A9" s="285"/>
      <c r="B9" s="285"/>
      <c r="C9" s="285"/>
      <c r="D9" s="285"/>
      <c r="E9" s="285"/>
      <c r="F9" s="285"/>
      <c r="G9" s="285"/>
      <c r="H9" s="285"/>
      <c r="I9" s="285"/>
    </row>
    <row r="10" spans="1:9" x14ac:dyDescent="0.25">
      <c r="A10" s="285"/>
      <c r="B10" s="285"/>
      <c r="C10" s="285"/>
      <c r="D10" s="285"/>
      <c r="E10" s="285"/>
      <c r="F10" s="285"/>
      <c r="G10" s="285"/>
      <c r="H10" s="285"/>
      <c r="I10" s="285"/>
    </row>
    <row r="11" spans="1:9" x14ac:dyDescent="0.25">
      <c r="A11" s="285"/>
      <c r="B11" s="285"/>
      <c r="C11" s="285"/>
      <c r="D11" s="285"/>
      <c r="E11" s="285"/>
      <c r="F11" s="285"/>
      <c r="G11" s="285"/>
      <c r="H11" s="285"/>
      <c r="I11" s="285"/>
    </row>
    <row r="12" spans="1:9" x14ac:dyDescent="0.25">
      <c r="A12" s="285"/>
      <c r="B12" s="285"/>
      <c r="C12" s="285"/>
      <c r="D12" s="285"/>
      <c r="E12" s="285"/>
      <c r="F12" s="285"/>
      <c r="G12" s="285"/>
      <c r="H12" s="285"/>
      <c r="I12" s="285"/>
    </row>
    <row r="13" spans="1:9" x14ac:dyDescent="0.25">
      <c r="A13" s="285"/>
      <c r="B13" s="285"/>
      <c r="C13" s="285"/>
      <c r="D13" s="285"/>
      <c r="E13" s="285"/>
      <c r="F13" s="285"/>
      <c r="G13" s="285"/>
      <c r="H13" s="285"/>
      <c r="I13" s="285"/>
    </row>
    <row r="14" spans="1:9" x14ac:dyDescent="0.25">
      <c r="A14" s="285"/>
      <c r="B14" s="285"/>
      <c r="C14" s="285"/>
      <c r="D14" s="285"/>
      <c r="E14" s="285"/>
      <c r="F14" s="285"/>
      <c r="G14" s="285"/>
      <c r="H14" s="285"/>
      <c r="I14" s="285"/>
    </row>
    <row r="15" spans="1:9" x14ac:dyDescent="0.25">
      <c r="A15" s="285"/>
      <c r="B15" s="285"/>
      <c r="C15" s="285"/>
      <c r="D15" s="285"/>
      <c r="E15" s="285"/>
      <c r="F15" s="285"/>
      <c r="G15" s="285"/>
      <c r="H15" s="285"/>
      <c r="I15" s="285"/>
    </row>
    <row r="16" spans="1:9" x14ac:dyDescent="0.25">
      <c r="A16" s="285"/>
      <c r="B16" s="285"/>
      <c r="C16" s="285"/>
      <c r="D16" s="285"/>
      <c r="E16" s="285"/>
      <c r="F16" s="285"/>
      <c r="G16" s="285"/>
      <c r="H16" s="285"/>
      <c r="I16" s="285"/>
    </row>
    <row r="17" spans="1:9" x14ac:dyDescent="0.25">
      <c r="A17" s="285"/>
      <c r="B17" s="285"/>
      <c r="C17" s="285"/>
      <c r="D17" s="285"/>
      <c r="E17" s="285"/>
      <c r="F17" s="285"/>
      <c r="G17" s="285"/>
      <c r="H17" s="285"/>
      <c r="I17" s="285"/>
    </row>
    <row r="18" spans="1:9" x14ac:dyDescent="0.25">
      <c r="A18" s="285"/>
      <c r="B18" s="285"/>
      <c r="C18" s="285"/>
      <c r="D18" s="285"/>
      <c r="E18" s="285"/>
      <c r="F18" s="285"/>
      <c r="G18" s="285"/>
      <c r="H18" s="285"/>
      <c r="I18" s="285"/>
    </row>
    <row r="19" spans="1:9" x14ac:dyDescent="0.25">
      <c r="A19" s="285"/>
      <c r="B19" s="285"/>
      <c r="C19" s="285"/>
      <c r="D19" s="285"/>
      <c r="E19" s="285"/>
      <c r="F19" s="285"/>
      <c r="G19" s="285"/>
      <c r="H19" s="285"/>
      <c r="I19" s="285"/>
    </row>
    <row r="20" spans="1:9" x14ac:dyDescent="0.25">
      <c r="A20" s="285"/>
      <c r="B20" s="285"/>
      <c r="C20" s="285"/>
      <c r="D20" s="285"/>
      <c r="E20" s="285"/>
      <c r="F20" s="285"/>
      <c r="G20" s="285"/>
      <c r="H20" s="285"/>
      <c r="I20" s="285"/>
    </row>
    <row r="21" spans="1:9" x14ac:dyDescent="0.25">
      <c r="A21" s="285"/>
      <c r="B21" s="285"/>
      <c r="C21" s="285"/>
      <c r="D21" s="285"/>
      <c r="E21" s="285"/>
      <c r="F21" s="285"/>
      <c r="G21" s="285"/>
      <c r="H21" s="285"/>
      <c r="I21" s="285"/>
    </row>
    <row r="22" spans="1:9" x14ac:dyDescent="0.25">
      <c r="A22" s="285"/>
      <c r="B22" s="285"/>
      <c r="C22" s="285"/>
      <c r="D22" s="285"/>
      <c r="E22" s="285"/>
      <c r="F22" s="285"/>
      <c r="G22" s="285"/>
      <c r="H22" s="285"/>
      <c r="I22" s="285"/>
    </row>
    <row r="23" spans="1:9" x14ac:dyDescent="0.25">
      <c r="A23" s="285"/>
      <c r="B23" s="285"/>
      <c r="C23" s="285"/>
      <c r="D23" s="285"/>
      <c r="E23" s="285"/>
      <c r="F23" s="285"/>
      <c r="G23" s="285"/>
      <c r="H23" s="285"/>
      <c r="I23" s="285"/>
    </row>
    <row r="24" spans="1:9" x14ac:dyDescent="0.25">
      <c r="A24" s="285"/>
      <c r="B24" s="285"/>
      <c r="C24" s="285"/>
      <c r="D24" s="285"/>
      <c r="E24" s="285"/>
      <c r="F24" s="285"/>
      <c r="G24" s="285"/>
      <c r="H24" s="285"/>
      <c r="I24" s="285"/>
    </row>
    <row r="25" spans="1:9" x14ac:dyDescent="0.25">
      <c r="A25" s="285"/>
      <c r="B25" s="285"/>
      <c r="C25" s="285"/>
      <c r="D25" s="285"/>
      <c r="E25" s="285"/>
      <c r="F25" s="285"/>
      <c r="G25" s="285"/>
      <c r="H25" s="285"/>
      <c r="I25" s="285"/>
    </row>
    <row r="26" spans="1:9" x14ac:dyDescent="0.25">
      <c r="A26" s="285"/>
      <c r="B26" s="285"/>
      <c r="C26" s="285"/>
      <c r="D26" s="285"/>
      <c r="E26" s="285"/>
      <c r="F26" s="285"/>
      <c r="G26" s="285"/>
      <c r="H26" s="285"/>
      <c r="I26" s="285"/>
    </row>
    <row r="27" spans="1:9" x14ac:dyDescent="0.25">
      <c r="A27" s="285"/>
      <c r="B27" s="285"/>
      <c r="C27" s="285"/>
      <c r="D27" s="285"/>
      <c r="E27" s="285"/>
      <c r="F27" s="285"/>
      <c r="G27" s="285"/>
      <c r="H27" s="285"/>
      <c r="I27" s="285"/>
    </row>
    <row r="28" spans="1:9" x14ac:dyDescent="0.25">
      <c r="A28" s="285"/>
      <c r="B28" s="285"/>
      <c r="C28" s="285"/>
      <c r="D28" s="285"/>
      <c r="E28" s="285"/>
      <c r="F28" s="285"/>
      <c r="G28" s="285"/>
      <c r="H28" s="285"/>
      <c r="I28" s="285"/>
    </row>
    <row r="29" spans="1:9" x14ac:dyDescent="0.25">
      <c r="A29" s="285"/>
      <c r="B29" s="285"/>
      <c r="C29" s="285"/>
      <c r="D29" s="285"/>
      <c r="E29" s="285"/>
      <c r="F29" s="285"/>
      <c r="G29" s="285"/>
      <c r="H29" s="285"/>
      <c r="I29" s="285"/>
    </row>
    <row r="30" spans="1:9" x14ac:dyDescent="0.25">
      <c r="A30" s="285"/>
      <c r="B30" s="285"/>
      <c r="C30" s="285"/>
      <c r="D30" s="285"/>
      <c r="E30" s="285"/>
      <c r="F30" s="285"/>
      <c r="G30" s="285"/>
      <c r="H30" s="285"/>
      <c r="I30" s="285"/>
    </row>
    <row r="31" spans="1:9" x14ac:dyDescent="0.25">
      <c r="A31" s="285"/>
      <c r="B31" s="285"/>
      <c r="C31" s="285"/>
      <c r="D31" s="285"/>
      <c r="E31" s="285"/>
      <c r="F31" s="285"/>
      <c r="G31" s="285"/>
      <c r="H31" s="285"/>
      <c r="I31" s="285"/>
    </row>
    <row r="32" spans="1:9" x14ac:dyDescent="0.25">
      <c r="A32" s="285"/>
      <c r="B32" s="285"/>
      <c r="C32" s="285"/>
      <c r="D32" s="285"/>
      <c r="E32" s="285"/>
      <c r="F32" s="285"/>
      <c r="G32" s="285"/>
      <c r="H32" s="285"/>
      <c r="I32" s="285"/>
    </row>
    <row r="33" spans="1:9" x14ac:dyDescent="0.25">
      <c r="A33" s="285"/>
      <c r="B33" s="285"/>
      <c r="C33" s="285"/>
      <c r="D33" s="285"/>
      <c r="E33" s="285"/>
      <c r="F33" s="285"/>
      <c r="G33" s="285"/>
      <c r="H33" s="285"/>
      <c r="I33" s="285"/>
    </row>
    <row r="34" spans="1:9" x14ac:dyDescent="0.25">
      <c r="A34" s="285"/>
      <c r="B34" s="285"/>
      <c r="C34" s="285"/>
      <c r="D34" s="285"/>
      <c r="E34" s="285"/>
      <c r="F34" s="285"/>
      <c r="G34" s="285"/>
      <c r="H34" s="285"/>
      <c r="I34" s="285"/>
    </row>
    <row r="35" spans="1:9" x14ac:dyDescent="0.25">
      <c r="A35" s="285"/>
      <c r="B35" s="285"/>
      <c r="C35" s="285"/>
      <c r="D35" s="285"/>
      <c r="E35" s="285"/>
      <c r="F35" s="285"/>
      <c r="G35" s="285"/>
      <c r="H35" s="285"/>
      <c r="I35" s="285"/>
    </row>
    <row r="36" spans="1:9" x14ac:dyDescent="0.25">
      <c r="A36" s="285"/>
      <c r="B36" s="285"/>
      <c r="C36" s="285"/>
      <c r="D36" s="285"/>
      <c r="E36" s="285"/>
      <c r="F36" s="285"/>
      <c r="G36" s="285"/>
      <c r="H36" s="285"/>
      <c r="I36" s="285"/>
    </row>
    <row r="37" spans="1:9" x14ac:dyDescent="0.25">
      <c r="A37" s="285"/>
      <c r="B37" s="285"/>
      <c r="C37" s="285"/>
      <c r="D37" s="285"/>
      <c r="E37" s="285"/>
      <c r="F37" s="285"/>
      <c r="G37" s="285"/>
      <c r="H37" s="285"/>
      <c r="I37" s="285"/>
    </row>
    <row r="38" spans="1:9" x14ac:dyDescent="0.25">
      <c r="A38" s="285"/>
      <c r="B38" s="285"/>
      <c r="C38" s="285"/>
      <c r="D38" s="285"/>
      <c r="E38" s="285"/>
      <c r="F38" s="285"/>
      <c r="G38" s="285"/>
      <c r="H38" s="285"/>
      <c r="I38" s="285"/>
    </row>
    <row r="39" spans="1:9" x14ac:dyDescent="0.25">
      <c r="A39" s="285"/>
      <c r="B39" s="285"/>
      <c r="C39" s="285"/>
      <c r="D39" s="285"/>
      <c r="E39" s="285"/>
      <c r="F39" s="285"/>
      <c r="G39" s="285"/>
      <c r="H39" s="285"/>
      <c r="I39" s="285"/>
    </row>
    <row r="40" spans="1:9" ht="162" customHeight="1" x14ac:dyDescent="0.25">
      <c r="A40" s="285"/>
      <c r="B40" s="285"/>
      <c r="C40" s="285"/>
      <c r="D40" s="285"/>
      <c r="E40" s="285"/>
      <c r="F40" s="285"/>
      <c r="G40" s="285"/>
      <c r="H40" s="285"/>
      <c r="I40" s="285"/>
    </row>
    <row r="43" spans="1:9" x14ac:dyDescent="0.25">
      <c r="A43" s="125" t="s">
        <v>535</v>
      </c>
    </row>
    <row r="45" spans="1:9" x14ac:dyDescent="0.25">
      <c r="A45" s="126" t="s">
        <v>536</v>
      </c>
    </row>
    <row r="46" spans="1:9" x14ac:dyDescent="0.25">
      <c r="A46" s="126" t="s">
        <v>573</v>
      </c>
    </row>
    <row r="47" spans="1:9" x14ac:dyDescent="0.25">
      <c r="A47" s="126"/>
    </row>
    <row r="48" spans="1:9" x14ac:dyDescent="0.25">
      <c r="A48" s="126" t="s">
        <v>537</v>
      </c>
    </row>
    <row r="49" spans="1:1" x14ac:dyDescent="0.25">
      <c r="A49" s="126" t="s">
        <v>570</v>
      </c>
    </row>
    <row r="50" spans="1:1" x14ac:dyDescent="0.25">
      <c r="A50" s="126" t="s">
        <v>538</v>
      </c>
    </row>
    <row r="51" spans="1:1" x14ac:dyDescent="0.25">
      <c r="A51" s="126"/>
    </row>
    <row r="52" spans="1:1" x14ac:dyDescent="0.25">
      <c r="A52" s="126" t="s">
        <v>539</v>
      </c>
    </row>
    <row r="53" spans="1:1" x14ac:dyDescent="0.25">
      <c r="A53" s="126" t="s">
        <v>564</v>
      </c>
    </row>
    <row r="54" spans="1:1" x14ac:dyDescent="0.25">
      <c r="A54" s="126" t="s">
        <v>571</v>
      </c>
    </row>
    <row r="55" spans="1:1" x14ac:dyDescent="0.25">
      <c r="A55" s="126"/>
    </row>
    <row r="56" spans="1:1" x14ac:dyDescent="0.25">
      <c r="A56" s="126" t="s">
        <v>540</v>
      </c>
    </row>
    <row r="57" spans="1:1" x14ac:dyDescent="0.25">
      <c r="A57" s="126" t="s">
        <v>574</v>
      </c>
    </row>
    <row r="58" spans="1:1" x14ac:dyDescent="0.25">
      <c r="A58" s="126"/>
    </row>
    <row r="59" spans="1:1" x14ac:dyDescent="0.25">
      <c r="A59" s="126" t="s">
        <v>541</v>
      </c>
    </row>
    <row r="60" spans="1:1" x14ac:dyDescent="0.25">
      <c r="A60" s="126" t="s">
        <v>574</v>
      </c>
    </row>
    <row r="62" spans="1:1" x14ac:dyDescent="0.25">
      <c r="A62" s="126" t="s">
        <v>542</v>
      </c>
    </row>
    <row r="63" spans="1:1" x14ac:dyDescent="0.25">
      <c r="A63" s="126" t="s">
        <v>574</v>
      </c>
    </row>
    <row r="65" spans="1:1" x14ac:dyDescent="0.25">
      <c r="A65" s="126" t="s">
        <v>543</v>
      </c>
    </row>
    <row r="66" spans="1:1" x14ac:dyDescent="0.25">
      <c r="A66" s="126" t="s">
        <v>572</v>
      </c>
    </row>
    <row r="67" spans="1:1" x14ac:dyDescent="0.25">
      <c r="A67" s="126" t="s">
        <v>544</v>
      </c>
    </row>
    <row r="68" spans="1:1" x14ac:dyDescent="0.25">
      <c r="A68" s="126"/>
    </row>
    <row r="69" spans="1:1" x14ac:dyDescent="0.25">
      <c r="A69" s="126" t="s">
        <v>545</v>
      </c>
    </row>
    <row r="70" spans="1:1" x14ac:dyDescent="0.25">
      <c r="A70" s="126" t="s">
        <v>574</v>
      </c>
    </row>
    <row r="72" spans="1:1" x14ac:dyDescent="0.25">
      <c r="A72" t="s">
        <v>546</v>
      </c>
    </row>
    <row r="73" spans="1:1" x14ac:dyDescent="0.25">
      <c r="A73" s="126" t="s">
        <v>573</v>
      </c>
    </row>
    <row r="74" spans="1:1" x14ac:dyDescent="0.25">
      <c r="A74" s="126"/>
    </row>
    <row r="75" spans="1:1" x14ac:dyDescent="0.25">
      <c r="A75" t="s">
        <v>547</v>
      </c>
    </row>
    <row r="76" spans="1:1" x14ac:dyDescent="0.25">
      <c r="A76" s="126" t="s">
        <v>574</v>
      </c>
    </row>
    <row r="78" spans="1:1" x14ac:dyDescent="0.25">
      <c r="A78" t="s">
        <v>548</v>
      </c>
    </row>
    <row r="79" spans="1:1" x14ac:dyDescent="0.25">
      <c r="A79" s="126" t="s">
        <v>574</v>
      </c>
    </row>
    <row r="81" spans="1:1" x14ac:dyDescent="0.25">
      <c r="A81" t="s">
        <v>549</v>
      </c>
    </row>
    <row r="82" spans="1:1" x14ac:dyDescent="0.25">
      <c r="A82" s="126" t="s">
        <v>574</v>
      </c>
    </row>
    <row r="84" spans="1:1" x14ac:dyDescent="0.25">
      <c r="A84" t="s">
        <v>550</v>
      </c>
    </row>
    <row r="85" spans="1:1" x14ac:dyDescent="0.25">
      <c r="A85" s="126" t="s">
        <v>574</v>
      </c>
    </row>
    <row r="87" spans="1:1" x14ac:dyDescent="0.25">
      <c r="A87" t="s">
        <v>551</v>
      </c>
    </row>
    <row r="88" spans="1:1" x14ac:dyDescent="0.25">
      <c r="A88" s="126" t="s">
        <v>574</v>
      </c>
    </row>
    <row r="90" spans="1:1" x14ac:dyDescent="0.25">
      <c r="A90" t="s">
        <v>552</v>
      </c>
    </row>
    <row r="91" spans="1:1" x14ac:dyDescent="0.25">
      <c r="A91" s="126" t="s">
        <v>574</v>
      </c>
    </row>
    <row r="93" spans="1:1" x14ac:dyDescent="0.25">
      <c r="A93" t="s">
        <v>553</v>
      </c>
    </row>
    <row r="94" spans="1:1" x14ac:dyDescent="0.25">
      <c r="A94" s="127" t="s">
        <v>554</v>
      </c>
    </row>
    <row r="96" spans="1:1" x14ac:dyDescent="0.25">
      <c r="A96" t="s">
        <v>555</v>
      </c>
    </row>
    <row r="97" spans="1:1" x14ac:dyDescent="0.25">
      <c r="A97" s="126" t="s">
        <v>556</v>
      </c>
    </row>
    <row r="99" spans="1:1" x14ac:dyDescent="0.25">
      <c r="A99" t="s">
        <v>557</v>
      </c>
    </row>
    <row r="100" spans="1:1" x14ac:dyDescent="0.25">
      <c r="A100" s="126" t="s">
        <v>574</v>
      </c>
    </row>
    <row r="102" spans="1:1" x14ac:dyDescent="0.25">
      <c r="A102" t="s">
        <v>558</v>
      </c>
    </row>
    <row r="103" spans="1:1" x14ac:dyDescent="0.25">
      <c r="A103" s="126" t="s">
        <v>559</v>
      </c>
    </row>
    <row r="105" spans="1:1" x14ac:dyDescent="0.25">
      <c r="A105" t="s">
        <v>560</v>
      </c>
    </row>
    <row r="106" spans="1:1" x14ac:dyDescent="0.25">
      <c r="A106" s="126" t="s">
        <v>575</v>
      </c>
    </row>
    <row r="108" spans="1:1" x14ac:dyDescent="0.25">
      <c r="A108" t="s">
        <v>561</v>
      </c>
    </row>
    <row r="109" spans="1:1" x14ac:dyDescent="0.25">
      <c r="A109" s="126" t="s">
        <v>562</v>
      </c>
    </row>
    <row r="111" spans="1:1" x14ac:dyDescent="0.25">
      <c r="A111" t="s">
        <v>563</v>
      </c>
    </row>
    <row r="112" spans="1:1" x14ac:dyDescent="0.25">
      <c r="A112" s="126" t="s">
        <v>574</v>
      </c>
    </row>
  </sheetData>
  <mergeCells count="1">
    <mergeCell ref="A1:I40"/>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Ivana Golec Plantak</cp:lastModifiedBy>
  <cp:lastPrinted>2015-04-30T06:30:17Z</cp:lastPrinted>
  <dcterms:created xsi:type="dcterms:W3CDTF">2008-10-17T11:51:54Z</dcterms:created>
  <dcterms:modified xsi:type="dcterms:W3CDTF">2022-10-24T08:35:49Z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