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19\12\GFI OBJAVA 3004\"/>
    </mc:Choice>
  </mc:AlternateContent>
  <xr:revisionPtr revIDLastSave="0" documentId="13_ncr:1_{9F580112-1FE5-4A94-BE32-1A1A9C3B791A}" xr6:coauthVersionLast="45" xr6:coauthVersionMax="45"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20" l="1"/>
  <c r="I32" i="20"/>
  <c r="I31" i="20"/>
  <c r="I30" i="20"/>
  <c r="I29" i="20"/>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13" i="19" l="1"/>
  <c r="H60" i="19" s="1"/>
  <c r="H75" i="18"/>
  <c r="H131" i="18" s="1"/>
  <c r="H59" i="19"/>
  <c r="U31" i="22"/>
  <c r="U32" i="22" s="1"/>
  <c r="U61" i="22"/>
  <c r="I44" i="18"/>
  <c r="I59" i="19"/>
  <c r="U33" i="22"/>
  <c r="H9" i="18"/>
  <c r="I75" i="18"/>
  <c r="I131" i="18" s="1"/>
  <c r="I13" i="19"/>
  <c r="I60" i="19" s="1"/>
  <c r="H55" i="20"/>
  <c r="H34" i="21"/>
  <c r="H47" i="21"/>
  <c r="H49" i="21" s="1"/>
  <c r="H51" i="21" s="1"/>
  <c r="U10" i="22"/>
  <c r="U29" i="22" s="1"/>
  <c r="I9" i="18"/>
  <c r="H44" i="18"/>
  <c r="I24" i="20"/>
  <c r="I27" i="20" s="1"/>
  <c r="I42" i="20"/>
  <c r="I55" i="20"/>
  <c r="I34" i="21"/>
  <c r="I47" i="21"/>
  <c r="H24" i="20"/>
  <c r="H27" i="20" s="1"/>
  <c r="H42" i="20"/>
  <c r="W11" i="22"/>
  <c r="W59" i="22"/>
  <c r="W7" i="22"/>
  <c r="W10" i="22" s="1"/>
  <c r="W12" i="22"/>
  <c r="W31" i="22" s="1"/>
  <c r="W39" i="22"/>
  <c r="W49" i="22"/>
  <c r="W61" i="22" s="1"/>
  <c r="U59" i="22"/>
  <c r="U60" i="22" s="1"/>
  <c r="W21" i="22"/>
  <c r="W33" i="22" s="1"/>
  <c r="H62" i="19" l="1"/>
  <c r="H61" i="19"/>
  <c r="H67" i="19" s="1"/>
  <c r="S38" i="22"/>
  <c r="S57" i="22" s="1"/>
  <c r="U35" i="22"/>
  <c r="H63" i="19"/>
  <c r="I63" i="19"/>
  <c r="W60" i="22"/>
  <c r="I62" i="19"/>
  <c r="I57" i="20"/>
  <c r="I59" i="20" s="1"/>
  <c r="I61" i="19"/>
  <c r="I66" i="19" s="1"/>
  <c r="I49" i="21"/>
  <c r="I51" i="21" s="1"/>
  <c r="I72" i="18"/>
  <c r="H57" i="20"/>
  <c r="H59" i="20" s="1"/>
  <c r="H72" i="18"/>
  <c r="W29" i="22"/>
  <c r="W32" i="22"/>
  <c r="H66" i="19" l="1"/>
  <c r="H65" i="19"/>
  <c r="W35" i="22"/>
  <c r="W38" i="22" s="1"/>
  <c r="W57" i="22" s="1"/>
  <c r="U38" i="22"/>
  <c r="U57" i="22" s="1"/>
  <c r="I65" i="19"/>
  <c r="I67" i="19"/>
</calcChain>
</file>

<file path=xl/sharedStrings.xml><?xml version="1.0" encoding="utf-8"?>
<sst xmlns="http://schemas.openxmlformats.org/spreadsheetml/2006/main" count="513" uniqueCount="509">
  <si>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</si>
  <si>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</si>
  <si>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</si>
  <si>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</si>
  <si>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</si>
  <si>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</si>
  <si>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</si>
  <si>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</si>
  <si>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</si>
  <si>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</si>
  <si>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</si>
  <si>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</si>
  <si>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</si>
  <si>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</si>
  <si>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</si>
  <si>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</si>
  <si>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</si>
  <si>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</si>
  <si>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</si>
  <si>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</si>
  <si>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</si>
  <si>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</si>
  <si>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</si>
  <si>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</si>
  <si>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</si>
  <si>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</si>
  <si>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</si>
  <si>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</si>
  <si>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</si>
  <si>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</si>
  <si>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</si>
  <si>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</si>
  <si>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</si>
  <si>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</si>
  <si>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</si>
  <si>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</si>
  <si>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</si>
  <si>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</si>
  <si>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</si>
  <si>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</si>
  <si>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</si>
  <si>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</si>
  <si>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</si>
  <si>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</si>
  <si>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</si>
  <si>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</si>
  <si>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</si>
  <si>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</si>
  <si>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</si>
  <si>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</si>
  <si>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</si>
  <si>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</si>
  <si>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</si>
  <si>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</si>
  <si>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</si>
  <si>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</si>
  <si>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</si>
  <si>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</si>
  <si>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</si>
  <si>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</si>
  <si>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</si>
  <si>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</si>
  <si>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</si>
  <si>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</si>
  <si>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</si>
  <si>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</si>
  <si>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</si>
  <si>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</si>
  <si>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</si>
  <si>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</si>
  <si>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</si>
  <si>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</si>
  <si>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</si>
  <si>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</si>
  <si>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</si>
  <si>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</si>
  <si>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</si>
  <si>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</si>
  <si>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</si>
  <si>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</si>
  <si>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</si>
  <si>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</si>
  <si>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</si>
  <si>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</si>
  <si>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</si>
  <si>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</si>
  <si>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</si>
  <si>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</si>
  <si>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</si>
  <si>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</si>
  <si>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</si>
  <si>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</si>
  <si>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</si>
  <si>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</si>
  <si>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</si>
  <si>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</si>
  <si>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</si>
  <si>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</si>
  <si>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</si>
  <si>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</si>
  <si>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</si>
  <si>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</si>
  <si>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</si>
  <si>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</si>
  <si>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</si>
  <si>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</si>
  <si>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</si>
  <si>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</si>
  <si>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</si>
  <si>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</si>
  <si>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</si>
  <si>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</si>
  <si>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</si>
  <si>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</si>
  <si>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</si>
  <si>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</si>
  <si>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</si>
  <si>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</si>
  <si>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</si>
  <si>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</si>
  <si>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</si>
  <si>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</si>
  <si>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</si>
  <si>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</si>
  <si>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</si>
  <si>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</si>
  <si>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</si>
  <si>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</si>
  <si>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</si>
  <si>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</si>
  <si>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</si>
  <si>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</si>
  <si>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</si>
  <si>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</si>
  <si>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</si>
  <si>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</si>
  <si>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</si>
  <si>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</si>
  <si>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</si>
  <si>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</si>
  <si>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</si>
  <si>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</si>
  <si>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</si>
  <si>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</si>
  <si>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</si>
  <si>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</si>
  <si>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</si>
  <si>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</si>
  <si>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</si>
  <si>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</si>
  <si>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</si>
  <si>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</si>
  <si>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</si>
  <si>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</si>
  <si>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</si>
  <si>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</si>
  <si>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</si>
  <si>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</si>
  <si>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</si>
  <si>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</si>
  <si>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</si>
  <si>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</si>
  <si>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</si>
  <si>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</si>
  <si>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</si>
  <si>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</si>
  <si>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</si>
  <si>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</si>
  <si>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</si>
  <si>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</si>
  <si>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</si>
  <si>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</si>
  <si>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</si>
  <si>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</si>
  <si>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</si>
  <si>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</si>
  <si>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</si>
  <si>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</si>
  <si>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</si>
  <si>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</si>
  <si>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</si>
  <si>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</si>
  <si>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</si>
  <si>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</si>
  <si>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</si>
  <si>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</si>
  <si>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</si>
  <si>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</si>
  <si>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</si>
  <si>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</si>
  <si>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</si>
  <si>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</si>
  <si>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</si>
  <si>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</si>
  <si>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</si>
  <si>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</si>
  <si>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</si>
  <si>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</si>
  <si>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</si>
  <si>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</si>
  <si>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</si>
  <si>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</si>
  <si>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</si>
  <si>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</si>
  <si>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</si>
  <si>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</si>
  <si>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</si>
  <si>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</si>
  <si>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</si>
  <si>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</si>
  <si>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</si>
  <si>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</si>
  <si>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</si>
  <si>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</si>
  <si>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</si>
  <si>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</si>
  <si>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</si>
  <si>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</si>
  <si>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</si>
  <si>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</si>
  <si>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</si>
  <si>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</si>
  <si>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</si>
  <si>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</si>
  <si>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</si>
  <si>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</si>
  <si>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</si>
  <si>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</si>
  <si>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</si>
  <si>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</si>
  <si>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</si>
  <si>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</si>
  <si>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</si>
  <si>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</si>
  <si>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</si>
  <si>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</si>
  <si>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</si>
  <si>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</si>
  <si>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</si>
  <si>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</si>
  <si>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</si>
  <si>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</si>
  <si>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</si>
  <si>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</si>
  <si>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</si>
  <si>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</si>
  <si>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</si>
  <si>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</si>
  <si>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</si>
  <si>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</si>
  <si>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</si>
  <si>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</si>
  <si>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</si>
  <si>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</si>
  <si>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</si>
  <si>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</si>
  <si>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</si>
  <si>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</si>
  <si>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</si>
  <si>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</si>
  <si>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</si>
  <si>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</si>
  <si>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</si>
  <si>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</si>
  <si>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</si>
  <si>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</si>
  <si>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</si>
  <si>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</si>
  <si>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</si>
  <si>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</si>
  <si>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</si>
  <si>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</si>
  <si>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</si>
  <si>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</si>
  <si>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</si>
  <si>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</si>
  <si>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</si>
  <si>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</si>
  <si>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</si>
  <si>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</si>
  <si>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</si>
  <si>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</si>
  <si>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</si>
  <si>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</si>
  <si>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</si>
  <si>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</si>
  <si>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</si>
  <si>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</si>
  <si>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</si>
  <si>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</si>
  <si>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</si>
  <si>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</si>
  <si>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</si>
  <si>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</si>
  <si>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</si>
  <si>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</si>
  <si>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</si>
  <si>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</si>
  <si>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</si>
  <si>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</si>
  <si>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</si>
  <si>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</si>
  <si>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</si>
  <si>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</si>
  <si>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</si>
  <si>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</si>
  <si>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</si>
  <si>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</si>
  <si>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</si>
  <si>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</si>
  <si>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</si>
  <si>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</si>
  <si>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</si>
  <si>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</si>
  <si>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</si>
  <si>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</si>
  <si>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</si>
  <si>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</si>
  <si>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</si>
  <si>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</si>
  <si>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</si>
  <si>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</si>
  <si>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</si>
  <si>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</si>
  <si>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</si>
  <si>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</si>
  <si>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</si>
  <si>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</si>
  <si>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</si>
  <si>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</si>
  <si>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</si>
  <si>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</si>
  <si>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</si>
  <si>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</si>
  <si>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</si>
  <si>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</si>
  <si>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</si>
  <si>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</si>
  <si>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</si>
  <si>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</si>
  <si>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</si>
  <si>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</si>
  <si>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</si>
  <si>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</si>
  <si>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</si>
  <si>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</si>
  <si>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</si>
  <si>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</si>
  <si>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</si>
  <si>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</si>
  <si>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</si>
  <si>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</si>
  <si>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</si>
  <si>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</si>
  <si>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</si>
  <si>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</si>
  <si>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</si>
  <si>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</si>
  <si>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</si>
  <si>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</si>
  <si>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</si>
  <si>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</si>
  <si>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</si>
  <si>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</si>
  <si>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</si>
  <si>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</si>
  <si>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</si>
  <si>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</si>
  <si>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</si>
  <si>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</si>
  <si>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</si>
  <si>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</si>
  <si>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</si>
  <si>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</si>
  <si>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</si>
  <si>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</si>
  <si>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</si>
  <si>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</si>
  <si>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</si>
  <si>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</si>
  <si>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</si>
  <si>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</si>
  <si>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</si>
  <si>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</si>
  <si>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</si>
  <si>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</si>
  <si>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</si>
  <si>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</si>
  <si>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</si>
  <si>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</si>
  <si>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</si>
  <si>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</si>
  <si>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</si>
  <si>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</si>
  <si>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</si>
  <si>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</si>
  <si>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</si>
  <si>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</si>
  <si>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</si>
  <si>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</si>
  <si>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</si>
  <si>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</si>
  <si>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</si>
  <si>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</si>
  <si>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</si>
  <si>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</si>
  <si>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</si>
  <si>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</si>
  <si>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</si>
  <si>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</si>
  <si>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</si>
  <si>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</si>
  <si>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</si>
  <si>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</si>
  <si>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</si>
  <si>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</si>
  <si>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</si>
  <si>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</si>
  <si>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</si>
  <si>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</si>
  <si>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</si>
  <si>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</si>
  <si>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</si>
  <si>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</si>
  <si>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</si>
  <si>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</si>
  <si>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</si>
  <si>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</si>
  <si>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</si>
  <si>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</si>
  <si>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</si>
  <si>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</si>
  <si>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</si>
  <si>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</si>
  <si>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</si>
  <si>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</si>
  <si>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</si>
  <si>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</si>
  <si>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</si>
  <si>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</si>
  <si>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</si>
  <si>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</si>
  <si>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</si>
  <si>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</si>
  <si>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</si>
  <si>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</si>
  <si>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</si>
  <si>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</si>
  <si>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</si>
  <si>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</si>
  <si>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</si>
  <si>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</si>
  <si>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</si>
  <si>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</si>
  <si>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</si>
  <si>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</si>
  <si>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</si>
  <si>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</si>
  <si>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</si>
  <si>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</si>
  <si>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</si>
  <si>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</si>
  <si>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</si>
  <si>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</si>
  <si>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</si>
  <si>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</si>
  <si>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</si>
  <si>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</si>
  <si>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</si>
  <si>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</si>
  <si>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</si>
  <si>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</si>
  <si>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</si>
  <si>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</si>
  <si>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</si>
  <si>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</si>
  <si>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</si>
  <si>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</si>
  <si>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</si>
  <si>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</si>
  <si>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</si>
  <si>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</si>
  <si>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</si>
  <si>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</si>
  <si>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</si>
  <si>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03275531</t>
  </si>
  <si>
    <t>HR</t>
  </si>
  <si>
    <t>080010093</t>
  </si>
  <si>
    <t>47911242222</t>
  </si>
  <si>
    <t>74780000W0KHNRDW7I05</t>
  </si>
  <si>
    <t>1216</t>
  </si>
  <si>
    <t>Dalekovod d.d.</t>
  </si>
  <si>
    <t>Zagreb</t>
  </si>
  <si>
    <t>Marijana Čavića 4</t>
  </si>
  <si>
    <t>dalekovod@dalekovod.hr</t>
  </si>
  <si>
    <t>www.dalekovod.hr</t>
  </si>
  <si>
    <t>KN</t>
  </si>
  <si>
    <t>RD</t>
  </si>
  <si>
    <t>No</t>
  </si>
  <si>
    <t>+38512411111</t>
  </si>
  <si>
    <t>KPMG Croatia d.o.o. za reviziju</t>
  </si>
  <si>
    <t>Igor Gošek</t>
  </si>
  <si>
    <t>Submitter: Dalekovod d.d.</t>
  </si>
  <si>
    <t>balance as at 31 December 2019</t>
  </si>
  <si>
    <t>for the period  01.01.2019 to 31.12.2019</t>
  </si>
  <si>
    <t>for the period 01.01.2019 to 31.12.2019</t>
  </si>
  <si>
    <r>
      <t xml:space="preserve">                   NOTES TO THE ANNUAL FINANCIAL STATEMENTS (GFI)
Name of issuer:  Dalekovod d.d.
OIB: 47911242222
Reporting period: Year 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r>
      <rPr>
        <i/>
        <sz val="10"/>
        <rFont val="Arial"/>
        <family val="2"/>
        <charset val="238"/>
      </rPr>
      <t xml:space="preserve">The notes to the financial statements, together with the auditor's opinion, are attached to the Annual Report, which can be find on the Company's website.
The differences, that arise due to the different classification of items IFRS compared to the GFI, are presented below.
</t>
    </r>
  </si>
  <si>
    <t>Đuro Tatalović</t>
  </si>
  <si>
    <t>djuro.tatalovic@dalekovod.hr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</si>
</sst>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i/>
      <sz val="1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8" borderId="44" xfId="0" applyNumberFormat="1" applyFont="1" applyFill="1" applyBorder="1" applyAlignment="1" applyProtection="1">
      <alignment horizontal="center" vertical="center"/>
    </xf>
    <xf numFmtId="165" fontId="15"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4" fillId="9" borderId="47" xfId="0" applyFont="1" applyFill="1" applyBorder="1"/>
    <xf numFmtId="0" fontId="24" fillId="9" borderId="48" xfId="0" applyFont="1" applyFill="1" applyBorder="1" applyAlignment="1">
      <alignment wrapText="1"/>
    </xf>
    <xf numFmtId="0" fontId="24"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4"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8" borderId="15" xfId="0" applyNumberFormat="1" applyFont="1" applyFill="1" applyBorder="1" applyAlignment="1" applyProtection="1">
      <alignment vertical="center"/>
    </xf>
    <xf numFmtId="3" fontId="14" fillId="8"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4" fillId="8" borderId="14" xfId="0" applyNumberFormat="1" applyFont="1" applyFill="1" applyBorder="1" applyAlignment="1" applyProtection="1">
      <alignment horizontal="right" vertical="center" shrinkToFit="1"/>
    </xf>
    <xf numFmtId="3" fontId="14" fillId="8" borderId="16"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8" borderId="44" xfId="0" applyNumberFormat="1" applyFont="1" applyFill="1" applyBorder="1" applyAlignment="1" applyProtection="1">
      <alignment vertical="center" shrinkToFit="1"/>
    </xf>
    <xf numFmtId="3" fontId="19"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4" fillId="9" borderId="0" xfId="0" applyFont="1" applyFill="1" applyBorder="1"/>
    <xf numFmtId="0" fontId="3" fillId="10" borderId="4" xfId="0" applyFont="1" applyFill="1" applyBorder="1" applyAlignment="1" applyProtection="1">
      <alignment horizontal="center" vertical="center"/>
      <protection locked="0"/>
    </xf>
    <xf numFmtId="0" fontId="24" fillId="9" borderId="47" xfId="0" applyFont="1" applyFill="1" applyBorder="1" applyAlignment="1">
      <alignment wrapText="1"/>
    </xf>
    <xf numFmtId="0" fontId="24" fillId="9" borderId="0" xfId="0" applyFont="1" applyFill="1" applyBorder="1" applyAlignment="1">
      <alignment wrapText="1"/>
    </xf>
    <xf numFmtId="0" fontId="23" fillId="9" borderId="47"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5" fillId="9" borderId="0" xfId="0" applyFont="1" applyFill="1" applyBorder="1" applyAlignment="1">
      <alignment vertical="center"/>
    </xf>
    <xf numFmtId="0" fontId="24" fillId="9" borderId="0" xfId="0" applyFont="1" applyFill="1" applyBorder="1" applyAlignment="1">
      <alignment vertical="center"/>
    </xf>
    <xf numFmtId="0" fontId="24" fillId="9" borderId="48" xfId="0" applyFont="1" applyFill="1" applyBorder="1" applyAlignment="1">
      <alignment vertical="center"/>
    </xf>
    <xf numFmtId="0" fontId="4" fillId="9" borderId="0" xfId="0" applyFont="1" applyFill="1" applyBorder="1" applyAlignment="1">
      <alignment horizontal="center" vertical="center"/>
    </xf>
    <xf numFmtId="0" fontId="25" fillId="9" borderId="48" xfId="0" applyFont="1" applyFill="1" applyBorder="1" applyAlignment="1">
      <alignment vertical="center"/>
    </xf>
    <xf numFmtId="0" fontId="24" fillId="9" borderId="0" xfId="0" applyFont="1" applyFill="1" applyBorder="1" applyAlignment="1">
      <alignment vertical="top" wrapText="1"/>
    </xf>
    <xf numFmtId="0" fontId="24" fillId="9" borderId="0" xfId="0" applyFont="1" applyFill="1" applyBorder="1" applyAlignment="1">
      <alignment vertical="top"/>
    </xf>
    <xf numFmtId="0" fontId="4" fillId="9" borderId="0" xfId="0" applyFont="1" applyFill="1" applyBorder="1" applyAlignment="1">
      <alignment horizontal="right" vertical="center" wrapText="1"/>
    </xf>
    <xf numFmtId="0" fontId="26"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27" fillId="9" borderId="0" xfId="0" applyFont="1" applyFill="1" applyBorder="1" applyAlignment="1"/>
    <xf numFmtId="0" fontId="28" fillId="9" borderId="0" xfId="0" applyFont="1" applyFill="1" applyBorder="1" applyAlignment="1">
      <alignment vertical="center"/>
    </xf>
    <xf numFmtId="0" fontId="29" fillId="9" borderId="48" xfId="0" applyFont="1" applyFill="1" applyBorder="1" applyAlignment="1">
      <alignment vertical="center"/>
    </xf>
    <xf numFmtId="0" fontId="31" fillId="9" borderId="0" xfId="0" applyFont="1" applyFill="1" applyBorder="1" applyAlignment="1">
      <alignment vertical="center"/>
    </xf>
    <xf numFmtId="0" fontId="32" fillId="9" borderId="0" xfId="0" applyFont="1" applyFill="1" applyBorder="1" applyAlignment="1">
      <alignment vertical="center"/>
    </xf>
    <xf numFmtId="0" fontId="30" fillId="9" borderId="48" xfId="0" applyFont="1" applyFill="1" applyBorder="1" applyAlignment="1">
      <alignment vertical="center"/>
    </xf>
    <xf numFmtId="0" fontId="27"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3" fontId="14" fillId="8" borderId="15" xfId="0" applyNumberFormat="1" applyFont="1" applyFill="1" applyBorder="1" applyAlignment="1" applyProtection="1">
      <alignment horizontal="right" vertical="center" shrinkToFit="1"/>
      <protection locked="0"/>
    </xf>
    <xf numFmtId="3" fontId="14" fillId="8" borderId="16" xfId="0" applyNumberFormat="1" applyFont="1" applyFill="1" applyBorder="1" applyAlignment="1" applyProtection="1">
      <alignment horizontal="right" vertical="center" shrinkToFit="1"/>
      <protection locked="0"/>
    </xf>
    <xf numFmtId="0" fontId="24" fillId="9" borderId="0" xfId="0" applyFont="1" applyFill="1" applyBorder="1" applyAlignment="1">
      <alignment vertical="top"/>
    </xf>
    <xf numFmtId="0" fontId="24" fillId="9" borderId="0" xfId="0" applyFont="1" applyFill="1" applyBorder="1"/>
    <xf numFmtId="0" fontId="4" fillId="9" borderId="1" xfId="0" applyFont="1" applyFill="1" applyBorder="1" applyAlignment="1">
      <alignment horizontal="left" vertical="center" wrapText="1"/>
    </xf>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4" fillId="9" borderId="47" xfId="0" applyFont="1" applyFill="1" applyBorder="1" applyAlignment="1">
      <alignment horizontal="center" vertical="center"/>
    </xf>
    <xf numFmtId="0" fontId="4" fillId="9" borderId="0" xfId="0" applyFont="1" applyFill="1" applyBorder="1" applyAlignment="1">
      <alignment horizontal="center" vertical="center"/>
    </xf>
    <xf numFmtId="0" fontId="24" fillId="9" borderId="0" xfId="0" applyFont="1" applyFill="1" applyBorder="1" applyProtection="1">
      <protection locked="0"/>
    </xf>
    <xf numFmtId="0" fontId="24" fillId="9" borderId="0" xfId="0" applyFont="1" applyFill="1" applyBorder="1" applyAlignment="1">
      <alignment vertical="top"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0" fontId="25" fillId="9" borderId="0" xfId="0" applyFont="1" applyFill="1" applyBorder="1" applyAlignment="1">
      <alignment vertical="center"/>
    </xf>
    <xf numFmtId="0" fontId="30" fillId="9" borderId="0" xfId="0" applyFont="1" applyFill="1" applyBorder="1" applyAlignment="1">
      <alignment vertical="center"/>
    </xf>
    <xf numFmtId="0" fontId="30" fillId="9" borderId="48" xfId="0" applyFont="1" applyFill="1" applyBorder="1" applyAlignment="1">
      <alignment vertical="center"/>
    </xf>
    <xf numFmtId="0" fontId="4" fillId="9" borderId="0" xfId="0" applyFont="1" applyFill="1" applyBorder="1" applyAlignment="1">
      <alignment vertical="center"/>
    </xf>
    <xf numFmtId="0" fontId="24" fillId="10" borderId="3" xfId="0" applyFont="1" applyFill="1" applyBorder="1" applyProtection="1">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24" fillId="9" borderId="0" xfId="0" applyFont="1" applyFill="1" applyBorder="1" applyAlignment="1">
      <alignment vertical="center"/>
    </xf>
    <xf numFmtId="0" fontId="24" fillId="9" borderId="48" xfId="0" applyFont="1" applyFill="1" applyBorder="1" applyAlignment="1">
      <alignment vertical="center"/>
    </xf>
    <xf numFmtId="0" fontId="4" fillId="9" borderId="48" xfId="0" applyFont="1" applyFill="1" applyBorder="1" applyAlignment="1">
      <alignment horizontal="right" vertical="center" wrapText="1"/>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horizontal="left" vertical="center"/>
      <protection locked="0"/>
    </xf>
    <xf numFmtId="0" fontId="3" fillId="10" borderId="4" xfId="0" applyFont="1" applyFill="1" applyBorder="1" applyAlignment="1" applyProtection="1">
      <alignment horizontal="left" vertical="center"/>
      <protection locked="0"/>
    </xf>
    <xf numFmtId="0" fontId="25" fillId="9" borderId="47" xfId="0" applyFont="1" applyFill="1" applyBorder="1" applyAlignment="1">
      <alignment vertical="center"/>
    </xf>
    <xf numFmtId="0" fontId="24" fillId="9" borderId="47" xfId="0" applyFont="1" applyFill="1" applyBorder="1" applyAlignment="1">
      <alignment wrapText="1"/>
    </xf>
    <xf numFmtId="0" fontId="24" fillId="9" borderId="0" xfId="0" applyFont="1" applyFill="1" applyBorder="1" applyAlignment="1">
      <alignment wrapText="1"/>
    </xf>
    <xf numFmtId="0" fontId="20" fillId="9" borderId="31" xfId="0" applyFont="1" applyFill="1" applyBorder="1" applyAlignment="1">
      <alignment vertical="center"/>
    </xf>
    <xf numFmtId="0" fontId="20" fillId="9" borderId="1" xfId="0" applyFont="1" applyFill="1" applyBorder="1" applyAlignment="1">
      <alignment vertical="center"/>
    </xf>
    <xf numFmtId="0" fontId="23" fillId="9" borderId="47"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9" borderId="0" xfId="0" applyFont="1" applyFill="1" applyBorder="1" applyAlignment="1">
      <alignment vertical="center" wrapText="1"/>
    </xf>
    <xf numFmtId="0" fontId="22" fillId="9" borderId="47"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4" fillId="9" borderId="6" xfId="0" applyFont="1" applyFill="1" applyBorder="1" applyAlignment="1">
      <alignment horizontal="left" vertical="center" wrapText="1"/>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48" xfId="0" applyFont="1" applyFill="1" applyBorder="1" applyAlignment="1">
      <alignment horizontal="center" vertical="center"/>
    </xf>
    <xf numFmtId="0" fontId="24" fillId="10" borderId="3" xfId="0" applyFont="1" applyFill="1" applyBorder="1" applyAlignment="1" applyProtection="1">
      <alignment vertical="center"/>
      <protection locked="0"/>
    </xf>
    <xf numFmtId="0" fontId="24" fillId="10" borderId="2" xfId="0" applyFont="1" applyFill="1" applyBorder="1" applyAlignment="1" applyProtection="1">
      <alignment vertical="center"/>
      <protection locked="0"/>
    </xf>
    <xf numFmtId="0" fontId="24" fillId="10" borderId="4" xfId="0" applyFont="1"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3" fillId="8"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8" borderId="25" xfId="0" applyFont="1" applyFill="1" applyBorder="1" applyAlignment="1" applyProtection="1">
      <alignment horizontal="left" vertical="center" wrapText="1"/>
    </xf>
    <xf numFmtId="0" fontId="13" fillId="8" borderId="26" xfId="0" applyFont="1" applyFill="1" applyBorder="1" applyAlignment="1" applyProtection="1">
      <alignment horizontal="left" vertical="center" wrapText="1"/>
    </xf>
    <xf numFmtId="0" fontId="13" fillId="8"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8" borderId="16" xfId="0" applyFont="1" applyFill="1" applyBorder="1" applyAlignment="1" applyProtection="1">
      <alignment horizontal="left" vertical="center" wrapText="1" indent="1"/>
    </xf>
    <xf numFmtId="0" fontId="13" fillId="8" borderId="14"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11" fillId="8"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8"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5" borderId="43" xfId="0" applyFont="1" applyFill="1" applyBorder="1" applyAlignment="1" applyProtection="1">
      <alignment horizontal="left" vertical="center"/>
    </xf>
    <xf numFmtId="0" fontId="18" fillId="5"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8" borderId="45" xfId="0" applyFont="1" applyFill="1" applyBorder="1" applyAlignment="1" applyProtection="1">
      <alignment horizontal="left" vertical="center" wrapText="1"/>
    </xf>
    <xf numFmtId="0" fontId="16"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8" borderId="44" xfId="0" applyFont="1" applyFill="1" applyBorder="1" applyAlignment="1" applyProtection="1">
      <alignment horizontal="left" vertical="center" wrapText="1"/>
    </xf>
    <xf numFmtId="0" fontId="16" fillId="8"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3" fontId="4" fillId="0" borderId="15" xfId="4" applyNumberFormat="1" applyFont="1" applyBorder="1" applyAlignment="1" applyProtection="1">
      <alignment horizontal="right" vertical="center" wrapText="1"/>
      <protection locked="0"/>
    </xf>
  </cellXfs>
  <cellStyles count="5">
    <cellStyle name="Hyperlink 2" xfId="2" xr:uid="{00000000-0005-0000-0000-000000000000}"/>
    <cellStyle name="Normal" xfId="0" builtinId="0"/>
    <cellStyle name="Normal 10 2 3" xfId="4" xr:uid="{B9B7AF0D-92C5-4F99-B997-88714885B078}"/>
    <cellStyle name="Normal 2" xfId="3" xr:uid="{00000000-0005-0000-0000-000002000000}"/>
    <cellStyle name="Style 1" xfId="1" xr:uid="{00000000-0005-0000-0000-000003000000}"/>
  </cellStyles>
  <dxfs count="3">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89</xdr:row>
      <xdr:rowOff>135255</xdr:rowOff>
    </xdr:from>
    <xdr:to>
      <xdr:col>7</xdr:col>
      <xdr:colOff>188053</xdr:colOff>
      <xdr:row>106</xdr:row>
      <xdr:rowOff>77748</xdr:rowOff>
    </xdr:to>
    <xdr:pic>
      <xdr:nvPicPr>
        <xdr:cNvPr id="5" name="Picture 4">
          <a:extLst>
            <a:ext uri="{FF2B5EF4-FFF2-40B4-BE49-F238E27FC236}">
              <a16:creationId xmlns:a16="http://schemas.microsoft.com/office/drawing/2014/main" id="{A21691BC-D1A6-49A9-84B6-B8533122E6DA}"/>
            </a:ext>
          </a:extLst>
        </xdr:cNvPr>
        <xdr:cNvPicPr>
          <a:picLocks noChangeAspect="1"/>
        </xdr:cNvPicPr>
      </xdr:nvPicPr>
      <xdr:blipFill>
        <a:blip xmlns:r="http://schemas.openxmlformats.org/officeDocument/2006/relationships" r:embed="rId1"/>
        <a:stretch>
          <a:fillRect/>
        </a:stretch>
      </xdr:blipFill>
      <xdr:spPr>
        <a:xfrm>
          <a:off x="121920" y="15394305"/>
          <a:ext cx="4333333" cy="2857143"/>
        </a:xfrm>
        <a:prstGeom prst="rect">
          <a:avLst/>
        </a:prstGeom>
      </xdr:spPr>
    </xdr:pic>
    <xdr:clientData/>
  </xdr:twoCellAnchor>
  <xdr:twoCellAnchor editAs="oneCell">
    <xdr:from>
      <xdr:col>0</xdr:col>
      <xdr:colOff>0</xdr:colOff>
      <xdr:row>55</xdr:row>
      <xdr:rowOff>130012</xdr:rowOff>
    </xdr:from>
    <xdr:to>
      <xdr:col>9</xdr:col>
      <xdr:colOff>459844</xdr:colOff>
      <xdr:row>89</xdr:row>
      <xdr:rowOff>57150</xdr:rowOff>
    </xdr:to>
    <xdr:pic>
      <xdr:nvPicPr>
        <xdr:cNvPr id="6" name="Picture 5">
          <a:extLst>
            <a:ext uri="{FF2B5EF4-FFF2-40B4-BE49-F238E27FC236}">
              <a16:creationId xmlns:a16="http://schemas.microsoft.com/office/drawing/2014/main" id="{F61CBBEF-07DD-42B8-A6FF-1C6701635F34}"/>
            </a:ext>
          </a:extLst>
        </xdr:cNvPr>
        <xdr:cNvPicPr>
          <a:picLocks noChangeAspect="1"/>
        </xdr:cNvPicPr>
      </xdr:nvPicPr>
      <xdr:blipFill>
        <a:blip xmlns:r="http://schemas.openxmlformats.org/officeDocument/2006/relationships" r:embed="rId2"/>
        <a:stretch>
          <a:fillRect/>
        </a:stretch>
      </xdr:blipFill>
      <xdr:spPr>
        <a:xfrm>
          <a:off x="0" y="9559762"/>
          <a:ext cx="5946244" cy="5756438"/>
        </a:xfrm>
        <a:prstGeom prst="rect">
          <a:avLst/>
        </a:prstGeom>
      </xdr:spPr>
    </xdr:pic>
    <xdr:clientData/>
  </xdr:twoCellAnchor>
  <xdr:twoCellAnchor editAs="oneCell">
    <xdr:from>
      <xdr:col>0</xdr:col>
      <xdr:colOff>0</xdr:colOff>
      <xdr:row>27</xdr:row>
      <xdr:rowOff>62864</xdr:rowOff>
    </xdr:from>
    <xdr:to>
      <xdr:col>9</xdr:col>
      <xdr:colOff>466725</xdr:colOff>
      <xdr:row>54</xdr:row>
      <xdr:rowOff>141813</xdr:rowOff>
    </xdr:to>
    <xdr:pic>
      <xdr:nvPicPr>
        <xdr:cNvPr id="7" name="Picture 6">
          <a:extLst>
            <a:ext uri="{FF2B5EF4-FFF2-40B4-BE49-F238E27FC236}">
              <a16:creationId xmlns:a16="http://schemas.microsoft.com/office/drawing/2014/main" id="{5FC4D146-FF40-45CA-8909-D7ED068D5CB2}"/>
            </a:ext>
          </a:extLst>
        </xdr:cNvPr>
        <xdr:cNvPicPr>
          <a:picLocks noChangeAspect="1"/>
        </xdr:cNvPicPr>
      </xdr:nvPicPr>
      <xdr:blipFill>
        <a:blip xmlns:r="http://schemas.openxmlformats.org/officeDocument/2006/relationships" r:embed="rId3"/>
        <a:stretch>
          <a:fillRect/>
        </a:stretch>
      </xdr:blipFill>
      <xdr:spPr>
        <a:xfrm>
          <a:off x="0" y="4692014"/>
          <a:ext cx="5953125" cy="4708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lucic\Desktop\IP\FINAL%20GFI%202019\NOV&#268;ANI%20TOK%202019\Cash_1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P018"/>
      <sheetName val="ZALIHE_2018"/>
      <sheetName val="INVESTICIJSKE_AKTIV_2019"/>
      <sheetName val="OBVEZE PREMA FIN.INSTITUCIJAMA"/>
      <sheetName val="REKAP MATICA 1H 2018"/>
      <sheetName val="NEREALIZIRANI GUBICI 2018"/>
      <sheetName val="REZERVIRANJA 1H2018"/>
      <sheetName val="kamata 1Q2019"/>
      <sheetName val="NT_I_NOVI OBRAZAC revizorsko "/>
      <sheetName val="NT_I_NOVI OBRAZAC 1y_revizorsko"/>
      <sheetName val="REVIZORSKO OBRTNI KAPITAL"/>
      <sheetName val="NT_I_NOVI OBRAZAC 1y"/>
      <sheetName val="REKAP MATICA 1y2019"/>
      <sheetName val="FIN IZDACI_031_1Y2019"/>
      <sheetName val="010_USKLAĐENJE_OSTALO"/>
      <sheetName val="DOBICI GUBICI_VU"/>
      <sheetName val="DOBICI_GUBICI OD DUG_IMOVINE"/>
      <sheetName val="AOP032_OSTALI NOVČANI IZDACI IA"/>
      <sheetName val="IZDACI_ZAJMOVI 1Y2019"/>
      <sheetName val="INVESTICIJSKE_AKTIV_1Y2019"/>
      <sheetName val="PRIMITAK KAMATA_1Y2019"/>
      <sheetName val="PLAĆENE KAMATE 1Y2019"/>
      <sheetName val="IZDACI ZA KAMATE 1Y2019"/>
      <sheetName val="RASHODI KTE 1Y2019"/>
      <sheetName val="FINANCIJSKI LEASING 1Y2019"/>
      <sheetName val="RDG"/>
      <sheetName val="Bilanca"/>
      <sheetName val="CashFlow"/>
      <sheetName val="POREZ NA DOBIT"/>
      <sheetName val="VEZA NA PRIMITKE"/>
      <sheetName val="PRIMICI OD PRODAJE IM_1Y2019"/>
      <sheetName val="USKLADA IMOVINA_BILJEŠKE"/>
      <sheetName val="IZDACI ZA KUPNJU DUGOTRAJNE IMO"/>
      <sheetName val="REKAP_025300"/>
      <sheetName val="025300"/>
      <sheetName val="025200"/>
      <sheetName val="NOVČANI PRIMICI OD DIVIDENDI"/>
      <sheetName val="REZERVIRANJA 1Y2019"/>
      <sheetName val="OSTALA USKLAĐ_010"/>
      <sheetName val="NEREALIZIRANE TR 1Y"/>
      <sheetName val="PRIHODI KTE I DIVIDENDA 1Y"/>
      <sheetName val="ZALIHE 1Y2019"/>
      <sheetName val="252000_HBOR"/>
      <sheetName val="252099_1Y"/>
      <sheetName val="253000_1Y"/>
      <sheetName val="NOVČANI PRIMICI1Y"/>
      <sheetName val="PRODAJA PROFESSIO"/>
      <sheetName val="Rekap casha"/>
      <sheetName val="FIN IZDACI_031_1Q2019"/>
      <sheetName val="LEASING1q2019"/>
      <sheetName val="Sheet16"/>
      <sheetName val="RASHODI OD KAMATA_v1_2018"/>
      <sheetName val="LEASING 2018"/>
      <sheetName val="DIVIDENDA 1Q2019"/>
      <sheetName val="PRODAJA IMOVINE_1Q2019"/>
      <sheetName val="AOP016"/>
      <sheetName val="kamata2018"/>
      <sheetName val="PROCJENA IMOVINE"/>
      <sheetName val="KOREKCIJA DMI"/>
      <sheetName val="OTPLATE 2018 AOP028"/>
      <sheetName val="NOVČANI PRIMICI ZAJMOVI AOP028"/>
      <sheetName val="OBVEZNICE_2018"/>
      <sheetName val="KREDITI OTPLATA 2018"/>
      <sheetName val="INVEST 2018"/>
      <sheetName val="kamata 1Y"/>
      <sheetName val="DIVIDENDA 1Y"/>
      <sheetName val="KREDITI OTPLATA 1Y"/>
      <sheetName val="OBVEZNICE 1Y"/>
      <sheetName val="LEASING 1Y"/>
      <sheetName val=" 1Y"/>
      <sheetName val="PRIMICI INV.AKTIV"/>
      <sheetName val="IZDACI INV.AKTIV"/>
      <sheetName val="PRODAJA IMOVINE 1Y"/>
      <sheetName val="NABAVKA IMOVINE 1Y"/>
      <sheetName val="IZDACI ZA NABAVKU IMOVINE"/>
      <sheetName val="kamate"/>
      <sheetName val="DIVIDENDA 1H"/>
      <sheetName val="KREDITI OTPLATA GLAVNICE 3Q"/>
      <sheetName val="LEASING 3Q"/>
      <sheetName val="REKAP GRUPA 3Q"/>
      <sheetName val="PRIMICI OD PRODAJE IMOVINE"/>
      <sheetName val="Dani krediti ovisnim 30092017"/>
      <sheetName val="depoziti 3Q"/>
      <sheetName val="prodaja imovina"/>
      <sheetName val="Depoziti 1H"/>
      <sheetName val="Dani krediti 1H"/>
      <sheetName val="1Q2017"/>
      <sheetName val="Sheet2"/>
      <sheetName val="REKAP IVANA"/>
      <sheetName val="GRUPA LEASING"/>
      <sheetName val="senior"/>
      <sheetName val="PRIMLJENE OTPLATE"/>
      <sheetName val="CF S4 - AFS i HFT"/>
      <sheetName val="CF S2 - dani krediti"/>
      <sheetName val="NABAVA IMOVINE"/>
      <sheetName val="DEPOZITI"/>
      <sheetName val="POTRAŽIVANJE ZA KAMATE"/>
      <sheetName val="PRIMICI OD DIVIDENDI"/>
      <sheetName val="CF S1 - financijski najam"/>
      <sheetName val="IZDACI ZA DUGOTRAJNU IMOVINU"/>
      <sheetName val="leasing DLKV 2016"/>
      <sheetName val="leasing nova nabava"/>
      <sheetName val="LEASING12 grupa plaćanje"/>
      <sheetName val="F-tabele izdaci od prodaje"/>
      <sheetName val="PP&amp;E"/>
      <sheetName val="FINANCIJSKE AKTIVNOSTI"/>
      <sheetName val="depoziti DLKV"/>
      <sheetName val="LEASING"/>
      <sheetName val="LEASING DLKV"/>
      <sheetName val="Leasing3062016 DLKV"/>
      <sheetName val="Sheet1"/>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M56" sqref="M56"/>
    </sheetView>
  </sheetViews>
  <sheetFormatPr defaultRowHeight="12.75" x14ac:dyDescent="0.2"/>
  <cols>
    <col min="9" max="9" width="12.7109375" customWidth="1"/>
  </cols>
  <sheetData>
    <row r="1" spans="1:10" ht="15.75" x14ac:dyDescent="0.2">
      <c r="A1" s="156"/>
      <c r="B1" s="157"/>
      <c r="C1" s="157"/>
      <c r="D1" s="29"/>
      <c r="E1" s="29"/>
      <c r="F1" s="29"/>
      <c r="G1" s="29"/>
      <c r="H1" s="29"/>
      <c r="I1" s="29"/>
      <c r="J1" s="30"/>
    </row>
    <row r="2" spans="1:10" ht="14.45" customHeight="1" x14ac:dyDescent="0.2">
      <c r="A2" s="158" t="s">
        <v>0</v>
      </c>
      <c r="B2" s="159"/>
      <c r="C2" s="159"/>
      <c r="D2" s="159"/>
      <c r="E2" s="159"/>
      <c r="F2" s="159"/>
      <c r="G2" s="159"/>
      <c r="H2" s="159"/>
      <c r="I2" s="159"/>
      <c r="J2" s="160"/>
    </row>
    <row r="3" spans="1:10" ht="15" x14ac:dyDescent="0.2">
      <c r="A3" s="83"/>
      <c r="B3" s="84"/>
      <c r="C3" s="84"/>
      <c r="D3" s="84"/>
      <c r="E3" s="84"/>
      <c r="F3" s="84"/>
      <c r="G3" s="84"/>
      <c r="H3" s="84"/>
      <c r="I3" s="84"/>
      <c r="J3" s="85"/>
    </row>
    <row r="4" spans="1:10" ht="33.6" customHeight="1" x14ac:dyDescent="0.2">
      <c r="A4" s="161" t="s">
        <v>1</v>
      </c>
      <c r="B4" s="162"/>
      <c r="C4" s="162"/>
      <c r="D4" s="162"/>
      <c r="E4" s="163">
        <v>43466</v>
      </c>
      <c r="F4" s="164"/>
      <c r="G4" s="91" t="s">
        <v>2</v>
      </c>
      <c r="H4" s="163">
        <v>43830</v>
      </c>
      <c r="I4" s="164"/>
      <c r="J4" s="31"/>
    </row>
    <row r="5" spans="1:10" s="96" customFormat="1" ht="10.15" customHeight="1" x14ac:dyDescent="0.25">
      <c r="A5" s="165"/>
      <c r="B5" s="166"/>
      <c r="C5" s="166"/>
      <c r="D5" s="166"/>
      <c r="E5" s="166"/>
      <c r="F5" s="166"/>
      <c r="G5" s="166"/>
      <c r="H5" s="166"/>
      <c r="I5" s="166"/>
      <c r="J5" s="167"/>
    </row>
    <row r="6" spans="1:10" ht="20.45" customHeight="1" x14ac:dyDescent="0.2">
      <c r="A6" s="86"/>
      <c r="B6" s="97" t="s">
        <v>3</v>
      </c>
      <c r="C6" s="87"/>
      <c r="D6" s="87"/>
      <c r="E6" s="109">
        <v>2019</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69" t="s">
        <v>4</v>
      </c>
      <c r="B8" s="170"/>
      <c r="C8" s="170"/>
      <c r="D8" s="170"/>
      <c r="E8" s="170"/>
      <c r="F8" s="170"/>
      <c r="G8" s="170"/>
      <c r="H8" s="170"/>
      <c r="I8" s="170"/>
      <c r="J8" s="32"/>
    </row>
    <row r="9" spans="1:10" ht="14.25" x14ac:dyDescent="0.2">
      <c r="A9" s="33"/>
      <c r="B9" s="79"/>
      <c r="C9" s="79"/>
      <c r="D9" s="79"/>
      <c r="E9" s="168"/>
      <c r="F9" s="168"/>
      <c r="G9" s="113"/>
      <c r="H9" s="113"/>
      <c r="I9" s="89"/>
      <c r="J9" s="90"/>
    </row>
    <row r="10" spans="1:10" ht="25.9" customHeight="1" x14ac:dyDescent="0.2">
      <c r="A10" s="134" t="s">
        <v>5</v>
      </c>
      <c r="B10" s="135"/>
      <c r="C10" s="146" t="s">
        <v>485</v>
      </c>
      <c r="D10" s="147"/>
      <c r="E10" s="81"/>
      <c r="F10" s="116" t="s">
        <v>6</v>
      </c>
      <c r="G10" s="145"/>
      <c r="H10" s="146" t="s">
        <v>486</v>
      </c>
      <c r="I10" s="147"/>
      <c r="J10" s="34"/>
    </row>
    <row r="11" spans="1:10" ht="15.6" customHeight="1" x14ac:dyDescent="0.2">
      <c r="A11" s="33"/>
      <c r="B11" s="79"/>
      <c r="C11" s="79"/>
      <c r="D11" s="79"/>
      <c r="E11" s="155"/>
      <c r="F11" s="155"/>
      <c r="G11" s="155"/>
      <c r="H11" s="155"/>
      <c r="I11" s="82"/>
      <c r="J11" s="34"/>
    </row>
    <row r="12" spans="1:10" ht="21" customHeight="1" x14ac:dyDescent="0.2">
      <c r="A12" s="115" t="s">
        <v>7</v>
      </c>
      <c r="B12" s="135"/>
      <c r="C12" s="146" t="s">
        <v>487</v>
      </c>
      <c r="D12" s="147"/>
      <c r="E12" s="154"/>
      <c r="F12" s="155"/>
      <c r="G12" s="155"/>
      <c r="H12" s="155"/>
      <c r="I12" s="82"/>
      <c r="J12" s="34"/>
    </row>
    <row r="13" spans="1:10" ht="10.9" customHeight="1" x14ac:dyDescent="0.2">
      <c r="A13" s="81"/>
      <c r="B13" s="82"/>
      <c r="C13" s="79"/>
      <c r="D13" s="79"/>
      <c r="E13" s="113"/>
      <c r="F13" s="113"/>
      <c r="G13" s="113"/>
      <c r="H13" s="113"/>
      <c r="I13" s="79"/>
      <c r="J13" s="35"/>
    </row>
    <row r="14" spans="1:10" ht="22.9" customHeight="1" x14ac:dyDescent="0.2">
      <c r="A14" s="115" t="s">
        <v>8</v>
      </c>
      <c r="B14" s="145"/>
      <c r="C14" s="146" t="s">
        <v>488</v>
      </c>
      <c r="D14" s="147"/>
      <c r="E14" s="153"/>
      <c r="F14" s="136"/>
      <c r="G14" s="95" t="s">
        <v>9</v>
      </c>
      <c r="H14" s="146" t="s">
        <v>489</v>
      </c>
      <c r="I14" s="147"/>
      <c r="J14" s="92"/>
    </row>
    <row r="15" spans="1:10" ht="14.45" customHeight="1" x14ac:dyDescent="0.2">
      <c r="A15" s="81"/>
      <c r="B15" s="82"/>
      <c r="C15" s="79"/>
      <c r="D15" s="79"/>
      <c r="E15" s="113"/>
      <c r="F15" s="113"/>
      <c r="G15" s="113"/>
      <c r="H15" s="113"/>
      <c r="I15" s="79"/>
      <c r="J15" s="35"/>
    </row>
    <row r="16" spans="1:10" ht="13.15" customHeight="1" x14ac:dyDescent="0.2">
      <c r="A16" s="115" t="s">
        <v>10</v>
      </c>
      <c r="B16" s="145"/>
      <c r="C16" s="146" t="s">
        <v>490</v>
      </c>
      <c r="D16" s="147"/>
      <c r="E16" s="88"/>
      <c r="F16" s="88"/>
      <c r="G16" s="88"/>
      <c r="H16" s="88"/>
      <c r="I16" s="88"/>
      <c r="J16" s="92"/>
    </row>
    <row r="17" spans="1:10" ht="14.45" customHeight="1" x14ac:dyDescent="0.2">
      <c r="A17" s="148"/>
      <c r="B17" s="149"/>
      <c r="C17" s="149"/>
      <c r="D17" s="149"/>
      <c r="E17" s="149"/>
      <c r="F17" s="149"/>
      <c r="G17" s="149"/>
      <c r="H17" s="149"/>
      <c r="I17" s="149"/>
      <c r="J17" s="150"/>
    </row>
    <row r="18" spans="1:10" x14ac:dyDescent="0.2">
      <c r="A18" s="134" t="s">
        <v>11</v>
      </c>
      <c r="B18" s="135"/>
      <c r="C18" s="127" t="s">
        <v>491</v>
      </c>
      <c r="D18" s="128"/>
      <c r="E18" s="128"/>
      <c r="F18" s="128"/>
      <c r="G18" s="128"/>
      <c r="H18" s="128"/>
      <c r="I18" s="128"/>
      <c r="J18" s="129"/>
    </row>
    <row r="19" spans="1:10" ht="14.25" x14ac:dyDescent="0.2">
      <c r="A19" s="33"/>
      <c r="B19" s="79"/>
      <c r="C19" s="94"/>
      <c r="D19" s="79"/>
      <c r="E19" s="113"/>
      <c r="F19" s="113"/>
      <c r="G19" s="113"/>
      <c r="H19" s="113"/>
      <c r="I19" s="79"/>
      <c r="J19" s="35"/>
    </row>
    <row r="20" spans="1:10" ht="14.25" x14ac:dyDescent="0.2">
      <c r="A20" s="134" t="s">
        <v>12</v>
      </c>
      <c r="B20" s="135"/>
      <c r="C20" s="151">
        <v>10000</v>
      </c>
      <c r="D20" s="152"/>
      <c r="E20" s="113"/>
      <c r="F20" s="113"/>
      <c r="G20" s="127" t="s">
        <v>492</v>
      </c>
      <c r="H20" s="128"/>
      <c r="I20" s="128"/>
      <c r="J20" s="129"/>
    </row>
    <row r="21" spans="1:10" ht="14.25" x14ac:dyDescent="0.2">
      <c r="A21" s="33"/>
      <c r="B21" s="79"/>
      <c r="C21" s="79"/>
      <c r="D21" s="79"/>
      <c r="E21" s="113"/>
      <c r="F21" s="113"/>
      <c r="G21" s="113"/>
      <c r="H21" s="113"/>
      <c r="I21" s="79"/>
      <c r="J21" s="35"/>
    </row>
    <row r="22" spans="1:10" x14ac:dyDescent="0.2">
      <c r="A22" s="134" t="s">
        <v>13</v>
      </c>
      <c r="B22" s="135"/>
      <c r="C22" s="127" t="s">
        <v>493</v>
      </c>
      <c r="D22" s="128"/>
      <c r="E22" s="128"/>
      <c r="F22" s="128"/>
      <c r="G22" s="128"/>
      <c r="H22" s="128"/>
      <c r="I22" s="128"/>
      <c r="J22" s="129"/>
    </row>
    <row r="23" spans="1:10" ht="14.25" x14ac:dyDescent="0.2">
      <c r="A23" s="33"/>
      <c r="B23" s="79"/>
      <c r="C23" s="79"/>
      <c r="D23" s="79"/>
      <c r="E23" s="113"/>
      <c r="F23" s="113"/>
      <c r="G23" s="113"/>
      <c r="H23" s="113"/>
      <c r="I23" s="79"/>
      <c r="J23" s="35"/>
    </row>
    <row r="24" spans="1:10" ht="14.25" x14ac:dyDescent="0.2">
      <c r="A24" s="134" t="s">
        <v>14</v>
      </c>
      <c r="B24" s="135"/>
      <c r="C24" s="140" t="s">
        <v>494</v>
      </c>
      <c r="D24" s="141"/>
      <c r="E24" s="141"/>
      <c r="F24" s="141"/>
      <c r="G24" s="141"/>
      <c r="H24" s="141"/>
      <c r="I24" s="141"/>
      <c r="J24" s="142"/>
    </row>
    <row r="25" spans="1:10" ht="14.25" x14ac:dyDescent="0.2">
      <c r="A25" s="33"/>
      <c r="B25" s="79"/>
      <c r="C25" s="94"/>
      <c r="D25" s="79"/>
      <c r="E25" s="113"/>
      <c r="F25" s="113"/>
      <c r="G25" s="113"/>
      <c r="H25" s="113"/>
      <c r="I25" s="79"/>
      <c r="J25" s="35"/>
    </row>
    <row r="26" spans="1:10" ht="14.25" x14ac:dyDescent="0.2">
      <c r="A26" s="134" t="s">
        <v>15</v>
      </c>
      <c r="B26" s="135"/>
      <c r="C26" s="140" t="s">
        <v>495</v>
      </c>
      <c r="D26" s="141"/>
      <c r="E26" s="141"/>
      <c r="F26" s="141"/>
      <c r="G26" s="141"/>
      <c r="H26" s="141"/>
      <c r="I26" s="141"/>
      <c r="J26" s="142"/>
    </row>
    <row r="27" spans="1:10" ht="13.9" customHeight="1" x14ac:dyDescent="0.2">
      <c r="A27" s="33"/>
      <c r="B27" s="79"/>
      <c r="C27" s="94"/>
      <c r="D27" s="79"/>
      <c r="E27" s="113"/>
      <c r="F27" s="113"/>
      <c r="G27" s="113"/>
      <c r="H27" s="113"/>
      <c r="I27" s="79"/>
      <c r="J27" s="35"/>
    </row>
    <row r="28" spans="1:10" ht="22.9" customHeight="1" x14ac:dyDescent="0.2">
      <c r="A28" s="115" t="s">
        <v>16</v>
      </c>
      <c r="B28" s="135"/>
      <c r="C28" s="60">
        <v>778</v>
      </c>
      <c r="D28" s="36"/>
      <c r="E28" s="139"/>
      <c r="F28" s="139"/>
      <c r="G28" s="139"/>
      <c r="H28" s="139"/>
      <c r="I28" s="143"/>
      <c r="J28" s="144"/>
    </row>
    <row r="29" spans="1:10" ht="14.25" x14ac:dyDescent="0.2">
      <c r="A29" s="33"/>
      <c r="B29" s="79"/>
      <c r="C29" s="79"/>
      <c r="D29" s="79"/>
      <c r="E29" s="113"/>
      <c r="F29" s="113"/>
      <c r="G29" s="113"/>
      <c r="H29" s="113"/>
      <c r="I29" s="79"/>
      <c r="J29" s="35"/>
    </row>
    <row r="30" spans="1:10" ht="15" x14ac:dyDescent="0.2">
      <c r="A30" s="134" t="s">
        <v>17</v>
      </c>
      <c r="B30" s="135"/>
      <c r="C30" s="108" t="s">
        <v>496</v>
      </c>
      <c r="D30" s="130" t="s">
        <v>18</v>
      </c>
      <c r="E30" s="131"/>
      <c r="F30" s="131"/>
      <c r="G30" s="131"/>
      <c r="H30" s="101" t="s">
        <v>19</v>
      </c>
      <c r="I30" s="102" t="s">
        <v>20</v>
      </c>
      <c r="J30" s="103"/>
    </row>
    <row r="31" spans="1:10" x14ac:dyDescent="0.2">
      <c r="A31" s="134"/>
      <c r="B31" s="135"/>
      <c r="C31" s="37"/>
      <c r="D31" s="91"/>
      <c r="E31" s="136"/>
      <c r="F31" s="136"/>
      <c r="G31" s="136"/>
      <c r="H31" s="136"/>
      <c r="I31" s="137"/>
      <c r="J31" s="138"/>
    </row>
    <row r="32" spans="1:10" x14ac:dyDescent="0.2">
      <c r="A32" s="134" t="s">
        <v>21</v>
      </c>
      <c r="B32" s="135"/>
      <c r="C32" s="60" t="s">
        <v>497</v>
      </c>
      <c r="D32" s="130" t="s">
        <v>22</v>
      </c>
      <c r="E32" s="131"/>
      <c r="F32" s="131"/>
      <c r="G32" s="131"/>
      <c r="H32" s="104" t="s">
        <v>23</v>
      </c>
      <c r="I32" s="105" t="s">
        <v>24</v>
      </c>
      <c r="J32" s="106"/>
    </row>
    <row r="33" spans="1:10" ht="14.25" x14ac:dyDescent="0.2">
      <c r="A33" s="33"/>
      <c r="B33" s="79"/>
      <c r="C33" s="79"/>
      <c r="D33" s="79"/>
      <c r="E33" s="113"/>
      <c r="F33" s="113"/>
      <c r="G33" s="113"/>
      <c r="H33" s="113"/>
      <c r="I33" s="79"/>
      <c r="J33" s="35"/>
    </row>
    <row r="34" spans="1:10" x14ac:dyDescent="0.2">
      <c r="A34" s="130" t="s">
        <v>25</v>
      </c>
      <c r="B34" s="131"/>
      <c r="C34" s="131"/>
      <c r="D34" s="131"/>
      <c r="E34" s="131" t="s">
        <v>26</v>
      </c>
      <c r="F34" s="131"/>
      <c r="G34" s="131"/>
      <c r="H34" s="131"/>
      <c r="I34" s="131"/>
      <c r="J34" s="38" t="s">
        <v>27</v>
      </c>
    </row>
    <row r="35" spans="1:10" ht="14.25" x14ac:dyDescent="0.2">
      <c r="A35" s="33"/>
      <c r="B35" s="79"/>
      <c r="C35" s="79"/>
      <c r="D35" s="79"/>
      <c r="E35" s="113"/>
      <c r="F35" s="113"/>
      <c r="G35" s="113"/>
      <c r="H35" s="113"/>
      <c r="I35" s="79"/>
      <c r="J35" s="90"/>
    </row>
    <row r="36" spans="1:10" x14ac:dyDescent="0.2">
      <c r="A36" s="120"/>
      <c r="B36" s="121"/>
      <c r="C36" s="121"/>
      <c r="D36" s="121"/>
      <c r="E36" s="120"/>
      <c r="F36" s="121"/>
      <c r="G36" s="121"/>
      <c r="H36" s="121"/>
      <c r="I36" s="122"/>
      <c r="J36" s="80"/>
    </row>
    <row r="37" spans="1:10" ht="14.25" x14ac:dyDescent="0.2">
      <c r="A37" s="33"/>
      <c r="B37" s="79"/>
      <c r="C37" s="94"/>
      <c r="D37" s="133"/>
      <c r="E37" s="133"/>
      <c r="F37" s="133"/>
      <c r="G37" s="133"/>
      <c r="H37" s="133"/>
      <c r="I37" s="133"/>
      <c r="J37" s="35"/>
    </row>
    <row r="38" spans="1:10" x14ac:dyDescent="0.2">
      <c r="A38" s="120"/>
      <c r="B38" s="121"/>
      <c r="C38" s="121"/>
      <c r="D38" s="122"/>
      <c r="E38" s="120"/>
      <c r="F38" s="121"/>
      <c r="G38" s="121"/>
      <c r="H38" s="121"/>
      <c r="I38" s="122"/>
      <c r="J38" s="60"/>
    </row>
    <row r="39" spans="1:10" ht="14.25" x14ac:dyDescent="0.2">
      <c r="A39" s="33"/>
      <c r="B39" s="79"/>
      <c r="C39" s="94"/>
      <c r="D39" s="93"/>
      <c r="E39" s="133"/>
      <c r="F39" s="133"/>
      <c r="G39" s="133"/>
      <c r="H39" s="133"/>
      <c r="I39" s="82"/>
      <c r="J39" s="35"/>
    </row>
    <row r="40" spans="1:10" x14ac:dyDescent="0.2">
      <c r="A40" s="120"/>
      <c r="B40" s="121"/>
      <c r="C40" s="121"/>
      <c r="D40" s="122"/>
      <c r="E40" s="120"/>
      <c r="F40" s="121"/>
      <c r="G40" s="121"/>
      <c r="H40" s="121"/>
      <c r="I40" s="122"/>
      <c r="J40" s="60"/>
    </row>
    <row r="41" spans="1:10" ht="14.25" x14ac:dyDescent="0.2">
      <c r="A41" s="33"/>
      <c r="B41" s="79"/>
      <c r="C41" s="94"/>
      <c r="D41" s="93"/>
      <c r="E41" s="133"/>
      <c r="F41" s="133"/>
      <c r="G41" s="133"/>
      <c r="H41" s="133"/>
      <c r="I41" s="82"/>
      <c r="J41" s="35"/>
    </row>
    <row r="42" spans="1:10" x14ac:dyDescent="0.2">
      <c r="A42" s="120"/>
      <c r="B42" s="121"/>
      <c r="C42" s="121"/>
      <c r="D42" s="122"/>
      <c r="E42" s="120"/>
      <c r="F42" s="121"/>
      <c r="G42" s="121"/>
      <c r="H42" s="121"/>
      <c r="I42" s="122"/>
      <c r="J42" s="60"/>
    </row>
    <row r="43" spans="1:10" ht="14.25" x14ac:dyDescent="0.2">
      <c r="A43" s="39"/>
      <c r="B43" s="94"/>
      <c r="C43" s="112"/>
      <c r="D43" s="112"/>
      <c r="E43" s="113"/>
      <c r="F43" s="113"/>
      <c r="G43" s="112"/>
      <c r="H43" s="112"/>
      <c r="I43" s="112"/>
      <c r="J43" s="35"/>
    </row>
    <row r="44" spans="1:10" x14ac:dyDescent="0.2">
      <c r="A44" s="120"/>
      <c r="B44" s="121"/>
      <c r="C44" s="121"/>
      <c r="D44" s="122"/>
      <c r="E44" s="120"/>
      <c r="F44" s="121"/>
      <c r="G44" s="121"/>
      <c r="H44" s="121"/>
      <c r="I44" s="122"/>
      <c r="J44" s="60"/>
    </row>
    <row r="45" spans="1:10" ht="14.25" x14ac:dyDescent="0.2">
      <c r="A45" s="39"/>
      <c r="B45" s="94"/>
      <c r="C45" s="94"/>
      <c r="D45" s="79"/>
      <c r="E45" s="132"/>
      <c r="F45" s="132"/>
      <c r="G45" s="112"/>
      <c r="H45" s="112"/>
      <c r="I45" s="79"/>
      <c r="J45" s="35"/>
    </row>
    <row r="46" spans="1:10" x14ac:dyDescent="0.2">
      <c r="A46" s="120"/>
      <c r="B46" s="121"/>
      <c r="C46" s="121"/>
      <c r="D46" s="122"/>
      <c r="E46" s="120"/>
      <c r="F46" s="121"/>
      <c r="G46" s="121"/>
      <c r="H46" s="121"/>
      <c r="I46" s="122"/>
      <c r="J46" s="60"/>
    </row>
    <row r="47" spans="1:10" ht="14.25" x14ac:dyDescent="0.2">
      <c r="A47" s="39"/>
      <c r="B47" s="94"/>
      <c r="C47" s="94"/>
      <c r="D47" s="79"/>
      <c r="E47" s="113"/>
      <c r="F47" s="113"/>
      <c r="G47" s="112"/>
      <c r="H47" s="112"/>
      <c r="I47" s="79"/>
      <c r="J47" s="107" t="s">
        <v>28</v>
      </c>
    </row>
    <row r="48" spans="1:10" ht="14.25" x14ac:dyDescent="0.2">
      <c r="A48" s="39"/>
      <c r="B48" s="94"/>
      <c r="C48" s="94"/>
      <c r="D48" s="79"/>
      <c r="E48" s="113"/>
      <c r="F48" s="113"/>
      <c r="G48" s="112"/>
      <c r="H48" s="112"/>
      <c r="I48" s="79"/>
      <c r="J48" s="107" t="s">
        <v>29</v>
      </c>
    </row>
    <row r="49" spans="1:10" ht="14.45" customHeight="1" x14ac:dyDescent="0.2">
      <c r="A49" s="115" t="s">
        <v>30</v>
      </c>
      <c r="B49" s="116"/>
      <c r="C49" s="125" t="s">
        <v>498</v>
      </c>
      <c r="D49" s="126"/>
      <c r="E49" s="123" t="s">
        <v>31</v>
      </c>
      <c r="F49" s="124"/>
      <c r="G49" s="127"/>
      <c r="H49" s="128"/>
      <c r="I49" s="128"/>
      <c r="J49" s="129"/>
    </row>
    <row r="50" spans="1:10" ht="14.25" x14ac:dyDescent="0.2">
      <c r="A50" s="39"/>
      <c r="B50" s="94"/>
      <c r="C50" s="112"/>
      <c r="D50" s="112"/>
      <c r="E50" s="113"/>
      <c r="F50" s="113"/>
      <c r="G50" s="114" t="s">
        <v>32</v>
      </c>
      <c r="H50" s="114"/>
      <c r="I50" s="114"/>
      <c r="J50" s="40"/>
    </row>
    <row r="51" spans="1:10" ht="13.9" customHeight="1" x14ac:dyDescent="0.2">
      <c r="A51" s="115" t="s">
        <v>33</v>
      </c>
      <c r="B51" s="116"/>
      <c r="C51" s="117" t="s">
        <v>507</v>
      </c>
      <c r="D51" s="118"/>
      <c r="E51" s="118"/>
      <c r="F51" s="118"/>
      <c r="G51" s="118"/>
      <c r="H51" s="118"/>
      <c r="I51" s="118"/>
      <c r="J51" s="119"/>
    </row>
    <row r="52" spans="1:10" ht="14.25" x14ac:dyDescent="0.2">
      <c r="A52" s="33"/>
      <c r="B52" s="79"/>
      <c r="C52" s="139" t="s">
        <v>34</v>
      </c>
      <c r="D52" s="139"/>
      <c r="E52" s="139"/>
      <c r="F52" s="139"/>
      <c r="G52" s="139"/>
      <c r="H52" s="139"/>
      <c r="I52" s="139"/>
      <c r="J52" s="35"/>
    </row>
    <row r="53" spans="1:10" ht="14.25" x14ac:dyDescent="0.2">
      <c r="A53" s="115" t="s">
        <v>35</v>
      </c>
      <c r="B53" s="116"/>
      <c r="C53" s="172" t="s">
        <v>499</v>
      </c>
      <c r="D53" s="173"/>
      <c r="E53" s="174"/>
      <c r="F53" s="113"/>
      <c r="G53" s="113"/>
      <c r="H53" s="131"/>
      <c r="I53" s="131"/>
      <c r="J53" s="175"/>
    </row>
    <row r="54" spans="1:10" ht="14.25" x14ac:dyDescent="0.2">
      <c r="A54" s="33"/>
      <c r="B54" s="79"/>
      <c r="C54" s="94"/>
      <c r="D54" s="79"/>
      <c r="E54" s="113"/>
      <c r="F54" s="113"/>
      <c r="G54" s="113"/>
      <c r="H54" s="113"/>
      <c r="I54" s="79"/>
      <c r="J54" s="35"/>
    </row>
    <row r="55" spans="1:10" ht="14.45" customHeight="1" x14ac:dyDescent="0.2">
      <c r="A55" s="115" t="s">
        <v>36</v>
      </c>
      <c r="B55" s="116"/>
      <c r="C55" s="176" t="s">
        <v>508</v>
      </c>
      <c r="D55" s="177"/>
      <c r="E55" s="177"/>
      <c r="F55" s="177"/>
      <c r="G55" s="177"/>
      <c r="H55" s="177"/>
      <c r="I55" s="177"/>
      <c r="J55" s="178"/>
    </row>
    <row r="56" spans="1:10" ht="14.25" x14ac:dyDescent="0.2">
      <c r="A56" s="33"/>
      <c r="B56" s="79"/>
      <c r="C56" s="79"/>
      <c r="D56" s="79"/>
      <c r="E56" s="113"/>
      <c r="F56" s="113"/>
      <c r="G56" s="113"/>
      <c r="H56" s="113"/>
      <c r="I56" s="79"/>
      <c r="J56" s="35"/>
    </row>
    <row r="57" spans="1:10" x14ac:dyDescent="0.2">
      <c r="A57" s="115" t="s">
        <v>37</v>
      </c>
      <c r="B57" s="116"/>
      <c r="C57" s="117" t="s">
        <v>500</v>
      </c>
      <c r="D57" s="118"/>
      <c r="E57" s="118"/>
      <c r="F57" s="118"/>
      <c r="G57" s="118"/>
      <c r="H57" s="118"/>
      <c r="I57" s="118"/>
      <c r="J57" s="119"/>
    </row>
    <row r="58" spans="1:10" ht="14.45" customHeight="1" x14ac:dyDescent="0.2">
      <c r="A58" s="33"/>
      <c r="B58" s="79"/>
      <c r="C58" s="114" t="s">
        <v>38</v>
      </c>
      <c r="D58" s="114"/>
      <c r="E58" s="114"/>
      <c r="F58" s="114"/>
      <c r="G58" s="79"/>
      <c r="H58" s="79"/>
      <c r="I58" s="79"/>
      <c r="J58" s="35"/>
    </row>
    <row r="59" spans="1:10" x14ac:dyDescent="0.2">
      <c r="A59" s="115" t="s">
        <v>39</v>
      </c>
      <c r="B59" s="116"/>
      <c r="C59" s="117" t="s">
        <v>501</v>
      </c>
      <c r="D59" s="118"/>
      <c r="E59" s="118"/>
      <c r="F59" s="118"/>
      <c r="G59" s="118"/>
      <c r="H59" s="118"/>
      <c r="I59" s="118"/>
      <c r="J59" s="119"/>
    </row>
    <row r="60" spans="1:10" ht="14.45" customHeight="1" x14ac:dyDescent="0.2">
      <c r="A60" s="41"/>
      <c r="B60" s="42"/>
      <c r="C60" s="171" t="s">
        <v>40</v>
      </c>
      <c r="D60" s="171"/>
      <c r="E60" s="171"/>
      <c r="F60" s="171"/>
      <c r="G60" s="171"/>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A72" sqref="A72:F72"/>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191" t="s">
        <v>41</v>
      </c>
      <c r="B1" s="192"/>
      <c r="C1" s="192"/>
      <c r="D1" s="192"/>
      <c r="E1" s="192"/>
      <c r="F1" s="192"/>
      <c r="G1" s="192"/>
      <c r="H1" s="192"/>
      <c r="I1" s="192"/>
    </row>
    <row r="2" spans="1:9" x14ac:dyDescent="0.2">
      <c r="A2" s="193" t="s">
        <v>503</v>
      </c>
      <c r="B2" s="194"/>
      <c r="C2" s="194"/>
      <c r="D2" s="194"/>
      <c r="E2" s="194"/>
      <c r="F2" s="194"/>
      <c r="G2" s="194"/>
      <c r="H2" s="194"/>
      <c r="I2" s="194"/>
    </row>
    <row r="3" spans="1:9" x14ac:dyDescent="0.2">
      <c r="A3" s="195" t="s">
        <v>42</v>
      </c>
      <c r="B3" s="196"/>
      <c r="C3" s="196"/>
      <c r="D3" s="196"/>
      <c r="E3" s="196"/>
      <c r="F3" s="196"/>
      <c r="G3" s="196"/>
      <c r="H3" s="196"/>
      <c r="I3" s="196"/>
    </row>
    <row r="4" spans="1:9" x14ac:dyDescent="0.2">
      <c r="A4" s="197" t="s">
        <v>502</v>
      </c>
      <c r="B4" s="198"/>
      <c r="C4" s="198"/>
      <c r="D4" s="198"/>
      <c r="E4" s="198"/>
      <c r="F4" s="198"/>
      <c r="G4" s="198"/>
      <c r="H4" s="198"/>
      <c r="I4" s="199"/>
    </row>
    <row r="5" spans="1:9" ht="34.5" thickBot="1" x14ac:dyDescent="0.25">
      <c r="A5" s="203" t="s">
        <v>43</v>
      </c>
      <c r="B5" s="204"/>
      <c r="C5" s="204"/>
      <c r="D5" s="204"/>
      <c r="E5" s="204"/>
      <c r="F5" s="205"/>
      <c r="G5" s="26" t="s">
        <v>44</v>
      </c>
      <c r="H5" s="54" t="s">
        <v>45</v>
      </c>
      <c r="I5" s="55" t="s">
        <v>46</v>
      </c>
    </row>
    <row r="6" spans="1:9" x14ac:dyDescent="0.2">
      <c r="A6" s="200">
        <v>1</v>
      </c>
      <c r="B6" s="201"/>
      <c r="C6" s="201"/>
      <c r="D6" s="201"/>
      <c r="E6" s="201"/>
      <c r="F6" s="202"/>
      <c r="G6" s="27">
        <v>2</v>
      </c>
      <c r="H6" s="28">
        <v>3</v>
      </c>
      <c r="I6" s="28">
        <v>4</v>
      </c>
    </row>
    <row r="7" spans="1:9" x14ac:dyDescent="0.2">
      <c r="A7" s="206"/>
      <c r="B7" s="206"/>
      <c r="C7" s="206"/>
      <c r="D7" s="206"/>
      <c r="E7" s="206"/>
      <c r="F7" s="206"/>
      <c r="G7" s="206"/>
      <c r="H7" s="206"/>
      <c r="I7" s="207"/>
    </row>
    <row r="8" spans="1:9" ht="12.75" customHeight="1" x14ac:dyDescent="0.2">
      <c r="A8" s="208" t="s">
        <v>47</v>
      </c>
      <c r="B8" s="209"/>
      <c r="C8" s="209"/>
      <c r="D8" s="209"/>
      <c r="E8" s="209"/>
      <c r="F8" s="210"/>
      <c r="G8" s="16">
        <v>1</v>
      </c>
      <c r="H8" s="56">
        <v>0</v>
      </c>
      <c r="I8" s="56">
        <v>0</v>
      </c>
    </row>
    <row r="9" spans="1:9" ht="12.75" customHeight="1" x14ac:dyDescent="0.2">
      <c r="A9" s="188" t="s">
        <v>48</v>
      </c>
      <c r="B9" s="189"/>
      <c r="C9" s="189"/>
      <c r="D9" s="189"/>
      <c r="E9" s="189"/>
      <c r="F9" s="190"/>
      <c r="G9" s="17">
        <v>2</v>
      </c>
      <c r="H9" s="57">
        <f>H10+H17+H27+H38+H43</f>
        <v>415295707</v>
      </c>
      <c r="I9" s="57">
        <f>I10+I17+I27+I38+I43</f>
        <v>421035334</v>
      </c>
    </row>
    <row r="10" spans="1:9" ht="12.75" customHeight="1" x14ac:dyDescent="0.2">
      <c r="A10" s="180" t="s">
        <v>49</v>
      </c>
      <c r="B10" s="181"/>
      <c r="C10" s="181"/>
      <c r="D10" s="181"/>
      <c r="E10" s="181"/>
      <c r="F10" s="182"/>
      <c r="G10" s="17">
        <v>3</v>
      </c>
      <c r="H10" s="57">
        <f>H11+H12+H13+H14+H15+H16</f>
        <v>7575844</v>
      </c>
      <c r="I10" s="57">
        <f>I11+I12+I13+I14+I15+I16</f>
        <v>4173237</v>
      </c>
    </row>
    <row r="11" spans="1:9" ht="12.75" customHeight="1" x14ac:dyDescent="0.2">
      <c r="A11" s="185" t="s">
        <v>50</v>
      </c>
      <c r="B11" s="186"/>
      <c r="C11" s="186"/>
      <c r="D11" s="186"/>
      <c r="E11" s="186"/>
      <c r="F11" s="187"/>
      <c r="G11" s="16">
        <v>4</v>
      </c>
      <c r="H11" s="56">
        <v>0</v>
      </c>
      <c r="I11" s="56">
        <v>0</v>
      </c>
    </row>
    <row r="12" spans="1:9" ht="23.45" customHeight="1" x14ac:dyDescent="0.2">
      <c r="A12" s="185" t="s">
        <v>51</v>
      </c>
      <c r="B12" s="186"/>
      <c r="C12" s="186"/>
      <c r="D12" s="186"/>
      <c r="E12" s="186"/>
      <c r="F12" s="187"/>
      <c r="G12" s="16">
        <v>5</v>
      </c>
      <c r="H12" s="56">
        <v>7575844</v>
      </c>
      <c r="I12" s="56">
        <v>4173237</v>
      </c>
    </row>
    <row r="13" spans="1:9" ht="12.75" customHeight="1" x14ac:dyDescent="0.2">
      <c r="A13" s="185" t="s">
        <v>52</v>
      </c>
      <c r="B13" s="186"/>
      <c r="C13" s="186"/>
      <c r="D13" s="186"/>
      <c r="E13" s="186"/>
      <c r="F13" s="187"/>
      <c r="G13" s="16">
        <v>6</v>
      </c>
      <c r="H13" s="56">
        <v>0</v>
      </c>
      <c r="I13" s="56">
        <v>0</v>
      </c>
    </row>
    <row r="14" spans="1:9" ht="12.75" customHeight="1" x14ac:dyDescent="0.2">
      <c r="A14" s="185" t="s">
        <v>53</v>
      </c>
      <c r="B14" s="186"/>
      <c r="C14" s="186"/>
      <c r="D14" s="186"/>
      <c r="E14" s="186"/>
      <c r="F14" s="187"/>
      <c r="G14" s="16">
        <v>7</v>
      </c>
      <c r="H14" s="56">
        <v>0</v>
      </c>
      <c r="I14" s="56">
        <v>0</v>
      </c>
    </row>
    <row r="15" spans="1:9" ht="12.75" customHeight="1" x14ac:dyDescent="0.2">
      <c r="A15" s="185" t="s">
        <v>54</v>
      </c>
      <c r="B15" s="186"/>
      <c r="C15" s="186"/>
      <c r="D15" s="186"/>
      <c r="E15" s="186"/>
      <c r="F15" s="187"/>
      <c r="G15" s="16">
        <v>8</v>
      </c>
      <c r="H15" s="56">
        <v>0</v>
      </c>
      <c r="I15" s="56">
        <v>0</v>
      </c>
    </row>
    <row r="16" spans="1:9" ht="12.75" customHeight="1" x14ac:dyDescent="0.2">
      <c r="A16" s="185" t="s">
        <v>55</v>
      </c>
      <c r="B16" s="186"/>
      <c r="C16" s="186"/>
      <c r="D16" s="186"/>
      <c r="E16" s="186"/>
      <c r="F16" s="187"/>
      <c r="G16" s="16">
        <v>9</v>
      </c>
      <c r="H16" s="56">
        <v>0</v>
      </c>
      <c r="I16" s="56">
        <v>0</v>
      </c>
    </row>
    <row r="17" spans="1:9" ht="12.75" customHeight="1" x14ac:dyDescent="0.2">
      <c r="A17" s="180" t="s">
        <v>56</v>
      </c>
      <c r="B17" s="181"/>
      <c r="C17" s="181"/>
      <c r="D17" s="181"/>
      <c r="E17" s="181"/>
      <c r="F17" s="182"/>
      <c r="G17" s="17">
        <v>10</v>
      </c>
      <c r="H17" s="57">
        <f>H18+H19+H20+H21+H22+H23+H24+H25+H26</f>
        <v>293500000</v>
      </c>
      <c r="I17" s="57">
        <f>I18+I19+I20+I21+I22+I23+I24+I25+I26</f>
        <v>313343368</v>
      </c>
    </row>
    <row r="18" spans="1:9" ht="12.75" customHeight="1" x14ac:dyDescent="0.2">
      <c r="A18" s="185" t="s">
        <v>57</v>
      </c>
      <c r="B18" s="186"/>
      <c r="C18" s="186"/>
      <c r="D18" s="186"/>
      <c r="E18" s="186"/>
      <c r="F18" s="187"/>
      <c r="G18" s="16">
        <v>11</v>
      </c>
      <c r="H18" s="56">
        <v>0</v>
      </c>
      <c r="I18" s="56">
        <v>0</v>
      </c>
    </row>
    <row r="19" spans="1:9" ht="12.75" customHeight="1" x14ac:dyDescent="0.2">
      <c r="A19" s="185" t="s">
        <v>58</v>
      </c>
      <c r="B19" s="186"/>
      <c r="C19" s="186"/>
      <c r="D19" s="186"/>
      <c r="E19" s="186"/>
      <c r="F19" s="187"/>
      <c r="G19" s="16">
        <v>12</v>
      </c>
      <c r="H19" s="56">
        <v>1139537</v>
      </c>
      <c r="I19" s="56">
        <v>608361</v>
      </c>
    </row>
    <row r="20" spans="1:9" ht="12.75" customHeight="1" x14ac:dyDescent="0.2">
      <c r="A20" s="185" t="s">
        <v>59</v>
      </c>
      <c r="B20" s="186"/>
      <c r="C20" s="186"/>
      <c r="D20" s="186"/>
      <c r="E20" s="186"/>
      <c r="F20" s="187"/>
      <c r="G20" s="16">
        <v>13</v>
      </c>
      <c r="H20" s="56">
        <v>33882084</v>
      </c>
      <c r="I20" s="56">
        <v>42363881</v>
      </c>
    </row>
    <row r="21" spans="1:9" ht="12.75" customHeight="1" x14ac:dyDescent="0.2">
      <c r="A21" s="185" t="s">
        <v>60</v>
      </c>
      <c r="B21" s="186"/>
      <c r="C21" s="186"/>
      <c r="D21" s="186"/>
      <c r="E21" s="186"/>
      <c r="F21" s="187"/>
      <c r="G21" s="16">
        <v>14</v>
      </c>
      <c r="H21" s="56">
        <v>18631560</v>
      </c>
      <c r="I21" s="56">
        <v>15353438</v>
      </c>
    </row>
    <row r="22" spans="1:9" ht="12.75" customHeight="1" x14ac:dyDescent="0.2">
      <c r="A22" s="185" t="s">
        <v>61</v>
      </c>
      <c r="B22" s="186"/>
      <c r="C22" s="186"/>
      <c r="D22" s="186"/>
      <c r="E22" s="186"/>
      <c r="F22" s="187"/>
      <c r="G22" s="16">
        <v>15</v>
      </c>
      <c r="H22" s="56">
        <v>0</v>
      </c>
      <c r="I22" s="56">
        <v>0</v>
      </c>
    </row>
    <row r="23" spans="1:9" ht="12.75" customHeight="1" x14ac:dyDescent="0.2">
      <c r="A23" s="185" t="s">
        <v>62</v>
      </c>
      <c r="B23" s="186"/>
      <c r="C23" s="186"/>
      <c r="D23" s="186"/>
      <c r="E23" s="186"/>
      <c r="F23" s="187"/>
      <c r="G23" s="16">
        <v>16</v>
      </c>
      <c r="H23" s="56">
        <v>0</v>
      </c>
      <c r="I23" s="56">
        <v>0</v>
      </c>
    </row>
    <row r="24" spans="1:9" ht="12.75" customHeight="1" x14ac:dyDescent="0.2">
      <c r="A24" s="185" t="s">
        <v>63</v>
      </c>
      <c r="B24" s="186"/>
      <c r="C24" s="186"/>
      <c r="D24" s="186"/>
      <c r="E24" s="186"/>
      <c r="F24" s="187"/>
      <c r="G24" s="16">
        <v>17</v>
      </c>
      <c r="H24" s="56">
        <v>0</v>
      </c>
      <c r="I24" s="56">
        <v>0</v>
      </c>
    </row>
    <row r="25" spans="1:9" ht="12.75" customHeight="1" x14ac:dyDescent="0.2">
      <c r="A25" s="185" t="s">
        <v>64</v>
      </c>
      <c r="B25" s="186"/>
      <c r="C25" s="186"/>
      <c r="D25" s="186"/>
      <c r="E25" s="186"/>
      <c r="F25" s="187"/>
      <c r="G25" s="16">
        <v>18</v>
      </c>
      <c r="H25" s="56">
        <v>114450852</v>
      </c>
      <c r="I25" s="56">
        <v>112388455</v>
      </c>
    </row>
    <row r="26" spans="1:9" ht="12.75" customHeight="1" x14ac:dyDescent="0.2">
      <c r="A26" s="185" t="s">
        <v>65</v>
      </c>
      <c r="B26" s="186"/>
      <c r="C26" s="186"/>
      <c r="D26" s="186"/>
      <c r="E26" s="186"/>
      <c r="F26" s="187"/>
      <c r="G26" s="16">
        <v>19</v>
      </c>
      <c r="H26" s="56">
        <v>125395967</v>
      </c>
      <c r="I26" s="56">
        <v>142629233</v>
      </c>
    </row>
    <row r="27" spans="1:9" ht="12.75" customHeight="1" x14ac:dyDescent="0.2">
      <c r="A27" s="180" t="s">
        <v>66</v>
      </c>
      <c r="B27" s="181"/>
      <c r="C27" s="181"/>
      <c r="D27" s="181"/>
      <c r="E27" s="181"/>
      <c r="F27" s="182"/>
      <c r="G27" s="17">
        <v>20</v>
      </c>
      <c r="H27" s="57">
        <f>SUM(H28:H37)</f>
        <v>86145883</v>
      </c>
      <c r="I27" s="57">
        <f>SUM(I28:I37)</f>
        <v>66888987</v>
      </c>
    </row>
    <row r="28" spans="1:9" ht="12.75" customHeight="1" x14ac:dyDescent="0.2">
      <c r="A28" s="185" t="s">
        <v>67</v>
      </c>
      <c r="B28" s="186"/>
      <c r="C28" s="186"/>
      <c r="D28" s="186"/>
      <c r="E28" s="186"/>
      <c r="F28" s="187"/>
      <c r="G28" s="16">
        <v>21</v>
      </c>
      <c r="H28" s="56">
        <v>59253624</v>
      </c>
      <c r="I28" s="56">
        <v>46906255</v>
      </c>
    </row>
    <row r="29" spans="1:9" ht="12.75" customHeight="1" x14ac:dyDescent="0.2">
      <c r="A29" s="185" t="s">
        <v>68</v>
      </c>
      <c r="B29" s="186"/>
      <c r="C29" s="186"/>
      <c r="D29" s="186"/>
      <c r="E29" s="186"/>
      <c r="F29" s="187"/>
      <c r="G29" s="16">
        <v>22</v>
      </c>
      <c r="H29" s="56">
        <v>0</v>
      </c>
      <c r="I29" s="56">
        <v>0</v>
      </c>
    </row>
    <row r="30" spans="1:9" ht="12.75" customHeight="1" x14ac:dyDescent="0.2">
      <c r="A30" s="185" t="s">
        <v>69</v>
      </c>
      <c r="B30" s="186"/>
      <c r="C30" s="186"/>
      <c r="D30" s="186"/>
      <c r="E30" s="186"/>
      <c r="F30" s="187"/>
      <c r="G30" s="16">
        <v>23</v>
      </c>
      <c r="H30" s="56">
        <v>6757743</v>
      </c>
      <c r="I30" s="56">
        <v>6835705</v>
      </c>
    </row>
    <row r="31" spans="1:9" ht="24.6" customHeight="1" x14ac:dyDescent="0.2">
      <c r="A31" s="185" t="s">
        <v>70</v>
      </c>
      <c r="B31" s="186"/>
      <c r="C31" s="186"/>
      <c r="D31" s="186"/>
      <c r="E31" s="186"/>
      <c r="F31" s="187"/>
      <c r="G31" s="16">
        <v>24</v>
      </c>
      <c r="H31" s="56">
        <v>4000</v>
      </c>
      <c r="I31" s="56">
        <v>4000</v>
      </c>
    </row>
    <row r="32" spans="1:9" ht="24" customHeight="1" x14ac:dyDescent="0.2">
      <c r="A32" s="185" t="s">
        <v>71</v>
      </c>
      <c r="B32" s="186"/>
      <c r="C32" s="186"/>
      <c r="D32" s="186"/>
      <c r="E32" s="186"/>
      <c r="F32" s="187"/>
      <c r="G32" s="16">
        <v>25</v>
      </c>
      <c r="H32" s="56">
        <v>0</v>
      </c>
      <c r="I32" s="56">
        <v>0</v>
      </c>
    </row>
    <row r="33" spans="1:9" ht="26.45" customHeight="1" x14ac:dyDescent="0.2">
      <c r="A33" s="185" t="s">
        <v>72</v>
      </c>
      <c r="B33" s="186"/>
      <c r="C33" s="186"/>
      <c r="D33" s="186"/>
      <c r="E33" s="186"/>
      <c r="F33" s="187"/>
      <c r="G33" s="16">
        <v>26</v>
      </c>
      <c r="H33" s="56">
        <v>0</v>
      </c>
      <c r="I33" s="56">
        <v>0</v>
      </c>
    </row>
    <row r="34" spans="1:9" ht="12.75" customHeight="1" x14ac:dyDescent="0.2">
      <c r="A34" s="185" t="s">
        <v>73</v>
      </c>
      <c r="B34" s="186"/>
      <c r="C34" s="186"/>
      <c r="D34" s="186"/>
      <c r="E34" s="186"/>
      <c r="F34" s="187"/>
      <c r="G34" s="16">
        <v>27</v>
      </c>
      <c r="H34" s="56">
        <v>0</v>
      </c>
      <c r="I34" s="56">
        <v>0</v>
      </c>
    </row>
    <row r="35" spans="1:9" ht="12.75" customHeight="1" x14ac:dyDescent="0.2">
      <c r="A35" s="185" t="s">
        <v>74</v>
      </c>
      <c r="B35" s="186"/>
      <c r="C35" s="186"/>
      <c r="D35" s="186"/>
      <c r="E35" s="186"/>
      <c r="F35" s="187"/>
      <c r="G35" s="16">
        <v>28</v>
      </c>
      <c r="H35" s="56">
        <v>8538845</v>
      </c>
      <c r="I35" s="56">
        <v>13143027</v>
      </c>
    </row>
    <row r="36" spans="1:9" ht="12.75" customHeight="1" x14ac:dyDescent="0.2">
      <c r="A36" s="185" t="s">
        <v>75</v>
      </c>
      <c r="B36" s="186"/>
      <c r="C36" s="186"/>
      <c r="D36" s="186"/>
      <c r="E36" s="186"/>
      <c r="F36" s="187"/>
      <c r="G36" s="16">
        <v>29</v>
      </c>
      <c r="H36" s="56">
        <v>11591671</v>
      </c>
      <c r="I36" s="56">
        <v>0</v>
      </c>
    </row>
    <row r="37" spans="1:9" ht="12.75" customHeight="1" x14ac:dyDescent="0.2">
      <c r="A37" s="185" t="s">
        <v>76</v>
      </c>
      <c r="B37" s="186"/>
      <c r="C37" s="186"/>
      <c r="D37" s="186"/>
      <c r="E37" s="186"/>
      <c r="F37" s="187"/>
      <c r="G37" s="16">
        <v>30</v>
      </c>
      <c r="H37" s="56">
        <v>0</v>
      </c>
      <c r="I37" s="56">
        <v>0</v>
      </c>
    </row>
    <row r="38" spans="1:9" ht="12.75" customHeight="1" x14ac:dyDescent="0.2">
      <c r="A38" s="180" t="s">
        <v>77</v>
      </c>
      <c r="B38" s="181"/>
      <c r="C38" s="181"/>
      <c r="D38" s="181"/>
      <c r="E38" s="181"/>
      <c r="F38" s="182"/>
      <c r="G38" s="17">
        <v>31</v>
      </c>
      <c r="H38" s="57">
        <f>H39+H40+H41+H42</f>
        <v>28073980</v>
      </c>
      <c r="I38" s="57">
        <f>I39+I40+I41+I42</f>
        <v>36629742</v>
      </c>
    </row>
    <row r="39" spans="1:9" ht="12.75" customHeight="1" x14ac:dyDescent="0.2">
      <c r="A39" s="185" t="s">
        <v>78</v>
      </c>
      <c r="B39" s="186"/>
      <c r="C39" s="186"/>
      <c r="D39" s="186"/>
      <c r="E39" s="186"/>
      <c r="F39" s="187"/>
      <c r="G39" s="16">
        <v>32</v>
      </c>
      <c r="H39" s="56">
        <v>0</v>
      </c>
      <c r="I39" s="56">
        <v>0</v>
      </c>
    </row>
    <row r="40" spans="1:9" ht="21.6" customHeight="1" x14ac:dyDescent="0.2">
      <c r="A40" s="185" t="s">
        <v>79</v>
      </c>
      <c r="B40" s="186"/>
      <c r="C40" s="186"/>
      <c r="D40" s="186"/>
      <c r="E40" s="186"/>
      <c r="F40" s="187"/>
      <c r="G40" s="16">
        <v>33</v>
      </c>
      <c r="H40" s="56">
        <v>0</v>
      </c>
      <c r="I40" s="56">
        <v>0</v>
      </c>
    </row>
    <row r="41" spans="1:9" ht="12.75" customHeight="1" x14ac:dyDescent="0.2">
      <c r="A41" s="185" t="s">
        <v>80</v>
      </c>
      <c r="B41" s="186"/>
      <c r="C41" s="186"/>
      <c r="D41" s="186"/>
      <c r="E41" s="186"/>
      <c r="F41" s="187"/>
      <c r="G41" s="16">
        <v>34</v>
      </c>
      <c r="H41" s="56">
        <v>0</v>
      </c>
      <c r="I41" s="56">
        <v>0</v>
      </c>
    </row>
    <row r="42" spans="1:9" ht="12.75" customHeight="1" x14ac:dyDescent="0.2">
      <c r="A42" s="185" t="s">
        <v>81</v>
      </c>
      <c r="B42" s="186"/>
      <c r="C42" s="186"/>
      <c r="D42" s="186"/>
      <c r="E42" s="186"/>
      <c r="F42" s="187"/>
      <c r="G42" s="16">
        <v>35</v>
      </c>
      <c r="H42" s="56">
        <v>28073980</v>
      </c>
      <c r="I42" s="56">
        <v>36629742</v>
      </c>
    </row>
    <row r="43" spans="1:9" ht="12.75" customHeight="1" x14ac:dyDescent="0.2">
      <c r="A43" s="211" t="s">
        <v>82</v>
      </c>
      <c r="B43" s="212"/>
      <c r="C43" s="212"/>
      <c r="D43" s="212"/>
      <c r="E43" s="212"/>
      <c r="F43" s="213"/>
      <c r="G43" s="16">
        <v>36</v>
      </c>
      <c r="H43" s="56">
        <v>0</v>
      </c>
      <c r="I43" s="56">
        <v>0</v>
      </c>
    </row>
    <row r="44" spans="1:9" ht="12.75" customHeight="1" x14ac:dyDescent="0.2">
      <c r="A44" s="188" t="s">
        <v>83</v>
      </c>
      <c r="B44" s="189"/>
      <c r="C44" s="189"/>
      <c r="D44" s="189"/>
      <c r="E44" s="189"/>
      <c r="F44" s="190"/>
      <c r="G44" s="17">
        <v>37</v>
      </c>
      <c r="H44" s="57">
        <f>H45+H53+H60+H70</f>
        <v>460254464</v>
      </c>
      <c r="I44" s="57">
        <f>I45+I53+I60+I70</f>
        <v>395086035</v>
      </c>
    </row>
    <row r="45" spans="1:9" ht="12.75" customHeight="1" x14ac:dyDescent="0.2">
      <c r="A45" s="180" t="s">
        <v>84</v>
      </c>
      <c r="B45" s="181"/>
      <c r="C45" s="181"/>
      <c r="D45" s="181"/>
      <c r="E45" s="181"/>
      <c r="F45" s="182"/>
      <c r="G45" s="17">
        <v>38</v>
      </c>
      <c r="H45" s="57">
        <f>SUM(H46:H52)</f>
        <v>85017501</v>
      </c>
      <c r="I45" s="57">
        <f>SUM(I46:I52)</f>
        <v>6345879</v>
      </c>
    </row>
    <row r="46" spans="1:9" ht="12.75" customHeight="1" x14ac:dyDescent="0.2">
      <c r="A46" s="185" t="s">
        <v>85</v>
      </c>
      <c r="B46" s="186"/>
      <c r="C46" s="186"/>
      <c r="D46" s="186"/>
      <c r="E46" s="186"/>
      <c r="F46" s="187"/>
      <c r="G46" s="16">
        <v>39</v>
      </c>
      <c r="H46" s="56">
        <v>9924067</v>
      </c>
      <c r="I46" s="56">
        <v>5858458</v>
      </c>
    </row>
    <row r="47" spans="1:9" ht="12.75" customHeight="1" x14ac:dyDescent="0.2">
      <c r="A47" s="185" t="s">
        <v>86</v>
      </c>
      <c r="B47" s="186"/>
      <c r="C47" s="186"/>
      <c r="D47" s="186"/>
      <c r="E47" s="186"/>
      <c r="F47" s="187"/>
      <c r="G47" s="16">
        <v>40</v>
      </c>
      <c r="H47" s="56">
        <v>483240</v>
      </c>
      <c r="I47" s="56">
        <v>0</v>
      </c>
    </row>
    <row r="48" spans="1:9" ht="12.75" customHeight="1" x14ac:dyDescent="0.2">
      <c r="A48" s="185" t="s">
        <v>87</v>
      </c>
      <c r="B48" s="186"/>
      <c r="C48" s="186"/>
      <c r="D48" s="186"/>
      <c r="E48" s="186"/>
      <c r="F48" s="187"/>
      <c r="G48" s="16">
        <v>41</v>
      </c>
      <c r="H48" s="56">
        <v>47668</v>
      </c>
      <c r="I48" s="56">
        <v>47688</v>
      </c>
    </row>
    <row r="49" spans="1:9" ht="12.75" customHeight="1" x14ac:dyDescent="0.2">
      <c r="A49" s="185" t="s">
        <v>88</v>
      </c>
      <c r="B49" s="186"/>
      <c r="C49" s="186"/>
      <c r="D49" s="186"/>
      <c r="E49" s="186"/>
      <c r="F49" s="187"/>
      <c r="G49" s="16">
        <v>42</v>
      </c>
      <c r="H49" s="56">
        <v>1187381</v>
      </c>
      <c r="I49" s="56">
        <v>439733</v>
      </c>
    </row>
    <row r="50" spans="1:9" ht="12.75" customHeight="1" x14ac:dyDescent="0.2">
      <c r="A50" s="185" t="s">
        <v>89</v>
      </c>
      <c r="B50" s="186"/>
      <c r="C50" s="186"/>
      <c r="D50" s="186"/>
      <c r="E50" s="186"/>
      <c r="F50" s="187"/>
      <c r="G50" s="16">
        <v>43</v>
      </c>
      <c r="H50" s="56">
        <v>0</v>
      </c>
      <c r="I50" s="56">
        <v>0</v>
      </c>
    </row>
    <row r="51" spans="1:9" ht="12.75" customHeight="1" x14ac:dyDescent="0.2">
      <c r="A51" s="185" t="s">
        <v>90</v>
      </c>
      <c r="B51" s="186"/>
      <c r="C51" s="186"/>
      <c r="D51" s="186"/>
      <c r="E51" s="186"/>
      <c r="F51" s="187"/>
      <c r="G51" s="16">
        <v>44</v>
      </c>
      <c r="H51" s="56">
        <v>73375145</v>
      </c>
      <c r="I51" s="56">
        <v>0</v>
      </c>
    </row>
    <row r="52" spans="1:9" ht="12.75" customHeight="1" x14ac:dyDescent="0.2">
      <c r="A52" s="185" t="s">
        <v>91</v>
      </c>
      <c r="B52" s="186"/>
      <c r="C52" s="186"/>
      <c r="D52" s="186"/>
      <c r="E52" s="186"/>
      <c r="F52" s="187"/>
      <c r="G52" s="16">
        <v>45</v>
      </c>
      <c r="H52" s="56">
        <v>0</v>
      </c>
      <c r="I52" s="56">
        <v>0</v>
      </c>
    </row>
    <row r="53" spans="1:9" ht="12.75" customHeight="1" x14ac:dyDescent="0.2">
      <c r="A53" s="180" t="s">
        <v>92</v>
      </c>
      <c r="B53" s="181"/>
      <c r="C53" s="181"/>
      <c r="D53" s="181"/>
      <c r="E53" s="181"/>
      <c r="F53" s="182"/>
      <c r="G53" s="17">
        <v>46</v>
      </c>
      <c r="H53" s="57">
        <f>SUM(H54:H59)</f>
        <v>291009356</v>
      </c>
      <c r="I53" s="57">
        <f>SUM(I54:I59)</f>
        <v>322077130</v>
      </c>
    </row>
    <row r="54" spans="1:9" ht="12.75" customHeight="1" x14ac:dyDescent="0.2">
      <c r="A54" s="185" t="s">
        <v>93</v>
      </c>
      <c r="B54" s="186"/>
      <c r="C54" s="186"/>
      <c r="D54" s="186"/>
      <c r="E54" s="186"/>
      <c r="F54" s="187"/>
      <c r="G54" s="16">
        <v>47</v>
      </c>
      <c r="H54" s="56">
        <v>24649839</v>
      </c>
      <c r="I54" s="56">
        <v>38616675</v>
      </c>
    </row>
    <row r="55" spans="1:9" ht="24.6" customHeight="1" x14ac:dyDescent="0.2">
      <c r="A55" s="185" t="s">
        <v>94</v>
      </c>
      <c r="B55" s="186"/>
      <c r="C55" s="186"/>
      <c r="D55" s="186"/>
      <c r="E55" s="186"/>
      <c r="F55" s="187"/>
      <c r="G55" s="16">
        <v>48</v>
      </c>
      <c r="H55" s="56">
        <v>0</v>
      </c>
      <c r="I55" s="56">
        <v>0</v>
      </c>
    </row>
    <row r="56" spans="1:9" ht="12.75" customHeight="1" x14ac:dyDescent="0.2">
      <c r="A56" s="185" t="s">
        <v>95</v>
      </c>
      <c r="B56" s="186"/>
      <c r="C56" s="186"/>
      <c r="D56" s="186"/>
      <c r="E56" s="186"/>
      <c r="F56" s="187"/>
      <c r="G56" s="16">
        <v>49</v>
      </c>
      <c r="H56" s="56">
        <v>122129978</v>
      </c>
      <c r="I56" s="56">
        <v>151832757</v>
      </c>
    </row>
    <row r="57" spans="1:9" ht="12.75" customHeight="1" x14ac:dyDescent="0.2">
      <c r="A57" s="185" t="s">
        <v>96</v>
      </c>
      <c r="B57" s="186"/>
      <c r="C57" s="186"/>
      <c r="D57" s="186"/>
      <c r="E57" s="186"/>
      <c r="F57" s="187"/>
      <c r="G57" s="16">
        <v>50</v>
      </c>
      <c r="H57" s="56">
        <v>145213</v>
      </c>
      <c r="I57" s="56">
        <v>259399</v>
      </c>
    </row>
    <row r="58" spans="1:9" ht="12.75" customHeight="1" x14ac:dyDescent="0.2">
      <c r="A58" s="185" t="s">
        <v>97</v>
      </c>
      <c r="B58" s="186"/>
      <c r="C58" s="186"/>
      <c r="D58" s="186"/>
      <c r="E58" s="186"/>
      <c r="F58" s="187"/>
      <c r="G58" s="16">
        <v>51</v>
      </c>
      <c r="H58" s="56">
        <v>14394398</v>
      </c>
      <c r="I58" s="56">
        <v>10697306</v>
      </c>
    </row>
    <row r="59" spans="1:9" ht="12.75" customHeight="1" x14ac:dyDescent="0.2">
      <c r="A59" s="185" t="s">
        <v>98</v>
      </c>
      <c r="B59" s="186"/>
      <c r="C59" s="186"/>
      <c r="D59" s="186"/>
      <c r="E59" s="186"/>
      <c r="F59" s="187"/>
      <c r="G59" s="16">
        <v>52</v>
      </c>
      <c r="H59" s="56">
        <v>129689928</v>
      </c>
      <c r="I59" s="56">
        <v>120670993</v>
      </c>
    </row>
    <row r="60" spans="1:9" ht="12.75" customHeight="1" x14ac:dyDescent="0.2">
      <c r="A60" s="180" t="s">
        <v>99</v>
      </c>
      <c r="B60" s="181"/>
      <c r="C60" s="181"/>
      <c r="D60" s="181"/>
      <c r="E60" s="181"/>
      <c r="F60" s="182"/>
      <c r="G60" s="17">
        <v>53</v>
      </c>
      <c r="H60" s="57">
        <f>SUM(H61:H69)</f>
        <v>33151080</v>
      </c>
      <c r="I60" s="57">
        <f>SUM(I61:I69)</f>
        <v>17109884</v>
      </c>
    </row>
    <row r="61" spans="1:9" ht="12.75" customHeight="1" x14ac:dyDescent="0.2">
      <c r="A61" s="185" t="s">
        <v>100</v>
      </c>
      <c r="B61" s="186"/>
      <c r="C61" s="186"/>
      <c r="D61" s="186"/>
      <c r="E61" s="186"/>
      <c r="F61" s="187"/>
      <c r="G61" s="16">
        <v>54</v>
      </c>
      <c r="H61" s="56">
        <v>0</v>
      </c>
      <c r="I61" s="56">
        <v>0</v>
      </c>
    </row>
    <row r="62" spans="1:9" ht="12.75" customHeight="1" x14ac:dyDescent="0.2">
      <c r="A62" s="185" t="s">
        <v>101</v>
      </c>
      <c r="B62" s="186"/>
      <c r="C62" s="186"/>
      <c r="D62" s="186"/>
      <c r="E62" s="186"/>
      <c r="F62" s="187"/>
      <c r="G62" s="16">
        <v>55</v>
      </c>
      <c r="H62" s="56">
        <v>0</v>
      </c>
      <c r="I62" s="56">
        <v>0</v>
      </c>
    </row>
    <row r="63" spans="1:9" ht="12.75" customHeight="1" x14ac:dyDescent="0.2">
      <c r="A63" s="185" t="s">
        <v>102</v>
      </c>
      <c r="B63" s="186"/>
      <c r="C63" s="186"/>
      <c r="D63" s="186"/>
      <c r="E63" s="186"/>
      <c r="F63" s="187"/>
      <c r="G63" s="16">
        <v>56</v>
      </c>
      <c r="H63" s="56">
        <v>8866333</v>
      </c>
      <c r="I63" s="56">
        <v>3660335</v>
      </c>
    </row>
    <row r="64" spans="1:9" ht="23.45" customHeight="1" x14ac:dyDescent="0.2">
      <c r="A64" s="185" t="s">
        <v>103</v>
      </c>
      <c r="B64" s="186"/>
      <c r="C64" s="186"/>
      <c r="D64" s="186"/>
      <c r="E64" s="186"/>
      <c r="F64" s="187"/>
      <c r="G64" s="16">
        <v>57</v>
      </c>
      <c r="H64" s="56">
        <v>0</v>
      </c>
      <c r="I64" s="56">
        <v>0</v>
      </c>
    </row>
    <row r="65" spans="1:9" ht="21" customHeight="1" x14ac:dyDescent="0.2">
      <c r="A65" s="185" t="s">
        <v>104</v>
      </c>
      <c r="B65" s="186"/>
      <c r="C65" s="186"/>
      <c r="D65" s="186"/>
      <c r="E65" s="186"/>
      <c r="F65" s="187"/>
      <c r="G65" s="16">
        <v>58</v>
      </c>
      <c r="H65" s="56">
        <v>0</v>
      </c>
      <c r="I65" s="56">
        <v>0</v>
      </c>
    </row>
    <row r="66" spans="1:9" ht="22.9" customHeight="1" x14ac:dyDescent="0.2">
      <c r="A66" s="185" t="s">
        <v>105</v>
      </c>
      <c r="B66" s="186"/>
      <c r="C66" s="186"/>
      <c r="D66" s="186"/>
      <c r="E66" s="186"/>
      <c r="F66" s="187"/>
      <c r="G66" s="16">
        <v>59</v>
      </c>
      <c r="H66" s="56">
        <v>0</v>
      </c>
      <c r="I66" s="56">
        <v>0</v>
      </c>
    </row>
    <row r="67" spans="1:9" ht="12.75" customHeight="1" x14ac:dyDescent="0.2">
      <c r="A67" s="185" t="s">
        <v>106</v>
      </c>
      <c r="B67" s="186"/>
      <c r="C67" s="186"/>
      <c r="D67" s="186"/>
      <c r="E67" s="186"/>
      <c r="F67" s="187"/>
      <c r="G67" s="16">
        <v>60</v>
      </c>
      <c r="H67" s="56">
        <v>0</v>
      </c>
      <c r="I67" s="56">
        <v>0</v>
      </c>
    </row>
    <row r="68" spans="1:9" ht="12.75" customHeight="1" x14ac:dyDescent="0.2">
      <c r="A68" s="185" t="s">
        <v>107</v>
      </c>
      <c r="B68" s="186"/>
      <c r="C68" s="186"/>
      <c r="D68" s="186"/>
      <c r="E68" s="186"/>
      <c r="F68" s="187"/>
      <c r="G68" s="16">
        <v>61</v>
      </c>
      <c r="H68" s="56">
        <v>24284747</v>
      </c>
      <c r="I68" s="56">
        <v>13449549</v>
      </c>
    </row>
    <row r="69" spans="1:9" ht="12.75" customHeight="1" x14ac:dyDescent="0.2">
      <c r="A69" s="185" t="s">
        <v>108</v>
      </c>
      <c r="B69" s="186"/>
      <c r="C69" s="186"/>
      <c r="D69" s="186"/>
      <c r="E69" s="186"/>
      <c r="F69" s="187"/>
      <c r="G69" s="16">
        <v>62</v>
      </c>
      <c r="H69" s="56">
        <v>0</v>
      </c>
      <c r="I69" s="56">
        <v>0</v>
      </c>
    </row>
    <row r="70" spans="1:9" ht="12.75" customHeight="1" x14ac:dyDescent="0.2">
      <c r="A70" s="211" t="s">
        <v>109</v>
      </c>
      <c r="B70" s="212"/>
      <c r="C70" s="212"/>
      <c r="D70" s="212"/>
      <c r="E70" s="212"/>
      <c r="F70" s="213"/>
      <c r="G70" s="16">
        <v>63</v>
      </c>
      <c r="H70" s="56">
        <v>51076527</v>
      </c>
      <c r="I70" s="56">
        <v>49553142</v>
      </c>
    </row>
    <row r="71" spans="1:9" ht="12.75" customHeight="1" x14ac:dyDescent="0.2">
      <c r="A71" s="217" t="s">
        <v>110</v>
      </c>
      <c r="B71" s="218"/>
      <c r="C71" s="218"/>
      <c r="D71" s="218"/>
      <c r="E71" s="218"/>
      <c r="F71" s="219"/>
      <c r="G71" s="16">
        <v>64</v>
      </c>
      <c r="H71" s="56">
        <v>2824138</v>
      </c>
      <c r="I71" s="56">
        <v>2400906</v>
      </c>
    </row>
    <row r="72" spans="1:9" ht="12.75" customHeight="1" x14ac:dyDescent="0.2">
      <c r="A72" s="188" t="s">
        <v>111</v>
      </c>
      <c r="B72" s="189"/>
      <c r="C72" s="189"/>
      <c r="D72" s="189"/>
      <c r="E72" s="189"/>
      <c r="F72" s="190"/>
      <c r="G72" s="17">
        <v>65</v>
      </c>
      <c r="H72" s="57">
        <f>H8+H9+H44+H71</f>
        <v>878374309</v>
      </c>
      <c r="I72" s="57">
        <f>I8+I9+I44+I71</f>
        <v>818522275</v>
      </c>
    </row>
    <row r="73" spans="1:9" ht="12.75" customHeight="1" x14ac:dyDescent="0.2">
      <c r="A73" s="220" t="s">
        <v>112</v>
      </c>
      <c r="B73" s="221"/>
      <c r="C73" s="221"/>
      <c r="D73" s="221"/>
      <c r="E73" s="221"/>
      <c r="F73" s="222"/>
      <c r="G73" s="19">
        <v>66</v>
      </c>
      <c r="H73" s="58">
        <v>475674346</v>
      </c>
      <c r="I73" s="58">
        <v>356786379</v>
      </c>
    </row>
    <row r="74" spans="1:9" x14ac:dyDescent="0.2">
      <c r="A74" s="223" t="s">
        <v>113</v>
      </c>
      <c r="B74" s="224"/>
      <c r="C74" s="224"/>
      <c r="D74" s="224"/>
      <c r="E74" s="224"/>
      <c r="F74" s="224"/>
      <c r="G74" s="224"/>
      <c r="H74" s="224"/>
      <c r="I74" s="224"/>
    </row>
    <row r="75" spans="1:9" ht="12.75" customHeight="1" x14ac:dyDescent="0.2">
      <c r="A75" s="183" t="s">
        <v>114</v>
      </c>
      <c r="B75" s="183"/>
      <c r="C75" s="183"/>
      <c r="D75" s="183"/>
      <c r="E75" s="183"/>
      <c r="F75" s="183"/>
      <c r="G75" s="17">
        <v>67</v>
      </c>
      <c r="H75" s="57">
        <f>H76+H77+H78+H84+H85+H89+H92+H95</f>
        <v>25913115</v>
      </c>
      <c r="I75" s="57">
        <f>I76+I77+I78+I84+I85+I89+I92+I95</f>
        <v>29619554</v>
      </c>
    </row>
    <row r="76" spans="1:9" ht="12.75" customHeight="1" x14ac:dyDescent="0.2">
      <c r="A76" s="184" t="s">
        <v>115</v>
      </c>
      <c r="B76" s="184"/>
      <c r="C76" s="184"/>
      <c r="D76" s="184"/>
      <c r="E76" s="184"/>
      <c r="F76" s="184"/>
      <c r="G76" s="16">
        <v>68</v>
      </c>
      <c r="H76" s="56">
        <v>247193050</v>
      </c>
      <c r="I76" s="56">
        <v>247193050</v>
      </c>
    </row>
    <row r="77" spans="1:9" ht="12.75" customHeight="1" x14ac:dyDescent="0.2">
      <c r="A77" s="184" t="s">
        <v>116</v>
      </c>
      <c r="B77" s="184"/>
      <c r="C77" s="184"/>
      <c r="D77" s="184"/>
      <c r="E77" s="184"/>
      <c r="F77" s="184"/>
      <c r="G77" s="16">
        <v>69</v>
      </c>
      <c r="H77" s="56">
        <v>88235980</v>
      </c>
      <c r="I77" s="56">
        <v>86141670</v>
      </c>
    </row>
    <row r="78" spans="1:9" ht="12.75" customHeight="1" x14ac:dyDescent="0.2">
      <c r="A78" s="214" t="s">
        <v>117</v>
      </c>
      <c r="B78" s="214"/>
      <c r="C78" s="214"/>
      <c r="D78" s="214"/>
      <c r="E78" s="214"/>
      <c r="F78" s="214"/>
      <c r="G78" s="17">
        <v>70</v>
      </c>
      <c r="H78" s="57">
        <f>SUM(H79:H83)</f>
        <v>43675007</v>
      </c>
      <c r="I78" s="57">
        <f>SUM(I79:I83)</f>
        <v>43675007</v>
      </c>
    </row>
    <row r="79" spans="1:9" ht="12.75" customHeight="1" x14ac:dyDescent="0.2">
      <c r="A79" s="179" t="s">
        <v>118</v>
      </c>
      <c r="B79" s="179"/>
      <c r="C79" s="179"/>
      <c r="D79" s="179"/>
      <c r="E79" s="179"/>
      <c r="F79" s="179"/>
      <c r="G79" s="16">
        <v>71</v>
      </c>
      <c r="H79" s="56">
        <v>11486600</v>
      </c>
      <c r="I79" s="56">
        <v>11486600</v>
      </c>
    </row>
    <row r="80" spans="1:9" ht="12.75" customHeight="1" x14ac:dyDescent="0.2">
      <c r="A80" s="179" t="s">
        <v>119</v>
      </c>
      <c r="B80" s="179"/>
      <c r="C80" s="179"/>
      <c r="D80" s="179"/>
      <c r="E80" s="179"/>
      <c r="F80" s="179"/>
      <c r="G80" s="16">
        <v>72</v>
      </c>
      <c r="H80" s="56">
        <v>8465950</v>
      </c>
      <c r="I80" s="56">
        <v>8465950</v>
      </c>
    </row>
    <row r="81" spans="1:9" ht="12.75" customHeight="1" x14ac:dyDescent="0.2">
      <c r="A81" s="179" t="s">
        <v>120</v>
      </c>
      <c r="B81" s="179"/>
      <c r="C81" s="179"/>
      <c r="D81" s="179"/>
      <c r="E81" s="179"/>
      <c r="F81" s="179"/>
      <c r="G81" s="16">
        <v>73</v>
      </c>
      <c r="H81" s="56">
        <v>-8465950</v>
      </c>
      <c r="I81" s="56">
        <v>-8465950</v>
      </c>
    </row>
    <row r="82" spans="1:9" ht="12.75" customHeight="1" x14ac:dyDescent="0.2">
      <c r="A82" s="179" t="s">
        <v>121</v>
      </c>
      <c r="B82" s="179"/>
      <c r="C82" s="179"/>
      <c r="D82" s="179"/>
      <c r="E82" s="179"/>
      <c r="F82" s="179"/>
      <c r="G82" s="16">
        <v>74</v>
      </c>
      <c r="H82" s="56">
        <v>32188407</v>
      </c>
      <c r="I82" s="56">
        <v>32188407</v>
      </c>
    </row>
    <row r="83" spans="1:9" ht="12.75" customHeight="1" x14ac:dyDescent="0.2">
      <c r="A83" s="179" t="s">
        <v>122</v>
      </c>
      <c r="B83" s="179"/>
      <c r="C83" s="179"/>
      <c r="D83" s="179"/>
      <c r="E83" s="179"/>
      <c r="F83" s="179"/>
      <c r="G83" s="16">
        <v>75</v>
      </c>
      <c r="H83" s="56">
        <v>0</v>
      </c>
      <c r="I83" s="56">
        <v>0</v>
      </c>
    </row>
    <row r="84" spans="1:9" ht="12.75" customHeight="1" x14ac:dyDescent="0.2">
      <c r="A84" s="184" t="s">
        <v>123</v>
      </c>
      <c r="B84" s="184"/>
      <c r="C84" s="184"/>
      <c r="D84" s="184"/>
      <c r="E84" s="184"/>
      <c r="F84" s="184"/>
      <c r="G84" s="16">
        <v>76</v>
      </c>
      <c r="H84" s="56">
        <v>40706979</v>
      </c>
      <c r="I84" s="56">
        <v>40706979</v>
      </c>
    </row>
    <row r="85" spans="1:9" ht="12.75" customHeight="1" x14ac:dyDescent="0.2">
      <c r="A85" s="214" t="s">
        <v>124</v>
      </c>
      <c r="B85" s="214"/>
      <c r="C85" s="214"/>
      <c r="D85" s="214"/>
      <c r="E85" s="214"/>
      <c r="F85" s="214"/>
      <c r="G85" s="17">
        <v>77</v>
      </c>
      <c r="H85" s="57">
        <f>H86+H87+H88</f>
        <v>0</v>
      </c>
      <c r="I85" s="57">
        <f>I86+I87+I88</f>
        <v>0</v>
      </c>
    </row>
    <row r="86" spans="1:9" ht="12.75" customHeight="1" x14ac:dyDescent="0.2">
      <c r="A86" s="179" t="s">
        <v>125</v>
      </c>
      <c r="B86" s="179"/>
      <c r="C86" s="179"/>
      <c r="D86" s="179"/>
      <c r="E86" s="179"/>
      <c r="F86" s="179"/>
      <c r="G86" s="16">
        <v>78</v>
      </c>
      <c r="H86" s="56">
        <v>0</v>
      </c>
      <c r="I86" s="56">
        <v>0</v>
      </c>
    </row>
    <row r="87" spans="1:9" ht="12.75" customHeight="1" x14ac:dyDescent="0.2">
      <c r="A87" s="179" t="s">
        <v>126</v>
      </c>
      <c r="B87" s="179"/>
      <c r="C87" s="179"/>
      <c r="D87" s="179"/>
      <c r="E87" s="179"/>
      <c r="F87" s="179"/>
      <c r="G87" s="16">
        <v>79</v>
      </c>
      <c r="H87" s="56">
        <v>0</v>
      </c>
      <c r="I87" s="56">
        <v>0</v>
      </c>
    </row>
    <row r="88" spans="1:9" ht="12.75" customHeight="1" x14ac:dyDescent="0.2">
      <c r="A88" s="179" t="s">
        <v>127</v>
      </c>
      <c r="B88" s="179"/>
      <c r="C88" s="179"/>
      <c r="D88" s="179"/>
      <c r="E88" s="179"/>
      <c r="F88" s="179"/>
      <c r="G88" s="16">
        <v>80</v>
      </c>
      <c r="H88" s="56">
        <v>0</v>
      </c>
      <c r="I88" s="56">
        <v>0</v>
      </c>
    </row>
    <row r="89" spans="1:9" ht="22.9" customHeight="1" x14ac:dyDescent="0.2">
      <c r="A89" s="214" t="s">
        <v>128</v>
      </c>
      <c r="B89" s="214"/>
      <c r="C89" s="214"/>
      <c r="D89" s="214"/>
      <c r="E89" s="214"/>
      <c r="F89" s="214"/>
      <c r="G89" s="17">
        <v>81</v>
      </c>
      <c r="H89" s="57">
        <f>H90-H91</f>
        <v>-160874981</v>
      </c>
      <c r="I89" s="57">
        <f>I90-I91</f>
        <v>-393897901</v>
      </c>
    </row>
    <row r="90" spans="1:9" ht="12.75" customHeight="1" x14ac:dyDescent="0.2">
      <c r="A90" s="179" t="s">
        <v>129</v>
      </c>
      <c r="B90" s="179"/>
      <c r="C90" s="179"/>
      <c r="D90" s="179"/>
      <c r="E90" s="179"/>
      <c r="F90" s="179"/>
      <c r="G90" s="16">
        <v>82</v>
      </c>
      <c r="H90" s="56">
        <v>0</v>
      </c>
      <c r="I90" s="56">
        <v>0</v>
      </c>
    </row>
    <row r="91" spans="1:9" ht="12.75" customHeight="1" x14ac:dyDescent="0.2">
      <c r="A91" s="179" t="s">
        <v>130</v>
      </c>
      <c r="B91" s="179"/>
      <c r="C91" s="179"/>
      <c r="D91" s="179"/>
      <c r="E91" s="179"/>
      <c r="F91" s="179"/>
      <c r="G91" s="16">
        <v>83</v>
      </c>
      <c r="H91" s="56">
        <v>160874981</v>
      </c>
      <c r="I91" s="56">
        <v>393897901</v>
      </c>
    </row>
    <row r="92" spans="1:9" ht="12.75" customHeight="1" x14ac:dyDescent="0.2">
      <c r="A92" s="214" t="s">
        <v>131</v>
      </c>
      <c r="B92" s="214"/>
      <c r="C92" s="214"/>
      <c r="D92" s="214"/>
      <c r="E92" s="214"/>
      <c r="F92" s="214"/>
      <c r="G92" s="17">
        <v>84</v>
      </c>
      <c r="H92" s="57">
        <f>H93-H94</f>
        <v>-233022920</v>
      </c>
      <c r="I92" s="57">
        <f>I93-I94</f>
        <v>5800749</v>
      </c>
    </row>
    <row r="93" spans="1:9" ht="12.75" customHeight="1" x14ac:dyDescent="0.2">
      <c r="A93" s="179" t="s">
        <v>132</v>
      </c>
      <c r="B93" s="179"/>
      <c r="C93" s="179"/>
      <c r="D93" s="179"/>
      <c r="E93" s="179"/>
      <c r="F93" s="179"/>
      <c r="G93" s="16">
        <v>85</v>
      </c>
      <c r="H93" s="56">
        <v>0</v>
      </c>
      <c r="I93" s="56">
        <v>5800749</v>
      </c>
    </row>
    <row r="94" spans="1:9" ht="12.75" customHeight="1" x14ac:dyDescent="0.2">
      <c r="A94" s="179" t="s">
        <v>133</v>
      </c>
      <c r="B94" s="179"/>
      <c r="C94" s="179"/>
      <c r="D94" s="179"/>
      <c r="E94" s="179"/>
      <c r="F94" s="179"/>
      <c r="G94" s="16">
        <v>86</v>
      </c>
      <c r="H94" s="56">
        <v>233022920</v>
      </c>
      <c r="I94" s="56">
        <v>0</v>
      </c>
    </row>
    <row r="95" spans="1:9" ht="12.75" customHeight="1" x14ac:dyDescent="0.2">
      <c r="A95" s="184" t="s">
        <v>134</v>
      </c>
      <c r="B95" s="184"/>
      <c r="C95" s="184"/>
      <c r="D95" s="184"/>
      <c r="E95" s="184"/>
      <c r="F95" s="184"/>
      <c r="G95" s="16">
        <v>87</v>
      </c>
      <c r="H95" s="56">
        <v>0</v>
      </c>
      <c r="I95" s="56">
        <v>0</v>
      </c>
    </row>
    <row r="96" spans="1:9" ht="12.75" customHeight="1" x14ac:dyDescent="0.2">
      <c r="A96" s="183" t="s">
        <v>135</v>
      </c>
      <c r="B96" s="183"/>
      <c r="C96" s="183"/>
      <c r="D96" s="183"/>
      <c r="E96" s="183"/>
      <c r="F96" s="183"/>
      <c r="G96" s="17">
        <v>88</v>
      </c>
      <c r="H96" s="57">
        <f>SUM(H97:H102)</f>
        <v>23548349.149999999</v>
      </c>
      <c r="I96" s="57">
        <f>SUM(I97:I102)</f>
        <v>31468170</v>
      </c>
    </row>
    <row r="97" spans="1:9" ht="25.9" customHeight="1" x14ac:dyDescent="0.2">
      <c r="A97" s="179" t="s">
        <v>136</v>
      </c>
      <c r="B97" s="179"/>
      <c r="C97" s="179"/>
      <c r="D97" s="179"/>
      <c r="E97" s="179"/>
      <c r="F97" s="179"/>
      <c r="G97" s="16">
        <v>89</v>
      </c>
      <c r="H97" s="56">
        <v>4237772</v>
      </c>
      <c r="I97" s="56">
        <v>4105732</v>
      </c>
    </row>
    <row r="98" spans="1:9" ht="12.75" customHeight="1" x14ac:dyDescent="0.2">
      <c r="A98" s="179" t="s">
        <v>137</v>
      </c>
      <c r="B98" s="179"/>
      <c r="C98" s="179"/>
      <c r="D98" s="179"/>
      <c r="E98" s="179"/>
      <c r="F98" s="179"/>
      <c r="G98" s="16">
        <v>90</v>
      </c>
      <c r="H98" s="56">
        <v>0</v>
      </c>
      <c r="I98" s="56">
        <v>4096578</v>
      </c>
    </row>
    <row r="99" spans="1:9" ht="12.75" customHeight="1" x14ac:dyDescent="0.2">
      <c r="A99" s="179" t="s">
        <v>138</v>
      </c>
      <c r="B99" s="179"/>
      <c r="C99" s="179"/>
      <c r="D99" s="179"/>
      <c r="E99" s="179"/>
      <c r="F99" s="179"/>
      <c r="G99" s="16">
        <v>91</v>
      </c>
      <c r="H99" s="56">
        <v>17532400.149999999</v>
      </c>
      <c r="I99" s="56">
        <v>23265860</v>
      </c>
    </row>
    <row r="100" spans="1:9" ht="12.75" customHeight="1" x14ac:dyDescent="0.2">
      <c r="A100" s="179" t="s">
        <v>139</v>
      </c>
      <c r="B100" s="179"/>
      <c r="C100" s="179"/>
      <c r="D100" s="179"/>
      <c r="E100" s="179"/>
      <c r="F100" s="179"/>
      <c r="G100" s="16">
        <v>92</v>
      </c>
      <c r="H100" s="56">
        <v>0</v>
      </c>
      <c r="I100" s="56">
        <v>0</v>
      </c>
    </row>
    <row r="101" spans="1:9" ht="12.75" customHeight="1" x14ac:dyDescent="0.2">
      <c r="A101" s="179" t="s">
        <v>140</v>
      </c>
      <c r="B101" s="179"/>
      <c r="C101" s="179"/>
      <c r="D101" s="179"/>
      <c r="E101" s="179"/>
      <c r="F101" s="179"/>
      <c r="G101" s="16">
        <v>93</v>
      </c>
      <c r="H101" s="56">
        <v>0</v>
      </c>
      <c r="I101" s="56">
        <v>0</v>
      </c>
    </row>
    <row r="102" spans="1:9" ht="12.75" customHeight="1" x14ac:dyDescent="0.2">
      <c r="A102" s="179" t="s">
        <v>141</v>
      </c>
      <c r="B102" s="179"/>
      <c r="C102" s="179"/>
      <c r="D102" s="179"/>
      <c r="E102" s="179"/>
      <c r="F102" s="179"/>
      <c r="G102" s="16">
        <v>94</v>
      </c>
      <c r="H102" s="56">
        <v>1778177</v>
      </c>
      <c r="I102" s="56">
        <v>0</v>
      </c>
    </row>
    <row r="103" spans="1:9" ht="12.75" customHeight="1" x14ac:dyDescent="0.2">
      <c r="A103" s="183" t="s">
        <v>142</v>
      </c>
      <c r="B103" s="183"/>
      <c r="C103" s="183"/>
      <c r="D103" s="183"/>
      <c r="E103" s="183"/>
      <c r="F103" s="183"/>
      <c r="G103" s="17">
        <v>95</v>
      </c>
      <c r="H103" s="57">
        <f>SUM(H104:H114)</f>
        <v>413517418</v>
      </c>
      <c r="I103" s="57">
        <f>SUM(I104:I114)</f>
        <v>384850490</v>
      </c>
    </row>
    <row r="104" spans="1:9" ht="12.75" customHeight="1" x14ac:dyDescent="0.2">
      <c r="A104" s="179" t="s">
        <v>143</v>
      </c>
      <c r="B104" s="179"/>
      <c r="C104" s="179"/>
      <c r="D104" s="179"/>
      <c r="E104" s="179"/>
      <c r="F104" s="179"/>
      <c r="G104" s="16">
        <v>96</v>
      </c>
      <c r="H104" s="56">
        <v>9817413</v>
      </c>
      <c r="I104" s="56">
        <v>9195334</v>
      </c>
    </row>
    <row r="105" spans="1:9" ht="12.75" customHeight="1" x14ac:dyDescent="0.2">
      <c r="A105" s="179" t="s">
        <v>144</v>
      </c>
      <c r="B105" s="179"/>
      <c r="C105" s="179"/>
      <c r="D105" s="179"/>
      <c r="E105" s="179"/>
      <c r="F105" s="179"/>
      <c r="G105" s="16">
        <v>97</v>
      </c>
      <c r="H105" s="56">
        <v>0</v>
      </c>
      <c r="I105" s="56">
        <v>0</v>
      </c>
    </row>
    <row r="106" spans="1:9" ht="24.6" customHeight="1" x14ac:dyDescent="0.2">
      <c r="A106" s="179" t="s">
        <v>145</v>
      </c>
      <c r="B106" s="179"/>
      <c r="C106" s="179"/>
      <c r="D106" s="179"/>
      <c r="E106" s="179"/>
      <c r="F106" s="179"/>
      <c r="G106" s="16">
        <v>98</v>
      </c>
      <c r="H106" s="56">
        <v>0</v>
      </c>
      <c r="I106" s="56">
        <v>0</v>
      </c>
    </row>
    <row r="107" spans="1:9" ht="22.15" customHeight="1" x14ac:dyDescent="0.2">
      <c r="A107" s="179" t="s">
        <v>146</v>
      </c>
      <c r="B107" s="179"/>
      <c r="C107" s="179"/>
      <c r="D107" s="179"/>
      <c r="E107" s="179"/>
      <c r="F107" s="179"/>
      <c r="G107" s="16">
        <v>99</v>
      </c>
      <c r="H107" s="56">
        <v>0</v>
      </c>
      <c r="I107" s="56">
        <v>0</v>
      </c>
    </row>
    <row r="108" spans="1:9" ht="12.75" customHeight="1" x14ac:dyDescent="0.2">
      <c r="A108" s="179" t="s">
        <v>147</v>
      </c>
      <c r="B108" s="179"/>
      <c r="C108" s="179"/>
      <c r="D108" s="179"/>
      <c r="E108" s="179"/>
      <c r="F108" s="179"/>
      <c r="G108" s="16">
        <v>100</v>
      </c>
      <c r="H108" s="56">
        <v>0</v>
      </c>
      <c r="I108" s="56">
        <v>0</v>
      </c>
    </row>
    <row r="109" spans="1:9" ht="12.75" customHeight="1" x14ac:dyDescent="0.2">
      <c r="A109" s="179" t="s">
        <v>148</v>
      </c>
      <c r="B109" s="179"/>
      <c r="C109" s="179"/>
      <c r="D109" s="179"/>
      <c r="E109" s="179"/>
      <c r="F109" s="179"/>
      <c r="G109" s="16">
        <v>101</v>
      </c>
      <c r="H109" s="56">
        <v>350111986</v>
      </c>
      <c r="I109" s="56">
        <v>321412933</v>
      </c>
    </row>
    <row r="110" spans="1:9" ht="12.75" customHeight="1" x14ac:dyDescent="0.2">
      <c r="A110" s="179" t="s">
        <v>149</v>
      </c>
      <c r="B110" s="179"/>
      <c r="C110" s="179"/>
      <c r="D110" s="179"/>
      <c r="E110" s="179"/>
      <c r="F110" s="179"/>
      <c r="G110" s="16">
        <v>102</v>
      </c>
      <c r="H110" s="56">
        <v>0</v>
      </c>
      <c r="I110" s="56">
        <v>0</v>
      </c>
    </row>
    <row r="111" spans="1:9" ht="12.75" customHeight="1" x14ac:dyDescent="0.2">
      <c r="A111" s="179" t="s">
        <v>150</v>
      </c>
      <c r="B111" s="179"/>
      <c r="C111" s="179"/>
      <c r="D111" s="179"/>
      <c r="E111" s="179"/>
      <c r="F111" s="179"/>
      <c r="G111" s="16">
        <v>103</v>
      </c>
      <c r="H111" s="56">
        <v>855214</v>
      </c>
      <c r="I111" s="56">
        <v>171042</v>
      </c>
    </row>
    <row r="112" spans="1:9" ht="12.75" customHeight="1" x14ac:dyDescent="0.2">
      <c r="A112" s="179" t="s">
        <v>151</v>
      </c>
      <c r="B112" s="179"/>
      <c r="C112" s="179"/>
      <c r="D112" s="179"/>
      <c r="E112" s="179"/>
      <c r="F112" s="179"/>
      <c r="G112" s="16">
        <v>104</v>
      </c>
      <c r="H112" s="56">
        <v>43797127</v>
      </c>
      <c r="I112" s="56">
        <v>45135503</v>
      </c>
    </row>
    <row r="113" spans="1:9" ht="12.75" customHeight="1" x14ac:dyDescent="0.2">
      <c r="A113" s="179" t="s">
        <v>152</v>
      </c>
      <c r="B113" s="179"/>
      <c r="C113" s="179"/>
      <c r="D113" s="179"/>
      <c r="E113" s="179"/>
      <c r="F113" s="179"/>
      <c r="G113" s="16">
        <v>105</v>
      </c>
      <c r="H113" s="56">
        <v>0</v>
      </c>
      <c r="I113" s="56">
        <v>0</v>
      </c>
    </row>
    <row r="114" spans="1:9" ht="12.75" customHeight="1" x14ac:dyDescent="0.2">
      <c r="A114" s="179" t="s">
        <v>153</v>
      </c>
      <c r="B114" s="179"/>
      <c r="C114" s="179"/>
      <c r="D114" s="179"/>
      <c r="E114" s="179"/>
      <c r="F114" s="179"/>
      <c r="G114" s="16">
        <v>106</v>
      </c>
      <c r="H114" s="56">
        <v>8935678</v>
      </c>
      <c r="I114" s="56">
        <v>8935678</v>
      </c>
    </row>
    <row r="115" spans="1:9" ht="12.75" customHeight="1" x14ac:dyDescent="0.2">
      <c r="A115" s="183" t="s">
        <v>154</v>
      </c>
      <c r="B115" s="183"/>
      <c r="C115" s="183"/>
      <c r="D115" s="183"/>
      <c r="E115" s="183"/>
      <c r="F115" s="183"/>
      <c r="G115" s="17">
        <v>107</v>
      </c>
      <c r="H115" s="57">
        <f>SUM(H116:H129)</f>
        <v>383784777</v>
      </c>
      <c r="I115" s="57">
        <f>SUM(I116:I129)</f>
        <v>358650576</v>
      </c>
    </row>
    <row r="116" spans="1:9" ht="12.75" customHeight="1" x14ac:dyDescent="0.2">
      <c r="A116" s="179" t="s">
        <v>155</v>
      </c>
      <c r="B116" s="179"/>
      <c r="C116" s="179"/>
      <c r="D116" s="179"/>
      <c r="E116" s="179"/>
      <c r="F116" s="179"/>
      <c r="G116" s="16">
        <v>108</v>
      </c>
      <c r="H116" s="56">
        <v>15601674</v>
      </c>
      <c r="I116" s="56">
        <v>14901877</v>
      </c>
    </row>
    <row r="117" spans="1:9" ht="12.75" customHeight="1" x14ac:dyDescent="0.2">
      <c r="A117" s="179" t="s">
        <v>156</v>
      </c>
      <c r="B117" s="179"/>
      <c r="C117" s="179"/>
      <c r="D117" s="179"/>
      <c r="E117" s="179"/>
      <c r="F117" s="179"/>
      <c r="G117" s="16">
        <v>109</v>
      </c>
      <c r="H117" s="56">
        <v>6315404</v>
      </c>
      <c r="I117" s="56">
        <v>4226725</v>
      </c>
    </row>
    <row r="118" spans="1:9" ht="21.6" customHeight="1" x14ac:dyDescent="0.2">
      <c r="A118" s="179" t="s">
        <v>157</v>
      </c>
      <c r="B118" s="179"/>
      <c r="C118" s="179"/>
      <c r="D118" s="179"/>
      <c r="E118" s="179"/>
      <c r="F118" s="179"/>
      <c r="G118" s="16">
        <v>110</v>
      </c>
      <c r="H118" s="56">
        <v>19209</v>
      </c>
      <c r="I118" s="56">
        <v>19209</v>
      </c>
    </row>
    <row r="119" spans="1:9" ht="25.9" customHeight="1" x14ac:dyDescent="0.2">
      <c r="A119" s="179" t="s">
        <v>158</v>
      </c>
      <c r="B119" s="179"/>
      <c r="C119" s="179"/>
      <c r="D119" s="179"/>
      <c r="E119" s="179"/>
      <c r="F119" s="179"/>
      <c r="G119" s="16">
        <v>111</v>
      </c>
      <c r="H119" s="56">
        <v>0</v>
      </c>
      <c r="I119" s="56">
        <v>0</v>
      </c>
    </row>
    <row r="120" spans="1:9" ht="12.75" customHeight="1" x14ac:dyDescent="0.2">
      <c r="A120" s="179" t="s">
        <v>159</v>
      </c>
      <c r="B120" s="179"/>
      <c r="C120" s="179"/>
      <c r="D120" s="179"/>
      <c r="E120" s="179"/>
      <c r="F120" s="179"/>
      <c r="G120" s="16">
        <v>112</v>
      </c>
      <c r="H120" s="56">
        <v>44545</v>
      </c>
      <c r="I120" s="56">
        <v>0</v>
      </c>
    </row>
    <row r="121" spans="1:9" ht="12.75" customHeight="1" x14ac:dyDescent="0.2">
      <c r="A121" s="179" t="s">
        <v>160</v>
      </c>
      <c r="B121" s="179"/>
      <c r="C121" s="179"/>
      <c r="D121" s="179"/>
      <c r="E121" s="179"/>
      <c r="F121" s="179"/>
      <c r="G121" s="16">
        <v>113</v>
      </c>
      <c r="H121" s="56">
        <v>48398047</v>
      </c>
      <c r="I121" s="56">
        <v>70247564</v>
      </c>
    </row>
    <row r="122" spans="1:9" ht="12.75" customHeight="1" x14ac:dyDescent="0.2">
      <c r="A122" s="179" t="s">
        <v>161</v>
      </c>
      <c r="B122" s="179"/>
      <c r="C122" s="179"/>
      <c r="D122" s="179"/>
      <c r="E122" s="179"/>
      <c r="F122" s="179"/>
      <c r="G122" s="16">
        <v>114</v>
      </c>
      <c r="H122" s="56">
        <v>25466246</v>
      </c>
      <c r="I122" s="56">
        <v>28144897</v>
      </c>
    </row>
    <row r="123" spans="1:9" ht="12.75" customHeight="1" x14ac:dyDescent="0.2">
      <c r="A123" s="179" t="s">
        <v>162</v>
      </c>
      <c r="B123" s="179"/>
      <c r="C123" s="179"/>
      <c r="D123" s="179"/>
      <c r="E123" s="179"/>
      <c r="F123" s="179"/>
      <c r="G123" s="16">
        <v>115</v>
      </c>
      <c r="H123" s="56">
        <v>145653006</v>
      </c>
      <c r="I123" s="56">
        <v>142561778</v>
      </c>
    </row>
    <row r="124" spans="1:9" x14ac:dyDescent="0.2">
      <c r="A124" s="179" t="s">
        <v>163</v>
      </c>
      <c r="B124" s="179"/>
      <c r="C124" s="179"/>
      <c r="D124" s="179"/>
      <c r="E124" s="179"/>
      <c r="F124" s="179"/>
      <c r="G124" s="16">
        <v>116</v>
      </c>
      <c r="H124" s="56">
        <v>58695787</v>
      </c>
      <c r="I124" s="56">
        <v>1839889</v>
      </c>
    </row>
    <row r="125" spans="1:9" x14ac:dyDescent="0.2">
      <c r="A125" s="179" t="s">
        <v>164</v>
      </c>
      <c r="B125" s="179"/>
      <c r="C125" s="179"/>
      <c r="D125" s="179"/>
      <c r="E125" s="179"/>
      <c r="F125" s="179"/>
      <c r="G125" s="16">
        <v>117</v>
      </c>
      <c r="H125" s="56">
        <v>32128947</v>
      </c>
      <c r="I125" s="56">
        <v>27395589</v>
      </c>
    </row>
    <row r="126" spans="1:9" x14ac:dyDescent="0.2">
      <c r="A126" s="179" t="s">
        <v>165</v>
      </c>
      <c r="B126" s="179"/>
      <c r="C126" s="179"/>
      <c r="D126" s="179"/>
      <c r="E126" s="179"/>
      <c r="F126" s="179"/>
      <c r="G126" s="16">
        <v>118</v>
      </c>
      <c r="H126" s="56">
        <v>44571165</v>
      </c>
      <c r="I126" s="56">
        <v>56391076</v>
      </c>
    </row>
    <row r="127" spans="1:9" x14ac:dyDescent="0.2">
      <c r="A127" s="179" t="s">
        <v>166</v>
      </c>
      <c r="B127" s="179"/>
      <c r="C127" s="179"/>
      <c r="D127" s="179"/>
      <c r="E127" s="179"/>
      <c r="F127" s="179"/>
      <c r="G127" s="16">
        <v>119</v>
      </c>
      <c r="H127" s="56">
        <v>100985</v>
      </c>
      <c r="I127" s="56">
        <v>100985</v>
      </c>
    </row>
    <row r="128" spans="1:9" x14ac:dyDescent="0.2">
      <c r="A128" s="179" t="s">
        <v>167</v>
      </c>
      <c r="B128" s="179"/>
      <c r="C128" s="179"/>
      <c r="D128" s="179"/>
      <c r="E128" s="179"/>
      <c r="F128" s="179"/>
      <c r="G128" s="16">
        <v>120</v>
      </c>
      <c r="H128" s="56">
        <v>0</v>
      </c>
      <c r="I128" s="56">
        <v>0</v>
      </c>
    </row>
    <row r="129" spans="1:9" x14ac:dyDescent="0.2">
      <c r="A129" s="179" t="s">
        <v>168</v>
      </c>
      <c r="B129" s="179"/>
      <c r="C129" s="179"/>
      <c r="D129" s="179"/>
      <c r="E129" s="179"/>
      <c r="F129" s="179"/>
      <c r="G129" s="16">
        <v>121</v>
      </c>
      <c r="H129" s="56">
        <v>6789762</v>
      </c>
      <c r="I129" s="56">
        <v>12820987</v>
      </c>
    </row>
    <row r="130" spans="1:9" ht="22.15" customHeight="1" x14ac:dyDescent="0.2">
      <c r="A130" s="215" t="s">
        <v>169</v>
      </c>
      <c r="B130" s="215"/>
      <c r="C130" s="215"/>
      <c r="D130" s="215"/>
      <c r="E130" s="215"/>
      <c r="F130" s="215"/>
      <c r="G130" s="16">
        <v>122</v>
      </c>
      <c r="H130" s="56">
        <v>31610650</v>
      </c>
      <c r="I130" s="56">
        <v>13933485</v>
      </c>
    </row>
    <row r="131" spans="1:9" x14ac:dyDescent="0.2">
      <c r="A131" s="183" t="s">
        <v>170</v>
      </c>
      <c r="B131" s="183"/>
      <c r="C131" s="183"/>
      <c r="D131" s="183"/>
      <c r="E131" s="183"/>
      <c r="F131" s="183"/>
      <c r="G131" s="17">
        <v>123</v>
      </c>
      <c r="H131" s="57">
        <f>H75+H96+H103+H115+H130</f>
        <v>878374309.14999998</v>
      </c>
      <c r="I131" s="57">
        <f>I75+I96+I103+I115+I130</f>
        <v>818522275</v>
      </c>
    </row>
    <row r="132" spans="1:9" x14ac:dyDescent="0.2">
      <c r="A132" s="216" t="s">
        <v>171</v>
      </c>
      <c r="B132" s="216"/>
      <c r="C132" s="216"/>
      <c r="D132" s="216"/>
      <c r="E132" s="216"/>
      <c r="F132" s="216"/>
      <c r="G132" s="19">
        <v>124</v>
      </c>
      <c r="H132" s="63">
        <v>475674346</v>
      </c>
      <c r="I132" s="63">
        <v>356786379</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A18" sqref="A18:F18"/>
    </sheetView>
  </sheetViews>
  <sheetFormatPr defaultRowHeight="12.75" x14ac:dyDescent="0.2"/>
  <cols>
    <col min="1" max="7" width="9.140625" style="11"/>
    <col min="8" max="9" width="19.42578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8" t="s">
        <v>172</v>
      </c>
      <c r="B1" s="192"/>
      <c r="C1" s="192"/>
      <c r="D1" s="192"/>
      <c r="E1" s="192"/>
      <c r="F1" s="192"/>
      <c r="G1" s="192"/>
      <c r="H1" s="192"/>
      <c r="I1" s="192"/>
    </row>
    <row r="2" spans="1:9" x14ac:dyDescent="0.2">
      <c r="A2" s="227" t="s">
        <v>504</v>
      </c>
      <c r="B2" s="194"/>
      <c r="C2" s="194"/>
      <c r="D2" s="194"/>
      <c r="E2" s="194"/>
      <c r="F2" s="194"/>
      <c r="G2" s="194"/>
      <c r="H2" s="194"/>
      <c r="I2" s="194"/>
    </row>
    <row r="3" spans="1:9" x14ac:dyDescent="0.2">
      <c r="A3" s="239" t="s">
        <v>173</v>
      </c>
      <c r="B3" s="240"/>
      <c r="C3" s="240"/>
      <c r="D3" s="240"/>
      <c r="E3" s="240"/>
      <c r="F3" s="240"/>
      <c r="G3" s="240"/>
      <c r="H3" s="240"/>
      <c r="I3" s="240"/>
    </row>
    <row r="4" spans="1:9" ht="12.75" customHeight="1" x14ac:dyDescent="0.2">
      <c r="A4" s="197" t="s">
        <v>502</v>
      </c>
      <c r="B4" s="198"/>
      <c r="C4" s="198"/>
      <c r="D4" s="198"/>
      <c r="E4" s="198"/>
      <c r="F4" s="198"/>
      <c r="G4" s="198"/>
      <c r="H4" s="198"/>
      <c r="I4" s="199"/>
    </row>
    <row r="5" spans="1:9" ht="24" thickBot="1" x14ac:dyDescent="0.25">
      <c r="A5" s="225" t="s">
        <v>174</v>
      </c>
      <c r="B5" s="204"/>
      <c r="C5" s="204"/>
      <c r="D5" s="204"/>
      <c r="E5" s="204"/>
      <c r="F5" s="205"/>
      <c r="G5" s="12" t="s">
        <v>175</v>
      </c>
      <c r="H5" s="44" t="s">
        <v>176</v>
      </c>
      <c r="I5" s="44" t="s">
        <v>177</v>
      </c>
    </row>
    <row r="6" spans="1:9" x14ac:dyDescent="0.2">
      <c r="A6" s="226">
        <v>1</v>
      </c>
      <c r="B6" s="201"/>
      <c r="C6" s="201"/>
      <c r="D6" s="201"/>
      <c r="E6" s="201"/>
      <c r="F6" s="202"/>
      <c r="G6" s="14">
        <v>2</v>
      </c>
      <c r="H6" s="20">
        <v>3</v>
      </c>
      <c r="I6" s="20">
        <v>4</v>
      </c>
    </row>
    <row r="7" spans="1:9" x14ac:dyDescent="0.2">
      <c r="A7" s="237" t="s">
        <v>178</v>
      </c>
      <c r="B7" s="237"/>
      <c r="C7" s="237"/>
      <c r="D7" s="237"/>
      <c r="E7" s="237"/>
      <c r="F7" s="237"/>
      <c r="G7" s="24">
        <v>125</v>
      </c>
      <c r="H7" s="61">
        <f>SUM(H8:H12)</f>
        <v>924600960</v>
      </c>
      <c r="I7" s="61">
        <f>SUM(I8:I12)</f>
        <v>984070102</v>
      </c>
    </row>
    <row r="8" spans="1:9" x14ac:dyDescent="0.2">
      <c r="A8" s="179" t="s">
        <v>179</v>
      </c>
      <c r="B8" s="179"/>
      <c r="C8" s="179"/>
      <c r="D8" s="179"/>
      <c r="E8" s="179"/>
      <c r="F8" s="179"/>
      <c r="G8" s="16">
        <v>126</v>
      </c>
      <c r="H8" s="56">
        <v>11273723</v>
      </c>
      <c r="I8" s="56">
        <v>27812010</v>
      </c>
    </row>
    <row r="9" spans="1:9" x14ac:dyDescent="0.2">
      <c r="A9" s="179" t="s">
        <v>180</v>
      </c>
      <c r="B9" s="179"/>
      <c r="C9" s="179"/>
      <c r="D9" s="179"/>
      <c r="E9" s="179"/>
      <c r="F9" s="179"/>
      <c r="G9" s="16">
        <v>127</v>
      </c>
      <c r="H9" s="56">
        <v>862144782</v>
      </c>
      <c r="I9" s="56">
        <v>922921950</v>
      </c>
    </row>
    <row r="10" spans="1:9" x14ac:dyDescent="0.2">
      <c r="A10" s="179" t="s">
        <v>181</v>
      </c>
      <c r="B10" s="179"/>
      <c r="C10" s="179"/>
      <c r="D10" s="179"/>
      <c r="E10" s="179"/>
      <c r="F10" s="179"/>
      <c r="G10" s="16">
        <v>128</v>
      </c>
      <c r="H10" s="56">
        <v>0</v>
      </c>
      <c r="I10" s="56">
        <v>0</v>
      </c>
    </row>
    <row r="11" spans="1:9" x14ac:dyDescent="0.2">
      <c r="A11" s="179" t="s">
        <v>182</v>
      </c>
      <c r="B11" s="179"/>
      <c r="C11" s="179"/>
      <c r="D11" s="179"/>
      <c r="E11" s="179"/>
      <c r="F11" s="179"/>
      <c r="G11" s="16">
        <v>129</v>
      </c>
      <c r="H11" s="56">
        <v>15389268</v>
      </c>
      <c r="I11" s="56">
        <v>18670657</v>
      </c>
    </row>
    <row r="12" spans="1:9" x14ac:dyDescent="0.2">
      <c r="A12" s="179" t="s">
        <v>183</v>
      </c>
      <c r="B12" s="179"/>
      <c r="C12" s="179"/>
      <c r="D12" s="179"/>
      <c r="E12" s="179"/>
      <c r="F12" s="179"/>
      <c r="G12" s="16">
        <v>130</v>
      </c>
      <c r="H12" s="56">
        <v>35793187</v>
      </c>
      <c r="I12" s="56">
        <v>14665485</v>
      </c>
    </row>
    <row r="13" spans="1:9" ht="22.15" customHeight="1" x14ac:dyDescent="0.2">
      <c r="A13" s="183" t="s">
        <v>184</v>
      </c>
      <c r="B13" s="183"/>
      <c r="C13" s="183"/>
      <c r="D13" s="183"/>
      <c r="E13" s="183"/>
      <c r="F13" s="183"/>
      <c r="G13" s="17">
        <v>131</v>
      </c>
      <c r="H13" s="57">
        <f>H14+H15+H19+H23+H24+H25+H28+H35</f>
        <v>972132785</v>
      </c>
      <c r="I13" s="57">
        <f>I14+I15+I19+I23+I24+I25+I28+I35</f>
        <v>960449179</v>
      </c>
    </row>
    <row r="14" spans="1:9" x14ac:dyDescent="0.2">
      <c r="A14" s="179" t="s">
        <v>185</v>
      </c>
      <c r="B14" s="179"/>
      <c r="C14" s="179"/>
      <c r="D14" s="179"/>
      <c r="E14" s="179"/>
      <c r="F14" s="179"/>
      <c r="G14" s="16">
        <v>132</v>
      </c>
      <c r="H14" s="56">
        <v>21168</v>
      </c>
      <c r="I14" s="56">
        <v>0</v>
      </c>
    </row>
    <row r="15" spans="1:9" x14ac:dyDescent="0.2">
      <c r="A15" s="238" t="s">
        <v>186</v>
      </c>
      <c r="B15" s="238"/>
      <c r="C15" s="238"/>
      <c r="D15" s="238"/>
      <c r="E15" s="238"/>
      <c r="F15" s="238"/>
      <c r="G15" s="17">
        <v>133</v>
      </c>
      <c r="H15" s="57">
        <f>SUM(H16:H18)</f>
        <v>599607345</v>
      </c>
      <c r="I15" s="57">
        <f>SUM(I16:I18)</f>
        <v>603091074</v>
      </c>
    </row>
    <row r="16" spans="1:9" x14ac:dyDescent="0.2">
      <c r="A16" s="229" t="s">
        <v>187</v>
      </c>
      <c r="B16" s="229"/>
      <c r="C16" s="229"/>
      <c r="D16" s="229"/>
      <c r="E16" s="229"/>
      <c r="F16" s="229"/>
      <c r="G16" s="16">
        <v>134</v>
      </c>
      <c r="H16" s="56">
        <v>239356032</v>
      </c>
      <c r="I16" s="56">
        <v>257228112</v>
      </c>
    </row>
    <row r="17" spans="1:9" x14ac:dyDescent="0.2">
      <c r="A17" s="229" t="s">
        <v>188</v>
      </c>
      <c r="B17" s="229"/>
      <c r="C17" s="229"/>
      <c r="D17" s="229"/>
      <c r="E17" s="229"/>
      <c r="F17" s="229"/>
      <c r="G17" s="16">
        <v>135</v>
      </c>
      <c r="H17" s="56">
        <v>71553813</v>
      </c>
      <c r="I17" s="56">
        <v>48939451</v>
      </c>
    </row>
    <row r="18" spans="1:9" x14ac:dyDescent="0.2">
      <c r="A18" s="229" t="s">
        <v>189</v>
      </c>
      <c r="B18" s="229"/>
      <c r="C18" s="229"/>
      <c r="D18" s="229"/>
      <c r="E18" s="229"/>
      <c r="F18" s="229"/>
      <c r="G18" s="16">
        <v>136</v>
      </c>
      <c r="H18" s="56">
        <v>288697500</v>
      </c>
      <c r="I18" s="56">
        <v>296923511</v>
      </c>
    </row>
    <row r="19" spans="1:9" x14ac:dyDescent="0.2">
      <c r="A19" s="238" t="s">
        <v>190</v>
      </c>
      <c r="B19" s="238"/>
      <c r="C19" s="238"/>
      <c r="D19" s="238"/>
      <c r="E19" s="238"/>
      <c r="F19" s="238"/>
      <c r="G19" s="17">
        <v>137</v>
      </c>
      <c r="H19" s="57">
        <f>SUM(H20:H22)</f>
        <v>212876622</v>
      </c>
      <c r="I19" s="57">
        <f>SUM(I20:I22)</f>
        <v>212247717</v>
      </c>
    </row>
    <row r="20" spans="1:9" x14ac:dyDescent="0.2">
      <c r="A20" s="229" t="s">
        <v>191</v>
      </c>
      <c r="B20" s="229"/>
      <c r="C20" s="229"/>
      <c r="D20" s="229"/>
      <c r="E20" s="229"/>
      <c r="F20" s="229"/>
      <c r="G20" s="16">
        <v>138</v>
      </c>
      <c r="H20" s="56">
        <v>169885594</v>
      </c>
      <c r="I20" s="56">
        <v>172679158</v>
      </c>
    </row>
    <row r="21" spans="1:9" x14ac:dyDescent="0.2">
      <c r="A21" s="229" t="s">
        <v>192</v>
      </c>
      <c r="B21" s="229"/>
      <c r="C21" s="229"/>
      <c r="D21" s="229"/>
      <c r="E21" s="229"/>
      <c r="F21" s="229"/>
      <c r="G21" s="16">
        <v>139</v>
      </c>
      <c r="H21" s="56">
        <v>26641315</v>
      </c>
      <c r="I21" s="56">
        <v>24746947</v>
      </c>
    </row>
    <row r="22" spans="1:9" x14ac:dyDescent="0.2">
      <c r="A22" s="229" t="s">
        <v>193</v>
      </c>
      <c r="B22" s="229"/>
      <c r="C22" s="229"/>
      <c r="D22" s="229"/>
      <c r="E22" s="229"/>
      <c r="F22" s="229"/>
      <c r="G22" s="16">
        <v>140</v>
      </c>
      <c r="H22" s="56">
        <v>16349713</v>
      </c>
      <c r="I22" s="56">
        <v>14821612</v>
      </c>
    </row>
    <row r="23" spans="1:9" x14ac:dyDescent="0.2">
      <c r="A23" s="179" t="s">
        <v>194</v>
      </c>
      <c r="B23" s="179"/>
      <c r="C23" s="179"/>
      <c r="D23" s="179"/>
      <c r="E23" s="179"/>
      <c r="F23" s="179"/>
      <c r="G23" s="16">
        <v>141</v>
      </c>
      <c r="H23" s="56">
        <v>32954171</v>
      </c>
      <c r="I23" s="56">
        <v>28225557</v>
      </c>
    </row>
    <row r="24" spans="1:9" x14ac:dyDescent="0.2">
      <c r="A24" s="179" t="s">
        <v>195</v>
      </c>
      <c r="B24" s="179"/>
      <c r="C24" s="179"/>
      <c r="D24" s="179"/>
      <c r="E24" s="179"/>
      <c r="F24" s="179"/>
      <c r="G24" s="16">
        <v>142</v>
      </c>
      <c r="H24" s="56">
        <v>20876578</v>
      </c>
      <c r="I24" s="56">
        <v>15917322</v>
      </c>
    </row>
    <row r="25" spans="1:9" x14ac:dyDescent="0.2">
      <c r="A25" s="238" t="s">
        <v>196</v>
      </c>
      <c r="B25" s="238"/>
      <c r="C25" s="238"/>
      <c r="D25" s="238"/>
      <c r="E25" s="238"/>
      <c r="F25" s="238"/>
      <c r="G25" s="17">
        <v>143</v>
      </c>
      <c r="H25" s="57">
        <f>H26+H27</f>
        <v>9093216</v>
      </c>
      <c r="I25" s="57">
        <f>I26+I27</f>
        <v>619067</v>
      </c>
    </row>
    <row r="26" spans="1:9" x14ac:dyDescent="0.2">
      <c r="A26" s="229" t="s">
        <v>197</v>
      </c>
      <c r="B26" s="229"/>
      <c r="C26" s="229"/>
      <c r="D26" s="229"/>
      <c r="E26" s="229"/>
      <c r="F26" s="229"/>
      <c r="G26" s="16">
        <v>144</v>
      </c>
      <c r="H26" s="56">
        <v>8641208</v>
      </c>
      <c r="I26" s="56">
        <v>0</v>
      </c>
    </row>
    <row r="27" spans="1:9" x14ac:dyDescent="0.2">
      <c r="A27" s="229" t="s">
        <v>198</v>
      </c>
      <c r="B27" s="229"/>
      <c r="C27" s="229"/>
      <c r="D27" s="229"/>
      <c r="E27" s="229"/>
      <c r="F27" s="229"/>
      <c r="G27" s="16">
        <v>145</v>
      </c>
      <c r="H27" s="56">
        <v>452008</v>
      </c>
      <c r="I27" s="56">
        <v>619067</v>
      </c>
    </row>
    <row r="28" spans="1:9" x14ac:dyDescent="0.2">
      <c r="A28" s="238" t="s">
        <v>199</v>
      </c>
      <c r="B28" s="238"/>
      <c r="C28" s="238"/>
      <c r="D28" s="238"/>
      <c r="E28" s="238"/>
      <c r="F28" s="238"/>
      <c r="G28" s="17">
        <v>146</v>
      </c>
      <c r="H28" s="57">
        <f>SUM(H29:H34)</f>
        <v>2409777</v>
      </c>
      <c r="I28" s="57">
        <f>SUM(I29:I34)</f>
        <v>10635467</v>
      </c>
    </row>
    <row r="29" spans="1:9" x14ac:dyDescent="0.2">
      <c r="A29" s="229" t="s">
        <v>200</v>
      </c>
      <c r="B29" s="229"/>
      <c r="C29" s="229"/>
      <c r="D29" s="229"/>
      <c r="E29" s="229"/>
      <c r="F29" s="229"/>
      <c r="G29" s="16">
        <v>147</v>
      </c>
      <c r="H29" s="56">
        <v>0</v>
      </c>
      <c r="I29" s="56">
        <v>0</v>
      </c>
    </row>
    <row r="30" spans="1:9" x14ac:dyDescent="0.2">
      <c r="A30" s="229" t="s">
        <v>201</v>
      </c>
      <c r="B30" s="229"/>
      <c r="C30" s="229"/>
      <c r="D30" s="229"/>
      <c r="E30" s="229"/>
      <c r="F30" s="229"/>
      <c r="G30" s="16">
        <v>148</v>
      </c>
      <c r="H30" s="56">
        <v>0</v>
      </c>
      <c r="I30" s="56">
        <v>4096578</v>
      </c>
    </row>
    <row r="31" spans="1:9" x14ac:dyDescent="0.2">
      <c r="A31" s="229" t="s">
        <v>202</v>
      </c>
      <c r="B31" s="229"/>
      <c r="C31" s="229"/>
      <c r="D31" s="229"/>
      <c r="E31" s="229"/>
      <c r="F31" s="229"/>
      <c r="G31" s="16">
        <v>149</v>
      </c>
      <c r="H31" s="56">
        <v>1426664</v>
      </c>
      <c r="I31" s="56">
        <v>6538889</v>
      </c>
    </row>
    <row r="32" spans="1:9" x14ac:dyDescent="0.2">
      <c r="A32" s="229" t="s">
        <v>203</v>
      </c>
      <c r="B32" s="229"/>
      <c r="C32" s="229"/>
      <c r="D32" s="229"/>
      <c r="E32" s="229"/>
      <c r="F32" s="229"/>
      <c r="G32" s="16">
        <v>150</v>
      </c>
      <c r="H32" s="56">
        <v>0</v>
      </c>
      <c r="I32" s="56">
        <v>0</v>
      </c>
    </row>
    <row r="33" spans="1:9" x14ac:dyDescent="0.2">
      <c r="A33" s="229" t="s">
        <v>204</v>
      </c>
      <c r="B33" s="229"/>
      <c r="C33" s="229"/>
      <c r="D33" s="229"/>
      <c r="E33" s="229"/>
      <c r="F33" s="229"/>
      <c r="G33" s="16">
        <v>151</v>
      </c>
      <c r="H33" s="56">
        <v>0</v>
      </c>
      <c r="I33" s="56">
        <v>0</v>
      </c>
    </row>
    <row r="34" spans="1:9" x14ac:dyDescent="0.2">
      <c r="A34" s="229" t="s">
        <v>205</v>
      </c>
      <c r="B34" s="229"/>
      <c r="C34" s="229"/>
      <c r="D34" s="229"/>
      <c r="E34" s="229"/>
      <c r="F34" s="229"/>
      <c r="G34" s="16">
        <v>152</v>
      </c>
      <c r="H34" s="56">
        <v>983113</v>
      </c>
      <c r="I34" s="56">
        <v>0</v>
      </c>
    </row>
    <row r="35" spans="1:9" x14ac:dyDescent="0.2">
      <c r="A35" s="179" t="s">
        <v>206</v>
      </c>
      <c r="B35" s="179"/>
      <c r="C35" s="179"/>
      <c r="D35" s="179"/>
      <c r="E35" s="179"/>
      <c r="F35" s="179"/>
      <c r="G35" s="16">
        <v>153</v>
      </c>
      <c r="H35" s="56">
        <v>94293908</v>
      </c>
      <c r="I35" s="56">
        <v>89712975</v>
      </c>
    </row>
    <row r="36" spans="1:9" x14ac:dyDescent="0.2">
      <c r="A36" s="183" t="s">
        <v>207</v>
      </c>
      <c r="B36" s="183"/>
      <c r="C36" s="183"/>
      <c r="D36" s="183"/>
      <c r="E36" s="183"/>
      <c r="F36" s="183"/>
      <c r="G36" s="17">
        <v>154</v>
      </c>
      <c r="H36" s="57">
        <f>SUM(H37:H46)</f>
        <v>54098945</v>
      </c>
      <c r="I36" s="57">
        <f>SUM(I37:I46)</f>
        <v>53234272</v>
      </c>
    </row>
    <row r="37" spans="1:9" ht="27.6" customHeight="1" x14ac:dyDescent="0.2">
      <c r="A37" s="179" t="s">
        <v>208</v>
      </c>
      <c r="B37" s="179"/>
      <c r="C37" s="179"/>
      <c r="D37" s="179"/>
      <c r="E37" s="179"/>
      <c r="F37" s="179"/>
      <c r="G37" s="16">
        <v>155</v>
      </c>
      <c r="H37" s="56">
        <v>15630100</v>
      </c>
      <c r="I37" s="56">
        <v>2315249</v>
      </c>
    </row>
    <row r="38" spans="1:9" ht="25.15" customHeight="1" x14ac:dyDescent="0.2">
      <c r="A38" s="179" t="s">
        <v>209</v>
      </c>
      <c r="B38" s="179"/>
      <c r="C38" s="179"/>
      <c r="D38" s="179"/>
      <c r="E38" s="179"/>
      <c r="F38" s="179"/>
      <c r="G38" s="16">
        <v>156</v>
      </c>
      <c r="H38" s="56">
        <v>0</v>
      </c>
      <c r="I38" s="56">
        <v>0</v>
      </c>
    </row>
    <row r="39" spans="1:9" ht="28.15" customHeight="1" x14ac:dyDescent="0.2">
      <c r="A39" s="179" t="s">
        <v>210</v>
      </c>
      <c r="B39" s="179"/>
      <c r="C39" s="179"/>
      <c r="D39" s="179"/>
      <c r="E39" s="179"/>
      <c r="F39" s="179"/>
      <c r="G39" s="16">
        <v>157</v>
      </c>
      <c r="H39" s="56">
        <v>0</v>
      </c>
      <c r="I39" s="56">
        <v>0</v>
      </c>
    </row>
    <row r="40" spans="1:9" ht="28.15" customHeight="1" x14ac:dyDescent="0.2">
      <c r="A40" s="179" t="s">
        <v>211</v>
      </c>
      <c r="B40" s="179"/>
      <c r="C40" s="179"/>
      <c r="D40" s="179"/>
      <c r="E40" s="179"/>
      <c r="F40" s="179"/>
      <c r="G40" s="16">
        <v>158</v>
      </c>
      <c r="H40" s="56">
        <v>806978</v>
      </c>
      <c r="I40" s="56">
        <v>958437</v>
      </c>
    </row>
    <row r="41" spans="1:9" ht="22.9" customHeight="1" x14ac:dyDescent="0.2">
      <c r="A41" s="179" t="s">
        <v>212</v>
      </c>
      <c r="B41" s="179"/>
      <c r="C41" s="179"/>
      <c r="D41" s="179"/>
      <c r="E41" s="179"/>
      <c r="F41" s="179"/>
      <c r="G41" s="16">
        <v>159</v>
      </c>
      <c r="H41" s="56">
        <v>0</v>
      </c>
      <c r="I41" s="56">
        <v>0</v>
      </c>
    </row>
    <row r="42" spans="1:9" x14ac:dyDescent="0.2">
      <c r="A42" s="179" t="s">
        <v>213</v>
      </c>
      <c r="B42" s="179"/>
      <c r="C42" s="179"/>
      <c r="D42" s="179"/>
      <c r="E42" s="179"/>
      <c r="F42" s="179"/>
      <c r="G42" s="16">
        <v>160</v>
      </c>
      <c r="H42" s="56">
        <v>0</v>
      </c>
      <c r="I42" s="56">
        <v>0</v>
      </c>
    </row>
    <row r="43" spans="1:9" x14ac:dyDescent="0.2">
      <c r="A43" s="179" t="s">
        <v>214</v>
      </c>
      <c r="B43" s="179"/>
      <c r="C43" s="179"/>
      <c r="D43" s="179"/>
      <c r="E43" s="179"/>
      <c r="F43" s="179"/>
      <c r="G43" s="16">
        <v>161</v>
      </c>
      <c r="H43" s="56">
        <v>1398362</v>
      </c>
      <c r="I43" s="56">
        <v>1183959</v>
      </c>
    </row>
    <row r="44" spans="1:9" x14ac:dyDescent="0.2">
      <c r="A44" s="179" t="s">
        <v>215</v>
      </c>
      <c r="B44" s="179"/>
      <c r="C44" s="179"/>
      <c r="D44" s="179"/>
      <c r="E44" s="179"/>
      <c r="F44" s="179"/>
      <c r="G44" s="16">
        <v>162</v>
      </c>
      <c r="H44" s="56">
        <v>36160090</v>
      </c>
      <c r="I44" s="56">
        <v>11149006</v>
      </c>
    </row>
    <row r="45" spans="1:9" x14ac:dyDescent="0.2">
      <c r="A45" s="179" t="s">
        <v>216</v>
      </c>
      <c r="B45" s="179"/>
      <c r="C45" s="179"/>
      <c r="D45" s="179"/>
      <c r="E45" s="179"/>
      <c r="F45" s="179"/>
      <c r="G45" s="16">
        <v>163</v>
      </c>
      <c r="H45" s="56">
        <v>478</v>
      </c>
      <c r="I45" s="56">
        <v>0</v>
      </c>
    </row>
    <row r="46" spans="1:9" x14ac:dyDescent="0.2">
      <c r="A46" s="179" t="s">
        <v>217</v>
      </c>
      <c r="B46" s="179"/>
      <c r="C46" s="179"/>
      <c r="D46" s="179"/>
      <c r="E46" s="179"/>
      <c r="F46" s="179"/>
      <c r="G46" s="16">
        <v>164</v>
      </c>
      <c r="H46" s="56">
        <v>102937</v>
      </c>
      <c r="I46" s="56">
        <v>37627621</v>
      </c>
    </row>
    <row r="47" spans="1:9" x14ac:dyDescent="0.2">
      <c r="A47" s="183" t="s">
        <v>218</v>
      </c>
      <c r="B47" s="183"/>
      <c r="C47" s="183"/>
      <c r="D47" s="183"/>
      <c r="E47" s="183"/>
      <c r="F47" s="183"/>
      <c r="G47" s="17">
        <v>165</v>
      </c>
      <c r="H47" s="57">
        <f>SUM(H48:H54)</f>
        <v>234316229.75000003</v>
      </c>
      <c r="I47" s="57">
        <f>SUM(I48:I54)</f>
        <v>63587895.079999998</v>
      </c>
    </row>
    <row r="48" spans="1:9" ht="23.45" customHeight="1" x14ac:dyDescent="0.2">
      <c r="A48" s="179" t="s">
        <v>219</v>
      </c>
      <c r="B48" s="179"/>
      <c r="C48" s="179"/>
      <c r="D48" s="179"/>
      <c r="E48" s="179"/>
      <c r="F48" s="179"/>
      <c r="G48" s="16">
        <v>166</v>
      </c>
      <c r="H48" s="56">
        <v>562161</v>
      </c>
      <c r="I48" s="56">
        <v>420357.08</v>
      </c>
    </row>
    <row r="49" spans="1:9" ht="22.15" customHeight="1" x14ac:dyDescent="0.2">
      <c r="A49" s="231" t="s">
        <v>220</v>
      </c>
      <c r="B49" s="231"/>
      <c r="C49" s="231"/>
      <c r="D49" s="231"/>
      <c r="E49" s="231"/>
      <c r="F49" s="231"/>
      <c r="G49" s="16">
        <v>167</v>
      </c>
      <c r="H49" s="56">
        <v>276439</v>
      </c>
      <c r="I49" s="56">
        <v>191019</v>
      </c>
    </row>
    <row r="50" spans="1:9" x14ac:dyDescent="0.2">
      <c r="A50" s="231" t="s">
        <v>221</v>
      </c>
      <c r="B50" s="231"/>
      <c r="C50" s="231"/>
      <c r="D50" s="231"/>
      <c r="E50" s="231"/>
      <c r="F50" s="231"/>
      <c r="G50" s="16">
        <v>168</v>
      </c>
      <c r="H50" s="56">
        <v>16781834</v>
      </c>
      <c r="I50" s="56">
        <v>12321585</v>
      </c>
    </row>
    <row r="51" spans="1:9" x14ac:dyDescent="0.2">
      <c r="A51" s="231" t="s">
        <v>222</v>
      </c>
      <c r="B51" s="231"/>
      <c r="C51" s="231"/>
      <c r="D51" s="231"/>
      <c r="E51" s="231"/>
      <c r="F51" s="231"/>
      <c r="G51" s="16">
        <v>169</v>
      </c>
      <c r="H51" s="56">
        <v>43399991.75000003</v>
      </c>
      <c r="I51" s="56">
        <v>21765426</v>
      </c>
    </row>
    <row r="52" spans="1:9" x14ac:dyDescent="0.2">
      <c r="A52" s="231" t="s">
        <v>223</v>
      </c>
      <c r="B52" s="231"/>
      <c r="C52" s="231"/>
      <c r="D52" s="231"/>
      <c r="E52" s="231"/>
      <c r="F52" s="231"/>
      <c r="G52" s="16">
        <v>170</v>
      </c>
      <c r="H52" s="56">
        <v>173295421</v>
      </c>
      <c r="I52" s="56">
        <v>28889508</v>
      </c>
    </row>
    <row r="53" spans="1:9" x14ac:dyDescent="0.2">
      <c r="A53" s="231" t="s">
        <v>224</v>
      </c>
      <c r="B53" s="231"/>
      <c r="C53" s="231"/>
      <c r="D53" s="231"/>
      <c r="E53" s="231"/>
      <c r="F53" s="231"/>
      <c r="G53" s="16">
        <v>171</v>
      </c>
      <c r="H53" s="56">
        <v>0</v>
      </c>
      <c r="I53" s="56">
        <v>0</v>
      </c>
    </row>
    <row r="54" spans="1:9" x14ac:dyDescent="0.2">
      <c r="A54" s="231" t="s">
        <v>225</v>
      </c>
      <c r="B54" s="231"/>
      <c r="C54" s="231"/>
      <c r="D54" s="231"/>
      <c r="E54" s="231"/>
      <c r="F54" s="231"/>
      <c r="G54" s="16">
        <v>172</v>
      </c>
      <c r="H54" s="56">
        <v>383</v>
      </c>
      <c r="I54" s="56">
        <v>0</v>
      </c>
    </row>
    <row r="55" spans="1:9" ht="30.6" customHeight="1" x14ac:dyDescent="0.2">
      <c r="A55" s="215" t="s">
        <v>226</v>
      </c>
      <c r="B55" s="215"/>
      <c r="C55" s="215"/>
      <c r="D55" s="215"/>
      <c r="E55" s="215"/>
      <c r="F55" s="215"/>
      <c r="G55" s="16">
        <v>173</v>
      </c>
      <c r="H55" s="56">
        <v>0</v>
      </c>
      <c r="I55" s="56">
        <v>0</v>
      </c>
    </row>
    <row r="56" spans="1:9" x14ac:dyDescent="0.2">
      <c r="A56" s="215" t="s">
        <v>227</v>
      </c>
      <c r="B56" s="215"/>
      <c r="C56" s="215"/>
      <c r="D56" s="215"/>
      <c r="E56" s="215"/>
      <c r="F56" s="215"/>
      <c r="G56" s="16">
        <v>174</v>
      </c>
      <c r="H56" s="56">
        <v>0</v>
      </c>
      <c r="I56" s="56">
        <v>0</v>
      </c>
    </row>
    <row r="57" spans="1:9" ht="28.9" customHeight="1" x14ac:dyDescent="0.2">
      <c r="A57" s="215" t="s">
        <v>228</v>
      </c>
      <c r="B57" s="215"/>
      <c r="C57" s="215"/>
      <c r="D57" s="215"/>
      <c r="E57" s="215"/>
      <c r="F57" s="215"/>
      <c r="G57" s="16">
        <v>175</v>
      </c>
      <c r="H57" s="56">
        <v>0</v>
      </c>
      <c r="I57" s="56">
        <v>0</v>
      </c>
    </row>
    <row r="58" spans="1:9" x14ac:dyDescent="0.2">
      <c r="A58" s="215" t="s">
        <v>229</v>
      </c>
      <c r="B58" s="215"/>
      <c r="C58" s="215"/>
      <c r="D58" s="215"/>
      <c r="E58" s="215"/>
      <c r="F58" s="215"/>
      <c r="G58" s="16">
        <v>176</v>
      </c>
      <c r="H58" s="56">
        <v>0</v>
      </c>
      <c r="I58" s="56">
        <v>0</v>
      </c>
    </row>
    <row r="59" spans="1:9" x14ac:dyDescent="0.2">
      <c r="A59" s="183" t="s">
        <v>230</v>
      </c>
      <c r="B59" s="183"/>
      <c r="C59" s="183"/>
      <c r="D59" s="183"/>
      <c r="E59" s="183"/>
      <c r="F59" s="183"/>
      <c r="G59" s="17">
        <v>177</v>
      </c>
      <c r="H59" s="57">
        <f>H7+H36+H55+H56</f>
        <v>978699905</v>
      </c>
      <c r="I59" s="57">
        <f>I7+I36+I55+I56</f>
        <v>1037304374</v>
      </c>
    </row>
    <row r="60" spans="1:9" x14ac:dyDescent="0.2">
      <c r="A60" s="183" t="s">
        <v>231</v>
      </c>
      <c r="B60" s="183"/>
      <c r="C60" s="183"/>
      <c r="D60" s="183"/>
      <c r="E60" s="183"/>
      <c r="F60" s="183"/>
      <c r="G60" s="17">
        <v>178</v>
      </c>
      <c r="H60" s="57">
        <f>H13+H47+H57+H58</f>
        <v>1206449014.75</v>
      </c>
      <c r="I60" s="57">
        <f>I13+I47+I57+I58</f>
        <v>1024037074.08</v>
      </c>
    </row>
    <row r="61" spans="1:9" x14ac:dyDescent="0.2">
      <c r="A61" s="183" t="s">
        <v>232</v>
      </c>
      <c r="B61" s="183"/>
      <c r="C61" s="183"/>
      <c r="D61" s="183"/>
      <c r="E61" s="183"/>
      <c r="F61" s="183"/>
      <c r="G61" s="17">
        <v>179</v>
      </c>
      <c r="H61" s="57">
        <f>H59-H60</f>
        <v>-227749109.75</v>
      </c>
      <c r="I61" s="57">
        <f>I59-I60</f>
        <v>13267299.919999957</v>
      </c>
    </row>
    <row r="62" spans="1:9" x14ac:dyDescent="0.2">
      <c r="A62" s="230" t="s">
        <v>233</v>
      </c>
      <c r="B62" s="230"/>
      <c r="C62" s="230"/>
      <c r="D62" s="230"/>
      <c r="E62" s="230"/>
      <c r="F62" s="230"/>
      <c r="G62" s="17">
        <v>180</v>
      </c>
      <c r="H62" s="57">
        <f>+IF((H59-H60)&gt;0,(H59-H60),0)</f>
        <v>0</v>
      </c>
      <c r="I62" s="57">
        <f>+IF((I59-I60)&gt;0,(I59-I60),0)</f>
        <v>13267299.919999957</v>
      </c>
    </row>
    <row r="63" spans="1:9" x14ac:dyDescent="0.2">
      <c r="A63" s="230" t="s">
        <v>234</v>
      </c>
      <c r="B63" s="230"/>
      <c r="C63" s="230"/>
      <c r="D63" s="230"/>
      <c r="E63" s="230"/>
      <c r="F63" s="230"/>
      <c r="G63" s="17">
        <v>181</v>
      </c>
      <c r="H63" s="57">
        <f>+IF((H59-H60)&lt;0,(H59-H60),0)</f>
        <v>-227749109.75</v>
      </c>
      <c r="I63" s="57">
        <f>+IF((I59-I60)&lt;0,(I59-I60),0)</f>
        <v>0</v>
      </c>
    </row>
    <row r="64" spans="1:9" x14ac:dyDescent="0.2">
      <c r="A64" s="215" t="s">
        <v>235</v>
      </c>
      <c r="B64" s="215"/>
      <c r="C64" s="215"/>
      <c r="D64" s="215"/>
      <c r="E64" s="215"/>
      <c r="F64" s="215"/>
      <c r="G64" s="16">
        <v>182</v>
      </c>
      <c r="H64" s="56">
        <v>5273810</v>
      </c>
      <c r="I64" s="56">
        <v>7466551</v>
      </c>
    </row>
    <row r="65" spans="1:9" x14ac:dyDescent="0.2">
      <c r="A65" s="183" t="s">
        <v>236</v>
      </c>
      <c r="B65" s="183"/>
      <c r="C65" s="183"/>
      <c r="D65" s="183"/>
      <c r="E65" s="183"/>
      <c r="F65" s="183"/>
      <c r="G65" s="17">
        <v>183</v>
      </c>
      <c r="H65" s="57">
        <f>H61-H64</f>
        <v>-233022919.75</v>
      </c>
      <c r="I65" s="57">
        <f>I61-I64</f>
        <v>5800748.9199999571</v>
      </c>
    </row>
    <row r="66" spans="1:9" x14ac:dyDescent="0.2">
      <c r="A66" s="230" t="s">
        <v>237</v>
      </c>
      <c r="B66" s="230"/>
      <c r="C66" s="230"/>
      <c r="D66" s="230"/>
      <c r="E66" s="230"/>
      <c r="F66" s="230"/>
      <c r="G66" s="17">
        <v>184</v>
      </c>
      <c r="H66" s="57">
        <f>+IF((H61-H64)&gt;0,(H61-H64),0)</f>
        <v>0</v>
      </c>
      <c r="I66" s="57">
        <f>+IF((I61-I64)&gt;0,(I61-I64),0)</f>
        <v>5800748.9199999571</v>
      </c>
    </row>
    <row r="67" spans="1:9" x14ac:dyDescent="0.2">
      <c r="A67" s="236" t="s">
        <v>238</v>
      </c>
      <c r="B67" s="236"/>
      <c r="C67" s="236"/>
      <c r="D67" s="236"/>
      <c r="E67" s="236"/>
      <c r="F67" s="236"/>
      <c r="G67" s="18">
        <v>185</v>
      </c>
      <c r="H67" s="62">
        <f>+IF((H61-H64)&lt;0,(H61-H64),0)</f>
        <v>-233022919.75</v>
      </c>
      <c r="I67" s="62">
        <f>+IF((I61-I64)&lt;0,(I61-I64),0)</f>
        <v>0</v>
      </c>
    </row>
    <row r="68" spans="1:9" x14ac:dyDescent="0.2">
      <c r="A68" s="223" t="s">
        <v>239</v>
      </c>
      <c r="B68" s="223"/>
      <c r="C68" s="223"/>
      <c r="D68" s="223"/>
      <c r="E68" s="223"/>
      <c r="F68" s="223"/>
      <c r="G68" s="232"/>
      <c r="H68" s="232"/>
      <c r="I68" s="232"/>
    </row>
    <row r="69" spans="1:9" ht="25.9" customHeight="1" x14ac:dyDescent="0.2">
      <c r="A69" s="183" t="s">
        <v>240</v>
      </c>
      <c r="B69" s="183"/>
      <c r="C69" s="183"/>
      <c r="D69" s="183"/>
      <c r="E69" s="183"/>
      <c r="F69" s="183"/>
      <c r="G69" s="17">
        <v>186</v>
      </c>
      <c r="H69" s="57">
        <f>H70-H71</f>
        <v>0</v>
      </c>
      <c r="I69" s="57">
        <f>I70-I71</f>
        <v>0</v>
      </c>
    </row>
    <row r="70" spans="1:9" x14ac:dyDescent="0.2">
      <c r="A70" s="231" t="s">
        <v>241</v>
      </c>
      <c r="B70" s="231"/>
      <c r="C70" s="231"/>
      <c r="D70" s="231"/>
      <c r="E70" s="231"/>
      <c r="F70" s="231"/>
      <c r="G70" s="16">
        <v>187</v>
      </c>
      <c r="H70" s="56">
        <v>0</v>
      </c>
      <c r="I70" s="56">
        <v>0</v>
      </c>
    </row>
    <row r="71" spans="1:9" x14ac:dyDescent="0.2">
      <c r="A71" s="231" t="s">
        <v>242</v>
      </c>
      <c r="B71" s="231"/>
      <c r="C71" s="231"/>
      <c r="D71" s="231"/>
      <c r="E71" s="231"/>
      <c r="F71" s="231"/>
      <c r="G71" s="16">
        <v>188</v>
      </c>
      <c r="H71" s="56">
        <v>0</v>
      </c>
      <c r="I71" s="56">
        <v>0</v>
      </c>
    </row>
    <row r="72" spans="1:9" x14ac:dyDescent="0.2">
      <c r="A72" s="215" t="s">
        <v>243</v>
      </c>
      <c r="B72" s="215"/>
      <c r="C72" s="215"/>
      <c r="D72" s="215"/>
      <c r="E72" s="215"/>
      <c r="F72" s="215"/>
      <c r="G72" s="16">
        <v>189</v>
      </c>
      <c r="H72" s="56">
        <v>0</v>
      </c>
      <c r="I72" s="56">
        <v>0</v>
      </c>
    </row>
    <row r="73" spans="1:9" x14ac:dyDescent="0.2">
      <c r="A73" s="230" t="s">
        <v>244</v>
      </c>
      <c r="B73" s="230"/>
      <c r="C73" s="230"/>
      <c r="D73" s="230"/>
      <c r="E73" s="230"/>
      <c r="F73" s="230"/>
      <c r="G73" s="17">
        <v>190</v>
      </c>
      <c r="H73" s="110"/>
      <c r="I73" s="110"/>
    </row>
    <row r="74" spans="1:9" x14ac:dyDescent="0.2">
      <c r="A74" s="236" t="s">
        <v>245</v>
      </c>
      <c r="B74" s="236"/>
      <c r="C74" s="236"/>
      <c r="D74" s="236"/>
      <c r="E74" s="236"/>
      <c r="F74" s="236"/>
      <c r="G74" s="18">
        <v>191</v>
      </c>
      <c r="H74" s="111"/>
      <c r="I74" s="111"/>
    </row>
    <row r="75" spans="1:9" x14ac:dyDescent="0.2">
      <c r="A75" s="223" t="s">
        <v>246</v>
      </c>
      <c r="B75" s="223"/>
      <c r="C75" s="223"/>
      <c r="D75" s="223"/>
      <c r="E75" s="223"/>
      <c r="F75" s="223"/>
      <c r="G75" s="232"/>
      <c r="H75" s="232"/>
      <c r="I75" s="232"/>
    </row>
    <row r="76" spans="1:9" x14ac:dyDescent="0.2">
      <c r="A76" s="183" t="s">
        <v>247</v>
      </c>
      <c r="B76" s="183"/>
      <c r="C76" s="183"/>
      <c r="D76" s="183"/>
      <c r="E76" s="183"/>
      <c r="F76" s="183"/>
      <c r="G76" s="17">
        <v>192</v>
      </c>
      <c r="H76" s="110"/>
      <c r="I76" s="110"/>
    </row>
    <row r="77" spans="1:9" x14ac:dyDescent="0.2">
      <c r="A77" s="246" t="s">
        <v>248</v>
      </c>
      <c r="B77" s="246"/>
      <c r="C77" s="246"/>
      <c r="D77" s="246"/>
      <c r="E77" s="246"/>
      <c r="F77" s="246"/>
      <c r="G77" s="22">
        <v>193</v>
      </c>
      <c r="H77" s="56">
        <v>0</v>
      </c>
      <c r="I77" s="56">
        <v>0</v>
      </c>
    </row>
    <row r="78" spans="1:9" x14ac:dyDescent="0.2">
      <c r="A78" s="246" t="s">
        <v>249</v>
      </c>
      <c r="B78" s="246"/>
      <c r="C78" s="246"/>
      <c r="D78" s="246"/>
      <c r="E78" s="246"/>
      <c r="F78" s="246"/>
      <c r="G78" s="22">
        <v>194</v>
      </c>
      <c r="H78" s="56">
        <v>0</v>
      </c>
      <c r="I78" s="56">
        <v>0</v>
      </c>
    </row>
    <row r="79" spans="1:9" x14ac:dyDescent="0.2">
      <c r="A79" s="183" t="s">
        <v>250</v>
      </c>
      <c r="B79" s="183"/>
      <c r="C79" s="183"/>
      <c r="D79" s="183"/>
      <c r="E79" s="183"/>
      <c r="F79" s="183"/>
      <c r="G79" s="17">
        <v>195</v>
      </c>
      <c r="H79" s="110"/>
      <c r="I79" s="110"/>
    </row>
    <row r="80" spans="1:9" x14ac:dyDescent="0.2">
      <c r="A80" s="183" t="s">
        <v>251</v>
      </c>
      <c r="B80" s="183"/>
      <c r="C80" s="183"/>
      <c r="D80" s="183"/>
      <c r="E80" s="183"/>
      <c r="F80" s="183"/>
      <c r="G80" s="17">
        <v>196</v>
      </c>
      <c r="H80" s="110"/>
      <c r="I80" s="110"/>
    </row>
    <row r="81" spans="1:9" x14ac:dyDescent="0.2">
      <c r="A81" s="230" t="s">
        <v>252</v>
      </c>
      <c r="B81" s="230"/>
      <c r="C81" s="230"/>
      <c r="D81" s="230"/>
      <c r="E81" s="230"/>
      <c r="F81" s="230"/>
      <c r="G81" s="17">
        <v>197</v>
      </c>
      <c r="H81" s="110"/>
      <c r="I81" s="110"/>
    </row>
    <row r="82" spans="1:9" x14ac:dyDescent="0.2">
      <c r="A82" s="236" t="s">
        <v>253</v>
      </c>
      <c r="B82" s="236"/>
      <c r="C82" s="236"/>
      <c r="D82" s="236"/>
      <c r="E82" s="236"/>
      <c r="F82" s="236"/>
      <c r="G82" s="18">
        <v>198</v>
      </c>
      <c r="H82" s="111"/>
      <c r="I82" s="111"/>
    </row>
    <row r="83" spans="1:9" x14ac:dyDescent="0.2">
      <c r="A83" s="223" t="s">
        <v>254</v>
      </c>
      <c r="B83" s="223"/>
      <c r="C83" s="223"/>
      <c r="D83" s="223"/>
      <c r="E83" s="223"/>
      <c r="F83" s="223"/>
      <c r="G83" s="232"/>
      <c r="H83" s="232"/>
      <c r="I83" s="232"/>
    </row>
    <row r="84" spans="1:9" x14ac:dyDescent="0.2">
      <c r="A84" s="233" t="s">
        <v>255</v>
      </c>
      <c r="B84" s="233"/>
      <c r="C84" s="233"/>
      <c r="D84" s="233"/>
      <c r="E84" s="233"/>
      <c r="F84" s="233"/>
      <c r="G84" s="17">
        <v>199</v>
      </c>
      <c r="H84" s="51">
        <f>H85+H86</f>
        <v>0</v>
      </c>
      <c r="I84" s="51">
        <f>I85+I86</f>
        <v>0</v>
      </c>
    </row>
    <row r="85" spans="1:9" x14ac:dyDescent="0.2">
      <c r="A85" s="234" t="s">
        <v>256</v>
      </c>
      <c r="B85" s="234"/>
      <c r="C85" s="234"/>
      <c r="D85" s="234"/>
      <c r="E85" s="234"/>
      <c r="F85" s="234"/>
      <c r="G85" s="16">
        <v>200</v>
      </c>
      <c r="H85" s="56">
        <v>0</v>
      </c>
      <c r="I85" s="56">
        <v>0</v>
      </c>
    </row>
    <row r="86" spans="1:9" x14ac:dyDescent="0.2">
      <c r="A86" s="235" t="s">
        <v>257</v>
      </c>
      <c r="B86" s="235"/>
      <c r="C86" s="235"/>
      <c r="D86" s="235"/>
      <c r="E86" s="235"/>
      <c r="F86" s="235"/>
      <c r="G86" s="19">
        <v>201</v>
      </c>
      <c r="H86" s="56">
        <v>0</v>
      </c>
      <c r="I86" s="56">
        <v>0</v>
      </c>
    </row>
    <row r="87" spans="1:9" x14ac:dyDescent="0.2">
      <c r="A87" s="243" t="s">
        <v>258</v>
      </c>
      <c r="B87" s="243"/>
      <c r="C87" s="243"/>
      <c r="D87" s="243"/>
      <c r="E87" s="243"/>
      <c r="F87" s="243"/>
      <c r="G87" s="244"/>
      <c r="H87" s="244"/>
      <c r="I87" s="244"/>
    </row>
    <row r="88" spans="1:9" x14ac:dyDescent="0.2">
      <c r="A88" s="245" t="s">
        <v>259</v>
      </c>
      <c r="B88" s="245"/>
      <c r="C88" s="245"/>
      <c r="D88" s="245"/>
      <c r="E88" s="245"/>
      <c r="F88" s="245"/>
      <c r="G88" s="16">
        <v>202</v>
      </c>
      <c r="H88" s="50">
        <v>-233022920</v>
      </c>
      <c r="I88" s="50">
        <v>5800748.9199999571</v>
      </c>
    </row>
    <row r="89" spans="1:9" ht="24.6" customHeight="1" x14ac:dyDescent="0.2">
      <c r="A89" s="241" t="s">
        <v>260</v>
      </c>
      <c r="B89" s="241"/>
      <c r="C89" s="241"/>
      <c r="D89" s="241"/>
      <c r="E89" s="241"/>
      <c r="F89" s="241"/>
      <c r="G89" s="17">
        <v>203</v>
      </c>
      <c r="H89" s="51">
        <f>SUM(H90:H97)</f>
        <v>-28695510</v>
      </c>
      <c r="I89" s="51">
        <f>SUM(I90:I97)</f>
        <v>0</v>
      </c>
    </row>
    <row r="90" spans="1:9" x14ac:dyDescent="0.2">
      <c r="A90" s="231" t="s">
        <v>261</v>
      </c>
      <c r="B90" s="231"/>
      <c r="C90" s="231"/>
      <c r="D90" s="231"/>
      <c r="E90" s="231"/>
      <c r="F90" s="231"/>
      <c r="G90" s="16">
        <v>204</v>
      </c>
      <c r="H90" s="50">
        <v>0</v>
      </c>
      <c r="I90" s="50">
        <v>0</v>
      </c>
    </row>
    <row r="91" spans="1:9" ht="21.6" customHeight="1" x14ac:dyDescent="0.2">
      <c r="A91" s="231" t="s">
        <v>262</v>
      </c>
      <c r="B91" s="231"/>
      <c r="C91" s="231"/>
      <c r="D91" s="231"/>
      <c r="E91" s="231"/>
      <c r="F91" s="231"/>
      <c r="G91" s="16">
        <v>205</v>
      </c>
      <c r="H91" s="50">
        <v>-28695510</v>
      </c>
      <c r="I91" s="50">
        <v>0</v>
      </c>
    </row>
    <row r="92" spans="1:9" ht="21.6" customHeight="1" x14ac:dyDescent="0.2">
      <c r="A92" s="231" t="s">
        <v>263</v>
      </c>
      <c r="B92" s="231"/>
      <c r="C92" s="231"/>
      <c r="D92" s="231"/>
      <c r="E92" s="231"/>
      <c r="F92" s="231"/>
      <c r="G92" s="16">
        <v>206</v>
      </c>
      <c r="H92" s="50">
        <v>0</v>
      </c>
      <c r="I92" s="50">
        <v>0</v>
      </c>
    </row>
    <row r="93" spans="1:9" x14ac:dyDescent="0.2">
      <c r="A93" s="231" t="s">
        <v>264</v>
      </c>
      <c r="B93" s="231"/>
      <c r="C93" s="231"/>
      <c r="D93" s="231"/>
      <c r="E93" s="231"/>
      <c r="F93" s="231"/>
      <c r="G93" s="16">
        <v>207</v>
      </c>
      <c r="H93" s="50">
        <v>0</v>
      </c>
      <c r="I93" s="50">
        <v>0</v>
      </c>
    </row>
    <row r="94" spans="1:9" ht="24.6" customHeight="1" x14ac:dyDescent="0.2">
      <c r="A94" s="231" t="s">
        <v>265</v>
      </c>
      <c r="B94" s="231"/>
      <c r="C94" s="231"/>
      <c r="D94" s="231"/>
      <c r="E94" s="231"/>
      <c r="F94" s="231"/>
      <c r="G94" s="16">
        <v>208</v>
      </c>
      <c r="H94" s="50">
        <v>0</v>
      </c>
      <c r="I94" s="50">
        <v>0</v>
      </c>
    </row>
    <row r="95" spans="1:9" ht="24.6" customHeight="1" x14ac:dyDescent="0.2">
      <c r="A95" s="231" t="s">
        <v>266</v>
      </c>
      <c r="B95" s="231"/>
      <c r="C95" s="231"/>
      <c r="D95" s="231"/>
      <c r="E95" s="231"/>
      <c r="F95" s="231"/>
      <c r="G95" s="16">
        <v>209</v>
      </c>
      <c r="H95" s="50">
        <v>0</v>
      </c>
      <c r="I95" s="50">
        <v>0</v>
      </c>
    </row>
    <row r="96" spans="1:9" x14ac:dyDescent="0.2">
      <c r="A96" s="231" t="s">
        <v>267</v>
      </c>
      <c r="B96" s="231"/>
      <c r="C96" s="231"/>
      <c r="D96" s="231"/>
      <c r="E96" s="231"/>
      <c r="F96" s="231"/>
      <c r="G96" s="16">
        <v>210</v>
      </c>
      <c r="H96" s="50">
        <v>0</v>
      </c>
      <c r="I96" s="50">
        <v>0</v>
      </c>
    </row>
    <row r="97" spans="1:9" x14ac:dyDescent="0.2">
      <c r="A97" s="231" t="s">
        <v>268</v>
      </c>
      <c r="B97" s="231"/>
      <c r="C97" s="231"/>
      <c r="D97" s="231"/>
      <c r="E97" s="231"/>
      <c r="F97" s="231"/>
      <c r="G97" s="16">
        <v>211</v>
      </c>
      <c r="H97" s="50">
        <v>0</v>
      </c>
      <c r="I97" s="50">
        <v>0</v>
      </c>
    </row>
    <row r="98" spans="1:9" x14ac:dyDescent="0.2">
      <c r="A98" s="245" t="s">
        <v>269</v>
      </c>
      <c r="B98" s="245"/>
      <c r="C98" s="245"/>
      <c r="D98" s="245"/>
      <c r="E98" s="245"/>
      <c r="F98" s="245"/>
      <c r="G98" s="16">
        <v>212</v>
      </c>
      <c r="H98" s="50">
        <v>0</v>
      </c>
      <c r="I98" s="50">
        <v>0</v>
      </c>
    </row>
    <row r="99" spans="1:9" ht="27.6" customHeight="1" x14ac:dyDescent="0.2">
      <c r="A99" s="241" t="s">
        <v>270</v>
      </c>
      <c r="B99" s="241"/>
      <c r="C99" s="241"/>
      <c r="D99" s="241"/>
      <c r="E99" s="241"/>
      <c r="F99" s="241"/>
      <c r="G99" s="17">
        <v>213</v>
      </c>
      <c r="H99" s="51">
        <f>H89-H98</f>
        <v>-28695510</v>
      </c>
      <c r="I99" s="51">
        <f>I89-I98</f>
        <v>0</v>
      </c>
    </row>
    <row r="100" spans="1:9" ht="31.15" customHeight="1" x14ac:dyDescent="0.2">
      <c r="A100" s="242" t="s">
        <v>271</v>
      </c>
      <c r="B100" s="242"/>
      <c r="C100" s="242"/>
      <c r="D100" s="242"/>
      <c r="E100" s="242"/>
      <c r="F100" s="242"/>
      <c r="G100" s="18">
        <v>214</v>
      </c>
      <c r="H100" s="52">
        <f>H88+H99</f>
        <v>-261718430</v>
      </c>
      <c r="I100" s="52">
        <f>I88+I99</f>
        <v>5800748.9199999571</v>
      </c>
    </row>
    <row r="101" spans="1:9" ht="28.9" customHeight="1" x14ac:dyDescent="0.2">
      <c r="A101" s="223" t="s">
        <v>272</v>
      </c>
      <c r="B101" s="223"/>
      <c r="C101" s="223"/>
      <c r="D101" s="223"/>
      <c r="E101" s="223"/>
      <c r="F101" s="223"/>
      <c r="G101" s="232"/>
      <c r="H101" s="232"/>
      <c r="I101" s="232"/>
    </row>
    <row r="102" spans="1:9" ht="23.45" customHeight="1" x14ac:dyDescent="0.2">
      <c r="A102" s="233" t="s">
        <v>273</v>
      </c>
      <c r="B102" s="233"/>
      <c r="C102" s="233"/>
      <c r="D102" s="233"/>
      <c r="E102" s="233"/>
      <c r="F102" s="233"/>
      <c r="G102" s="17">
        <v>215</v>
      </c>
      <c r="H102" s="51">
        <f>H103+H104</f>
        <v>0</v>
      </c>
      <c r="I102" s="51">
        <f>I103+I104</f>
        <v>0</v>
      </c>
    </row>
    <row r="103" spans="1:9" x14ac:dyDescent="0.2">
      <c r="A103" s="234" t="s">
        <v>274</v>
      </c>
      <c r="B103" s="234"/>
      <c r="C103" s="234"/>
      <c r="D103" s="234"/>
      <c r="E103" s="234"/>
      <c r="F103" s="234"/>
      <c r="G103" s="16">
        <v>216</v>
      </c>
      <c r="H103" s="56">
        <v>0</v>
      </c>
      <c r="I103" s="56">
        <v>0</v>
      </c>
    </row>
    <row r="104" spans="1:9" x14ac:dyDescent="0.2">
      <c r="A104" s="235" t="s">
        <v>275</v>
      </c>
      <c r="B104" s="235"/>
      <c r="C104" s="235"/>
      <c r="D104" s="235"/>
      <c r="E104" s="235"/>
      <c r="F104" s="235"/>
      <c r="G104" s="19">
        <v>217</v>
      </c>
      <c r="H104" s="63">
        <v>0</v>
      </c>
      <c r="I104" s="63">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10" workbookViewId="0">
      <selection activeCell="I49" sqref="I49:I53"/>
    </sheetView>
  </sheetViews>
  <sheetFormatPr defaultColWidth="9.140625" defaultRowHeight="12.75" x14ac:dyDescent="0.2"/>
  <cols>
    <col min="1" max="6" width="9.140625" style="11"/>
    <col min="7" max="7" width="9.140625" style="23"/>
    <col min="8" max="9" width="18.140625" style="53" customWidth="1"/>
    <col min="10" max="16384" width="9.140625" style="11"/>
  </cols>
  <sheetData>
    <row r="1" spans="1:9" x14ac:dyDescent="0.2">
      <c r="A1" s="228" t="s">
        <v>276</v>
      </c>
      <c r="B1" s="247"/>
      <c r="C1" s="247"/>
      <c r="D1" s="247"/>
      <c r="E1" s="247"/>
      <c r="F1" s="247"/>
      <c r="G1" s="247"/>
      <c r="H1" s="247"/>
      <c r="I1" s="247"/>
    </row>
    <row r="2" spans="1:9" x14ac:dyDescent="0.2">
      <c r="A2" s="227" t="s">
        <v>505</v>
      </c>
      <c r="B2" s="194"/>
      <c r="C2" s="194"/>
      <c r="D2" s="194"/>
      <c r="E2" s="194"/>
      <c r="F2" s="194"/>
      <c r="G2" s="194"/>
      <c r="H2" s="194"/>
      <c r="I2" s="194"/>
    </row>
    <row r="3" spans="1:9" x14ac:dyDescent="0.2">
      <c r="A3" s="254" t="s">
        <v>277</v>
      </c>
      <c r="B3" s="255"/>
      <c r="C3" s="255"/>
      <c r="D3" s="255"/>
      <c r="E3" s="255"/>
      <c r="F3" s="255"/>
      <c r="G3" s="255"/>
      <c r="H3" s="255"/>
      <c r="I3" s="255"/>
    </row>
    <row r="4" spans="1:9" ht="12.75" customHeight="1" x14ac:dyDescent="0.2">
      <c r="A4" s="197" t="s">
        <v>502</v>
      </c>
      <c r="B4" s="198"/>
      <c r="C4" s="198"/>
      <c r="D4" s="198"/>
      <c r="E4" s="198"/>
      <c r="F4" s="198"/>
      <c r="G4" s="198"/>
      <c r="H4" s="198"/>
      <c r="I4" s="199"/>
    </row>
    <row r="5" spans="1:9" ht="23.25" thickBot="1" x14ac:dyDescent="0.25">
      <c r="A5" s="262" t="s">
        <v>278</v>
      </c>
      <c r="B5" s="263"/>
      <c r="C5" s="263"/>
      <c r="D5" s="263"/>
      <c r="E5" s="263"/>
      <c r="F5" s="264"/>
      <c r="G5" s="13" t="s">
        <v>279</v>
      </c>
      <c r="H5" s="44" t="s">
        <v>280</v>
      </c>
      <c r="I5" s="44" t="s">
        <v>281</v>
      </c>
    </row>
    <row r="6" spans="1:9" x14ac:dyDescent="0.2">
      <c r="A6" s="265">
        <v>1</v>
      </c>
      <c r="B6" s="266"/>
      <c r="C6" s="266"/>
      <c r="D6" s="266"/>
      <c r="E6" s="266"/>
      <c r="F6" s="267"/>
      <c r="G6" s="20">
        <v>2</v>
      </c>
      <c r="H6" s="20" t="s">
        <v>282</v>
      </c>
      <c r="I6" s="20" t="s">
        <v>283</v>
      </c>
    </row>
    <row r="7" spans="1:9" x14ac:dyDescent="0.2">
      <c r="A7" s="268" t="s">
        <v>284</v>
      </c>
      <c r="B7" s="269"/>
      <c r="C7" s="269"/>
      <c r="D7" s="269"/>
      <c r="E7" s="269"/>
      <c r="F7" s="269"/>
      <c r="G7" s="269"/>
      <c r="H7" s="269"/>
      <c r="I7" s="270"/>
    </row>
    <row r="8" spans="1:9" ht="12.75" customHeight="1" x14ac:dyDescent="0.2">
      <c r="A8" s="271" t="s">
        <v>285</v>
      </c>
      <c r="B8" s="272"/>
      <c r="C8" s="272"/>
      <c r="D8" s="272"/>
      <c r="E8" s="272"/>
      <c r="F8" s="273"/>
      <c r="G8" s="21">
        <v>1</v>
      </c>
      <c r="H8" s="56">
        <v>-227749109.75</v>
      </c>
      <c r="I8" s="45">
        <v>13267300</v>
      </c>
    </row>
    <row r="9" spans="1:9" ht="12.75" customHeight="1" x14ac:dyDescent="0.2">
      <c r="A9" s="259" t="s">
        <v>286</v>
      </c>
      <c r="B9" s="260"/>
      <c r="C9" s="260"/>
      <c r="D9" s="260"/>
      <c r="E9" s="260"/>
      <c r="F9" s="261"/>
      <c r="G9" s="17">
        <v>2</v>
      </c>
      <c r="H9" s="46">
        <f>H10+H11+H12+H13+H14+H15+H16+H17</f>
        <v>197803573</v>
      </c>
      <c r="I9" s="46">
        <f>I10+I11+I12+I13+I14+I15+I16+I17</f>
        <v>44892220</v>
      </c>
    </row>
    <row r="10" spans="1:9" ht="12.75" customHeight="1" x14ac:dyDescent="0.2">
      <c r="A10" s="251" t="s">
        <v>287</v>
      </c>
      <c r="B10" s="252"/>
      <c r="C10" s="252"/>
      <c r="D10" s="252"/>
      <c r="E10" s="252"/>
      <c r="F10" s="253"/>
      <c r="G10" s="22">
        <v>3</v>
      </c>
      <c r="H10" s="56">
        <v>32954171</v>
      </c>
      <c r="I10" s="47">
        <v>28225557</v>
      </c>
    </row>
    <row r="11" spans="1:9" ht="31.15" customHeight="1" x14ac:dyDescent="0.2">
      <c r="A11" s="251" t="s">
        <v>288</v>
      </c>
      <c r="B11" s="252"/>
      <c r="C11" s="252"/>
      <c r="D11" s="252"/>
      <c r="E11" s="252"/>
      <c r="F11" s="253"/>
      <c r="G11" s="22">
        <v>4</v>
      </c>
      <c r="H11" s="56">
        <v>8337252</v>
      </c>
      <c r="I11" s="47">
        <v>-1015631</v>
      </c>
    </row>
    <row r="12" spans="1:9" ht="28.15" customHeight="1" x14ac:dyDescent="0.2">
      <c r="A12" s="251" t="s">
        <v>289</v>
      </c>
      <c r="B12" s="252"/>
      <c r="C12" s="252"/>
      <c r="D12" s="252"/>
      <c r="E12" s="252"/>
      <c r="F12" s="253"/>
      <c r="G12" s="22">
        <v>5</v>
      </c>
      <c r="H12" s="56">
        <v>152904574</v>
      </c>
      <c r="I12" s="47">
        <v>-4594033</v>
      </c>
    </row>
    <row r="13" spans="1:9" ht="12.75" customHeight="1" x14ac:dyDescent="0.2">
      <c r="A13" s="251" t="s">
        <v>290</v>
      </c>
      <c r="B13" s="252"/>
      <c r="C13" s="252"/>
      <c r="D13" s="252"/>
      <c r="E13" s="252"/>
      <c r="F13" s="253"/>
      <c r="G13" s="22">
        <v>6</v>
      </c>
      <c r="H13" s="56">
        <v>-17834027</v>
      </c>
      <c r="I13" s="47">
        <v>-4457644</v>
      </c>
    </row>
    <row r="14" spans="1:9" ht="12.75" customHeight="1" x14ac:dyDescent="0.2">
      <c r="A14" s="251" t="s">
        <v>291</v>
      </c>
      <c r="B14" s="252"/>
      <c r="C14" s="252"/>
      <c r="D14" s="252"/>
      <c r="E14" s="252"/>
      <c r="F14" s="253"/>
      <c r="G14" s="22">
        <v>7</v>
      </c>
      <c r="H14" s="56">
        <v>22151987</v>
      </c>
      <c r="I14" s="56">
        <v>17616460</v>
      </c>
    </row>
    <row r="15" spans="1:9" ht="12.75" customHeight="1" x14ac:dyDescent="0.2">
      <c r="A15" s="251" t="s">
        <v>292</v>
      </c>
      <c r="B15" s="252"/>
      <c r="C15" s="252"/>
      <c r="D15" s="252"/>
      <c r="E15" s="252"/>
      <c r="F15" s="253"/>
      <c r="G15" s="22">
        <v>8</v>
      </c>
      <c r="H15" s="56">
        <v>1743350</v>
      </c>
      <c r="I15" s="47">
        <v>5825510</v>
      </c>
    </row>
    <row r="16" spans="1:9" ht="12.75" customHeight="1" x14ac:dyDescent="0.2">
      <c r="A16" s="251" t="s">
        <v>293</v>
      </c>
      <c r="B16" s="252"/>
      <c r="C16" s="252"/>
      <c r="D16" s="252"/>
      <c r="E16" s="252"/>
      <c r="F16" s="253"/>
      <c r="G16" s="22">
        <v>9</v>
      </c>
      <c r="H16" s="56">
        <v>-2596422</v>
      </c>
      <c r="I16" s="47">
        <v>4699548</v>
      </c>
    </row>
    <row r="17" spans="1:9" ht="27.6" customHeight="1" x14ac:dyDescent="0.2">
      <c r="A17" s="251" t="s">
        <v>294</v>
      </c>
      <c r="B17" s="252"/>
      <c r="C17" s="252"/>
      <c r="D17" s="252"/>
      <c r="E17" s="252"/>
      <c r="F17" s="253"/>
      <c r="G17" s="22">
        <v>10</v>
      </c>
      <c r="H17" s="56">
        <v>142688</v>
      </c>
      <c r="I17" s="47">
        <v>-1407547</v>
      </c>
    </row>
    <row r="18" spans="1:9" ht="29.45" customHeight="1" x14ac:dyDescent="0.2">
      <c r="A18" s="256" t="s">
        <v>295</v>
      </c>
      <c r="B18" s="257"/>
      <c r="C18" s="257"/>
      <c r="D18" s="257"/>
      <c r="E18" s="257"/>
      <c r="F18" s="258"/>
      <c r="G18" s="17">
        <v>11</v>
      </c>
      <c r="H18" s="46">
        <f>H8+H9</f>
        <v>-29945536.75</v>
      </c>
      <c r="I18" s="46">
        <f>I8+I9</f>
        <v>58159520</v>
      </c>
    </row>
    <row r="19" spans="1:9" ht="12.75" customHeight="1" x14ac:dyDescent="0.2">
      <c r="A19" s="259" t="s">
        <v>296</v>
      </c>
      <c r="B19" s="260"/>
      <c r="C19" s="260"/>
      <c r="D19" s="260"/>
      <c r="E19" s="260"/>
      <c r="F19" s="261"/>
      <c r="G19" s="17">
        <v>12</v>
      </c>
      <c r="H19" s="46">
        <f>H20+H21+H22+H23</f>
        <v>54476942</v>
      </c>
      <c r="I19" s="46">
        <f>I20+I21+I22+I23</f>
        <v>-36002985</v>
      </c>
    </row>
    <row r="20" spans="1:9" ht="12.75" customHeight="1" x14ac:dyDescent="0.2">
      <c r="A20" s="251" t="s">
        <v>297</v>
      </c>
      <c r="B20" s="252"/>
      <c r="C20" s="252"/>
      <c r="D20" s="252"/>
      <c r="E20" s="252"/>
      <c r="F20" s="253"/>
      <c r="G20" s="22">
        <v>13</v>
      </c>
      <c r="H20" s="47">
        <v>-91695886</v>
      </c>
      <c r="I20" s="47">
        <v>-26373325</v>
      </c>
    </row>
    <row r="21" spans="1:9" ht="12.75" customHeight="1" x14ac:dyDescent="0.2">
      <c r="A21" s="251" t="s">
        <v>298</v>
      </c>
      <c r="B21" s="252"/>
      <c r="C21" s="252"/>
      <c r="D21" s="252"/>
      <c r="E21" s="252"/>
      <c r="F21" s="253"/>
      <c r="G21" s="22">
        <v>14</v>
      </c>
      <c r="H21" s="47">
        <v>150025784</v>
      </c>
      <c r="I21" s="47">
        <v>-14892998</v>
      </c>
    </row>
    <row r="22" spans="1:9" ht="12.75" customHeight="1" x14ac:dyDescent="0.2">
      <c r="A22" s="251" t="s">
        <v>299</v>
      </c>
      <c r="B22" s="252"/>
      <c r="C22" s="252"/>
      <c r="D22" s="252"/>
      <c r="E22" s="252"/>
      <c r="F22" s="253"/>
      <c r="G22" s="22">
        <v>15</v>
      </c>
      <c r="H22" s="47">
        <v>-3852956</v>
      </c>
      <c r="I22" s="47">
        <v>5263338</v>
      </c>
    </row>
    <row r="23" spans="1:9" ht="12.75" customHeight="1" x14ac:dyDescent="0.2">
      <c r="A23" s="251" t="s">
        <v>300</v>
      </c>
      <c r="B23" s="252"/>
      <c r="C23" s="252"/>
      <c r="D23" s="252"/>
      <c r="E23" s="252"/>
      <c r="F23" s="253"/>
      <c r="G23" s="22">
        <v>16</v>
      </c>
      <c r="H23" s="47">
        <v>0</v>
      </c>
      <c r="I23" s="47">
        <v>0</v>
      </c>
    </row>
    <row r="24" spans="1:9" ht="12.75" customHeight="1" x14ac:dyDescent="0.2">
      <c r="A24" s="256" t="s">
        <v>301</v>
      </c>
      <c r="B24" s="257"/>
      <c r="C24" s="257"/>
      <c r="D24" s="257"/>
      <c r="E24" s="257"/>
      <c r="F24" s="258"/>
      <c r="G24" s="17">
        <v>17</v>
      </c>
      <c r="H24" s="46">
        <f>H18+H19</f>
        <v>24531405.25</v>
      </c>
      <c r="I24" s="46">
        <f>I18+I19</f>
        <v>22156535</v>
      </c>
    </row>
    <row r="25" spans="1:9" ht="12.75" customHeight="1" x14ac:dyDescent="0.2">
      <c r="A25" s="248" t="s">
        <v>302</v>
      </c>
      <c r="B25" s="249"/>
      <c r="C25" s="249"/>
      <c r="D25" s="249"/>
      <c r="E25" s="249"/>
      <c r="F25" s="250"/>
      <c r="G25" s="22">
        <v>18</v>
      </c>
      <c r="H25" s="47">
        <v>-18498022</v>
      </c>
      <c r="I25" s="319">
        <v>-9588287</v>
      </c>
    </row>
    <row r="26" spans="1:9" ht="12.75" customHeight="1" x14ac:dyDescent="0.2">
      <c r="A26" s="248" t="s">
        <v>303</v>
      </c>
      <c r="B26" s="249"/>
      <c r="C26" s="249"/>
      <c r="D26" s="249"/>
      <c r="E26" s="249"/>
      <c r="F26" s="250"/>
      <c r="G26" s="22">
        <v>19</v>
      </c>
      <c r="H26" s="47">
        <v>-1755123</v>
      </c>
      <c r="I26" s="319">
        <v>-320557</v>
      </c>
    </row>
    <row r="27" spans="1:9" ht="28.9" customHeight="1" x14ac:dyDescent="0.2">
      <c r="A27" s="274" t="s">
        <v>304</v>
      </c>
      <c r="B27" s="275"/>
      <c r="C27" s="275"/>
      <c r="D27" s="275"/>
      <c r="E27" s="275"/>
      <c r="F27" s="276"/>
      <c r="G27" s="18">
        <v>20</v>
      </c>
      <c r="H27" s="48">
        <f>H24+H25+H26</f>
        <v>4278260.25</v>
      </c>
      <c r="I27" s="48">
        <f>I24+I25+I26</f>
        <v>12247691</v>
      </c>
    </row>
    <row r="28" spans="1:9" x14ac:dyDescent="0.2">
      <c r="A28" s="268" t="s">
        <v>305</v>
      </c>
      <c r="B28" s="269"/>
      <c r="C28" s="269"/>
      <c r="D28" s="269"/>
      <c r="E28" s="269"/>
      <c r="F28" s="269"/>
      <c r="G28" s="269"/>
      <c r="H28" s="269"/>
      <c r="I28" s="270"/>
    </row>
    <row r="29" spans="1:9" ht="23.45" customHeight="1" x14ac:dyDescent="0.2">
      <c r="A29" s="271" t="s">
        <v>306</v>
      </c>
      <c r="B29" s="272"/>
      <c r="C29" s="272"/>
      <c r="D29" s="272"/>
      <c r="E29" s="272"/>
      <c r="F29" s="273"/>
      <c r="G29" s="21">
        <v>21</v>
      </c>
      <c r="H29" s="49">
        <v>320436</v>
      </c>
      <c r="I29" s="319">
        <f>+'[1]PRIMICI OD PRODAJE IM_1Y2019'!U318</f>
        <v>1424524</v>
      </c>
    </row>
    <row r="30" spans="1:9" ht="12.75" customHeight="1" x14ac:dyDescent="0.2">
      <c r="A30" s="248" t="s">
        <v>307</v>
      </c>
      <c r="B30" s="249"/>
      <c r="C30" s="249"/>
      <c r="D30" s="249"/>
      <c r="E30" s="249"/>
      <c r="F30" s="250"/>
      <c r="G30" s="22">
        <v>22</v>
      </c>
      <c r="H30" s="50">
        <v>120122</v>
      </c>
      <c r="I30" s="319">
        <f>+'[1]PRODAJA PROFESSIO'!E7</f>
        <v>109702713</v>
      </c>
    </row>
    <row r="31" spans="1:9" ht="12.75" customHeight="1" x14ac:dyDescent="0.2">
      <c r="A31" s="248" t="s">
        <v>308</v>
      </c>
      <c r="B31" s="249"/>
      <c r="C31" s="249"/>
      <c r="D31" s="249"/>
      <c r="E31" s="249"/>
      <c r="F31" s="250"/>
      <c r="G31" s="22">
        <v>23</v>
      </c>
      <c r="H31" s="50">
        <v>1079422</v>
      </c>
      <c r="I31" s="319">
        <f>+'[1]PRIMITAK KAMATA_1Y2019'!F7</f>
        <v>397561</v>
      </c>
    </row>
    <row r="32" spans="1:9" ht="12.75" customHeight="1" x14ac:dyDescent="0.2">
      <c r="A32" s="248" t="s">
        <v>309</v>
      </c>
      <c r="B32" s="249"/>
      <c r="C32" s="249"/>
      <c r="D32" s="249"/>
      <c r="E32" s="249"/>
      <c r="F32" s="250"/>
      <c r="G32" s="22">
        <v>24</v>
      </c>
      <c r="H32" s="50">
        <v>15630724</v>
      </c>
      <c r="I32" s="319">
        <f>+'[1]NOVČANI PRIMICI OD DIVIDENDI'!U16</f>
        <v>2315249</v>
      </c>
    </row>
    <row r="33" spans="1:9" ht="12.75" customHeight="1" x14ac:dyDescent="0.2">
      <c r="A33" s="248" t="s">
        <v>310</v>
      </c>
      <c r="B33" s="249"/>
      <c r="C33" s="249"/>
      <c r="D33" s="249"/>
      <c r="E33" s="249"/>
      <c r="F33" s="250"/>
      <c r="G33" s="22">
        <v>25</v>
      </c>
      <c r="H33" s="50">
        <v>16931278</v>
      </c>
      <c r="I33" s="319">
        <f>+[1]INVESTICIJSKE_AKTIV_1Y2019!F6</f>
        <v>12095958</v>
      </c>
    </row>
    <row r="34" spans="1:9" ht="12.75" customHeight="1" x14ac:dyDescent="0.2">
      <c r="A34" s="248" t="s">
        <v>311</v>
      </c>
      <c r="B34" s="249"/>
      <c r="C34" s="249"/>
      <c r="D34" s="249"/>
      <c r="E34" s="249"/>
      <c r="F34" s="250"/>
      <c r="G34" s="22">
        <v>26</v>
      </c>
      <c r="H34" s="50">
        <v>496568</v>
      </c>
      <c r="I34" s="319">
        <v>0</v>
      </c>
    </row>
    <row r="35" spans="1:9" ht="27.6" customHeight="1" x14ac:dyDescent="0.2">
      <c r="A35" s="256" t="s">
        <v>312</v>
      </c>
      <c r="B35" s="257"/>
      <c r="C35" s="257"/>
      <c r="D35" s="257"/>
      <c r="E35" s="257"/>
      <c r="F35" s="258"/>
      <c r="G35" s="17">
        <v>27</v>
      </c>
      <c r="H35" s="51">
        <f>H29+H30+H31+H32+H33+H34</f>
        <v>34578550</v>
      </c>
      <c r="I35" s="51">
        <f>I29+I30+I31+I32+I33+I34</f>
        <v>125936005</v>
      </c>
    </row>
    <row r="36" spans="1:9" ht="26.45" customHeight="1" x14ac:dyDescent="0.2">
      <c r="A36" s="248" t="s">
        <v>313</v>
      </c>
      <c r="B36" s="249"/>
      <c r="C36" s="249"/>
      <c r="D36" s="249"/>
      <c r="E36" s="249"/>
      <c r="F36" s="250"/>
      <c r="G36" s="22">
        <v>28</v>
      </c>
      <c r="H36" s="50">
        <v>-27840123</v>
      </c>
      <c r="I36" s="50">
        <v>-36166688</v>
      </c>
    </row>
    <row r="37" spans="1:9" ht="12.75" customHeight="1" x14ac:dyDescent="0.2">
      <c r="A37" s="248" t="s">
        <v>314</v>
      </c>
      <c r="B37" s="249"/>
      <c r="C37" s="249"/>
      <c r="D37" s="249"/>
      <c r="E37" s="249"/>
      <c r="F37" s="250"/>
      <c r="G37" s="22">
        <v>29</v>
      </c>
      <c r="H37" s="50">
        <v>0</v>
      </c>
      <c r="I37" s="50">
        <v>0</v>
      </c>
    </row>
    <row r="38" spans="1:9" ht="12.75" customHeight="1" x14ac:dyDescent="0.2">
      <c r="A38" s="248" t="s">
        <v>315</v>
      </c>
      <c r="B38" s="249"/>
      <c r="C38" s="249"/>
      <c r="D38" s="249"/>
      <c r="E38" s="249"/>
      <c r="F38" s="250"/>
      <c r="G38" s="22">
        <v>30</v>
      </c>
      <c r="H38" s="50">
        <v>-27402336</v>
      </c>
      <c r="I38" s="50">
        <v>-7827985</v>
      </c>
    </row>
    <row r="39" spans="1:9" ht="12.75" customHeight="1" x14ac:dyDescent="0.2">
      <c r="A39" s="248" t="s">
        <v>316</v>
      </c>
      <c r="B39" s="249"/>
      <c r="C39" s="249"/>
      <c r="D39" s="249"/>
      <c r="E39" s="249"/>
      <c r="F39" s="250"/>
      <c r="G39" s="22">
        <v>31</v>
      </c>
      <c r="H39" s="50">
        <v>0</v>
      </c>
      <c r="I39" s="50">
        <v>-20000</v>
      </c>
    </row>
    <row r="40" spans="1:9" ht="12.75" customHeight="1" x14ac:dyDescent="0.2">
      <c r="A40" s="248" t="s">
        <v>317</v>
      </c>
      <c r="B40" s="249"/>
      <c r="C40" s="249"/>
      <c r="D40" s="249"/>
      <c r="E40" s="249"/>
      <c r="F40" s="250"/>
      <c r="G40" s="22">
        <v>32</v>
      </c>
      <c r="H40" s="50">
        <v>-1042380</v>
      </c>
      <c r="I40" s="50">
        <v>-5512663</v>
      </c>
    </row>
    <row r="41" spans="1:9" ht="22.9" customHeight="1" x14ac:dyDescent="0.2">
      <c r="A41" s="256" t="s">
        <v>318</v>
      </c>
      <c r="B41" s="257"/>
      <c r="C41" s="257"/>
      <c r="D41" s="257"/>
      <c r="E41" s="257"/>
      <c r="F41" s="258"/>
      <c r="G41" s="17">
        <v>33</v>
      </c>
      <c r="H41" s="51">
        <f>H36+H37+H38+H39+H40</f>
        <v>-56284839</v>
      </c>
      <c r="I41" s="51">
        <f>I36+I37+I38+I39+I40</f>
        <v>-49527336</v>
      </c>
    </row>
    <row r="42" spans="1:9" ht="30.6" customHeight="1" x14ac:dyDescent="0.2">
      <c r="A42" s="274" t="s">
        <v>319</v>
      </c>
      <c r="B42" s="275"/>
      <c r="C42" s="275"/>
      <c r="D42" s="275"/>
      <c r="E42" s="275"/>
      <c r="F42" s="276"/>
      <c r="G42" s="18">
        <v>34</v>
      </c>
      <c r="H42" s="52">
        <f>H35+H41</f>
        <v>-21706289</v>
      </c>
      <c r="I42" s="52">
        <f>I35+I41</f>
        <v>76408669</v>
      </c>
    </row>
    <row r="43" spans="1:9" x14ac:dyDescent="0.2">
      <c r="A43" s="268" t="s">
        <v>320</v>
      </c>
      <c r="B43" s="269"/>
      <c r="C43" s="269"/>
      <c r="D43" s="269"/>
      <c r="E43" s="269"/>
      <c r="F43" s="269"/>
      <c r="G43" s="269"/>
      <c r="H43" s="269"/>
      <c r="I43" s="270"/>
    </row>
    <row r="44" spans="1:9" ht="12.75" customHeight="1" x14ac:dyDescent="0.2">
      <c r="A44" s="271" t="s">
        <v>321</v>
      </c>
      <c r="B44" s="272"/>
      <c r="C44" s="272"/>
      <c r="D44" s="272"/>
      <c r="E44" s="272"/>
      <c r="F44" s="273"/>
      <c r="G44" s="21">
        <v>35</v>
      </c>
      <c r="H44" s="49">
        <v>0</v>
      </c>
      <c r="I44" s="49">
        <v>0</v>
      </c>
    </row>
    <row r="45" spans="1:9" ht="27.6" customHeight="1" x14ac:dyDescent="0.2">
      <c r="A45" s="248" t="s">
        <v>322</v>
      </c>
      <c r="B45" s="249"/>
      <c r="C45" s="249"/>
      <c r="D45" s="249"/>
      <c r="E45" s="249"/>
      <c r="F45" s="250"/>
      <c r="G45" s="22">
        <v>36</v>
      </c>
      <c r="H45" s="50">
        <v>0</v>
      </c>
      <c r="I45" s="50">
        <v>0</v>
      </c>
    </row>
    <row r="46" spans="1:9" ht="12.75" customHeight="1" x14ac:dyDescent="0.2">
      <c r="A46" s="248" t="s">
        <v>323</v>
      </c>
      <c r="B46" s="249"/>
      <c r="C46" s="249"/>
      <c r="D46" s="249"/>
      <c r="E46" s="249"/>
      <c r="F46" s="250"/>
      <c r="G46" s="22">
        <v>37</v>
      </c>
      <c r="H46" s="50">
        <v>11512225</v>
      </c>
      <c r="I46" s="50">
        <v>24802780</v>
      </c>
    </row>
    <row r="47" spans="1:9" ht="12.75" customHeight="1" x14ac:dyDescent="0.2">
      <c r="A47" s="248" t="s">
        <v>324</v>
      </c>
      <c r="B47" s="249"/>
      <c r="C47" s="249"/>
      <c r="D47" s="249"/>
      <c r="E47" s="249"/>
      <c r="F47" s="250"/>
      <c r="G47" s="22">
        <v>38</v>
      </c>
      <c r="H47" s="50">
        <v>0</v>
      </c>
      <c r="I47" s="50">
        <v>0</v>
      </c>
    </row>
    <row r="48" spans="1:9" ht="25.9" customHeight="1" x14ac:dyDescent="0.2">
      <c r="A48" s="256" t="s">
        <v>325</v>
      </c>
      <c r="B48" s="257"/>
      <c r="C48" s="257"/>
      <c r="D48" s="257"/>
      <c r="E48" s="257"/>
      <c r="F48" s="258"/>
      <c r="G48" s="17">
        <v>39</v>
      </c>
      <c r="H48" s="51">
        <f>H44+H45+H46+H47</f>
        <v>11512225</v>
      </c>
      <c r="I48" s="51">
        <f>I44+I45+I46+I47</f>
        <v>24802780</v>
      </c>
    </row>
    <row r="49" spans="1:9" ht="24.6" customHeight="1" x14ac:dyDescent="0.2">
      <c r="A49" s="248" t="s">
        <v>326</v>
      </c>
      <c r="B49" s="249"/>
      <c r="C49" s="249"/>
      <c r="D49" s="249"/>
      <c r="E49" s="249"/>
      <c r="F49" s="250"/>
      <c r="G49" s="22">
        <v>40</v>
      </c>
      <c r="H49" s="50">
        <v>-15235875</v>
      </c>
      <c r="I49" s="50">
        <v>-103728147</v>
      </c>
    </row>
    <row r="50" spans="1:9" ht="12.75" customHeight="1" x14ac:dyDescent="0.2">
      <c r="A50" s="248" t="s">
        <v>327</v>
      </c>
      <c r="B50" s="249"/>
      <c r="C50" s="249"/>
      <c r="D50" s="249"/>
      <c r="E50" s="249"/>
      <c r="F50" s="250"/>
      <c r="G50" s="22">
        <v>41</v>
      </c>
      <c r="H50" s="50">
        <v>0</v>
      </c>
      <c r="I50" s="50">
        <v>0</v>
      </c>
    </row>
    <row r="51" spans="1:9" ht="12.75" customHeight="1" x14ac:dyDescent="0.2">
      <c r="A51" s="248" t="s">
        <v>328</v>
      </c>
      <c r="B51" s="249"/>
      <c r="C51" s="249"/>
      <c r="D51" s="249"/>
      <c r="E51" s="249"/>
      <c r="F51" s="250"/>
      <c r="G51" s="22">
        <v>42</v>
      </c>
      <c r="H51" s="50">
        <v>-15537124</v>
      </c>
      <c r="I51" s="50">
        <v>-9670463</v>
      </c>
    </row>
    <row r="52" spans="1:9" ht="26.45" customHeight="1" x14ac:dyDescent="0.2">
      <c r="A52" s="248" t="s">
        <v>329</v>
      </c>
      <c r="B52" s="249"/>
      <c r="C52" s="249"/>
      <c r="D52" s="249"/>
      <c r="E52" s="249"/>
      <c r="F52" s="250"/>
      <c r="G52" s="22">
        <v>43</v>
      </c>
      <c r="H52" s="50">
        <v>0</v>
      </c>
      <c r="I52" s="50">
        <v>0</v>
      </c>
    </row>
    <row r="53" spans="1:9" ht="12.75" customHeight="1" x14ac:dyDescent="0.2">
      <c r="A53" s="248" t="s">
        <v>330</v>
      </c>
      <c r="B53" s="249"/>
      <c r="C53" s="249"/>
      <c r="D53" s="249"/>
      <c r="E53" s="249"/>
      <c r="F53" s="250"/>
      <c r="G53" s="22">
        <v>44</v>
      </c>
      <c r="H53" s="50">
        <v>-1583742</v>
      </c>
      <c r="I53" s="50">
        <v>-1583915</v>
      </c>
    </row>
    <row r="54" spans="1:9" ht="27.6" customHeight="1" x14ac:dyDescent="0.2">
      <c r="A54" s="256" t="s">
        <v>331</v>
      </c>
      <c r="B54" s="257"/>
      <c r="C54" s="257"/>
      <c r="D54" s="257"/>
      <c r="E54" s="257"/>
      <c r="F54" s="258"/>
      <c r="G54" s="17">
        <v>45</v>
      </c>
      <c r="H54" s="51">
        <f>H49+H50+H51+H52+H53</f>
        <v>-32356741</v>
      </c>
      <c r="I54" s="51">
        <f>I49+I50+I51+I52+I53</f>
        <v>-114982525</v>
      </c>
    </row>
    <row r="55" spans="1:9" ht="27.6" customHeight="1" x14ac:dyDescent="0.2">
      <c r="A55" s="277" t="s">
        <v>332</v>
      </c>
      <c r="B55" s="278"/>
      <c r="C55" s="278"/>
      <c r="D55" s="278"/>
      <c r="E55" s="278"/>
      <c r="F55" s="279"/>
      <c r="G55" s="17">
        <v>46</v>
      </c>
      <c r="H55" s="51">
        <f>H48+H54</f>
        <v>-20844516</v>
      </c>
      <c r="I55" s="51">
        <f>I48+I54</f>
        <v>-90179745</v>
      </c>
    </row>
    <row r="56" spans="1:9" x14ac:dyDescent="0.2">
      <c r="A56" s="185" t="s">
        <v>333</v>
      </c>
      <c r="B56" s="186"/>
      <c r="C56" s="186"/>
      <c r="D56" s="186"/>
      <c r="E56" s="186"/>
      <c r="F56" s="187"/>
      <c r="G56" s="22">
        <v>47</v>
      </c>
      <c r="H56" s="50">
        <v>0</v>
      </c>
      <c r="I56" s="50">
        <v>0</v>
      </c>
    </row>
    <row r="57" spans="1:9" ht="27" customHeight="1" x14ac:dyDescent="0.2">
      <c r="A57" s="277" t="s">
        <v>334</v>
      </c>
      <c r="B57" s="278"/>
      <c r="C57" s="278"/>
      <c r="D57" s="278"/>
      <c r="E57" s="278"/>
      <c r="F57" s="279"/>
      <c r="G57" s="17">
        <v>48</v>
      </c>
      <c r="H57" s="51">
        <f>H27+H42+H55+H56</f>
        <v>-38272544.75</v>
      </c>
      <c r="I57" s="51">
        <f>I27+I42+I55+I56</f>
        <v>-1523385</v>
      </c>
    </row>
    <row r="58" spans="1:9" ht="27" customHeight="1" x14ac:dyDescent="0.2">
      <c r="A58" s="280" t="s">
        <v>335</v>
      </c>
      <c r="B58" s="281"/>
      <c r="C58" s="281"/>
      <c r="D58" s="281"/>
      <c r="E58" s="281"/>
      <c r="F58" s="282"/>
      <c r="G58" s="22">
        <v>49</v>
      </c>
      <c r="H58" s="50">
        <v>89349072</v>
      </c>
      <c r="I58" s="50">
        <v>51076527</v>
      </c>
    </row>
    <row r="59" spans="1:9" ht="28.9" customHeight="1" x14ac:dyDescent="0.2">
      <c r="A59" s="274" t="s">
        <v>336</v>
      </c>
      <c r="B59" s="275"/>
      <c r="C59" s="275"/>
      <c r="D59" s="275"/>
      <c r="E59" s="275"/>
      <c r="F59" s="276"/>
      <c r="G59" s="18">
        <v>50</v>
      </c>
      <c r="H59" s="52">
        <f>H57+H58</f>
        <v>51076527.25</v>
      </c>
      <c r="I59" s="52">
        <f>I57+I58</f>
        <v>49553142</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39">
    <cfRule type="cellIs" dxfId="2" priority="1" stopIfTrue="1" operator="notEqual">
      <formula>ROUND(H39,0)</formula>
    </cfRule>
  </conditionalFormatting>
  <conditionalFormatting sqref="H40 H36:H38">
    <cfRule type="cellIs" dxfId="1" priority="2" stopIfTrue="1" operator="notEqual">
      <formula>ROUND(H36,0)</formula>
    </cfRule>
    <cfRule type="cellIs" dxfId="0" priority="3" stopIfTrue="1" operator="greater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H37" sqref="H37"/>
    </sheetView>
  </sheetViews>
  <sheetFormatPr defaultRowHeight="12.75" x14ac:dyDescent="0.2"/>
  <cols>
    <col min="1" max="7" width="9.140625" style="11"/>
    <col min="8" max="9" width="20.71093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8" t="s">
        <v>337</v>
      </c>
      <c r="B1" s="247"/>
      <c r="C1" s="247"/>
      <c r="D1" s="247"/>
      <c r="E1" s="247"/>
      <c r="F1" s="247"/>
      <c r="G1" s="247"/>
      <c r="H1" s="247"/>
      <c r="I1" s="247"/>
    </row>
    <row r="2" spans="1:9" ht="12.75" customHeight="1" x14ac:dyDescent="0.2">
      <c r="A2" s="227" t="s">
        <v>505</v>
      </c>
      <c r="B2" s="194"/>
      <c r="C2" s="194"/>
      <c r="D2" s="194"/>
      <c r="E2" s="194"/>
      <c r="F2" s="194"/>
      <c r="G2" s="194"/>
      <c r="H2" s="194"/>
      <c r="I2" s="194"/>
    </row>
    <row r="3" spans="1:9" x14ac:dyDescent="0.2">
      <c r="A3" s="254" t="s">
        <v>338</v>
      </c>
      <c r="B3" s="288"/>
      <c r="C3" s="288"/>
      <c r="D3" s="288"/>
      <c r="E3" s="288"/>
      <c r="F3" s="288"/>
      <c r="G3" s="288"/>
      <c r="H3" s="288"/>
      <c r="I3" s="288"/>
    </row>
    <row r="4" spans="1:9" ht="12.75" customHeight="1" x14ac:dyDescent="0.2">
      <c r="A4" s="197" t="s">
        <v>502</v>
      </c>
      <c r="B4" s="198"/>
      <c r="C4" s="198"/>
      <c r="D4" s="198"/>
      <c r="E4" s="198"/>
      <c r="F4" s="198"/>
      <c r="G4" s="198"/>
      <c r="H4" s="198"/>
      <c r="I4" s="199"/>
    </row>
    <row r="5" spans="1:9" ht="24" thickBot="1" x14ac:dyDescent="0.25">
      <c r="A5" s="262" t="s">
        <v>339</v>
      </c>
      <c r="B5" s="263"/>
      <c r="C5" s="263"/>
      <c r="D5" s="263"/>
      <c r="E5" s="263"/>
      <c r="F5" s="264"/>
      <c r="G5" s="12" t="s">
        <v>340</v>
      </c>
      <c r="H5" s="44" t="s">
        <v>341</v>
      </c>
      <c r="I5" s="44" t="s">
        <v>342</v>
      </c>
    </row>
    <row r="6" spans="1:9" x14ac:dyDescent="0.2">
      <c r="A6" s="265">
        <v>1</v>
      </c>
      <c r="B6" s="266"/>
      <c r="C6" s="266"/>
      <c r="D6" s="266"/>
      <c r="E6" s="266"/>
      <c r="F6" s="267"/>
      <c r="G6" s="14">
        <v>2</v>
      </c>
      <c r="H6" s="20" t="s">
        <v>343</v>
      </c>
      <c r="I6" s="20" t="s">
        <v>344</v>
      </c>
    </row>
    <row r="7" spans="1:9" x14ac:dyDescent="0.2">
      <c r="A7" s="268" t="s">
        <v>345</v>
      </c>
      <c r="B7" s="284"/>
      <c r="C7" s="284"/>
      <c r="D7" s="284"/>
      <c r="E7" s="284"/>
      <c r="F7" s="284"/>
      <c r="G7" s="284"/>
      <c r="H7" s="284"/>
      <c r="I7" s="285"/>
    </row>
    <row r="8" spans="1:9" x14ac:dyDescent="0.2">
      <c r="A8" s="287" t="s">
        <v>346</v>
      </c>
      <c r="B8" s="287"/>
      <c r="C8" s="287"/>
      <c r="D8" s="287"/>
      <c r="E8" s="287"/>
      <c r="F8" s="287"/>
      <c r="G8" s="15">
        <v>1</v>
      </c>
      <c r="H8" s="49"/>
      <c r="I8" s="49"/>
    </row>
    <row r="9" spans="1:9" x14ac:dyDescent="0.2">
      <c r="A9" s="231" t="s">
        <v>347</v>
      </c>
      <c r="B9" s="231"/>
      <c r="C9" s="231"/>
      <c r="D9" s="231"/>
      <c r="E9" s="231"/>
      <c r="F9" s="231"/>
      <c r="G9" s="16">
        <v>2</v>
      </c>
      <c r="H9" s="50"/>
      <c r="I9" s="50"/>
    </row>
    <row r="10" spans="1:9" x14ac:dyDescent="0.2">
      <c r="A10" s="231" t="s">
        <v>348</v>
      </c>
      <c r="B10" s="231"/>
      <c r="C10" s="231"/>
      <c r="D10" s="231"/>
      <c r="E10" s="231"/>
      <c r="F10" s="231"/>
      <c r="G10" s="16">
        <v>3</v>
      </c>
      <c r="H10" s="50"/>
      <c r="I10" s="50"/>
    </row>
    <row r="11" spans="1:9" x14ac:dyDescent="0.2">
      <c r="A11" s="231" t="s">
        <v>349</v>
      </c>
      <c r="B11" s="231"/>
      <c r="C11" s="231"/>
      <c r="D11" s="231"/>
      <c r="E11" s="231"/>
      <c r="F11" s="231"/>
      <c r="G11" s="16">
        <v>4</v>
      </c>
      <c r="H11" s="50"/>
      <c r="I11" s="50"/>
    </row>
    <row r="12" spans="1:9" x14ac:dyDescent="0.2">
      <c r="A12" s="231" t="s">
        <v>350</v>
      </c>
      <c r="B12" s="231"/>
      <c r="C12" s="231"/>
      <c r="D12" s="231"/>
      <c r="E12" s="231"/>
      <c r="F12" s="231"/>
      <c r="G12" s="16">
        <v>5</v>
      </c>
      <c r="H12" s="50"/>
      <c r="I12" s="50"/>
    </row>
    <row r="13" spans="1:9" x14ac:dyDescent="0.2">
      <c r="A13" s="231" t="s">
        <v>351</v>
      </c>
      <c r="B13" s="231"/>
      <c r="C13" s="231"/>
      <c r="D13" s="231"/>
      <c r="E13" s="231"/>
      <c r="F13" s="231"/>
      <c r="G13" s="16">
        <v>6</v>
      </c>
      <c r="H13" s="50"/>
      <c r="I13" s="50"/>
    </row>
    <row r="14" spans="1:9" x14ac:dyDescent="0.2">
      <c r="A14" s="231" t="s">
        <v>352</v>
      </c>
      <c r="B14" s="231"/>
      <c r="C14" s="231"/>
      <c r="D14" s="231"/>
      <c r="E14" s="231"/>
      <c r="F14" s="231"/>
      <c r="G14" s="16">
        <v>7</v>
      </c>
      <c r="H14" s="50"/>
      <c r="I14" s="50"/>
    </row>
    <row r="15" spans="1:9" x14ac:dyDescent="0.2">
      <c r="A15" s="231" t="s">
        <v>353</v>
      </c>
      <c r="B15" s="231"/>
      <c r="C15" s="231"/>
      <c r="D15" s="231"/>
      <c r="E15" s="231"/>
      <c r="F15" s="231"/>
      <c r="G15" s="16">
        <v>8</v>
      </c>
      <c r="H15" s="50"/>
      <c r="I15" s="50"/>
    </row>
    <row r="16" spans="1:9" x14ac:dyDescent="0.2">
      <c r="A16" s="241" t="s">
        <v>354</v>
      </c>
      <c r="B16" s="241"/>
      <c r="C16" s="241"/>
      <c r="D16" s="241"/>
      <c r="E16" s="241"/>
      <c r="F16" s="241"/>
      <c r="G16" s="17">
        <v>9</v>
      </c>
      <c r="H16" s="51">
        <f>SUM(H8:H15)</f>
        <v>0</v>
      </c>
      <c r="I16" s="51">
        <f>SUM(I8:I15)</f>
        <v>0</v>
      </c>
    </row>
    <row r="17" spans="1:9" x14ac:dyDescent="0.2">
      <c r="A17" s="231" t="s">
        <v>355</v>
      </c>
      <c r="B17" s="231"/>
      <c r="C17" s="231"/>
      <c r="D17" s="231"/>
      <c r="E17" s="231"/>
      <c r="F17" s="231"/>
      <c r="G17" s="16">
        <v>10</v>
      </c>
      <c r="H17" s="50"/>
      <c r="I17" s="50"/>
    </row>
    <row r="18" spans="1:9" x14ac:dyDescent="0.2">
      <c r="A18" s="231" t="s">
        <v>356</v>
      </c>
      <c r="B18" s="231"/>
      <c r="C18" s="231"/>
      <c r="D18" s="231"/>
      <c r="E18" s="231"/>
      <c r="F18" s="231"/>
      <c r="G18" s="16">
        <v>11</v>
      </c>
      <c r="H18" s="50"/>
      <c r="I18" s="50"/>
    </row>
    <row r="19" spans="1:9" ht="25.9" customHeight="1" x14ac:dyDescent="0.2">
      <c r="A19" s="286" t="s">
        <v>357</v>
      </c>
      <c r="B19" s="286"/>
      <c r="C19" s="286"/>
      <c r="D19" s="286"/>
      <c r="E19" s="286"/>
      <c r="F19" s="286"/>
      <c r="G19" s="18">
        <v>12</v>
      </c>
      <c r="H19" s="52">
        <f>H16+H17+H18</f>
        <v>0</v>
      </c>
      <c r="I19" s="52">
        <f>I16+I17+I18</f>
        <v>0</v>
      </c>
    </row>
    <row r="20" spans="1:9" x14ac:dyDescent="0.2">
      <c r="A20" s="268" t="s">
        <v>358</v>
      </c>
      <c r="B20" s="284"/>
      <c r="C20" s="284"/>
      <c r="D20" s="284"/>
      <c r="E20" s="284"/>
      <c r="F20" s="284"/>
      <c r="G20" s="284"/>
      <c r="H20" s="284"/>
      <c r="I20" s="285"/>
    </row>
    <row r="21" spans="1:9" ht="26.45" customHeight="1" x14ac:dyDescent="0.2">
      <c r="A21" s="287" t="s">
        <v>359</v>
      </c>
      <c r="B21" s="287"/>
      <c r="C21" s="287"/>
      <c r="D21" s="287"/>
      <c r="E21" s="287"/>
      <c r="F21" s="287"/>
      <c r="G21" s="15">
        <v>13</v>
      </c>
      <c r="H21" s="49"/>
      <c r="I21" s="49"/>
    </row>
    <row r="22" spans="1:9" x14ac:dyDescent="0.2">
      <c r="A22" s="231" t="s">
        <v>360</v>
      </c>
      <c r="B22" s="231"/>
      <c r="C22" s="231"/>
      <c r="D22" s="231"/>
      <c r="E22" s="231"/>
      <c r="F22" s="231"/>
      <c r="G22" s="16">
        <v>14</v>
      </c>
      <c r="H22" s="50"/>
      <c r="I22" s="50"/>
    </row>
    <row r="23" spans="1:9" x14ac:dyDescent="0.2">
      <c r="A23" s="231" t="s">
        <v>361</v>
      </c>
      <c r="B23" s="231"/>
      <c r="C23" s="231"/>
      <c r="D23" s="231"/>
      <c r="E23" s="231"/>
      <c r="F23" s="231"/>
      <c r="G23" s="16">
        <v>15</v>
      </c>
      <c r="H23" s="50"/>
      <c r="I23" s="50"/>
    </row>
    <row r="24" spans="1:9" x14ac:dyDescent="0.2">
      <c r="A24" s="231" t="s">
        <v>362</v>
      </c>
      <c r="B24" s="231"/>
      <c r="C24" s="231"/>
      <c r="D24" s="231"/>
      <c r="E24" s="231"/>
      <c r="F24" s="231"/>
      <c r="G24" s="16">
        <v>16</v>
      </c>
      <c r="H24" s="50"/>
      <c r="I24" s="50"/>
    </row>
    <row r="25" spans="1:9" x14ac:dyDescent="0.2">
      <c r="A25" s="231" t="s">
        <v>363</v>
      </c>
      <c r="B25" s="231"/>
      <c r="C25" s="231"/>
      <c r="D25" s="231"/>
      <c r="E25" s="231"/>
      <c r="F25" s="231"/>
      <c r="G25" s="16">
        <v>17</v>
      </c>
      <c r="H25" s="50"/>
      <c r="I25" s="50"/>
    </row>
    <row r="26" spans="1:9" x14ac:dyDescent="0.2">
      <c r="A26" s="231" t="s">
        <v>364</v>
      </c>
      <c r="B26" s="231"/>
      <c r="C26" s="231"/>
      <c r="D26" s="231"/>
      <c r="E26" s="231"/>
      <c r="F26" s="231"/>
      <c r="G26" s="16">
        <v>18</v>
      </c>
      <c r="H26" s="50"/>
      <c r="I26" s="50"/>
    </row>
    <row r="27" spans="1:9" ht="25.15" customHeight="1" x14ac:dyDescent="0.2">
      <c r="A27" s="241" t="s">
        <v>365</v>
      </c>
      <c r="B27" s="241"/>
      <c r="C27" s="241"/>
      <c r="D27" s="241"/>
      <c r="E27" s="241"/>
      <c r="F27" s="241"/>
      <c r="G27" s="17">
        <v>19</v>
      </c>
      <c r="H27" s="51">
        <f>SUM(H21:H26)</f>
        <v>0</v>
      </c>
      <c r="I27" s="51">
        <f>SUM(I21:I26)</f>
        <v>0</v>
      </c>
    </row>
    <row r="28" spans="1:9" ht="21" customHeight="1" x14ac:dyDescent="0.2">
      <c r="A28" s="231" t="s">
        <v>366</v>
      </c>
      <c r="B28" s="231"/>
      <c r="C28" s="231"/>
      <c r="D28" s="231"/>
      <c r="E28" s="231"/>
      <c r="F28" s="231"/>
      <c r="G28" s="16">
        <v>20</v>
      </c>
      <c r="H28" s="50"/>
      <c r="I28" s="50"/>
    </row>
    <row r="29" spans="1:9" x14ac:dyDescent="0.2">
      <c r="A29" s="231" t="s">
        <v>367</v>
      </c>
      <c r="B29" s="231"/>
      <c r="C29" s="231"/>
      <c r="D29" s="231"/>
      <c r="E29" s="231"/>
      <c r="F29" s="231"/>
      <c r="G29" s="16">
        <v>21</v>
      </c>
      <c r="H29" s="50"/>
      <c r="I29" s="50"/>
    </row>
    <row r="30" spans="1:9" x14ac:dyDescent="0.2">
      <c r="A30" s="231" t="s">
        <v>368</v>
      </c>
      <c r="B30" s="231"/>
      <c r="C30" s="231"/>
      <c r="D30" s="231"/>
      <c r="E30" s="231"/>
      <c r="F30" s="231"/>
      <c r="G30" s="16">
        <v>22</v>
      </c>
      <c r="H30" s="50"/>
      <c r="I30" s="50"/>
    </row>
    <row r="31" spans="1:9" x14ac:dyDescent="0.2">
      <c r="A31" s="231" t="s">
        <v>369</v>
      </c>
      <c r="B31" s="231"/>
      <c r="C31" s="231"/>
      <c r="D31" s="231"/>
      <c r="E31" s="231"/>
      <c r="F31" s="231"/>
      <c r="G31" s="16">
        <v>23</v>
      </c>
      <c r="H31" s="50"/>
      <c r="I31" s="50"/>
    </row>
    <row r="32" spans="1:9" x14ac:dyDescent="0.2">
      <c r="A32" s="231" t="s">
        <v>370</v>
      </c>
      <c r="B32" s="231"/>
      <c r="C32" s="231"/>
      <c r="D32" s="231"/>
      <c r="E32" s="231"/>
      <c r="F32" s="231"/>
      <c r="G32" s="16">
        <v>24</v>
      </c>
      <c r="H32" s="50"/>
      <c r="I32" s="50"/>
    </row>
    <row r="33" spans="1:9" ht="28.9" customHeight="1" x14ac:dyDescent="0.2">
      <c r="A33" s="241" t="s">
        <v>371</v>
      </c>
      <c r="B33" s="241"/>
      <c r="C33" s="241"/>
      <c r="D33" s="241"/>
      <c r="E33" s="241"/>
      <c r="F33" s="241"/>
      <c r="G33" s="17">
        <v>25</v>
      </c>
      <c r="H33" s="51">
        <f>SUM(H28:H32)</f>
        <v>0</v>
      </c>
      <c r="I33" s="51">
        <f>SUM(I28:I32)</f>
        <v>0</v>
      </c>
    </row>
    <row r="34" spans="1:9" ht="26.45" customHeight="1" x14ac:dyDescent="0.2">
      <c r="A34" s="286" t="s">
        <v>372</v>
      </c>
      <c r="B34" s="286"/>
      <c r="C34" s="286"/>
      <c r="D34" s="286"/>
      <c r="E34" s="286"/>
      <c r="F34" s="286"/>
      <c r="G34" s="18">
        <v>26</v>
      </c>
      <c r="H34" s="52">
        <f>H27+H33</f>
        <v>0</v>
      </c>
      <c r="I34" s="52">
        <f>I27+I33</f>
        <v>0</v>
      </c>
    </row>
    <row r="35" spans="1:9" x14ac:dyDescent="0.2">
      <c r="A35" s="268" t="s">
        <v>373</v>
      </c>
      <c r="B35" s="284"/>
      <c r="C35" s="284"/>
      <c r="D35" s="284"/>
      <c r="E35" s="284"/>
      <c r="F35" s="284"/>
      <c r="G35" s="284">
        <v>0</v>
      </c>
      <c r="H35" s="284"/>
      <c r="I35" s="285"/>
    </row>
    <row r="36" spans="1:9" x14ac:dyDescent="0.2">
      <c r="A36" s="283" t="s">
        <v>374</v>
      </c>
      <c r="B36" s="283"/>
      <c r="C36" s="283"/>
      <c r="D36" s="283"/>
      <c r="E36" s="283"/>
      <c r="F36" s="283"/>
      <c r="G36" s="15">
        <v>27</v>
      </c>
      <c r="H36" s="49"/>
      <c r="I36" s="49"/>
    </row>
    <row r="37" spans="1:9" ht="21.6" customHeight="1" x14ac:dyDescent="0.2">
      <c r="A37" s="179" t="s">
        <v>375</v>
      </c>
      <c r="B37" s="179"/>
      <c r="C37" s="179"/>
      <c r="D37" s="179"/>
      <c r="E37" s="179"/>
      <c r="F37" s="179"/>
      <c r="G37" s="16">
        <v>28</v>
      </c>
      <c r="H37" s="50"/>
      <c r="I37" s="50"/>
    </row>
    <row r="38" spans="1:9" x14ac:dyDescent="0.2">
      <c r="A38" s="179" t="s">
        <v>376</v>
      </c>
      <c r="B38" s="179"/>
      <c r="C38" s="179"/>
      <c r="D38" s="179"/>
      <c r="E38" s="179"/>
      <c r="F38" s="179"/>
      <c r="G38" s="16">
        <v>29</v>
      </c>
      <c r="H38" s="50"/>
      <c r="I38" s="50"/>
    </row>
    <row r="39" spans="1:9" x14ac:dyDescent="0.2">
      <c r="A39" s="179" t="s">
        <v>377</v>
      </c>
      <c r="B39" s="179"/>
      <c r="C39" s="179"/>
      <c r="D39" s="179"/>
      <c r="E39" s="179"/>
      <c r="F39" s="179"/>
      <c r="G39" s="16">
        <v>30</v>
      </c>
      <c r="H39" s="50"/>
      <c r="I39" s="50"/>
    </row>
    <row r="40" spans="1:9" ht="26.45" customHeight="1" x14ac:dyDescent="0.2">
      <c r="A40" s="241" t="s">
        <v>378</v>
      </c>
      <c r="B40" s="241"/>
      <c r="C40" s="241"/>
      <c r="D40" s="241"/>
      <c r="E40" s="241"/>
      <c r="F40" s="241"/>
      <c r="G40" s="17">
        <v>31</v>
      </c>
      <c r="H40" s="51">
        <f>H39+H38+H37+H36</f>
        <v>0</v>
      </c>
      <c r="I40" s="51">
        <f>I39+I38+I37+I36</f>
        <v>0</v>
      </c>
    </row>
    <row r="41" spans="1:9" ht="22.9" customHeight="1" x14ac:dyDescent="0.2">
      <c r="A41" s="179" t="s">
        <v>379</v>
      </c>
      <c r="B41" s="179"/>
      <c r="C41" s="179"/>
      <c r="D41" s="179"/>
      <c r="E41" s="179"/>
      <c r="F41" s="179"/>
      <c r="G41" s="16">
        <v>32</v>
      </c>
      <c r="H41" s="50"/>
      <c r="I41" s="50"/>
    </row>
    <row r="42" spans="1:9" x14ac:dyDescent="0.2">
      <c r="A42" s="179" t="s">
        <v>380</v>
      </c>
      <c r="B42" s="179"/>
      <c r="C42" s="179"/>
      <c r="D42" s="179"/>
      <c r="E42" s="179"/>
      <c r="F42" s="179"/>
      <c r="G42" s="16">
        <v>33</v>
      </c>
      <c r="H42" s="50"/>
      <c r="I42" s="50"/>
    </row>
    <row r="43" spans="1:9" x14ac:dyDescent="0.2">
      <c r="A43" s="179" t="s">
        <v>381</v>
      </c>
      <c r="B43" s="179"/>
      <c r="C43" s="179"/>
      <c r="D43" s="179"/>
      <c r="E43" s="179"/>
      <c r="F43" s="179"/>
      <c r="G43" s="16">
        <v>34</v>
      </c>
      <c r="H43" s="50"/>
      <c r="I43" s="50"/>
    </row>
    <row r="44" spans="1:9" ht="25.15" customHeight="1" x14ac:dyDescent="0.2">
      <c r="A44" s="179" t="s">
        <v>382</v>
      </c>
      <c r="B44" s="179"/>
      <c r="C44" s="179"/>
      <c r="D44" s="179"/>
      <c r="E44" s="179"/>
      <c r="F44" s="179"/>
      <c r="G44" s="16">
        <v>35</v>
      </c>
      <c r="H44" s="50"/>
      <c r="I44" s="50"/>
    </row>
    <row r="45" spans="1:9" x14ac:dyDescent="0.2">
      <c r="A45" s="179" t="s">
        <v>383</v>
      </c>
      <c r="B45" s="179"/>
      <c r="C45" s="179"/>
      <c r="D45" s="179"/>
      <c r="E45" s="179"/>
      <c r="F45" s="179"/>
      <c r="G45" s="16">
        <v>36</v>
      </c>
      <c r="H45" s="50"/>
      <c r="I45" s="50"/>
    </row>
    <row r="46" spans="1:9" ht="25.15" customHeight="1" x14ac:dyDescent="0.2">
      <c r="A46" s="241" t="s">
        <v>384</v>
      </c>
      <c r="B46" s="241"/>
      <c r="C46" s="241"/>
      <c r="D46" s="241"/>
      <c r="E46" s="241"/>
      <c r="F46" s="241"/>
      <c r="G46" s="17">
        <v>37</v>
      </c>
      <c r="H46" s="51">
        <f>H45+H44+H43+H42+H41</f>
        <v>0</v>
      </c>
      <c r="I46" s="51">
        <f>I45+I44+I43+I42+I41</f>
        <v>0</v>
      </c>
    </row>
    <row r="47" spans="1:9" ht="28.15" customHeight="1" x14ac:dyDescent="0.2">
      <c r="A47" s="233" t="s">
        <v>385</v>
      </c>
      <c r="B47" s="233"/>
      <c r="C47" s="233"/>
      <c r="D47" s="233"/>
      <c r="E47" s="233"/>
      <c r="F47" s="233"/>
      <c r="G47" s="17">
        <v>38</v>
      </c>
      <c r="H47" s="51">
        <f>H46+H40</f>
        <v>0</v>
      </c>
      <c r="I47" s="51">
        <f>I46+I40</f>
        <v>0</v>
      </c>
    </row>
    <row r="48" spans="1:9" x14ac:dyDescent="0.2">
      <c r="A48" s="231" t="s">
        <v>386</v>
      </c>
      <c r="B48" s="231"/>
      <c r="C48" s="231"/>
      <c r="D48" s="231"/>
      <c r="E48" s="231"/>
      <c r="F48" s="231"/>
      <c r="G48" s="16">
        <v>39</v>
      </c>
      <c r="H48" s="50"/>
      <c r="I48" s="50"/>
    </row>
    <row r="49" spans="1:9" ht="24.6" customHeight="1" x14ac:dyDescent="0.2">
      <c r="A49" s="233" t="s">
        <v>387</v>
      </c>
      <c r="B49" s="233"/>
      <c r="C49" s="233"/>
      <c r="D49" s="233"/>
      <c r="E49" s="233"/>
      <c r="F49" s="233"/>
      <c r="G49" s="17">
        <v>40</v>
      </c>
      <c r="H49" s="51">
        <f>H19+H34+H47+H48</f>
        <v>0</v>
      </c>
      <c r="I49" s="51">
        <f>I19+I34+I47+I48</f>
        <v>0</v>
      </c>
    </row>
    <row r="50" spans="1:9" ht="23.45" customHeight="1" x14ac:dyDescent="0.2">
      <c r="A50" s="290" t="s">
        <v>388</v>
      </c>
      <c r="B50" s="290"/>
      <c r="C50" s="290"/>
      <c r="D50" s="290"/>
      <c r="E50" s="290"/>
      <c r="F50" s="290"/>
      <c r="G50" s="16">
        <v>41</v>
      </c>
      <c r="H50" s="50"/>
      <c r="I50" s="50"/>
    </row>
    <row r="51" spans="1:9" ht="28.9" customHeight="1" x14ac:dyDescent="0.2">
      <c r="A51" s="289" t="s">
        <v>389</v>
      </c>
      <c r="B51" s="289"/>
      <c r="C51" s="289"/>
      <c r="D51" s="289"/>
      <c r="E51" s="289"/>
      <c r="F51" s="289"/>
      <c r="G51" s="19">
        <v>42</v>
      </c>
      <c r="H51" s="64">
        <f>H50+H49</f>
        <v>0</v>
      </c>
      <c r="I51" s="64">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80" workbookViewId="0">
      <selection activeCell="AF32" sqref="AF3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6"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1" t="s">
        <v>390</v>
      </c>
      <c r="B1" s="292"/>
      <c r="C1" s="292"/>
      <c r="D1" s="292"/>
      <c r="E1" s="292"/>
      <c r="F1" s="292"/>
      <c r="G1" s="292"/>
      <c r="H1" s="292"/>
      <c r="I1" s="292"/>
      <c r="J1" s="292"/>
      <c r="K1" s="65"/>
    </row>
    <row r="2" spans="1:23" ht="15.75" x14ac:dyDescent="0.2">
      <c r="A2" s="3"/>
      <c r="B2" s="4"/>
      <c r="C2" s="293" t="s">
        <v>391</v>
      </c>
      <c r="D2" s="293"/>
      <c r="E2" s="5">
        <v>43466</v>
      </c>
      <c r="F2" s="6" t="s">
        <v>392</v>
      </c>
      <c r="G2" s="5">
        <v>43830</v>
      </c>
      <c r="H2" s="67"/>
      <c r="I2" s="67"/>
      <c r="J2" s="67"/>
      <c r="K2" s="68"/>
      <c r="V2" s="69" t="s">
        <v>393</v>
      </c>
    </row>
    <row r="3" spans="1:23" ht="13.5" customHeight="1" thickBot="1" x14ac:dyDescent="0.25">
      <c r="A3" s="296" t="s">
        <v>394</v>
      </c>
      <c r="B3" s="297"/>
      <c r="C3" s="297"/>
      <c r="D3" s="297"/>
      <c r="E3" s="297"/>
      <c r="F3" s="297"/>
      <c r="G3" s="300" t="s">
        <v>395</v>
      </c>
      <c r="H3" s="302" t="s">
        <v>396</v>
      </c>
      <c r="I3" s="302"/>
      <c r="J3" s="302"/>
      <c r="K3" s="302"/>
      <c r="L3" s="302"/>
      <c r="M3" s="302"/>
      <c r="N3" s="302"/>
      <c r="O3" s="302"/>
      <c r="P3" s="302"/>
      <c r="Q3" s="302"/>
      <c r="R3" s="302"/>
      <c r="S3" s="302"/>
      <c r="T3" s="302"/>
      <c r="U3" s="302"/>
      <c r="V3" s="302" t="s">
        <v>397</v>
      </c>
      <c r="W3" s="304" t="s">
        <v>398</v>
      </c>
    </row>
    <row r="4" spans="1:23" ht="68.25" thickBot="1" x14ac:dyDescent="0.25">
      <c r="A4" s="298"/>
      <c r="B4" s="299"/>
      <c r="C4" s="299"/>
      <c r="D4" s="299"/>
      <c r="E4" s="299"/>
      <c r="F4" s="299"/>
      <c r="G4" s="301"/>
      <c r="H4" s="70" t="s">
        <v>399</v>
      </c>
      <c r="I4" s="70" t="s">
        <v>400</v>
      </c>
      <c r="J4" s="70" t="s">
        <v>401</v>
      </c>
      <c r="K4" s="70" t="s">
        <v>402</v>
      </c>
      <c r="L4" s="70" t="s">
        <v>403</v>
      </c>
      <c r="M4" s="70" t="s">
        <v>404</v>
      </c>
      <c r="N4" s="70" t="s">
        <v>405</v>
      </c>
      <c r="O4" s="70" t="s">
        <v>406</v>
      </c>
      <c r="P4" s="70" t="s">
        <v>407</v>
      </c>
      <c r="Q4" s="70" t="s">
        <v>408</v>
      </c>
      <c r="R4" s="70" t="s">
        <v>409</v>
      </c>
      <c r="S4" s="70" t="s">
        <v>410</v>
      </c>
      <c r="T4" s="70" t="s">
        <v>411</v>
      </c>
      <c r="U4" s="70" t="s">
        <v>412</v>
      </c>
      <c r="V4" s="303"/>
      <c r="W4" s="305"/>
    </row>
    <row r="5" spans="1:23" ht="22.5" x14ac:dyDescent="0.2">
      <c r="A5" s="306">
        <v>1</v>
      </c>
      <c r="B5" s="307"/>
      <c r="C5" s="307"/>
      <c r="D5" s="307"/>
      <c r="E5" s="307"/>
      <c r="F5" s="307"/>
      <c r="G5" s="7">
        <v>2</v>
      </c>
      <c r="H5" s="71" t="s">
        <v>413</v>
      </c>
      <c r="I5" s="72" t="s">
        <v>414</v>
      </c>
      <c r="J5" s="71" t="s">
        <v>415</v>
      </c>
      <c r="K5" s="72" t="s">
        <v>416</v>
      </c>
      <c r="L5" s="71" t="s">
        <v>417</v>
      </c>
      <c r="M5" s="72" t="s">
        <v>418</v>
      </c>
      <c r="N5" s="71" t="s">
        <v>419</v>
      </c>
      <c r="O5" s="72" t="s">
        <v>420</v>
      </c>
      <c r="P5" s="71" t="s">
        <v>421</v>
      </c>
      <c r="Q5" s="72" t="s">
        <v>422</v>
      </c>
      <c r="R5" s="71" t="s">
        <v>423</v>
      </c>
      <c r="S5" s="72" t="s">
        <v>424</v>
      </c>
      <c r="T5" s="71" t="s">
        <v>425</v>
      </c>
      <c r="U5" s="71" t="s">
        <v>426</v>
      </c>
      <c r="V5" s="71" t="s">
        <v>427</v>
      </c>
      <c r="W5" s="73" t="s">
        <v>428</v>
      </c>
    </row>
    <row r="6" spans="1:23" x14ac:dyDescent="0.2">
      <c r="A6" s="308" t="s">
        <v>429</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11" t="s">
        <v>430</v>
      </c>
      <c r="B7" s="311"/>
      <c r="C7" s="311"/>
      <c r="D7" s="311"/>
      <c r="E7" s="311"/>
      <c r="F7" s="311"/>
      <c r="G7" s="8">
        <v>1</v>
      </c>
      <c r="H7" s="74">
        <v>247193050</v>
      </c>
      <c r="I7" s="74">
        <v>87214738</v>
      </c>
      <c r="J7" s="74">
        <v>11486600</v>
      </c>
      <c r="K7" s="74">
        <v>8465950</v>
      </c>
      <c r="L7" s="74">
        <v>8465950</v>
      </c>
      <c r="M7" s="74">
        <v>32188407</v>
      </c>
      <c r="N7" s="74">
        <v>0</v>
      </c>
      <c r="O7" s="74">
        <v>69402489</v>
      </c>
      <c r="P7" s="74">
        <v>0</v>
      </c>
      <c r="Q7" s="74">
        <v>0</v>
      </c>
      <c r="R7" s="74">
        <v>0</v>
      </c>
      <c r="S7" s="74">
        <v>-167259863</v>
      </c>
      <c r="T7" s="74">
        <v>14347662</v>
      </c>
      <c r="U7" s="75">
        <f>H7+I7+J7+K7-L7+M7+N7+O7+P7+Q7+R7+S7+T7</f>
        <v>294573083</v>
      </c>
      <c r="V7" s="74">
        <v>0</v>
      </c>
      <c r="W7" s="75">
        <f>U7+V7</f>
        <v>294573083</v>
      </c>
    </row>
    <row r="8" spans="1:23" x14ac:dyDescent="0.2">
      <c r="A8" s="294" t="s">
        <v>431</v>
      </c>
      <c r="B8" s="294"/>
      <c r="C8" s="294"/>
      <c r="D8" s="294"/>
      <c r="E8" s="294"/>
      <c r="F8" s="294"/>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x14ac:dyDescent="0.2">
      <c r="A9" s="294" t="s">
        <v>432</v>
      </c>
      <c r="B9" s="294"/>
      <c r="C9" s="294"/>
      <c r="D9" s="294"/>
      <c r="E9" s="294"/>
      <c r="F9" s="294"/>
      <c r="G9" s="8">
        <v>3</v>
      </c>
      <c r="H9" s="74">
        <v>0</v>
      </c>
      <c r="I9" s="74">
        <v>0</v>
      </c>
      <c r="J9" s="74">
        <v>0</v>
      </c>
      <c r="K9" s="74">
        <v>0</v>
      </c>
      <c r="L9" s="74">
        <v>0</v>
      </c>
      <c r="M9" s="74">
        <v>0</v>
      </c>
      <c r="N9" s="74">
        <v>0</v>
      </c>
      <c r="O9" s="74">
        <v>0</v>
      </c>
      <c r="P9" s="74">
        <v>0</v>
      </c>
      <c r="Q9" s="74">
        <v>0</v>
      </c>
      <c r="R9" s="74">
        <v>0</v>
      </c>
      <c r="S9" s="74">
        <v>-7962780</v>
      </c>
      <c r="T9" s="74">
        <v>0</v>
      </c>
      <c r="U9" s="75">
        <f t="shared" si="0"/>
        <v>-7962780</v>
      </c>
      <c r="V9" s="74">
        <v>0</v>
      </c>
      <c r="W9" s="75">
        <f t="shared" si="1"/>
        <v>-7962780</v>
      </c>
    </row>
    <row r="10" spans="1:23" ht="22.5" customHeight="1" x14ac:dyDescent="0.2">
      <c r="A10" s="295" t="s">
        <v>433</v>
      </c>
      <c r="B10" s="295"/>
      <c r="C10" s="295"/>
      <c r="D10" s="295"/>
      <c r="E10" s="295"/>
      <c r="F10" s="295"/>
      <c r="G10" s="9">
        <v>4</v>
      </c>
      <c r="H10" s="76">
        <f>H7+H8+H9</f>
        <v>247193050</v>
      </c>
      <c r="I10" s="76">
        <f t="shared" ref="I10:W10" si="2">I7+I8+I9</f>
        <v>87214738</v>
      </c>
      <c r="J10" s="76">
        <f t="shared" si="2"/>
        <v>11486600</v>
      </c>
      <c r="K10" s="76">
        <f t="shared" si="2"/>
        <v>8465950</v>
      </c>
      <c r="L10" s="76">
        <f t="shared" si="2"/>
        <v>8465950</v>
      </c>
      <c r="M10" s="76">
        <f t="shared" si="2"/>
        <v>32188407</v>
      </c>
      <c r="N10" s="76">
        <f t="shared" si="2"/>
        <v>0</v>
      </c>
      <c r="O10" s="76">
        <f t="shared" si="2"/>
        <v>69402489</v>
      </c>
      <c r="P10" s="76">
        <f t="shared" si="2"/>
        <v>0</v>
      </c>
      <c r="Q10" s="76">
        <f t="shared" si="2"/>
        <v>0</v>
      </c>
      <c r="R10" s="76">
        <f t="shared" si="2"/>
        <v>0</v>
      </c>
      <c r="S10" s="76">
        <f t="shared" si="2"/>
        <v>-175222643</v>
      </c>
      <c r="T10" s="76">
        <f t="shared" si="2"/>
        <v>14347662</v>
      </c>
      <c r="U10" s="76">
        <f t="shared" si="2"/>
        <v>286610303</v>
      </c>
      <c r="V10" s="76">
        <f t="shared" si="2"/>
        <v>0</v>
      </c>
      <c r="W10" s="76">
        <f t="shared" si="2"/>
        <v>286610303</v>
      </c>
    </row>
    <row r="11" spans="1:23" x14ac:dyDescent="0.2">
      <c r="A11" s="294" t="s">
        <v>434</v>
      </c>
      <c r="B11" s="294"/>
      <c r="C11" s="294"/>
      <c r="D11" s="294"/>
      <c r="E11" s="294"/>
      <c r="F11" s="294"/>
      <c r="G11" s="8">
        <v>5</v>
      </c>
      <c r="H11" s="78">
        <v>0</v>
      </c>
      <c r="I11" s="78">
        <v>0</v>
      </c>
      <c r="J11" s="78">
        <v>0</v>
      </c>
      <c r="K11" s="78">
        <v>0</v>
      </c>
      <c r="L11" s="78">
        <v>0</v>
      </c>
      <c r="M11" s="78">
        <v>0</v>
      </c>
      <c r="N11" s="78">
        <v>0</v>
      </c>
      <c r="O11" s="78">
        <v>0</v>
      </c>
      <c r="P11" s="78">
        <v>0</v>
      </c>
      <c r="Q11" s="78">
        <v>0</v>
      </c>
      <c r="R11" s="78">
        <v>0</v>
      </c>
      <c r="S11" s="78">
        <v>0</v>
      </c>
      <c r="T11" s="74">
        <v>-233022920</v>
      </c>
      <c r="U11" s="75">
        <f>H11+I11+J11+K11-L11+M11+N11+O11+P11+Q11+R11+S11+T11</f>
        <v>-233022920</v>
      </c>
      <c r="V11" s="74">
        <v>0</v>
      </c>
      <c r="W11" s="75">
        <f t="shared" ref="W11:W28" si="3">U11+V11</f>
        <v>-233022920</v>
      </c>
    </row>
    <row r="12" spans="1:23" x14ac:dyDescent="0.2">
      <c r="A12" s="294" t="s">
        <v>435</v>
      </c>
      <c r="B12" s="294"/>
      <c r="C12" s="294"/>
      <c r="D12" s="294"/>
      <c r="E12" s="294"/>
      <c r="F12" s="294"/>
      <c r="G12" s="8">
        <v>6</v>
      </c>
      <c r="H12" s="78">
        <v>0</v>
      </c>
      <c r="I12" s="78">
        <v>0</v>
      </c>
      <c r="J12" s="78">
        <v>0</v>
      </c>
      <c r="K12" s="78">
        <v>0</v>
      </c>
      <c r="L12" s="78">
        <v>0</v>
      </c>
      <c r="M12" s="78">
        <v>0</v>
      </c>
      <c r="N12" s="74">
        <v>0</v>
      </c>
      <c r="O12" s="78">
        <v>0</v>
      </c>
      <c r="P12" s="78">
        <v>0</v>
      </c>
      <c r="Q12" s="78">
        <v>0</v>
      </c>
      <c r="R12" s="78">
        <v>0</v>
      </c>
      <c r="S12" s="78">
        <v>0</v>
      </c>
      <c r="T12" s="78">
        <v>0</v>
      </c>
      <c r="U12" s="75">
        <f t="shared" ref="U12:U28" si="4">H12+I12+J12+K12-L12+M12+N12+O12+P12+Q12+R12+S12+T12</f>
        <v>0</v>
      </c>
      <c r="V12" s="74">
        <v>0</v>
      </c>
      <c r="W12" s="75">
        <f t="shared" si="3"/>
        <v>0</v>
      </c>
    </row>
    <row r="13" spans="1:23" ht="26.25" customHeight="1" x14ac:dyDescent="0.2">
      <c r="A13" s="294" t="s">
        <v>436</v>
      </c>
      <c r="B13" s="294"/>
      <c r="C13" s="294"/>
      <c r="D13" s="294"/>
      <c r="E13" s="294"/>
      <c r="F13" s="294"/>
      <c r="G13" s="8">
        <v>7</v>
      </c>
      <c r="H13" s="78">
        <v>0</v>
      </c>
      <c r="I13" s="78">
        <v>0</v>
      </c>
      <c r="J13" s="78">
        <v>0</v>
      </c>
      <c r="K13" s="78">
        <v>0</v>
      </c>
      <c r="L13" s="78">
        <v>0</v>
      </c>
      <c r="M13" s="78">
        <v>0</v>
      </c>
      <c r="N13" s="78">
        <v>0</v>
      </c>
      <c r="O13" s="74">
        <v>-28695510</v>
      </c>
      <c r="P13" s="78">
        <v>0</v>
      </c>
      <c r="Q13" s="78">
        <v>0</v>
      </c>
      <c r="R13" s="78">
        <v>0</v>
      </c>
      <c r="S13" s="74">
        <v>0</v>
      </c>
      <c r="T13" s="74">
        <v>0</v>
      </c>
      <c r="U13" s="75">
        <f t="shared" si="4"/>
        <v>-28695510</v>
      </c>
      <c r="V13" s="74">
        <v>0</v>
      </c>
      <c r="W13" s="75">
        <f t="shared" si="3"/>
        <v>-28695510</v>
      </c>
    </row>
    <row r="14" spans="1:23" ht="29.25" customHeight="1" x14ac:dyDescent="0.2">
      <c r="A14" s="294" t="s">
        <v>437</v>
      </c>
      <c r="B14" s="294"/>
      <c r="C14" s="294"/>
      <c r="D14" s="294"/>
      <c r="E14" s="294"/>
      <c r="F14" s="294"/>
      <c r="G14" s="8">
        <v>8</v>
      </c>
      <c r="H14" s="78">
        <v>0</v>
      </c>
      <c r="I14" s="78">
        <v>0</v>
      </c>
      <c r="J14" s="78">
        <v>0</v>
      </c>
      <c r="K14" s="78">
        <v>0</v>
      </c>
      <c r="L14" s="78">
        <v>0</v>
      </c>
      <c r="M14" s="78">
        <v>0</v>
      </c>
      <c r="N14" s="78">
        <v>0</v>
      </c>
      <c r="O14" s="78">
        <v>0</v>
      </c>
      <c r="P14" s="74">
        <v>0</v>
      </c>
      <c r="Q14" s="78">
        <v>0</v>
      </c>
      <c r="R14" s="78">
        <v>0</v>
      </c>
      <c r="S14" s="74">
        <v>0</v>
      </c>
      <c r="T14" s="74">
        <v>0</v>
      </c>
      <c r="U14" s="75">
        <f t="shared" si="4"/>
        <v>0</v>
      </c>
      <c r="V14" s="74">
        <v>0</v>
      </c>
      <c r="W14" s="75">
        <f t="shared" si="3"/>
        <v>0</v>
      </c>
    </row>
    <row r="15" spans="1:23" x14ac:dyDescent="0.2">
      <c r="A15" s="294" t="s">
        <v>438</v>
      </c>
      <c r="B15" s="294"/>
      <c r="C15" s="294"/>
      <c r="D15" s="294"/>
      <c r="E15" s="294"/>
      <c r="F15" s="294"/>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x14ac:dyDescent="0.2">
      <c r="A16" s="294" t="s">
        <v>439</v>
      </c>
      <c r="B16" s="294"/>
      <c r="C16" s="294"/>
      <c r="D16" s="294"/>
      <c r="E16" s="294"/>
      <c r="F16" s="294"/>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x14ac:dyDescent="0.2">
      <c r="A17" s="294" t="s">
        <v>440</v>
      </c>
      <c r="B17" s="294"/>
      <c r="C17" s="294"/>
      <c r="D17" s="294"/>
      <c r="E17" s="294"/>
      <c r="F17" s="294"/>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x14ac:dyDescent="0.2">
      <c r="A18" s="294" t="s">
        <v>441</v>
      </c>
      <c r="B18" s="294"/>
      <c r="C18" s="294"/>
      <c r="D18" s="294"/>
      <c r="E18" s="294"/>
      <c r="F18" s="294"/>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x14ac:dyDescent="0.2">
      <c r="A19" s="294" t="s">
        <v>442</v>
      </c>
      <c r="B19" s="294"/>
      <c r="C19" s="294"/>
      <c r="D19" s="294"/>
      <c r="E19" s="294"/>
      <c r="F19" s="294"/>
      <c r="G19" s="8">
        <v>13</v>
      </c>
      <c r="H19" s="74">
        <v>0</v>
      </c>
      <c r="I19" s="74">
        <v>0</v>
      </c>
      <c r="J19" s="74">
        <v>0</v>
      </c>
      <c r="K19" s="74">
        <v>0</v>
      </c>
      <c r="L19" s="74">
        <v>0</v>
      </c>
      <c r="M19" s="74">
        <v>0</v>
      </c>
      <c r="N19" s="74">
        <v>0</v>
      </c>
      <c r="O19" s="74">
        <v>0</v>
      </c>
      <c r="P19" s="74">
        <v>0</v>
      </c>
      <c r="Q19" s="74">
        <v>0</v>
      </c>
      <c r="R19" s="74">
        <v>0</v>
      </c>
      <c r="S19" s="74">
        <v>0</v>
      </c>
      <c r="T19" s="74">
        <v>0</v>
      </c>
      <c r="U19" s="75">
        <f t="shared" si="4"/>
        <v>0</v>
      </c>
      <c r="V19" s="74">
        <v>0</v>
      </c>
      <c r="W19" s="75">
        <f t="shared" si="3"/>
        <v>0</v>
      </c>
    </row>
    <row r="20" spans="1:23" x14ac:dyDescent="0.2">
      <c r="A20" s="294" t="s">
        <v>443</v>
      </c>
      <c r="B20" s="294"/>
      <c r="C20" s="294"/>
      <c r="D20" s="294"/>
      <c r="E20" s="294"/>
      <c r="F20" s="294"/>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x14ac:dyDescent="0.2">
      <c r="A21" s="294" t="s">
        <v>444</v>
      </c>
      <c r="B21" s="294"/>
      <c r="C21" s="294"/>
      <c r="D21" s="294"/>
      <c r="E21" s="294"/>
      <c r="F21" s="294"/>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x14ac:dyDescent="0.2">
      <c r="A22" s="294" t="s">
        <v>445</v>
      </c>
      <c r="B22" s="294"/>
      <c r="C22" s="294"/>
      <c r="D22" s="294"/>
      <c r="E22" s="294"/>
      <c r="F22" s="294"/>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x14ac:dyDescent="0.2">
      <c r="A23" s="294" t="s">
        <v>446</v>
      </c>
      <c r="B23" s="294"/>
      <c r="C23" s="294"/>
      <c r="D23" s="294"/>
      <c r="E23" s="294"/>
      <c r="F23" s="294"/>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x14ac:dyDescent="0.2">
      <c r="A24" s="294" t="s">
        <v>447</v>
      </c>
      <c r="B24" s="294"/>
      <c r="C24" s="294"/>
      <c r="D24" s="294"/>
      <c r="E24" s="294"/>
      <c r="F24" s="294"/>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x14ac:dyDescent="0.2">
      <c r="A25" s="294" t="s">
        <v>448</v>
      </c>
      <c r="B25" s="294"/>
      <c r="C25" s="294"/>
      <c r="D25" s="294"/>
      <c r="E25" s="294"/>
      <c r="F25" s="294"/>
      <c r="G25" s="8">
        <v>19</v>
      </c>
      <c r="H25" s="74">
        <v>0</v>
      </c>
      <c r="I25" s="74">
        <v>0</v>
      </c>
      <c r="J25" s="74">
        <v>0</v>
      </c>
      <c r="K25" s="74">
        <v>0</v>
      </c>
      <c r="L25" s="74">
        <v>0</v>
      </c>
      <c r="M25" s="74">
        <v>0</v>
      </c>
      <c r="N25" s="74">
        <v>0</v>
      </c>
      <c r="O25" s="74">
        <v>0</v>
      </c>
      <c r="P25" s="74">
        <v>0</v>
      </c>
      <c r="Q25" s="74">
        <v>0</v>
      </c>
      <c r="R25" s="74">
        <v>0</v>
      </c>
      <c r="S25" s="74">
        <v>0</v>
      </c>
      <c r="T25" s="74">
        <v>0</v>
      </c>
      <c r="U25" s="75">
        <f t="shared" si="4"/>
        <v>0</v>
      </c>
      <c r="V25" s="74">
        <v>0</v>
      </c>
      <c r="W25" s="75">
        <f t="shared" si="3"/>
        <v>0</v>
      </c>
    </row>
    <row r="26" spans="1:23" x14ac:dyDescent="0.2">
      <c r="A26" s="294" t="s">
        <v>449</v>
      </c>
      <c r="B26" s="294"/>
      <c r="C26" s="294"/>
      <c r="D26" s="294"/>
      <c r="E26" s="294"/>
      <c r="F26" s="294"/>
      <c r="G26" s="8">
        <v>20</v>
      </c>
      <c r="H26" s="74">
        <v>0</v>
      </c>
      <c r="I26" s="74">
        <v>1021242</v>
      </c>
      <c r="J26" s="74">
        <v>0</v>
      </c>
      <c r="K26" s="74">
        <v>0</v>
      </c>
      <c r="L26" s="74">
        <v>0</v>
      </c>
      <c r="M26" s="74">
        <v>0</v>
      </c>
      <c r="N26" s="74">
        <v>0</v>
      </c>
      <c r="O26" s="74">
        <v>0</v>
      </c>
      <c r="P26" s="74">
        <v>0</v>
      </c>
      <c r="Q26" s="74">
        <v>0</v>
      </c>
      <c r="R26" s="74">
        <v>0</v>
      </c>
      <c r="S26" s="74">
        <v>0</v>
      </c>
      <c r="T26" s="74">
        <v>0</v>
      </c>
      <c r="U26" s="75">
        <f t="shared" si="4"/>
        <v>1021242</v>
      </c>
      <c r="V26" s="74">
        <v>0</v>
      </c>
      <c r="W26" s="75">
        <f t="shared" si="3"/>
        <v>1021242</v>
      </c>
    </row>
    <row r="27" spans="1:23" x14ac:dyDescent="0.2">
      <c r="A27" s="294" t="s">
        <v>450</v>
      </c>
      <c r="B27" s="294"/>
      <c r="C27" s="294"/>
      <c r="D27" s="294"/>
      <c r="E27" s="294"/>
      <c r="F27" s="294"/>
      <c r="G27" s="8">
        <v>21</v>
      </c>
      <c r="H27" s="74">
        <v>0</v>
      </c>
      <c r="I27" s="74">
        <v>0</v>
      </c>
      <c r="J27" s="74">
        <v>0</v>
      </c>
      <c r="K27" s="74">
        <v>0</v>
      </c>
      <c r="L27" s="74">
        <v>0</v>
      </c>
      <c r="M27" s="74">
        <v>0</v>
      </c>
      <c r="N27" s="74">
        <v>0</v>
      </c>
      <c r="O27" s="74">
        <v>0</v>
      </c>
      <c r="P27" s="74">
        <v>0</v>
      </c>
      <c r="Q27" s="74">
        <v>0</v>
      </c>
      <c r="R27" s="74">
        <v>0</v>
      </c>
      <c r="S27" s="74">
        <v>14347662</v>
      </c>
      <c r="T27" s="74">
        <v>-14347662</v>
      </c>
      <c r="U27" s="75">
        <f t="shared" si="4"/>
        <v>0</v>
      </c>
      <c r="V27" s="74">
        <v>0</v>
      </c>
      <c r="W27" s="75">
        <f t="shared" si="3"/>
        <v>0</v>
      </c>
    </row>
    <row r="28" spans="1:23" x14ac:dyDescent="0.2">
      <c r="A28" s="294" t="s">
        <v>451</v>
      </c>
      <c r="B28" s="294"/>
      <c r="C28" s="294"/>
      <c r="D28" s="294"/>
      <c r="E28" s="294"/>
      <c r="F28" s="294"/>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x14ac:dyDescent="0.2">
      <c r="A29" s="312" t="s">
        <v>452</v>
      </c>
      <c r="B29" s="312"/>
      <c r="C29" s="312"/>
      <c r="D29" s="312"/>
      <c r="E29" s="312"/>
      <c r="F29" s="312"/>
      <c r="G29" s="10">
        <v>23</v>
      </c>
      <c r="H29" s="77">
        <f>SUM(H10:H28)</f>
        <v>247193050</v>
      </c>
      <c r="I29" s="77">
        <f t="shared" ref="I29:W29" si="5">SUM(I10:I28)</f>
        <v>88235980</v>
      </c>
      <c r="J29" s="77">
        <f t="shared" si="5"/>
        <v>11486600</v>
      </c>
      <c r="K29" s="77">
        <f t="shared" si="5"/>
        <v>8465950</v>
      </c>
      <c r="L29" s="77">
        <f t="shared" si="5"/>
        <v>8465950</v>
      </c>
      <c r="M29" s="77">
        <f t="shared" si="5"/>
        <v>32188407</v>
      </c>
      <c r="N29" s="77">
        <f t="shared" si="5"/>
        <v>0</v>
      </c>
      <c r="O29" s="77">
        <f t="shared" si="5"/>
        <v>40706979</v>
      </c>
      <c r="P29" s="77">
        <f t="shared" si="5"/>
        <v>0</v>
      </c>
      <c r="Q29" s="77">
        <f t="shared" si="5"/>
        <v>0</v>
      </c>
      <c r="R29" s="77">
        <f t="shared" si="5"/>
        <v>0</v>
      </c>
      <c r="S29" s="77">
        <f t="shared" si="5"/>
        <v>-160874981</v>
      </c>
      <c r="T29" s="77">
        <f t="shared" si="5"/>
        <v>-233022920</v>
      </c>
      <c r="U29" s="77">
        <f t="shared" si="5"/>
        <v>25913115</v>
      </c>
      <c r="V29" s="77">
        <f t="shared" si="5"/>
        <v>0</v>
      </c>
      <c r="W29" s="77">
        <f t="shared" si="5"/>
        <v>25913115</v>
      </c>
    </row>
    <row r="30" spans="1:23" x14ac:dyDescent="0.2">
      <c r="A30" s="313" t="s">
        <v>453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x14ac:dyDescent="0.2">
      <c r="A31" s="315" t="s">
        <v>454</v>
      </c>
      <c r="B31" s="315"/>
      <c r="C31" s="315"/>
      <c r="D31" s="315"/>
      <c r="E31" s="315"/>
      <c r="F31" s="315"/>
      <c r="G31" s="9">
        <v>24</v>
      </c>
      <c r="H31" s="76">
        <f>SUM(H12:H20)</f>
        <v>0</v>
      </c>
      <c r="I31" s="76">
        <f t="shared" ref="I31:W31" si="6">SUM(I12:I20)</f>
        <v>0</v>
      </c>
      <c r="J31" s="76">
        <f t="shared" si="6"/>
        <v>0</v>
      </c>
      <c r="K31" s="76">
        <f t="shared" si="6"/>
        <v>0</v>
      </c>
      <c r="L31" s="76">
        <f t="shared" si="6"/>
        <v>0</v>
      </c>
      <c r="M31" s="76">
        <f t="shared" si="6"/>
        <v>0</v>
      </c>
      <c r="N31" s="76">
        <f t="shared" si="6"/>
        <v>0</v>
      </c>
      <c r="O31" s="76">
        <f t="shared" si="6"/>
        <v>-28695510</v>
      </c>
      <c r="P31" s="76">
        <f t="shared" si="6"/>
        <v>0</v>
      </c>
      <c r="Q31" s="76">
        <f t="shared" si="6"/>
        <v>0</v>
      </c>
      <c r="R31" s="76">
        <f t="shared" si="6"/>
        <v>0</v>
      </c>
      <c r="S31" s="76">
        <f t="shared" si="6"/>
        <v>0</v>
      </c>
      <c r="T31" s="76">
        <f t="shared" si="6"/>
        <v>0</v>
      </c>
      <c r="U31" s="76">
        <f t="shared" si="6"/>
        <v>-28695510</v>
      </c>
      <c r="V31" s="76">
        <f t="shared" si="6"/>
        <v>0</v>
      </c>
      <c r="W31" s="76">
        <f t="shared" si="6"/>
        <v>-28695510</v>
      </c>
    </row>
    <row r="32" spans="1:23" ht="31.5" customHeight="1" x14ac:dyDescent="0.2">
      <c r="A32" s="315" t="s">
        <v>455</v>
      </c>
      <c r="B32" s="315"/>
      <c r="C32" s="315"/>
      <c r="D32" s="315"/>
      <c r="E32" s="315"/>
      <c r="F32" s="315"/>
      <c r="G32" s="9">
        <v>25</v>
      </c>
      <c r="H32" s="76">
        <f>H11+H31</f>
        <v>0</v>
      </c>
      <c r="I32" s="76">
        <f t="shared" ref="I32:W32" si="7">I11+I31</f>
        <v>0</v>
      </c>
      <c r="J32" s="76">
        <f t="shared" si="7"/>
        <v>0</v>
      </c>
      <c r="K32" s="76">
        <f t="shared" si="7"/>
        <v>0</v>
      </c>
      <c r="L32" s="76">
        <f t="shared" si="7"/>
        <v>0</v>
      </c>
      <c r="M32" s="76">
        <f t="shared" si="7"/>
        <v>0</v>
      </c>
      <c r="N32" s="76">
        <f t="shared" si="7"/>
        <v>0</v>
      </c>
      <c r="O32" s="76">
        <f t="shared" si="7"/>
        <v>-28695510</v>
      </c>
      <c r="P32" s="76">
        <f t="shared" si="7"/>
        <v>0</v>
      </c>
      <c r="Q32" s="76">
        <f t="shared" si="7"/>
        <v>0</v>
      </c>
      <c r="R32" s="76">
        <f t="shared" si="7"/>
        <v>0</v>
      </c>
      <c r="S32" s="76">
        <f t="shared" si="7"/>
        <v>0</v>
      </c>
      <c r="T32" s="76">
        <f t="shared" si="7"/>
        <v>-233022920</v>
      </c>
      <c r="U32" s="76">
        <f t="shared" si="7"/>
        <v>-261718430</v>
      </c>
      <c r="V32" s="76">
        <f t="shared" si="7"/>
        <v>0</v>
      </c>
      <c r="W32" s="76">
        <f t="shared" si="7"/>
        <v>-261718430</v>
      </c>
    </row>
    <row r="33" spans="1:23" ht="30.75" customHeight="1" x14ac:dyDescent="0.2">
      <c r="A33" s="316" t="s">
        <v>456</v>
      </c>
      <c r="B33" s="316"/>
      <c r="C33" s="316"/>
      <c r="D33" s="316"/>
      <c r="E33" s="316"/>
      <c r="F33" s="316"/>
      <c r="G33" s="10">
        <v>26</v>
      </c>
      <c r="H33" s="77">
        <f>SUM(H21:H28)</f>
        <v>0</v>
      </c>
      <c r="I33" s="77">
        <f t="shared" ref="I33:W33" si="8">SUM(I21:I28)</f>
        <v>1021242</v>
      </c>
      <c r="J33" s="77">
        <f t="shared" si="8"/>
        <v>0</v>
      </c>
      <c r="K33" s="77">
        <f t="shared" si="8"/>
        <v>0</v>
      </c>
      <c r="L33" s="77">
        <f t="shared" si="8"/>
        <v>0</v>
      </c>
      <c r="M33" s="77">
        <f t="shared" si="8"/>
        <v>0</v>
      </c>
      <c r="N33" s="77">
        <f t="shared" si="8"/>
        <v>0</v>
      </c>
      <c r="O33" s="77">
        <f t="shared" si="8"/>
        <v>0</v>
      </c>
      <c r="P33" s="77">
        <f t="shared" si="8"/>
        <v>0</v>
      </c>
      <c r="Q33" s="77">
        <f t="shared" si="8"/>
        <v>0</v>
      </c>
      <c r="R33" s="77">
        <f t="shared" si="8"/>
        <v>0</v>
      </c>
      <c r="S33" s="77">
        <f t="shared" si="8"/>
        <v>14347662</v>
      </c>
      <c r="T33" s="77">
        <f t="shared" si="8"/>
        <v>-14347662</v>
      </c>
      <c r="U33" s="77">
        <f t="shared" si="8"/>
        <v>1021242</v>
      </c>
      <c r="V33" s="77">
        <f t="shared" si="8"/>
        <v>0</v>
      </c>
      <c r="W33" s="77">
        <f t="shared" si="8"/>
        <v>1021242</v>
      </c>
    </row>
    <row r="34" spans="1:23" x14ac:dyDescent="0.2">
      <c r="A34" s="313" t="s">
        <v>457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x14ac:dyDescent="0.2">
      <c r="A35" s="311" t="s">
        <v>458</v>
      </c>
      <c r="B35" s="311"/>
      <c r="C35" s="311"/>
      <c r="D35" s="311"/>
      <c r="E35" s="311"/>
      <c r="F35" s="311"/>
      <c r="G35" s="8">
        <v>27</v>
      </c>
      <c r="H35" s="74">
        <v>247193050</v>
      </c>
      <c r="I35" s="74">
        <v>88235980</v>
      </c>
      <c r="J35" s="74">
        <v>11486600</v>
      </c>
      <c r="K35" s="74">
        <v>8465950</v>
      </c>
      <c r="L35" s="74">
        <v>8465950</v>
      </c>
      <c r="M35" s="74">
        <v>32188407</v>
      </c>
      <c r="N35" s="74">
        <v>0</v>
      </c>
      <c r="O35" s="74">
        <v>40706979</v>
      </c>
      <c r="P35" s="74">
        <v>0</v>
      </c>
      <c r="Q35" s="74">
        <v>0</v>
      </c>
      <c r="R35" s="74">
        <v>0</v>
      </c>
      <c r="S35" s="74">
        <v>-160874981</v>
      </c>
      <c r="T35" s="74">
        <v>-233022920</v>
      </c>
      <c r="U35" s="75">
        <f t="shared" ref="U35:U37" si="9">H35+I35+J35+K35-L35+M35+N35+O35+P35+Q35+R35+S35+T35</f>
        <v>25913115</v>
      </c>
      <c r="V35" s="74">
        <v>0</v>
      </c>
      <c r="W35" s="75">
        <f t="shared" ref="W35:W37" si="10">U35+V35</f>
        <v>25913115</v>
      </c>
    </row>
    <row r="36" spans="1:23" x14ac:dyDescent="0.2">
      <c r="A36" s="294" t="s">
        <v>459</v>
      </c>
      <c r="B36" s="294"/>
      <c r="C36" s="294"/>
      <c r="D36" s="294"/>
      <c r="E36" s="294"/>
      <c r="F36" s="294"/>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x14ac:dyDescent="0.2">
      <c r="A37" s="294" t="s">
        <v>460</v>
      </c>
      <c r="B37" s="294"/>
      <c r="C37" s="294"/>
      <c r="D37" s="294"/>
      <c r="E37" s="294"/>
      <c r="F37" s="294"/>
      <c r="G37" s="8">
        <v>29</v>
      </c>
      <c r="H37" s="74">
        <v>0</v>
      </c>
      <c r="I37" s="74">
        <v>0</v>
      </c>
      <c r="J37" s="74">
        <v>0</v>
      </c>
      <c r="K37" s="74">
        <v>0</v>
      </c>
      <c r="L37" s="74">
        <v>0</v>
      </c>
      <c r="M37" s="74">
        <v>0</v>
      </c>
      <c r="N37" s="74">
        <v>0</v>
      </c>
      <c r="O37" s="74">
        <v>0</v>
      </c>
      <c r="P37" s="74">
        <v>0</v>
      </c>
      <c r="Q37" s="74">
        <v>0</v>
      </c>
      <c r="R37" s="74">
        <v>0</v>
      </c>
      <c r="S37" s="74"/>
      <c r="T37" s="74">
        <v>0</v>
      </c>
      <c r="U37" s="75">
        <f t="shared" si="9"/>
        <v>0</v>
      </c>
      <c r="V37" s="74">
        <v>0</v>
      </c>
      <c r="W37" s="75">
        <f t="shared" si="10"/>
        <v>0</v>
      </c>
    </row>
    <row r="38" spans="1:23" ht="25.5" customHeight="1" x14ac:dyDescent="0.2">
      <c r="A38" s="295" t="s">
        <v>461</v>
      </c>
      <c r="B38" s="295"/>
      <c r="C38" s="295"/>
      <c r="D38" s="295"/>
      <c r="E38" s="295"/>
      <c r="F38" s="295"/>
      <c r="G38" s="9">
        <v>30</v>
      </c>
      <c r="H38" s="76">
        <f>H35+H36+H37</f>
        <v>247193050</v>
      </c>
      <c r="I38" s="76">
        <f t="shared" ref="I38:W38" si="11">I35+I36+I37</f>
        <v>88235980</v>
      </c>
      <c r="J38" s="76">
        <f t="shared" si="11"/>
        <v>11486600</v>
      </c>
      <c r="K38" s="76">
        <f t="shared" si="11"/>
        <v>8465950</v>
      </c>
      <c r="L38" s="76">
        <f t="shared" si="11"/>
        <v>8465950</v>
      </c>
      <c r="M38" s="76">
        <f t="shared" si="11"/>
        <v>32188407</v>
      </c>
      <c r="N38" s="76">
        <f t="shared" si="11"/>
        <v>0</v>
      </c>
      <c r="O38" s="76">
        <f t="shared" si="11"/>
        <v>40706979</v>
      </c>
      <c r="P38" s="76">
        <f t="shared" si="11"/>
        <v>0</v>
      </c>
      <c r="Q38" s="76">
        <f t="shared" si="11"/>
        <v>0</v>
      </c>
      <c r="R38" s="76">
        <f t="shared" si="11"/>
        <v>0</v>
      </c>
      <c r="S38" s="76">
        <f t="shared" si="11"/>
        <v>-160874981</v>
      </c>
      <c r="T38" s="76">
        <f t="shared" si="11"/>
        <v>-233022920</v>
      </c>
      <c r="U38" s="76">
        <f t="shared" si="11"/>
        <v>25913115</v>
      </c>
      <c r="V38" s="76">
        <f t="shared" si="11"/>
        <v>0</v>
      </c>
      <c r="W38" s="76">
        <f t="shared" si="11"/>
        <v>25913115</v>
      </c>
    </row>
    <row r="39" spans="1:23" x14ac:dyDescent="0.2">
      <c r="A39" s="294" t="s">
        <v>462</v>
      </c>
      <c r="B39" s="294"/>
      <c r="C39" s="294"/>
      <c r="D39" s="294"/>
      <c r="E39" s="294"/>
      <c r="F39" s="294"/>
      <c r="G39" s="8">
        <v>31</v>
      </c>
      <c r="H39" s="78">
        <v>0</v>
      </c>
      <c r="I39" s="78">
        <v>0</v>
      </c>
      <c r="J39" s="78">
        <v>0</v>
      </c>
      <c r="K39" s="78">
        <v>0</v>
      </c>
      <c r="L39" s="78">
        <v>0</v>
      </c>
      <c r="M39" s="78">
        <v>0</v>
      </c>
      <c r="N39" s="78">
        <v>0</v>
      </c>
      <c r="O39" s="78">
        <v>0</v>
      </c>
      <c r="P39" s="78">
        <v>0</v>
      </c>
      <c r="Q39" s="78">
        <v>0</v>
      </c>
      <c r="R39" s="78">
        <v>0</v>
      </c>
      <c r="S39" s="78">
        <v>0</v>
      </c>
      <c r="T39" s="74">
        <v>5800748.9199999571</v>
      </c>
      <c r="U39" s="75">
        <f t="shared" ref="U39:U56" si="12">H39+I39+J39+K39-L39+M39+N39+O39+P39+Q39+R39+S39+T39</f>
        <v>5800748.9199999571</v>
      </c>
      <c r="V39" s="74">
        <v>0</v>
      </c>
      <c r="W39" s="75">
        <f t="shared" ref="W39:W56" si="13">U39+V39</f>
        <v>5800748.9199999571</v>
      </c>
    </row>
    <row r="40" spans="1:23" x14ac:dyDescent="0.2">
      <c r="A40" s="294" t="s">
        <v>463</v>
      </c>
      <c r="B40" s="294"/>
      <c r="C40" s="294"/>
      <c r="D40" s="294"/>
      <c r="E40" s="294"/>
      <c r="F40" s="294"/>
      <c r="G40" s="8">
        <v>32</v>
      </c>
      <c r="H40" s="78">
        <v>0</v>
      </c>
      <c r="I40" s="78">
        <v>0</v>
      </c>
      <c r="J40" s="78">
        <v>0</v>
      </c>
      <c r="K40" s="78">
        <v>0</v>
      </c>
      <c r="L40" s="78">
        <v>0</v>
      </c>
      <c r="M40" s="78">
        <v>0</v>
      </c>
      <c r="N40" s="74">
        <v>0</v>
      </c>
      <c r="O40" s="78">
        <v>0</v>
      </c>
      <c r="P40" s="78">
        <v>0</v>
      </c>
      <c r="Q40" s="78">
        <v>0</v>
      </c>
      <c r="R40" s="78">
        <v>0</v>
      </c>
      <c r="S40" s="78">
        <v>0</v>
      </c>
      <c r="T40" s="78">
        <v>0</v>
      </c>
      <c r="U40" s="75">
        <f t="shared" si="12"/>
        <v>0</v>
      </c>
      <c r="V40" s="74">
        <v>0</v>
      </c>
      <c r="W40" s="75">
        <f t="shared" si="13"/>
        <v>0</v>
      </c>
    </row>
    <row r="41" spans="1:23" ht="27" customHeight="1" x14ac:dyDescent="0.2">
      <c r="A41" s="294" t="s">
        <v>464</v>
      </c>
      <c r="B41" s="294"/>
      <c r="C41" s="294"/>
      <c r="D41" s="294"/>
      <c r="E41" s="294"/>
      <c r="F41" s="294"/>
      <c r="G41" s="8">
        <v>33</v>
      </c>
      <c r="H41" s="78">
        <v>0</v>
      </c>
      <c r="I41" s="78">
        <v>0</v>
      </c>
      <c r="J41" s="78">
        <v>0</v>
      </c>
      <c r="K41" s="78">
        <v>0</v>
      </c>
      <c r="L41" s="78">
        <v>0</v>
      </c>
      <c r="M41" s="78">
        <v>0</v>
      </c>
      <c r="N41" s="78">
        <v>0</v>
      </c>
      <c r="O41" s="74">
        <v>0</v>
      </c>
      <c r="P41" s="78">
        <v>0</v>
      </c>
      <c r="Q41" s="78">
        <v>0</v>
      </c>
      <c r="R41" s="78">
        <v>0</v>
      </c>
      <c r="S41" s="74">
        <v>0</v>
      </c>
      <c r="T41" s="74">
        <v>0</v>
      </c>
      <c r="U41" s="75">
        <f t="shared" si="12"/>
        <v>0</v>
      </c>
      <c r="V41" s="74">
        <v>0</v>
      </c>
      <c r="W41" s="75">
        <f t="shared" si="13"/>
        <v>0</v>
      </c>
    </row>
    <row r="42" spans="1:23" ht="20.25" customHeight="1" x14ac:dyDescent="0.2">
      <c r="A42" s="294" t="s">
        <v>465</v>
      </c>
      <c r="B42" s="294"/>
      <c r="C42" s="294"/>
      <c r="D42" s="294"/>
      <c r="E42" s="294"/>
      <c r="F42" s="294"/>
      <c r="G42" s="8">
        <v>34</v>
      </c>
      <c r="H42" s="78">
        <v>0</v>
      </c>
      <c r="I42" s="78">
        <v>0</v>
      </c>
      <c r="J42" s="78">
        <v>0</v>
      </c>
      <c r="K42" s="78">
        <v>0</v>
      </c>
      <c r="L42" s="78">
        <v>0</v>
      </c>
      <c r="M42" s="78">
        <v>0</v>
      </c>
      <c r="N42" s="78">
        <v>0</v>
      </c>
      <c r="O42" s="78">
        <v>0</v>
      </c>
      <c r="P42" s="74">
        <v>0</v>
      </c>
      <c r="Q42" s="78">
        <v>0</v>
      </c>
      <c r="R42" s="78">
        <v>0</v>
      </c>
      <c r="S42" s="74">
        <v>0</v>
      </c>
      <c r="T42" s="74">
        <v>0</v>
      </c>
      <c r="U42" s="75">
        <f t="shared" si="12"/>
        <v>0</v>
      </c>
      <c r="V42" s="74">
        <v>0</v>
      </c>
      <c r="W42" s="75">
        <f t="shared" si="13"/>
        <v>0</v>
      </c>
    </row>
    <row r="43" spans="1:23" ht="21" customHeight="1" x14ac:dyDescent="0.2">
      <c r="A43" s="294" t="s">
        <v>466</v>
      </c>
      <c r="B43" s="294"/>
      <c r="C43" s="294"/>
      <c r="D43" s="294"/>
      <c r="E43" s="294"/>
      <c r="F43" s="294"/>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x14ac:dyDescent="0.2">
      <c r="A44" s="294" t="s">
        <v>467</v>
      </c>
      <c r="B44" s="294"/>
      <c r="C44" s="294"/>
      <c r="D44" s="294"/>
      <c r="E44" s="294"/>
      <c r="F44" s="294"/>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x14ac:dyDescent="0.2">
      <c r="A45" s="294" t="s">
        <v>468</v>
      </c>
      <c r="B45" s="294"/>
      <c r="C45" s="294"/>
      <c r="D45" s="294"/>
      <c r="E45" s="294"/>
      <c r="F45" s="294"/>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x14ac:dyDescent="0.2">
      <c r="A46" s="294" t="s">
        <v>469</v>
      </c>
      <c r="B46" s="294"/>
      <c r="C46" s="294"/>
      <c r="D46" s="294"/>
      <c r="E46" s="294"/>
      <c r="F46" s="294"/>
      <c r="G46" s="8">
        <v>38</v>
      </c>
      <c r="H46" s="78">
        <v>0</v>
      </c>
      <c r="I46" s="78">
        <v>0</v>
      </c>
      <c r="J46" s="78">
        <v>0</v>
      </c>
      <c r="K46" s="78">
        <v>0</v>
      </c>
      <c r="L46" s="78">
        <v>0</v>
      </c>
      <c r="M46" s="78">
        <v>0</v>
      </c>
      <c r="N46" s="74">
        <v>0</v>
      </c>
      <c r="O46" s="74">
        <v>0</v>
      </c>
      <c r="P46" s="74">
        <v>0</v>
      </c>
      <c r="Q46" s="74">
        <v>0</v>
      </c>
      <c r="R46" s="74">
        <v>0</v>
      </c>
      <c r="S46" s="74">
        <v>0</v>
      </c>
      <c r="T46" s="74">
        <v>0</v>
      </c>
      <c r="U46" s="75">
        <f t="shared" si="12"/>
        <v>0</v>
      </c>
      <c r="V46" s="74">
        <v>0</v>
      </c>
      <c r="W46" s="75">
        <f t="shared" si="13"/>
        <v>0</v>
      </c>
    </row>
    <row r="47" spans="1:23" x14ac:dyDescent="0.2">
      <c r="A47" s="294" t="s">
        <v>470</v>
      </c>
      <c r="B47" s="294"/>
      <c r="C47" s="294"/>
      <c r="D47" s="294"/>
      <c r="E47" s="294"/>
      <c r="F47" s="294"/>
      <c r="G47" s="8">
        <v>39</v>
      </c>
      <c r="H47" s="74">
        <v>0</v>
      </c>
      <c r="I47" s="74">
        <v>0</v>
      </c>
      <c r="J47" s="74">
        <v>0</v>
      </c>
      <c r="K47" s="74">
        <v>0</v>
      </c>
      <c r="L47" s="74">
        <v>0</v>
      </c>
      <c r="M47" s="74">
        <v>0</v>
      </c>
      <c r="N47" s="74">
        <v>0</v>
      </c>
      <c r="O47" s="74">
        <v>0</v>
      </c>
      <c r="P47" s="74">
        <v>0</v>
      </c>
      <c r="Q47" s="74">
        <v>0</v>
      </c>
      <c r="R47" s="74">
        <v>0</v>
      </c>
      <c r="S47" s="74">
        <v>0</v>
      </c>
      <c r="T47" s="74">
        <v>0</v>
      </c>
      <c r="U47" s="75">
        <f t="shared" si="12"/>
        <v>0</v>
      </c>
      <c r="V47" s="74">
        <v>0</v>
      </c>
      <c r="W47" s="75">
        <f t="shared" si="13"/>
        <v>0</v>
      </c>
    </row>
    <row r="48" spans="1:23" x14ac:dyDescent="0.2">
      <c r="A48" s="294" t="s">
        <v>471</v>
      </c>
      <c r="B48" s="294"/>
      <c r="C48" s="294"/>
      <c r="D48" s="294"/>
      <c r="E48" s="294"/>
      <c r="F48" s="294"/>
      <c r="G48" s="8">
        <v>40</v>
      </c>
      <c r="H48" s="78">
        <v>0</v>
      </c>
      <c r="I48" s="78">
        <v>0</v>
      </c>
      <c r="J48" s="78">
        <v>0</v>
      </c>
      <c r="K48" s="78">
        <v>0</v>
      </c>
      <c r="L48" s="78">
        <v>0</v>
      </c>
      <c r="M48" s="78">
        <v>0</v>
      </c>
      <c r="N48" s="74">
        <v>0</v>
      </c>
      <c r="O48" s="74">
        <v>0</v>
      </c>
      <c r="P48" s="74">
        <v>0</v>
      </c>
      <c r="Q48" s="74">
        <v>0</v>
      </c>
      <c r="R48" s="74">
        <v>0</v>
      </c>
      <c r="S48" s="74">
        <v>0</v>
      </c>
      <c r="T48" s="74">
        <v>0</v>
      </c>
      <c r="U48" s="75">
        <f t="shared" si="12"/>
        <v>0</v>
      </c>
      <c r="V48" s="74">
        <v>0</v>
      </c>
      <c r="W48" s="75">
        <f t="shared" si="13"/>
        <v>0</v>
      </c>
    </row>
    <row r="49" spans="1:23" ht="24" customHeight="1" x14ac:dyDescent="0.2">
      <c r="A49" s="294" t="s">
        <v>472</v>
      </c>
      <c r="B49" s="294"/>
      <c r="C49" s="294"/>
      <c r="D49" s="294"/>
      <c r="E49" s="294"/>
      <c r="F49" s="294"/>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x14ac:dyDescent="0.2">
      <c r="A50" s="294" t="s">
        <v>473</v>
      </c>
      <c r="B50" s="294"/>
      <c r="C50" s="294"/>
      <c r="D50" s="294"/>
      <c r="E50" s="294"/>
      <c r="F50" s="294"/>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x14ac:dyDescent="0.2">
      <c r="A51" s="294" t="s">
        <v>474</v>
      </c>
      <c r="B51" s="294"/>
      <c r="C51" s="294"/>
      <c r="D51" s="294"/>
      <c r="E51" s="294"/>
      <c r="F51" s="294"/>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x14ac:dyDescent="0.2">
      <c r="A52" s="294" t="s">
        <v>475</v>
      </c>
      <c r="B52" s="294"/>
      <c r="C52" s="294"/>
      <c r="D52" s="294"/>
      <c r="E52" s="294"/>
      <c r="F52" s="294"/>
      <c r="G52" s="8">
        <v>44</v>
      </c>
      <c r="H52" s="74">
        <v>0</v>
      </c>
      <c r="I52" s="74">
        <v>0</v>
      </c>
      <c r="J52" s="74">
        <v>0</v>
      </c>
      <c r="K52" s="74">
        <v>0</v>
      </c>
      <c r="L52" s="74">
        <v>0</v>
      </c>
      <c r="M52" s="74">
        <v>0</v>
      </c>
      <c r="N52" s="74">
        <v>0</v>
      </c>
      <c r="O52" s="74">
        <v>0</v>
      </c>
      <c r="P52" s="74">
        <v>0</v>
      </c>
      <c r="Q52" s="74">
        <v>0</v>
      </c>
      <c r="R52" s="74">
        <v>0</v>
      </c>
      <c r="S52" s="74">
        <v>0</v>
      </c>
      <c r="T52" s="74">
        <v>0</v>
      </c>
      <c r="U52" s="75">
        <f t="shared" si="12"/>
        <v>0</v>
      </c>
      <c r="V52" s="74">
        <v>0</v>
      </c>
      <c r="W52" s="75">
        <f t="shared" si="13"/>
        <v>0</v>
      </c>
    </row>
    <row r="53" spans="1:23" x14ac:dyDescent="0.2">
      <c r="A53" s="294" t="s">
        <v>476</v>
      </c>
      <c r="B53" s="294"/>
      <c r="C53" s="294"/>
      <c r="D53" s="294"/>
      <c r="E53" s="294"/>
      <c r="F53" s="294"/>
      <c r="G53" s="8">
        <v>45</v>
      </c>
      <c r="H53" s="74">
        <v>0</v>
      </c>
      <c r="I53" s="74">
        <v>0</v>
      </c>
      <c r="J53" s="74">
        <v>0</v>
      </c>
      <c r="K53" s="74">
        <v>0</v>
      </c>
      <c r="L53" s="74">
        <v>0</v>
      </c>
      <c r="M53" s="74">
        <v>0</v>
      </c>
      <c r="N53" s="74">
        <v>0</v>
      </c>
      <c r="O53" s="74">
        <v>0</v>
      </c>
      <c r="P53" s="74">
        <v>0</v>
      </c>
      <c r="Q53" s="74">
        <v>0</v>
      </c>
      <c r="R53" s="74">
        <v>0</v>
      </c>
      <c r="S53" s="74">
        <v>0</v>
      </c>
      <c r="T53" s="74">
        <v>0</v>
      </c>
      <c r="U53" s="75">
        <f t="shared" si="12"/>
        <v>0</v>
      </c>
      <c r="V53" s="74">
        <v>0</v>
      </c>
      <c r="W53" s="75">
        <f t="shared" si="13"/>
        <v>0</v>
      </c>
    </row>
    <row r="54" spans="1:23" x14ac:dyDescent="0.2">
      <c r="A54" s="294" t="s">
        <v>477</v>
      </c>
      <c r="B54" s="294"/>
      <c r="C54" s="294"/>
      <c r="D54" s="294"/>
      <c r="E54" s="294"/>
      <c r="F54" s="294"/>
      <c r="G54" s="8">
        <v>46</v>
      </c>
      <c r="H54" s="74">
        <v>0</v>
      </c>
      <c r="I54" s="74">
        <v>-2094310</v>
      </c>
      <c r="J54" s="74">
        <v>0</v>
      </c>
      <c r="K54" s="74">
        <v>0</v>
      </c>
      <c r="L54" s="74">
        <v>0</v>
      </c>
      <c r="M54" s="74">
        <v>0</v>
      </c>
      <c r="N54" s="74">
        <v>0</v>
      </c>
      <c r="O54" s="74">
        <v>0</v>
      </c>
      <c r="P54" s="74">
        <v>0</v>
      </c>
      <c r="Q54" s="74">
        <v>0</v>
      </c>
      <c r="R54" s="74">
        <v>0</v>
      </c>
      <c r="S54" s="74">
        <v>0</v>
      </c>
      <c r="T54" s="74">
        <v>0</v>
      </c>
      <c r="U54" s="75">
        <f t="shared" si="12"/>
        <v>-2094310</v>
      </c>
      <c r="V54" s="74">
        <v>0</v>
      </c>
      <c r="W54" s="75">
        <f t="shared" si="13"/>
        <v>-2094310</v>
      </c>
    </row>
    <row r="55" spans="1:23" x14ac:dyDescent="0.2">
      <c r="A55" s="294" t="s">
        <v>478</v>
      </c>
      <c r="B55" s="294"/>
      <c r="C55" s="294"/>
      <c r="D55" s="294"/>
      <c r="E55" s="294"/>
      <c r="F55" s="294"/>
      <c r="G55" s="8">
        <v>47</v>
      </c>
      <c r="H55" s="74">
        <v>0</v>
      </c>
      <c r="I55" s="74">
        <v>0</v>
      </c>
      <c r="J55" s="74">
        <v>0</v>
      </c>
      <c r="K55" s="74">
        <v>0</v>
      </c>
      <c r="L55" s="74">
        <v>0</v>
      </c>
      <c r="M55" s="74">
        <v>0</v>
      </c>
      <c r="N55" s="74">
        <v>0</v>
      </c>
      <c r="O55" s="74">
        <v>0</v>
      </c>
      <c r="P55" s="74">
        <v>0</v>
      </c>
      <c r="Q55" s="74">
        <v>0</v>
      </c>
      <c r="R55" s="74">
        <v>0</v>
      </c>
      <c r="S55" s="74">
        <v>-233022920</v>
      </c>
      <c r="T55" s="74">
        <v>233022920</v>
      </c>
      <c r="U55" s="75">
        <f t="shared" si="12"/>
        <v>0</v>
      </c>
      <c r="V55" s="74">
        <v>0</v>
      </c>
      <c r="W55" s="75">
        <f t="shared" si="13"/>
        <v>0</v>
      </c>
    </row>
    <row r="56" spans="1:23" x14ac:dyDescent="0.2">
      <c r="A56" s="294" t="s">
        <v>479</v>
      </c>
      <c r="B56" s="294"/>
      <c r="C56" s="294"/>
      <c r="D56" s="294"/>
      <c r="E56" s="294"/>
      <c r="F56" s="294"/>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x14ac:dyDescent="0.2">
      <c r="A57" s="312" t="s">
        <v>480</v>
      </c>
      <c r="B57" s="312"/>
      <c r="C57" s="312"/>
      <c r="D57" s="312"/>
      <c r="E57" s="312"/>
      <c r="F57" s="312"/>
      <c r="G57" s="10">
        <v>49</v>
      </c>
      <c r="H57" s="77">
        <f>SUM(H38:H56)</f>
        <v>247193050</v>
      </c>
      <c r="I57" s="77">
        <f t="shared" ref="I57:W57" si="14">SUM(I38:I56)</f>
        <v>86141670</v>
      </c>
      <c r="J57" s="77">
        <f t="shared" si="14"/>
        <v>11486600</v>
      </c>
      <c r="K57" s="77">
        <f t="shared" si="14"/>
        <v>8465950</v>
      </c>
      <c r="L57" s="77">
        <f t="shared" si="14"/>
        <v>8465950</v>
      </c>
      <c r="M57" s="77">
        <f t="shared" si="14"/>
        <v>32188407</v>
      </c>
      <c r="N57" s="77">
        <f t="shared" si="14"/>
        <v>0</v>
      </c>
      <c r="O57" s="77">
        <f t="shared" si="14"/>
        <v>40706979</v>
      </c>
      <c r="P57" s="77">
        <f t="shared" si="14"/>
        <v>0</v>
      </c>
      <c r="Q57" s="77">
        <f t="shared" si="14"/>
        <v>0</v>
      </c>
      <c r="R57" s="77">
        <f t="shared" si="14"/>
        <v>0</v>
      </c>
      <c r="S57" s="77">
        <f t="shared" si="14"/>
        <v>-393897901</v>
      </c>
      <c r="T57" s="77">
        <f t="shared" si="14"/>
        <v>5800748.9199999571</v>
      </c>
      <c r="U57" s="77">
        <f t="shared" si="14"/>
        <v>29619553.919999957</v>
      </c>
      <c r="V57" s="77">
        <f t="shared" si="14"/>
        <v>0</v>
      </c>
      <c r="W57" s="77">
        <f t="shared" si="14"/>
        <v>29619553.919999957</v>
      </c>
    </row>
    <row r="58" spans="1:23" x14ac:dyDescent="0.2">
      <c r="A58" s="313" t="s">
        <v>481</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x14ac:dyDescent="0.2">
      <c r="A59" s="315" t="s">
        <v>482</v>
      </c>
      <c r="B59" s="315"/>
      <c r="C59" s="315"/>
      <c r="D59" s="315"/>
      <c r="E59" s="315"/>
      <c r="F59" s="315"/>
      <c r="G59" s="9">
        <v>50</v>
      </c>
      <c r="H59" s="76">
        <f>SUM(H40:H48)</f>
        <v>0</v>
      </c>
      <c r="I59" s="76">
        <f t="shared" ref="I59:W59" si="15">SUM(I40:I48)</f>
        <v>0</v>
      </c>
      <c r="J59" s="76">
        <f t="shared" si="15"/>
        <v>0</v>
      </c>
      <c r="K59" s="76">
        <f t="shared" si="15"/>
        <v>0</v>
      </c>
      <c r="L59" s="76">
        <f t="shared" si="15"/>
        <v>0</v>
      </c>
      <c r="M59" s="76">
        <f t="shared" si="15"/>
        <v>0</v>
      </c>
      <c r="N59" s="76">
        <f t="shared" si="15"/>
        <v>0</v>
      </c>
      <c r="O59" s="76">
        <f t="shared" si="15"/>
        <v>0</v>
      </c>
      <c r="P59" s="76">
        <f t="shared" si="15"/>
        <v>0</v>
      </c>
      <c r="Q59" s="76">
        <f t="shared" si="15"/>
        <v>0</v>
      </c>
      <c r="R59" s="76">
        <f t="shared" si="15"/>
        <v>0</v>
      </c>
      <c r="S59" s="76">
        <f t="shared" si="15"/>
        <v>0</v>
      </c>
      <c r="T59" s="76">
        <f t="shared" si="15"/>
        <v>0</v>
      </c>
      <c r="U59" s="76">
        <f t="shared" si="15"/>
        <v>0</v>
      </c>
      <c r="V59" s="76">
        <f t="shared" si="15"/>
        <v>0</v>
      </c>
      <c r="W59" s="76">
        <f t="shared" si="15"/>
        <v>0</v>
      </c>
    </row>
    <row r="60" spans="1:23" ht="27.75" customHeight="1" x14ac:dyDescent="0.2">
      <c r="A60" s="315" t="s">
        <v>483</v>
      </c>
      <c r="B60" s="315"/>
      <c r="C60" s="315"/>
      <c r="D60" s="315"/>
      <c r="E60" s="315"/>
      <c r="F60" s="315"/>
      <c r="G60" s="9">
        <v>51</v>
      </c>
      <c r="H60" s="76">
        <f>H39+H59</f>
        <v>0</v>
      </c>
      <c r="I60" s="76">
        <f t="shared" ref="I60:W60" si="16">I39+I59</f>
        <v>0</v>
      </c>
      <c r="J60" s="76">
        <f t="shared" si="16"/>
        <v>0</v>
      </c>
      <c r="K60" s="76">
        <f t="shared" si="16"/>
        <v>0</v>
      </c>
      <c r="L60" s="76">
        <f t="shared" si="16"/>
        <v>0</v>
      </c>
      <c r="M60" s="76">
        <f t="shared" si="16"/>
        <v>0</v>
      </c>
      <c r="N60" s="76">
        <f t="shared" si="16"/>
        <v>0</v>
      </c>
      <c r="O60" s="76">
        <f t="shared" si="16"/>
        <v>0</v>
      </c>
      <c r="P60" s="76">
        <f t="shared" si="16"/>
        <v>0</v>
      </c>
      <c r="Q60" s="76">
        <f t="shared" si="16"/>
        <v>0</v>
      </c>
      <c r="R60" s="76">
        <f t="shared" si="16"/>
        <v>0</v>
      </c>
      <c r="S60" s="76">
        <f t="shared" si="16"/>
        <v>0</v>
      </c>
      <c r="T60" s="76">
        <f t="shared" si="16"/>
        <v>5800748.9199999571</v>
      </c>
      <c r="U60" s="76">
        <f t="shared" si="16"/>
        <v>5800748.9199999571</v>
      </c>
      <c r="V60" s="76">
        <f t="shared" si="16"/>
        <v>0</v>
      </c>
      <c r="W60" s="76">
        <f t="shared" si="16"/>
        <v>5800748.9199999571</v>
      </c>
    </row>
    <row r="61" spans="1:23" ht="29.25" customHeight="1" x14ac:dyDescent="0.2">
      <c r="A61" s="316" t="s">
        <v>484</v>
      </c>
      <c r="B61" s="316"/>
      <c r="C61" s="316"/>
      <c r="D61" s="316"/>
      <c r="E61" s="316"/>
      <c r="F61" s="316"/>
      <c r="G61" s="10">
        <v>52</v>
      </c>
      <c r="H61" s="77">
        <f>SUM(H49:H56)</f>
        <v>0</v>
      </c>
      <c r="I61" s="77">
        <f t="shared" ref="I61:W61" si="17">SUM(I49:I56)</f>
        <v>-2094310</v>
      </c>
      <c r="J61" s="77">
        <f t="shared" si="17"/>
        <v>0</v>
      </c>
      <c r="K61" s="77">
        <f t="shared" si="17"/>
        <v>0</v>
      </c>
      <c r="L61" s="77">
        <f t="shared" si="17"/>
        <v>0</v>
      </c>
      <c r="M61" s="77">
        <f t="shared" si="17"/>
        <v>0</v>
      </c>
      <c r="N61" s="77">
        <f t="shared" si="17"/>
        <v>0</v>
      </c>
      <c r="O61" s="77">
        <f t="shared" si="17"/>
        <v>0</v>
      </c>
      <c r="P61" s="77">
        <f t="shared" si="17"/>
        <v>0</v>
      </c>
      <c r="Q61" s="77">
        <f t="shared" si="17"/>
        <v>0</v>
      </c>
      <c r="R61" s="77">
        <f t="shared" si="17"/>
        <v>0</v>
      </c>
      <c r="S61" s="77">
        <f t="shared" si="17"/>
        <v>-233022920</v>
      </c>
      <c r="T61" s="77">
        <f t="shared" si="17"/>
        <v>233022920</v>
      </c>
      <c r="U61" s="77">
        <f t="shared" si="17"/>
        <v>-2094310</v>
      </c>
      <c r="V61" s="77">
        <f t="shared" si="17"/>
        <v>0</v>
      </c>
      <c r="W61" s="77">
        <f t="shared" si="17"/>
        <v>-2094310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0"/>
  <sheetViews>
    <sheetView zoomScaleNormal="100" workbookViewId="0">
      <selection activeCell="L21" sqref="L21"/>
    </sheetView>
  </sheetViews>
  <sheetFormatPr defaultRowHeight="12.75" x14ac:dyDescent="0.2"/>
  <sheetData>
    <row r="1" spans="1:10" x14ac:dyDescent="0.2">
      <c r="A1" s="318" t="s">
        <v>506</v>
      </c>
      <c r="B1" s="318"/>
      <c r="C1" s="318"/>
      <c r="D1" s="318"/>
      <c r="E1" s="318"/>
      <c r="F1" s="318"/>
      <c r="G1" s="318"/>
      <c r="H1" s="318"/>
      <c r="I1" s="318"/>
      <c r="J1" s="318"/>
    </row>
    <row r="2" spans="1:10" x14ac:dyDescent="0.2">
      <c r="A2" s="318"/>
      <c r="B2" s="318"/>
      <c r="C2" s="318"/>
      <c r="D2" s="318"/>
      <c r="E2" s="318"/>
      <c r="F2" s="318"/>
      <c r="G2" s="318"/>
      <c r="H2" s="318"/>
      <c r="I2" s="318"/>
      <c r="J2" s="318"/>
    </row>
    <row r="3" spans="1:10" x14ac:dyDescent="0.2">
      <c r="A3" s="318"/>
      <c r="B3" s="318"/>
      <c r="C3" s="318"/>
      <c r="D3" s="318"/>
      <c r="E3" s="318"/>
      <c r="F3" s="318"/>
      <c r="G3" s="318"/>
      <c r="H3" s="318"/>
      <c r="I3" s="318"/>
      <c r="J3" s="318"/>
    </row>
    <row r="4" spans="1:10" x14ac:dyDescent="0.2">
      <c r="A4" s="318"/>
      <c r="B4" s="318"/>
      <c r="C4" s="318"/>
      <c r="D4" s="318"/>
      <c r="E4" s="318"/>
      <c r="F4" s="318"/>
      <c r="G4" s="318"/>
      <c r="H4" s="318"/>
      <c r="I4" s="318"/>
      <c r="J4" s="318"/>
    </row>
    <row r="5" spans="1:10" x14ac:dyDescent="0.2">
      <c r="A5" s="318"/>
      <c r="B5" s="318"/>
      <c r="C5" s="318"/>
      <c r="D5" s="318"/>
      <c r="E5" s="318"/>
      <c r="F5" s="318"/>
      <c r="G5" s="318"/>
      <c r="H5" s="318"/>
      <c r="I5" s="318"/>
      <c r="J5" s="318"/>
    </row>
    <row r="6" spans="1:10" x14ac:dyDescent="0.2">
      <c r="A6" s="318"/>
      <c r="B6" s="318"/>
      <c r="C6" s="318"/>
      <c r="D6" s="318"/>
      <c r="E6" s="318"/>
      <c r="F6" s="318"/>
      <c r="G6" s="318"/>
      <c r="H6" s="318"/>
      <c r="I6" s="318"/>
      <c r="J6" s="318"/>
    </row>
    <row r="7" spans="1:10" x14ac:dyDescent="0.2">
      <c r="A7" s="318"/>
      <c r="B7" s="318"/>
      <c r="C7" s="318"/>
      <c r="D7" s="318"/>
      <c r="E7" s="318"/>
      <c r="F7" s="318"/>
      <c r="G7" s="318"/>
      <c r="H7" s="318"/>
      <c r="I7" s="318"/>
      <c r="J7" s="318"/>
    </row>
    <row r="8" spans="1:10" x14ac:dyDescent="0.2">
      <c r="A8" s="318"/>
      <c r="B8" s="318"/>
      <c r="C8" s="318"/>
      <c r="D8" s="318"/>
      <c r="E8" s="318"/>
      <c r="F8" s="318"/>
      <c r="G8" s="318"/>
      <c r="H8" s="318"/>
      <c r="I8" s="318"/>
      <c r="J8" s="318"/>
    </row>
    <row r="9" spans="1:10" x14ac:dyDescent="0.2">
      <c r="A9" s="318"/>
      <c r="B9" s="318"/>
      <c r="C9" s="318"/>
      <c r="D9" s="318"/>
      <c r="E9" s="318"/>
      <c r="F9" s="318"/>
      <c r="G9" s="318"/>
      <c r="H9" s="318"/>
      <c r="I9" s="318"/>
      <c r="J9" s="318"/>
    </row>
    <row r="10" spans="1:10" x14ac:dyDescent="0.2">
      <c r="A10" s="318"/>
      <c r="B10" s="318"/>
      <c r="C10" s="318"/>
      <c r="D10" s="318"/>
      <c r="E10" s="318"/>
      <c r="F10" s="318"/>
      <c r="G10" s="318"/>
      <c r="H10" s="318"/>
      <c r="I10" s="318"/>
      <c r="J10" s="318"/>
    </row>
    <row r="11" spans="1:10" x14ac:dyDescent="0.2">
      <c r="A11" s="318"/>
      <c r="B11" s="318"/>
      <c r="C11" s="318"/>
      <c r="D11" s="318"/>
      <c r="E11" s="318"/>
      <c r="F11" s="318"/>
      <c r="G11" s="318"/>
      <c r="H11" s="318"/>
      <c r="I11" s="318"/>
      <c r="J11" s="318"/>
    </row>
    <row r="12" spans="1:10" x14ac:dyDescent="0.2">
      <c r="A12" s="318"/>
      <c r="B12" s="318"/>
      <c r="C12" s="318"/>
      <c r="D12" s="318"/>
      <c r="E12" s="318"/>
      <c r="F12" s="318"/>
      <c r="G12" s="318"/>
      <c r="H12" s="318"/>
      <c r="I12" s="318"/>
      <c r="J12" s="318"/>
    </row>
    <row r="13" spans="1:10" x14ac:dyDescent="0.2">
      <c r="A13" s="318"/>
      <c r="B13" s="318"/>
      <c r="C13" s="318"/>
      <c r="D13" s="318"/>
      <c r="E13" s="318"/>
      <c r="F13" s="318"/>
      <c r="G13" s="318"/>
      <c r="H13" s="318"/>
      <c r="I13" s="318"/>
      <c r="J13" s="318"/>
    </row>
    <row r="14" spans="1:10" x14ac:dyDescent="0.2">
      <c r="A14" s="318"/>
      <c r="B14" s="318"/>
      <c r="C14" s="318"/>
      <c r="D14" s="318"/>
      <c r="E14" s="318"/>
      <c r="F14" s="318"/>
      <c r="G14" s="318"/>
      <c r="H14" s="318"/>
      <c r="I14" s="318"/>
      <c r="J14" s="318"/>
    </row>
    <row r="15" spans="1:10" x14ac:dyDescent="0.2">
      <c r="A15" s="318"/>
      <c r="B15" s="318"/>
      <c r="C15" s="318"/>
      <c r="D15" s="318"/>
      <c r="E15" s="318"/>
      <c r="F15" s="318"/>
      <c r="G15" s="318"/>
      <c r="H15" s="318"/>
      <c r="I15" s="318"/>
      <c r="J15" s="318"/>
    </row>
    <row r="16" spans="1:10" x14ac:dyDescent="0.2">
      <c r="A16" s="318"/>
      <c r="B16" s="318"/>
      <c r="C16" s="318"/>
      <c r="D16" s="318"/>
      <c r="E16" s="318"/>
      <c r="F16" s="318"/>
      <c r="G16" s="318"/>
      <c r="H16" s="318"/>
      <c r="I16" s="318"/>
      <c r="J16" s="318"/>
    </row>
    <row r="17" spans="1:10" x14ac:dyDescent="0.2">
      <c r="A17" s="318"/>
      <c r="B17" s="318"/>
      <c r="C17" s="318"/>
      <c r="D17" s="318"/>
      <c r="E17" s="318"/>
      <c r="F17" s="318"/>
      <c r="G17" s="318"/>
      <c r="H17" s="318"/>
      <c r="I17" s="318"/>
      <c r="J17" s="318"/>
    </row>
    <row r="18" spans="1:10" x14ac:dyDescent="0.2">
      <c r="A18" s="318"/>
      <c r="B18" s="318"/>
      <c r="C18" s="318"/>
      <c r="D18" s="318"/>
      <c r="E18" s="318"/>
      <c r="F18" s="318"/>
      <c r="G18" s="318"/>
      <c r="H18" s="318"/>
      <c r="I18" s="318"/>
      <c r="J18" s="318"/>
    </row>
    <row r="19" spans="1:10" x14ac:dyDescent="0.2">
      <c r="A19" s="318"/>
      <c r="B19" s="318"/>
      <c r="C19" s="318"/>
      <c r="D19" s="318"/>
      <c r="E19" s="318"/>
      <c r="F19" s="318"/>
      <c r="G19" s="318"/>
      <c r="H19" s="318"/>
      <c r="I19" s="318"/>
      <c r="J19" s="318"/>
    </row>
    <row r="20" spans="1:10" x14ac:dyDescent="0.2">
      <c r="A20" s="318"/>
      <c r="B20" s="318"/>
      <c r="C20" s="318"/>
      <c r="D20" s="318"/>
      <c r="E20" s="318"/>
      <c r="F20" s="318"/>
      <c r="G20" s="318"/>
      <c r="H20" s="318"/>
      <c r="I20" s="318"/>
      <c r="J20" s="318"/>
    </row>
    <row r="21" spans="1:10" x14ac:dyDescent="0.2">
      <c r="A21" s="318"/>
      <c r="B21" s="318"/>
      <c r="C21" s="318"/>
      <c r="D21" s="318"/>
      <c r="E21" s="318"/>
      <c r="F21" s="318"/>
      <c r="G21" s="318"/>
      <c r="H21" s="318"/>
      <c r="I21" s="318"/>
      <c r="J21" s="318"/>
    </row>
    <row r="22" spans="1:10" x14ac:dyDescent="0.2">
      <c r="A22" s="318"/>
      <c r="B22" s="318"/>
      <c r="C22" s="318"/>
      <c r="D22" s="318"/>
      <c r="E22" s="318"/>
      <c r="F22" s="318"/>
      <c r="G22" s="318"/>
      <c r="H22" s="318"/>
      <c r="I22" s="318"/>
      <c r="J22" s="318"/>
    </row>
    <row r="23" spans="1:10" x14ac:dyDescent="0.2">
      <c r="A23" s="318"/>
      <c r="B23" s="318"/>
      <c r="C23" s="318"/>
      <c r="D23" s="318"/>
      <c r="E23" s="318"/>
      <c r="F23" s="318"/>
      <c r="G23" s="318"/>
      <c r="H23" s="318"/>
      <c r="I23" s="318"/>
      <c r="J23" s="318"/>
    </row>
    <row r="24" spans="1:10" x14ac:dyDescent="0.2">
      <c r="A24" s="318"/>
      <c r="B24" s="318"/>
      <c r="C24" s="318"/>
      <c r="D24" s="318"/>
      <c r="E24" s="318"/>
      <c r="F24" s="318"/>
      <c r="G24" s="318"/>
      <c r="H24" s="318"/>
      <c r="I24" s="318"/>
      <c r="J24" s="318"/>
    </row>
    <row r="25" spans="1:10" x14ac:dyDescent="0.2">
      <c r="A25" s="318"/>
      <c r="B25" s="318"/>
      <c r="C25" s="318"/>
      <c r="D25" s="318"/>
      <c r="E25" s="318"/>
      <c r="F25" s="318"/>
      <c r="G25" s="318"/>
      <c r="H25" s="318"/>
      <c r="I25" s="318"/>
      <c r="J25" s="318"/>
    </row>
    <row r="26" spans="1:10" x14ac:dyDescent="0.2">
      <c r="A26" s="318"/>
      <c r="B26" s="318"/>
      <c r="C26" s="318"/>
      <c r="D26" s="318"/>
      <c r="E26" s="318"/>
      <c r="F26" s="318"/>
      <c r="G26" s="318"/>
      <c r="H26" s="318"/>
      <c r="I26" s="318"/>
      <c r="J26" s="318"/>
    </row>
    <row r="27" spans="1:10" x14ac:dyDescent="0.2">
      <c r="A27" s="318"/>
      <c r="B27" s="318"/>
      <c r="C27" s="318"/>
      <c r="D27" s="318"/>
      <c r="E27" s="318"/>
      <c r="F27" s="318"/>
      <c r="G27" s="318"/>
      <c r="H27" s="318"/>
      <c r="I27" s="318"/>
      <c r="J27" s="318"/>
    </row>
    <row r="28" spans="1:10" x14ac:dyDescent="0.2">
      <c r="A28" s="318"/>
      <c r="B28" s="318"/>
      <c r="C28" s="318"/>
      <c r="D28" s="318"/>
      <c r="E28" s="318"/>
      <c r="F28" s="318"/>
      <c r="G28" s="318"/>
      <c r="H28" s="318"/>
      <c r="I28" s="318"/>
      <c r="J28" s="318"/>
    </row>
    <row r="29" spans="1:10" x14ac:dyDescent="0.2">
      <c r="A29" s="318"/>
      <c r="B29" s="318"/>
      <c r="C29" s="318"/>
      <c r="D29" s="318"/>
      <c r="E29" s="318"/>
      <c r="F29" s="318"/>
      <c r="G29" s="318"/>
      <c r="H29" s="318"/>
      <c r="I29" s="318"/>
      <c r="J29" s="318"/>
    </row>
    <row r="30" spans="1:10" x14ac:dyDescent="0.2">
      <c r="A30" s="318"/>
      <c r="B30" s="318"/>
      <c r="C30" s="318"/>
      <c r="D30" s="318"/>
      <c r="E30" s="318"/>
      <c r="F30" s="318"/>
      <c r="G30" s="318"/>
      <c r="H30" s="318"/>
      <c r="I30" s="318"/>
      <c r="J30" s="318"/>
    </row>
    <row r="31" spans="1:10" x14ac:dyDescent="0.2">
      <c r="A31" s="318"/>
      <c r="B31" s="318"/>
      <c r="C31" s="318"/>
      <c r="D31" s="318"/>
      <c r="E31" s="318"/>
      <c r="F31" s="318"/>
      <c r="G31" s="318"/>
      <c r="H31" s="318"/>
      <c r="I31" s="318"/>
      <c r="J31" s="318"/>
    </row>
    <row r="32" spans="1:10" x14ac:dyDescent="0.2">
      <c r="A32" s="318"/>
      <c r="B32" s="318"/>
      <c r="C32" s="318"/>
      <c r="D32" s="318"/>
      <c r="E32" s="318"/>
      <c r="F32" s="318"/>
      <c r="G32" s="318"/>
      <c r="H32" s="318"/>
      <c r="I32" s="318"/>
      <c r="J32" s="318"/>
    </row>
    <row r="33" spans="1:10" x14ac:dyDescent="0.2">
      <c r="A33" s="318"/>
      <c r="B33" s="318"/>
      <c r="C33" s="318"/>
      <c r="D33" s="318"/>
      <c r="E33" s="318"/>
      <c r="F33" s="318"/>
      <c r="G33" s="318"/>
      <c r="H33" s="318"/>
      <c r="I33" s="318"/>
      <c r="J33" s="318"/>
    </row>
    <row r="34" spans="1:10" x14ac:dyDescent="0.2">
      <c r="A34" s="318"/>
      <c r="B34" s="318"/>
      <c r="C34" s="318"/>
      <c r="D34" s="318"/>
      <c r="E34" s="318"/>
      <c r="F34" s="318"/>
      <c r="G34" s="318"/>
      <c r="H34" s="318"/>
      <c r="I34" s="318"/>
      <c r="J34" s="318"/>
    </row>
    <row r="35" spans="1:10" x14ac:dyDescent="0.2">
      <c r="A35" s="318"/>
      <c r="B35" s="318"/>
      <c r="C35" s="318"/>
      <c r="D35" s="318"/>
      <c r="E35" s="318"/>
      <c r="F35" s="318"/>
      <c r="G35" s="318"/>
      <c r="H35" s="318"/>
      <c r="I35" s="318"/>
      <c r="J35" s="318"/>
    </row>
    <row r="36" spans="1:10" x14ac:dyDescent="0.2">
      <c r="A36" s="318"/>
      <c r="B36" s="318"/>
      <c r="C36" s="318"/>
      <c r="D36" s="318"/>
      <c r="E36" s="318"/>
      <c r="F36" s="318"/>
      <c r="G36" s="318"/>
      <c r="H36" s="318"/>
      <c r="I36" s="318"/>
      <c r="J36" s="318"/>
    </row>
    <row r="37" spans="1:10" x14ac:dyDescent="0.2">
      <c r="A37" s="318"/>
      <c r="B37" s="318"/>
      <c r="C37" s="318"/>
      <c r="D37" s="318"/>
      <c r="E37" s="318"/>
      <c r="F37" s="318"/>
      <c r="G37" s="318"/>
      <c r="H37" s="318"/>
      <c r="I37" s="318"/>
      <c r="J37" s="318"/>
    </row>
    <row r="38" spans="1:10" x14ac:dyDescent="0.2">
      <c r="A38" s="318"/>
      <c r="B38" s="318"/>
      <c r="C38" s="318"/>
      <c r="D38" s="318"/>
      <c r="E38" s="318"/>
      <c r="F38" s="318"/>
      <c r="G38" s="318"/>
      <c r="H38" s="318"/>
      <c r="I38" s="318"/>
      <c r="J38" s="318"/>
    </row>
    <row r="39" spans="1:10" x14ac:dyDescent="0.2">
      <c r="A39" s="318"/>
      <c r="B39" s="318"/>
      <c r="C39" s="318"/>
      <c r="D39" s="318"/>
      <c r="E39" s="318"/>
      <c r="F39" s="318"/>
      <c r="G39" s="318"/>
      <c r="H39" s="318"/>
      <c r="I39" s="318"/>
      <c r="J39" s="318"/>
    </row>
    <row r="40" spans="1:10" x14ac:dyDescent="0.2">
      <c r="A40" s="318"/>
      <c r="B40" s="318"/>
      <c r="C40" s="318"/>
      <c r="D40" s="318"/>
      <c r="E40" s="318"/>
      <c r="F40" s="318"/>
      <c r="G40" s="318"/>
      <c r="H40" s="318"/>
      <c r="I40" s="318"/>
      <c r="J40" s="318"/>
    </row>
    <row r="41" spans="1:10" x14ac:dyDescent="0.2">
      <c r="A41" s="318"/>
      <c r="B41" s="318"/>
      <c r="C41" s="318"/>
      <c r="D41" s="318"/>
      <c r="E41" s="318"/>
      <c r="F41" s="318"/>
      <c r="G41" s="318"/>
      <c r="H41" s="318"/>
      <c r="I41" s="318"/>
      <c r="J41" s="318"/>
    </row>
    <row r="42" spans="1:10" x14ac:dyDescent="0.2">
      <c r="A42" s="318"/>
      <c r="B42" s="318"/>
      <c r="C42" s="318"/>
      <c r="D42" s="318"/>
      <c r="E42" s="318"/>
      <c r="F42" s="318"/>
      <c r="G42" s="318"/>
      <c r="H42" s="318"/>
      <c r="I42" s="318"/>
      <c r="J42" s="318"/>
    </row>
    <row r="43" spans="1:10" x14ac:dyDescent="0.2">
      <c r="A43" s="318"/>
      <c r="B43" s="318"/>
      <c r="C43" s="318"/>
      <c r="D43" s="318"/>
      <c r="E43" s="318"/>
      <c r="F43" s="318"/>
      <c r="G43" s="318"/>
      <c r="H43" s="318"/>
      <c r="I43" s="318"/>
      <c r="J43" s="318"/>
    </row>
    <row r="44" spans="1:10" x14ac:dyDescent="0.2">
      <c r="A44" s="318"/>
      <c r="B44" s="318"/>
      <c r="C44" s="318"/>
      <c r="D44" s="318"/>
      <c r="E44" s="318"/>
      <c r="F44" s="318"/>
      <c r="G44" s="318"/>
      <c r="H44" s="318"/>
      <c r="I44" s="318"/>
      <c r="J44" s="318"/>
    </row>
    <row r="45" spans="1:10" x14ac:dyDescent="0.2">
      <c r="A45" s="318"/>
      <c r="B45" s="318"/>
      <c r="C45" s="318"/>
      <c r="D45" s="318"/>
      <c r="E45" s="318"/>
      <c r="F45" s="318"/>
      <c r="G45" s="318"/>
      <c r="H45" s="318"/>
      <c r="I45" s="318"/>
      <c r="J45" s="318"/>
    </row>
    <row r="46" spans="1:10" x14ac:dyDescent="0.2">
      <c r="A46" s="318"/>
      <c r="B46" s="318"/>
      <c r="C46" s="318"/>
      <c r="D46" s="318"/>
      <c r="E46" s="318"/>
      <c r="F46" s="318"/>
      <c r="G46" s="318"/>
      <c r="H46" s="318"/>
      <c r="I46" s="318"/>
      <c r="J46" s="318"/>
    </row>
    <row r="47" spans="1:10" x14ac:dyDescent="0.2">
      <c r="A47" s="318"/>
      <c r="B47" s="318"/>
      <c r="C47" s="318"/>
      <c r="D47" s="318"/>
      <c r="E47" s="318"/>
      <c r="F47" s="318"/>
      <c r="G47" s="318"/>
      <c r="H47" s="318"/>
      <c r="I47" s="318"/>
      <c r="J47" s="318"/>
    </row>
    <row r="48" spans="1:10" x14ac:dyDescent="0.2">
      <c r="A48" s="318"/>
      <c r="B48" s="318"/>
      <c r="C48" s="318"/>
      <c r="D48" s="318"/>
      <c r="E48" s="318"/>
      <c r="F48" s="318"/>
      <c r="G48" s="318"/>
      <c r="H48" s="318"/>
      <c r="I48" s="318"/>
      <c r="J48" s="318"/>
    </row>
    <row r="49" spans="1:10" x14ac:dyDescent="0.2">
      <c r="A49" s="318"/>
      <c r="B49" s="318"/>
      <c r="C49" s="318"/>
      <c r="D49" s="318"/>
      <c r="E49" s="318"/>
      <c r="F49" s="318"/>
      <c r="G49" s="318"/>
      <c r="H49" s="318"/>
      <c r="I49" s="318"/>
      <c r="J49" s="318"/>
    </row>
    <row r="50" spans="1:10" x14ac:dyDescent="0.2">
      <c r="A50" s="318"/>
      <c r="B50" s="318"/>
      <c r="C50" s="318"/>
      <c r="D50" s="318"/>
      <c r="E50" s="318"/>
      <c r="F50" s="318"/>
      <c r="G50" s="318"/>
      <c r="H50" s="318"/>
      <c r="I50" s="318"/>
      <c r="J50" s="318"/>
    </row>
    <row r="51" spans="1:10" x14ac:dyDescent="0.2">
      <c r="A51" s="318"/>
      <c r="B51" s="318"/>
      <c r="C51" s="318"/>
      <c r="D51" s="318"/>
      <c r="E51" s="318"/>
      <c r="F51" s="318"/>
      <c r="G51" s="318"/>
      <c r="H51" s="318"/>
      <c r="I51" s="318"/>
      <c r="J51" s="318"/>
    </row>
    <row r="52" spans="1:10" x14ac:dyDescent="0.2">
      <c r="A52" s="318"/>
      <c r="B52" s="318"/>
      <c r="C52" s="318"/>
      <c r="D52" s="318"/>
      <c r="E52" s="318"/>
      <c r="F52" s="318"/>
      <c r="G52" s="318"/>
      <c r="H52" s="318"/>
      <c r="I52" s="318"/>
      <c r="J52" s="318"/>
    </row>
    <row r="53" spans="1:10" x14ac:dyDescent="0.2">
      <c r="A53" s="318"/>
      <c r="B53" s="318"/>
      <c r="C53" s="318"/>
      <c r="D53" s="318"/>
      <c r="E53" s="318"/>
      <c r="F53" s="318"/>
      <c r="G53" s="318"/>
      <c r="H53" s="318"/>
      <c r="I53" s="318"/>
      <c r="J53" s="318"/>
    </row>
    <row r="54" spans="1:10" x14ac:dyDescent="0.2">
      <c r="A54" s="318"/>
      <c r="B54" s="318"/>
      <c r="C54" s="318"/>
      <c r="D54" s="318"/>
      <c r="E54" s="318"/>
      <c r="F54" s="318"/>
      <c r="G54" s="318"/>
      <c r="H54" s="318"/>
      <c r="I54" s="318"/>
      <c r="J54" s="318"/>
    </row>
    <row r="55" spans="1:10" x14ac:dyDescent="0.2">
      <c r="A55" s="318"/>
      <c r="B55" s="318"/>
      <c r="C55" s="318"/>
      <c r="D55" s="318"/>
      <c r="E55" s="318"/>
      <c r="F55" s="318"/>
      <c r="G55" s="318"/>
      <c r="H55" s="318"/>
      <c r="I55" s="318"/>
      <c r="J55" s="318"/>
    </row>
    <row r="56" spans="1:10" x14ac:dyDescent="0.2">
      <c r="A56" s="318"/>
      <c r="B56" s="318"/>
      <c r="C56" s="318"/>
      <c r="D56" s="318"/>
      <c r="E56" s="318"/>
      <c r="F56" s="318"/>
      <c r="G56" s="318"/>
      <c r="H56" s="318"/>
      <c r="I56" s="318"/>
      <c r="J56" s="318"/>
    </row>
    <row r="57" spans="1:10" x14ac:dyDescent="0.2">
      <c r="A57" s="318"/>
      <c r="B57" s="318"/>
      <c r="C57" s="318"/>
      <c r="D57" s="318"/>
      <c r="E57" s="318"/>
      <c r="F57" s="318"/>
      <c r="G57" s="318"/>
      <c r="H57" s="318"/>
      <c r="I57" s="318"/>
      <c r="J57" s="318"/>
    </row>
    <row r="58" spans="1:10" x14ac:dyDescent="0.2">
      <c r="A58" s="318"/>
      <c r="B58" s="318"/>
      <c r="C58" s="318"/>
      <c r="D58" s="318"/>
      <c r="E58" s="318"/>
      <c r="F58" s="318"/>
      <c r="G58" s="318"/>
      <c r="H58" s="318"/>
      <c r="I58" s="318"/>
      <c r="J58" s="318"/>
    </row>
    <row r="59" spans="1:10" x14ac:dyDescent="0.2">
      <c r="A59" s="318"/>
      <c r="B59" s="318"/>
      <c r="C59" s="318"/>
      <c r="D59" s="318"/>
      <c r="E59" s="318"/>
      <c r="F59" s="318"/>
      <c r="G59" s="318"/>
      <c r="H59" s="318"/>
      <c r="I59" s="318"/>
      <c r="J59" s="318"/>
    </row>
    <row r="60" spans="1:10" x14ac:dyDescent="0.2">
      <c r="A60" s="318"/>
      <c r="B60" s="318"/>
      <c r="C60" s="318"/>
      <c r="D60" s="318"/>
      <c r="E60" s="318"/>
      <c r="F60" s="318"/>
      <c r="G60" s="318"/>
      <c r="H60" s="318"/>
      <c r="I60" s="318"/>
      <c r="J60" s="318"/>
    </row>
    <row r="61" spans="1:10" x14ac:dyDescent="0.2">
      <c r="A61" s="318"/>
      <c r="B61" s="318"/>
      <c r="C61" s="318"/>
      <c r="D61" s="318"/>
      <c r="E61" s="318"/>
      <c r="F61" s="318"/>
      <c r="G61" s="318"/>
      <c r="H61" s="318"/>
      <c r="I61" s="318"/>
      <c r="J61" s="318"/>
    </row>
    <row r="62" spans="1:10" x14ac:dyDescent="0.2">
      <c r="A62" s="318"/>
      <c r="B62" s="318"/>
      <c r="C62" s="318"/>
      <c r="D62" s="318"/>
      <c r="E62" s="318"/>
      <c r="F62" s="318"/>
      <c r="G62" s="318"/>
      <c r="H62" s="318"/>
      <c r="I62" s="318"/>
      <c r="J62" s="318"/>
    </row>
    <row r="63" spans="1:10" x14ac:dyDescent="0.2">
      <c r="A63" s="318"/>
      <c r="B63" s="318"/>
      <c r="C63" s="318"/>
      <c r="D63" s="318"/>
      <c r="E63" s="318"/>
      <c r="F63" s="318"/>
      <c r="G63" s="318"/>
      <c r="H63" s="318"/>
      <c r="I63" s="318"/>
      <c r="J63" s="318"/>
    </row>
    <row r="64" spans="1:10" x14ac:dyDescent="0.2">
      <c r="A64" s="318"/>
      <c r="B64" s="318"/>
      <c r="C64" s="318"/>
      <c r="D64" s="318"/>
      <c r="E64" s="318"/>
      <c r="F64" s="318"/>
      <c r="G64" s="318"/>
      <c r="H64" s="318"/>
      <c r="I64" s="318"/>
      <c r="J64" s="318"/>
    </row>
    <row r="65" spans="1:10" x14ac:dyDescent="0.2">
      <c r="A65" s="318"/>
      <c r="B65" s="318"/>
      <c r="C65" s="318"/>
      <c r="D65" s="318"/>
      <c r="E65" s="318"/>
      <c r="F65" s="318"/>
      <c r="G65" s="318"/>
      <c r="H65" s="318"/>
      <c r="I65" s="318"/>
      <c r="J65" s="318"/>
    </row>
    <row r="66" spans="1:10" x14ac:dyDescent="0.2">
      <c r="A66" s="318"/>
      <c r="B66" s="318"/>
      <c r="C66" s="318"/>
      <c r="D66" s="318"/>
      <c r="E66" s="318"/>
      <c r="F66" s="318"/>
      <c r="G66" s="318"/>
      <c r="H66" s="318"/>
      <c r="I66" s="318"/>
      <c r="J66" s="318"/>
    </row>
    <row r="67" spans="1:10" x14ac:dyDescent="0.2">
      <c r="A67" s="318"/>
      <c r="B67" s="318"/>
      <c r="C67" s="318"/>
      <c r="D67" s="318"/>
      <c r="E67" s="318"/>
      <c r="F67" s="318"/>
      <c r="G67" s="318"/>
      <c r="H67" s="318"/>
      <c r="I67" s="318"/>
      <c r="J67" s="318"/>
    </row>
    <row r="68" spans="1:10" x14ac:dyDescent="0.2">
      <c r="A68" s="318"/>
      <c r="B68" s="318"/>
      <c r="C68" s="318"/>
      <c r="D68" s="318"/>
      <c r="E68" s="318"/>
      <c r="F68" s="318"/>
      <c r="G68" s="318"/>
      <c r="H68" s="318"/>
      <c r="I68" s="318"/>
      <c r="J68" s="318"/>
    </row>
    <row r="69" spans="1:10" x14ac:dyDescent="0.2">
      <c r="A69" s="318"/>
      <c r="B69" s="318"/>
      <c r="C69" s="318"/>
      <c r="D69" s="318"/>
      <c r="E69" s="318"/>
      <c r="F69" s="318"/>
      <c r="G69" s="318"/>
      <c r="H69" s="318"/>
      <c r="I69" s="318"/>
      <c r="J69" s="318"/>
    </row>
    <row r="70" spans="1:10" x14ac:dyDescent="0.2">
      <c r="A70" s="318"/>
      <c r="B70" s="318"/>
      <c r="C70" s="318"/>
      <c r="D70" s="318"/>
      <c r="E70" s="318"/>
      <c r="F70" s="318"/>
      <c r="G70" s="318"/>
      <c r="H70" s="318"/>
      <c r="I70" s="318"/>
      <c r="J70" s="318"/>
    </row>
    <row r="71" spans="1:10" x14ac:dyDescent="0.2">
      <c r="A71" s="318"/>
      <c r="B71" s="318"/>
      <c r="C71" s="318"/>
      <c r="D71" s="318"/>
      <c r="E71" s="318"/>
      <c r="F71" s="318"/>
      <c r="G71" s="318"/>
      <c r="H71" s="318"/>
      <c r="I71" s="318"/>
      <c r="J71" s="318"/>
    </row>
    <row r="72" spans="1:10" x14ac:dyDescent="0.2">
      <c r="A72" s="318"/>
      <c r="B72" s="318"/>
      <c r="C72" s="318"/>
      <c r="D72" s="318"/>
      <c r="E72" s="318"/>
      <c r="F72" s="318"/>
      <c r="G72" s="318"/>
      <c r="H72" s="318"/>
      <c r="I72" s="318"/>
      <c r="J72" s="318"/>
    </row>
    <row r="73" spans="1:10" x14ac:dyDescent="0.2">
      <c r="A73" s="318"/>
      <c r="B73" s="318"/>
      <c r="C73" s="318"/>
      <c r="D73" s="318"/>
      <c r="E73" s="318"/>
      <c r="F73" s="318"/>
      <c r="G73" s="318"/>
      <c r="H73" s="318"/>
      <c r="I73" s="318"/>
      <c r="J73" s="318"/>
    </row>
    <row r="74" spans="1:10" x14ac:dyDescent="0.2">
      <c r="A74" s="318"/>
      <c r="B74" s="318"/>
      <c r="C74" s="318"/>
      <c r="D74" s="318"/>
      <c r="E74" s="318"/>
      <c r="F74" s="318"/>
      <c r="G74" s="318"/>
      <c r="H74" s="318"/>
      <c r="I74" s="318"/>
      <c r="J74" s="318"/>
    </row>
    <row r="75" spans="1:10" x14ac:dyDescent="0.2">
      <c r="A75" s="318"/>
      <c r="B75" s="318"/>
      <c r="C75" s="318"/>
      <c r="D75" s="318"/>
      <c r="E75" s="318"/>
      <c r="F75" s="318"/>
      <c r="G75" s="318"/>
      <c r="H75" s="318"/>
      <c r="I75" s="318"/>
      <c r="J75" s="318"/>
    </row>
    <row r="76" spans="1:10" x14ac:dyDescent="0.2">
      <c r="A76" s="318"/>
      <c r="B76" s="318"/>
      <c r="C76" s="318"/>
      <c r="D76" s="318"/>
      <c r="E76" s="318"/>
      <c r="F76" s="318"/>
      <c r="G76" s="318"/>
      <c r="H76" s="318"/>
      <c r="I76" s="318"/>
      <c r="J76" s="318"/>
    </row>
    <row r="77" spans="1:10" x14ac:dyDescent="0.2">
      <c r="A77" s="318"/>
      <c r="B77" s="318"/>
      <c r="C77" s="318"/>
      <c r="D77" s="318"/>
      <c r="E77" s="318"/>
      <c r="F77" s="318"/>
      <c r="G77" s="318"/>
      <c r="H77" s="318"/>
      <c r="I77" s="318"/>
      <c r="J77" s="318"/>
    </row>
    <row r="78" spans="1:10" x14ac:dyDescent="0.2">
      <c r="A78" s="318"/>
      <c r="B78" s="318"/>
      <c r="C78" s="318"/>
      <c r="D78" s="318"/>
      <c r="E78" s="318"/>
      <c r="F78" s="318"/>
      <c r="G78" s="318"/>
      <c r="H78" s="318"/>
      <c r="I78" s="318"/>
      <c r="J78" s="318"/>
    </row>
    <row r="79" spans="1:10" x14ac:dyDescent="0.2">
      <c r="A79" s="318"/>
      <c r="B79" s="318"/>
      <c r="C79" s="318"/>
      <c r="D79" s="318"/>
      <c r="E79" s="318"/>
      <c r="F79" s="318"/>
      <c r="G79" s="318"/>
      <c r="H79" s="318"/>
      <c r="I79" s="318"/>
      <c r="J79" s="318"/>
    </row>
    <row r="80" spans="1:10" x14ac:dyDescent="0.2">
      <c r="A80" s="318"/>
      <c r="B80" s="318"/>
      <c r="C80" s="318"/>
      <c r="D80" s="318"/>
      <c r="E80" s="318"/>
      <c r="F80" s="318"/>
      <c r="G80" s="318"/>
      <c r="H80" s="318"/>
      <c r="I80" s="318"/>
      <c r="J80" s="318"/>
    </row>
    <row r="81" spans="1:10" x14ac:dyDescent="0.2">
      <c r="A81" s="318"/>
      <c r="B81" s="318"/>
      <c r="C81" s="318"/>
      <c r="D81" s="318"/>
      <c r="E81" s="318"/>
      <c r="F81" s="318"/>
      <c r="G81" s="318"/>
      <c r="H81" s="318"/>
      <c r="I81" s="318"/>
      <c r="J81" s="318"/>
    </row>
    <row r="82" spans="1:10" x14ac:dyDescent="0.2">
      <c r="A82" s="318"/>
      <c r="B82" s="318"/>
      <c r="C82" s="318"/>
      <c r="D82" s="318"/>
      <c r="E82" s="318"/>
      <c r="F82" s="318"/>
      <c r="G82" s="318"/>
      <c r="H82" s="318"/>
      <c r="I82" s="318"/>
      <c r="J82" s="318"/>
    </row>
    <row r="83" spans="1:10" x14ac:dyDescent="0.2">
      <c r="A83" s="318"/>
      <c r="B83" s="318"/>
      <c r="C83" s="318"/>
      <c r="D83" s="318"/>
      <c r="E83" s="318"/>
      <c r="F83" s="318"/>
      <c r="G83" s="318"/>
      <c r="H83" s="318"/>
      <c r="I83" s="318"/>
      <c r="J83" s="318"/>
    </row>
    <row r="84" spans="1:10" x14ac:dyDescent="0.2">
      <c r="A84" s="318"/>
      <c r="B84" s="318"/>
      <c r="C84" s="318"/>
      <c r="D84" s="318"/>
      <c r="E84" s="318"/>
      <c r="F84" s="318"/>
      <c r="G84" s="318"/>
      <c r="H84" s="318"/>
      <c r="I84" s="318"/>
      <c r="J84" s="318"/>
    </row>
    <row r="85" spans="1:10" x14ac:dyDescent="0.2">
      <c r="A85" s="318"/>
      <c r="B85" s="318"/>
      <c r="C85" s="318"/>
      <c r="D85" s="318"/>
      <c r="E85" s="318"/>
      <c r="F85" s="318"/>
      <c r="G85" s="318"/>
      <c r="H85" s="318"/>
      <c r="I85" s="318"/>
      <c r="J85" s="318"/>
    </row>
    <row r="86" spans="1:10" x14ac:dyDescent="0.2">
      <c r="A86" s="318"/>
      <c r="B86" s="318"/>
      <c r="C86" s="318"/>
      <c r="D86" s="318"/>
      <c r="E86" s="318"/>
      <c r="F86" s="318"/>
      <c r="G86" s="318"/>
      <c r="H86" s="318"/>
      <c r="I86" s="318"/>
      <c r="J86" s="318"/>
    </row>
    <row r="87" spans="1:10" x14ac:dyDescent="0.2">
      <c r="A87" s="318"/>
      <c r="B87" s="318"/>
      <c r="C87" s="318"/>
      <c r="D87" s="318"/>
      <c r="E87" s="318"/>
      <c r="F87" s="318"/>
      <c r="G87" s="318"/>
      <c r="H87" s="318"/>
      <c r="I87" s="318"/>
      <c r="J87" s="318"/>
    </row>
    <row r="88" spans="1:10" x14ac:dyDescent="0.2">
      <c r="A88" s="318"/>
      <c r="B88" s="318"/>
      <c r="C88" s="318"/>
      <c r="D88" s="318"/>
      <c r="E88" s="318"/>
      <c r="F88" s="318"/>
      <c r="G88" s="318"/>
      <c r="H88" s="318"/>
      <c r="I88" s="318"/>
      <c r="J88" s="318"/>
    </row>
    <row r="89" spans="1:10" x14ac:dyDescent="0.2">
      <c r="A89" s="318"/>
      <c r="B89" s="318"/>
      <c r="C89" s="318"/>
      <c r="D89" s="318"/>
      <c r="E89" s="318"/>
      <c r="F89" s="318"/>
      <c r="G89" s="318"/>
      <c r="H89" s="318"/>
      <c r="I89" s="318"/>
      <c r="J89" s="318"/>
    </row>
    <row r="90" spans="1:10" x14ac:dyDescent="0.2">
      <c r="A90" s="318"/>
      <c r="B90" s="318"/>
      <c r="C90" s="318"/>
      <c r="D90" s="318"/>
      <c r="E90" s="318"/>
      <c r="F90" s="318"/>
      <c r="G90" s="318"/>
      <c r="H90" s="318"/>
      <c r="I90" s="318"/>
      <c r="J90" s="318"/>
    </row>
    <row r="91" spans="1:10" x14ac:dyDescent="0.2">
      <c r="A91" s="318"/>
      <c r="B91" s="318"/>
      <c r="C91" s="318"/>
      <c r="D91" s="318"/>
      <c r="E91" s="318"/>
      <c r="F91" s="318"/>
      <c r="G91" s="318"/>
      <c r="H91" s="318"/>
      <c r="I91" s="318"/>
      <c r="J91" s="318"/>
    </row>
    <row r="92" spans="1:10" x14ac:dyDescent="0.2">
      <c r="A92" s="318"/>
      <c r="B92" s="318"/>
      <c r="C92" s="318"/>
      <c r="D92" s="318"/>
      <c r="E92" s="318"/>
      <c r="F92" s="318"/>
      <c r="G92" s="318"/>
      <c r="H92" s="318"/>
      <c r="I92" s="318"/>
      <c r="J92" s="318"/>
    </row>
    <row r="93" spans="1:10" x14ac:dyDescent="0.2">
      <c r="A93" s="318"/>
      <c r="B93" s="318"/>
      <c r="C93" s="318"/>
      <c r="D93" s="318"/>
      <c r="E93" s="318"/>
      <c r="F93" s="318"/>
      <c r="G93" s="318"/>
      <c r="H93" s="318"/>
      <c r="I93" s="318"/>
      <c r="J93" s="318"/>
    </row>
    <row r="94" spans="1:10" x14ac:dyDescent="0.2">
      <c r="A94" s="318"/>
      <c r="B94" s="318"/>
      <c r="C94" s="318"/>
      <c r="D94" s="318"/>
      <c r="E94" s="318"/>
      <c r="F94" s="318"/>
      <c r="G94" s="318"/>
      <c r="H94" s="318"/>
      <c r="I94" s="318"/>
      <c r="J94" s="318"/>
    </row>
    <row r="95" spans="1:10" x14ac:dyDescent="0.2">
      <c r="A95" s="318"/>
      <c r="B95" s="318"/>
      <c r="C95" s="318"/>
      <c r="D95" s="318"/>
      <c r="E95" s="318"/>
      <c r="F95" s="318"/>
      <c r="G95" s="318"/>
      <c r="H95" s="318"/>
      <c r="I95" s="318"/>
      <c r="J95" s="318"/>
    </row>
    <row r="96" spans="1:10" x14ac:dyDescent="0.2">
      <c r="A96" s="318"/>
      <c r="B96" s="318"/>
      <c r="C96" s="318"/>
      <c r="D96" s="318"/>
      <c r="E96" s="318"/>
      <c r="F96" s="318"/>
      <c r="G96" s="318"/>
      <c r="H96" s="318"/>
      <c r="I96" s="318"/>
      <c r="J96" s="318"/>
    </row>
    <row r="97" spans="1:10" x14ac:dyDescent="0.2">
      <c r="A97" s="318"/>
      <c r="B97" s="318"/>
      <c r="C97" s="318"/>
      <c r="D97" s="318"/>
      <c r="E97" s="318"/>
      <c r="F97" s="318"/>
      <c r="G97" s="318"/>
      <c r="H97" s="318"/>
      <c r="I97" s="318"/>
      <c r="J97" s="318"/>
    </row>
    <row r="98" spans="1:10" x14ac:dyDescent="0.2">
      <c r="A98" s="318"/>
      <c r="B98" s="318"/>
      <c r="C98" s="318"/>
      <c r="D98" s="318"/>
      <c r="E98" s="318"/>
      <c r="F98" s="318"/>
      <c r="G98" s="318"/>
      <c r="H98" s="318"/>
      <c r="I98" s="318"/>
      <c r="J98" s="318"/>
    </row>
    <row r="99" spans="1:10" x14ac:dyDescent="0.2">
      <c r="A99" s="318"/>
      <c r="B99" s="318"/>
      <c r="C99" s="318"/>
      <c r="D99" s="318"/>
      <c r="E99" s="318"/>
      <c r="F99" s="318"/>
      <c r="G99" s="318"/>
      <c r="H99" s="318"/>
      <c r="I99" s="318"/>
      <c r="J99" s="318"/>
    </row>
    <row r="100" spans="1:10" x14ac:dyDescent="0.2">
      <c r="A100" s="318"/>
      <c r="B100" s="318"/>
      <c r="C100" s="318"/>
      <c r="D100" s="318"/>
      <c r="E100" s="318"/>
      <c r="F100" s="318"/>
      <c r="G100" s="318"/>
      <c r="H100" s="318"/>
      <c r="I100" s="318"/>
      <c r="J100" s="318"/>
    </row>
    <row r="101" spans="1:10" x14ac:dyDescent="0.2">
      <c r="A101" s="318"/>
      <c r="B101" s="318"/>
      <c r="C101" s="318"/>
      <c r="D101" s="318"/>
      <c r="E101" s="318"/>
      <c r="F101" s="318"/>
      <c r="G101" s="318"/>
      <c r="H101" s="318"/>
      <c r="I101" s="318"/>
      <c r="J101" s="318"/>
    </row>
    <row r="102" spans="1:10" x14ac:dyDescent="0.2">
      <c r="A102" s="318"/>
      <c r="B102" s="318"/>
      <c r="C102" s="318"/>
      <c r="D102" s="318"/>
      <c r="E102" s="318"/>
      <c r="F102" s="318"/>
      <c r="G102" s="318"/>
      <c r="H102" s="318"/>
      <c r="I102" s="318"/>
      <c r="J102" s="318"/>
    </row>
    <row r="103" spans="1:10" x14ac:dyDescent="0.2">
      <c r="A103" s="318"/>
      <c r="B103" s="318"/>
      <c r="C103" s="318"/>
      <c r="D103" s="318"/>
      <c r="E103" s="318"/>
      <c r="F103" s="318"/>
      <c r="G103" s="318"/>
      <c r="H103" s="318"/>
      <c r="I103" s="318"/>
      <c r="J103" s="318"/>
    </row>
    <row r="104" spans="1:10" x14ac:dyDescent="0.2">
      <c r="A104" s="318"/>
      <c r="B104" s="318"/>
      <c r="C104" s="318"/>
      <c r="D104" s="318"/>
      <c r="E104" s="318"/>
      <c r="F104" s="318"/>
      <c r="G104" s="318"/>
      <c r="H104" s="318"/>
      <c r="I104" s="318"/>
      <c r="J104" s="318"/>
    </row>
    <row r="105" spans="1:10" x14ac:dyDescent="0.2">
      <c r="A105" s="318"/>
      <c r="B105" s="318"/>
      <c r="C105" s="318"/>
      <c r="D105" s="318"/>
      <c r="E105" s="318"/>
      <c r="F105" s="318"/>
      <c r="G105" s="318"/>
      <c r="H105" s="318"/>
      <c r="I105" s="318"/>
      <c r="J105" s="318"/>
    </row>
    <row r="106" spans="1:10" x14ac:dyDescent="0.2">
      <c r="A106" s="318"/>
      <c r="B106" s="318"/>
      <c r="C106" s="318"/>
      <c r="D106" s="318"/>
      <c r="E106" s="318"/>
      <c r="F106" s="318"/>
      <c r="G106" s="318"/>
      <c r="H106" s="318"/>
      <c r="I106" s="318"/>
      <c r="J106" s="318"/>
    </row>
    <row r="107" spans="1:10" x14ac:dyDescent="0.2">
      <c r="A107" s="318"/>
      <c r="B107" s="318"/>
      <c r="C107" s="318"/>
      <c r="D107" s="318"/>
      <c r="E107" s="318"/>
      <c r="F107" s="318"/>
      <c r="G107" s="318"/>
      <c r="H107" s="318"/>
      <c r="I107" s="318"/>
      <c r="J107" s="318"/>
    </row>
    <row r="108" spans="1:10" x14ac:dyDescent="0.2">
      <c r="A108" s="318"/>
      <c r="B108" s="318"/>
      <c r="C108" s="318"/>
      <c r="D108" s="318"/>
      <c r="E108" s="318"/>
      <c r="F108" s="318"/>
      <c r="G108" s="318"/>
      <c r="H108" s="318"/>
      <c r="I108" s="318"/>
      <c r="J108" s="318"/>
    </row>
    <row r="109" spans="1:10" x14ac:dyDescent="0.2">
      <c r="A109" s="318"/>
      <c r="B109" s="318"/>
      <c r="C109" s="318"/>
      <c r="D109" s="318"/>
      <c r="E109" s="318"/>
      <c r="F109" s="318"/>
      <c r="G109" s="318"/>
      <c r="H109" s="318"/>
      <c r="I109" s="318"/>
      <c r="J109" s="318"/>
    </row>
    <row r="110" spans="1:10" x14ac:dyDescent="0.2">
      <c r="A110" s="318"/>
      <c r="B110" s="318"/>
      <c r="C110" s="318"/>
      <c r="D110" s="318"/>
      <c r="E110" s="318"/>
      <c r="F110" s="318"/>
      <c r="G110" s="318"/>
      <c r="H110" s="318"/>
      <c r="I110" s="318"/>
      <c r="J110" s="318"/>
    </row>
    <row r="111" spans="1:10" x14ac:dyDescent="0.2">
      <c r="A111" s="318"/>
      <c r="B111" s="318"/>
      <c r="C111" s="318"/>
      <c r="D111" s="318"/>
      <c r="E111" s="318"/>
      <c r="F111" s="318"/>
      <c r="G111" s="318"/>
      <c r="H111" s="318"/>
      <c r="I111" s="318"/>
      <c r="J111" s="318"/>
    </row>
    <row r="112" spans="1:10" x14ac:dyDescent="0.2">
      <c r="A112" s="318"/>
      <c r="B112" s="318"/>
      <c r="C112" s="318"/>
      <c r="D112" s="318"/>
      <c r="E112" s="318"/>
      <c r="F112" s="318"/>
      <c r="G112" s="318"/>
      <c r="H112" s="318"/>
      <c r="I112" s="318"/>
      <c r="J112" s="318"/>
    </row>
    <row r="113" spans="1:10" x14ac:dyDescent="0.2">
      <c r="A113" s="318"/>
      <c r="B113" s="318"/>
      <c r="C113" s="318"/>
      <c r="D113" s="318"/>
      <c r="E113" s="318"/>
      <c r="F113" s="318"/>
      <c r="G113" s="318"/>
      <c r="H113" s="318"/>
      <c r="I113" s="318"/>
      <c r="J113" s="318"/>
    </row>
    <row r="114" spans="1:10" x14ac:dyDescent="0.2">
      <c r="A114" s="318"/>
      <c r="B114" s="318"/>
      <c r="C114" s="318"/>
      <c r="D114" s="318"/>
      <c r="E114" s="318"/>
      <c r="F114" s="318"/>
      <c r="G114" s="318"/>
      <c r="H114" s="318"/>
      <c r="I114" s="318"/>
      <c r="J114" s="318"/>
    </row>
    <row r="115" spans="1:10" x14ac:dyDescent="0.2">
      <c r="A115" s="318"/>
      <c r="B115" s="318"/>
      <c r="C115" s="318"/>
      <c r="D115" s="318"/>
      <c r="E115" s="318"/>
      <c r="F115" s="318"/>
      <c r="G115" s="318"/>
      <c r="H115" s="318"/>
      <c r="I115" s="318"/>
      <c r="J115" s="318"/>
    </row>
    <row r="116" spans="1:10" x14ac:dyDescent="0.2">
      <c r="A116" s="318"/>
      <c r="B116" s="318"/>
      <c r="C116" s="318"/>
      <c r="D116" s="318"/>
      <c r="E116" s="318"/>
      <c r="F116" s="318"/>
      <c r="G116" s="318"/>
      <c r="H116" s="318"/>
      <c r="I116" s="318"/>
      <c r="J116" s="318"/>
    </row>
    <row r="117" spans="1:10" x14ac:dyDescent="0.2">
      <c r="A117" s="318"/>
      <c r="B117" s="318"/>
      <c r="C117" s="318"/>
      <c r="D117" s="318"/>
      <c r="E117" s="318"/>
      <c r="F117" s="318"/>
      <c r="G117" s="318"/>
      <c r="H117" s="318"/>
      <c r="I117" s="318"/>
      <c r="J117" s="318"/>
    </row>
    <row r="118" spans="1:10" x14ac:dyDescent="0.2">
      <c r="A118" s="318"/>
      <c r="B118" s="318"/>
      <c r="C118" s="318"/>
      <c r="D118" s="318"/>
      <c r="E118" s="318"/>
      <c r="F118" s="318"/>
      <c r="G118" s="318"/>
      <c r="H118" s="318"/>
      <c r="I118" s="318"/>
      <c r="J118" s="318"/>
    </row>
    <row r="119" spans="1:10" x14ac:dyDescent="0.2">
      <c r="A119" s="318"/>
      <c r="B119" s="318"/>
      <c r="C119" s="318"/>
      <c r="D119" s="318"/>
      <c r="E119" s="318"/>
      <c r="F119" s="318"/>
      <c r="G119" s="318"/>
      <c r="H119" s="318"/>
      <c r="I119" s="318"/>
      <c r="J119" s="318"/>
    </row>
    <row r="120" spans="1:10" x14ac:dyDescent="0.2">
      <c r="A120" s="318"/>
      <c r="B120" s="318"/>
      <c r="C120" s="318"/>
      <c r="D120" s="318"/>
      <c r="E120" s="318"/>
      <c r="F120" s="318"/>
      <c r="G120" s="318"/>
      <c r="H120" s="318"/>
      <c r="I120" s="318"/>
      <c r="J120" s="318"/>
    </row>
    <row r="121" spans="1:10" x14ac:dyDescent="0.2">
      <c r="A121" s="318"/>
      <c r="B121" s="318"/>
      <c r="C121" s="318"/>
      <c r="D121" s="318"/>
      <c r="E121" s="318"/>
      <c r="F121" s="318"/>
      <c r="G121" s="318"/>
      <c r="H121" s="318"/>
      <c r="I121" s="318"/>
      <c r="J121" s="318"/>
    </row>
    <row r="122" spans="1:10" x14ac:dyDescent="0.2">
      <c r="A122" s="318"/>
      <c r="B122" s="318"/>
      <c r="C122" s="318"/>
      <c r="D122" s="318"/>
      <c r="E122" s="318"/>
      <c r="F122" s="318"/>
      <c r="G122" s="318"/>
      <c r="H122" s="318"/>
      <c r="I122" s="318"/>
      <c r="J122" s="318"/>
    </row>
    <row r="123" spans="1:10" x14ac:dyDescent="0.2">
      <c r="A123" s="318"/>
      <c r="B123" s="318"/>
      <c r="C123" s="318"/>
      <c r="D123" s="318"/>
      <c r="E123" s="318"/>
      <c r="F123" s="318"/>
      <c r="G123" s="318"/>
      <c r="H123" s="318"/>
      <c r="I123" s="318"/>
      <c r="J123" s="318"/>
    </row>
    <row r="124" spans="1:10" x14ac:dyDescent="0.2">
      <c r="A124" s="318"/>
      <c r="B124" s="318"/>
      <c r="C124" s="318"/>
      <c r="D124" s="318"/>
      <c r="E124" s="318"/>
      <c r="F124" s="318"/>
      <c r="G124" s="318"/>
      <c r="H124" s="318"/>
      <c r="I124" s="318"/>
      <c r="J124" s="318"/>
    </row>
    <row r="125" spans="1:10" x14ac:dyDescent="0.2">
      <c r="A125" s="318"/>
      <c r="B125" s="318"/>
      <c r="C125" s="318"/>
      <c r="D125" s="318"/>
      <c r="E125" s="318"/>
      <c r="F125" s="318"/>
      <c r="G125" s="318"/>
      <c r="H125" s="318"/>
      <c r="I125" s="318"/>
      <c r="J125" s="318"/>
    </row>
    <row r="126" spans="1:10" x14ac:dyDescent="0.2">
      <c r="A126" s="318"/>
      <c r="B126" s="318"/>
      <c r="C126" s="318"/>
      <c r="D126" s="318"/>
      <c r="E126" s="318"/>
      <c r="F126" s="318"/>
      <c r="G126" s="318"/>
      <c r="H126" s="318"/>
      <c r="I126" s="318"/>
      <c r="J126" s="318"/>
    </row>
    <row r="127" spans="1:10" x14ac:dyDescent="0.2">
      <c r="A127" s="318"/>
      <c r="B127" s="318"/>
      <c r="C127" s="318"/>
      <c r="D127" s="318"/>
      <c r="E127" s="318"/>
      <c r="F127" s="318"/>
      <c r="G127" s="318"/>
      <c r="H127" s="318"/>
      <c r="I127" s="318"/>
      <c r="J127" s="318"/>
    </row>
    <row r="128" spans="1:10" x14ac:dyDescent="0.2">
      <c r="A128" s="318"/>
      <c r="B128" s="318"/>
      <c r="C128" s="318"/>
      <c r="D128" s="318"/>
      <c r="E128" s="318"/>
      <c r="F128" s="318"/>
      <c r="G128" s="318"/>
      <c r="H128" s="318"/>
      <c r="I128" s="318"/>
      <c r="J128" s="318"/>
    </row>
    <row r="129" spans="1:10" x14ac:dyDescent="0.2">
      <c r="A129" s="318"/>
      <c r="B129" s="318"/>
      <c r="C129" s="318"/>
      <c r="D129" s="318"/>
      <c r="E129" s="318"/>
      <c r="F129" s="318"/>
      <c r="G129" s="318"/>
      <c r="H129" s="318"/>
      <c r="I129" s="318"/>
      <c r="J129" s="318"/>
    </row>
    <row r="130" spans="1:10" x14ac:dyDescent="0.2">
      <c r="A130" s="318"/>
      <c r="B130" s="318"/>
      <c r="C130" s="318"/>
      <c r="D130" s="318"/>
      <c r="E130" s="318"/>
      <c r="F130" s="318"/>
      <c r="G130" s="318"/>
      <c r="H130" s="318"/>
      <c r="I130" s="318"/>
      <c r="J130" s="318"/>
    </row>
    <row r="131" spans="1:10" x14ac:dyDescent="0.2">
      <c r="A131" s="318"/>
      <c r="B131" s="318"/>
      <c r="C131" s="318"/>
      <c r="D131" s="318"/>
      <c r="E131" s="318"/>
      <c r="F131" s="318"/>
      <c r="G131" s="318"/>
      <c r="H131" s="318"/>
      <c r="I131" s="318"/>
      <c r="J131" s="318"/>
    </row>
    <row r="132" spans="1:10" x14ac:dyDescent="0.2">
      <c r="A132" s="318"/>
      <c r="B132" s="318"/>
      <c r="C132" s="318"/>
      <c r="D132" s="318"/>
      <c r="E132" s="318"/>
      <c r="F132" s="318"/>
      <c r="G132" s="318"/>
      <c r="H132" s="318"/>
      <c r="I132" s="318"/>
      <c r="J132" s="318"/>
    </row>
    <row r="133" spans="1:10" x14ac:dyDescent="0.2">
      <c r="A133" s="318"/>
      <c r="B133" s="318"/>
      <c r="C133" s="318"/>
      <c r="D133" s="318"/>
      <c r="E133" s="318"/>
      <c r="F133" s="318"/>
      <c r="G133" s="318"/>
      <c r="H133" s="318"/>
      <c r="I133" s="318"/>
      <c r="J133" s="318"/>
    </row>
    <row r="134" spans="1:10" x14ac:dyDescent="0.2">
      <c r="A134" s="318"/>
      <c r="B134" s="318"/>
      <c r="C134" s="318"/>
      <c r="D134" s="318"/>
      <c r="E134" s="318"/>
      <c r="F134" s="318"/>
      <c r="G134" s="318"/>
      <c r="H134" s="318"/>
      <c r="I134" s="318"/>
      <c r="J134" s="318"/>
    </row>
    <row r="135" spans="1:10" x14ac:dyDescent="0.2">
      <c r="A135" s="318"/>
      <c r="B135" s="318"/>
      <c r="C135" s="318"/>
      <c r="D135" s="318"/>
      <c r="E135" s="318"/>
      <c r="F135" s="318"/>
      <c r="G135" s="318"/>
      <c r="H135" s="318"/>
      <c r="I135" s="318"/>
      <c r="J135" s="318"/>
    </row>
    <row r="136" spans="1:10" x14ac:dyDescent="0.2">
      <c r="A136" s="318"/>
      <c r="B136" s="318"/>
      <c r="C136" s="318"/>
      <c r="D136" s="318"/>
      <c r="E136" s="318"/>
      <c r="F136" s="318"/>
      <c r="G136" s="318"/>
      <c r="H136" s="318"/>
      <c r="I136" s="318"/>
      <c r="J136" s="318"/>
    </row>
    <row r="137" spans="1:10" x14ac:dyDescent="0.2">
      <c r="A137" s="318"/>
      <c r="B137" s="318"/>
      <c r="C137" s="318"/>
      <c r="D137" s="318"/>
      <c r="E137" s="318"/>
      <c r="F137" s="318"/>
      <c r="G137" s="318"/>
      <c r="H137" s="318"/>
      <c r="I137" s="318"/>
      <c r="J137" s="318"/>
    </row>
    <row r="138" spans="1:10" x14ac:dyDescent="0.2">
      <c r="A138" s="318"/>
      <c r="B138" s="318"/>
      <c r="C138" s="318"/>
      <c r="D138" s="318"/>
      <c r="E138" s="318"/>
      <c r="F138" s="318"/>
      <c r="G138" s="318"/>
      <c r="H138" s="318"/>
      <c r="I138" s="318"/>
      <c r="J138" s="318"/>
    </row>
    <row r="139" spans="1:10" x14ac:dyDescent="0.2">
      <c r="A139" s="318"/>
      <c r="B139" s="318"/>
      <c r="C139" s="318"/>
      <c r="D139" s="318"/>
      <c r="E139" s="318"/>
      <c r="F139" s="318"/>
      <c r="G139" s="318"/>
      <c r="H139" s="318"/>
      <c r="I139" s="318"/>
      <c r="J139" s="318"/>
    </row>
    <row r="140" spans="1:10" x14ac:dyDescent="0.2">
      <c r="A140" s="318"/>
      <c r="B140" s="318"/>
      <c r="C140" s="318"/>
      <c r="D140" s="318"/>
      <c r="E140" s="318"/>
      <c r="F140" s="318"/>
      <c r="G140" s="318"/>
      <c r="H140" s="318"/>
      <c r="I140" s="318"/>
      <c r="J140" s="318"/>
    </row>
    <row r="141" spans="1:10" x14ac:dyDescent="0.2">
      <c r="A141" s="318"/>
      <c r="B141" s="318"/>
      <c r="C141" s="318"/>
      <c r="D141" s="318"/>
      <c r="E141" s="318"/>
      <c r="F141" s="318"/>
      <c r="G141" s="318"/>
      <c r="H141" s="318"/>
      <c r="I141" s="318"/>
      <c r="J141" s="318"/>
    </row>
    <row r="142" spans="1:10" x14ac:dyDescent="0.2">
      <c r="A142" s="318"/>
      <c r="B142" s="318"/>
      <c r="C142" s="318"/>
      <c r="D142" s="318"/>
      <c r="E142" s="318"/>
      <c r="F142" s="318"/>
      <c r="G142" s="318"/>
      <c r="H142" s="318"/>
      <c r="I142" s="318"/>
      <c r="J142" s="318"/>
    </row>
    <row r="143" spans="1:10" x14ac:dyDescent="0.2">
      <c r="A143" s="318"/>
      <c r="B143" s="318"/>
      <c r="C143" s="318"/>
      <c r="D143" s="318"/>
      <c r="E143" s="318"/>
      <c r="F143" s="318"/>
      <c r="G143" s="318"/>
      <c r="H143" s="318"/>
      <c r="I143" s="318"/>
      <c r="J143" s="318"/>
    </row>
    <row r="144" spans="1:10" x14ac:dyDescent="0.2">
      <c r="A144" s="318"/>
      <c r="B144" s="318"/>
      <c r="C144" s="318"/>
      <c r="D144" s="318"/>
      <c r="E144" s="318"/>
      <c r="F144" s="318"/>
      <c r="G144" s="318"/>
      <c r="H144" s="318"/>
      <c r="I144" s="318"/>
      <c r="J144" s="318"/>
    </row>
    <row r="145" spans="1:10" x14ac:dyDescent="0.2">
      <c r="A145" s="318"/>
      <c r="B145" s="318"/>
      <c r="C145" s="318"/>
      <c r="D145" s="318"/>
      <c r="E145" s="318"/>
      <c r="F145" s="318"/>
      <c r="G145" s="318"/>
      <c r="H145" s="318"/>
      <c r="I145" s="318"/>
      <c r="J145" s="318"/>
    </row>
    <row r="146" spans="1:10" x14ac:dyDescent="0.2">
      <c r="A146" s="318"/>
      <c r="B146" s="318"/>
      <c r="C146" s="318"/>
      <c r="D146" s="318"/>
      <c r="E146" s="318"/>
      <c r="F146" s="318"/>
      <c r="G146" s="318"/>
      <c r="H146" s="318"/>
      <c r="I146" s="318"/>
      <c r="J146" s="318"/>
    </row>
    <row r="147" spans="1:10" x14ac:dyDescent="0.2">
      <c r="A147" s="318"/>
      <c r="B147" s="318"/>
      <c r="C147" s="318"/>
      <c r="D147" s="318"/>
      <c r="E147" s="318"/>
      <c r="F147" s="318"/>
      <c r="G147" s="318"/>
      <c r="H147" s="318"/>
      <c r="I147" s="318"/>
      <c r="J147" s="318"/>
    </row>
    <row r="148" spans="1:10" x14ac:dyDescent="0.2">
      <c r="A148" s="318"/>
      <c r="B148" s="318"/>
      <c r="C148" s="318"/>
      <c r="D148" s="318"/>
      <c r="E148" s="318"/>
      <c r="F148" s="318"/>
      <c r="G148" s="318"/>
      <c r="H148" s="318"/>
      <c r="I148" s="318"/>
      <c r="J148" s="318"/>
    </row>
    <row r="149" spans="1:10" x14ac:dyDescent="0.2">
      <c r="A149" s="318"/>
      <c r="B149" s="318"/>
      <c r="C149" s="318"/>
      <c r="D149" s="318"/>
      <c r="E149" s="318"/>
      <c r="F149" s="318"/>
      <c r="G149" s="318"/>
      <c r="H149" s="318"/>
      <c r="I149" s="318"/>
      <c r="J149" s="318"/>
    </row>
    <row r="150" spans="1:10" x14ac:dyDescent="0.2">
      <c r="A150" s="318"/>
      <c r="B150" s="318"/>
      <c r="C150" s="318"/>
      <c r="D150" s="318"/>
      <c r="E150" s="318"/>
      <c r="F150" s="318"/>
      <c r="G150" s="318"/>
      <c r="H150" s="318"/>
      <c r="I150" s="318"/>
      <c r="J150" s="318"/>
    </row>
    <row r="151" spans="1:10" x14ac:dyDescent="0.2">
      <c r="A151" s="318"/>
      <c r="B151" s="318"/>
      <c r="C151" s="318"/>
      <c r="D151" s="318"/>
      <c r="E151" s="318"/>
      <c r="F151" s="318"/>
      <c r="G151" s="318"/>
      <c r="H151" s="318"/>
      <c r="I151" s="318"/>
      <c r="J151" s="318"/>
    </row>
    <row r="152" spans="1:10" x14ac:dyDescent="0.2">
      <c r="A152" s="318"/>
      <c r="B152" s="318"/>
      <c r="C152" s="318"/>
      <c r="D152" s="318"/>
      <c r="E152" s="318"/>
      <c r="F152" s="318"/>
      <c r="G152" s="318"/>
      <c r="H152" s="318"/>
      <c r="I152" s="318"/>
      <c r="J152" s="318"/>
    </row>
    <row r="153" spans="1:10" x14ac:dyDescent="0.2">
      <c r="A153" s="318"/>
      <c r="B153" s="318"/>
      <c r="C153" s="318"/>
      <c r="D153" s="318"/>
      <c r="E153" s="318"/>
      <c r="F153" s="318"/>
      <c r="G153" s="318"/>
      <c r="H153" s="318"/>
      <c r="I153" s="318"/>
      <c r="J153" s="318"/>
    </row>
    <row r="154" spans="1:10" x14ac:dyDescent="0.2">
      <c r="A154" s="318"/>
      <c r="B154" s="318"/>
      <c r="C154" s="318"/>
      <c r="D154" s="318"/>
      <c r="E154" s="318"/>
      <c r="F154" s="318"/>
      <c r="G154" s="318"/>
      <c r="H154" s="318"/>
      <c r="I154" s="318"/>
      <c r="J154" s="318"/>
    </row>
    <row r="155" spans="1:10" x14ac:dyDescent="0.2">
      <c r="A155" s="318"/>
      <c r="B155" s="318"/>
      <c r="C155" s="318"/>
      <c r="D155" s="318"/>
      <c r="E155" s="318"/>
      <c r="F155" s="318"/>
      <c r="G155" s="318"/>
      <c r="H155" s="318"/>
      <c r="I155" s="318"/>
      <c r="J155" s="318"/>
    </row>
    <row r="156" spans="1:10" x14ac:dyDescent="0.2">
      <c r="A156" s="318"/>
      <c r="B156" s="318"/>
      <c r="C156" s="318"/>
      <c r="D156" s="318"/>
      <c r="E156" s="318"/>
      <c r="F156" s="318"/>
      <c r="G156" s="318"/>
      <c r="H156" s="318"/>
      <c r="I156" s="318"/>
      <c r="J156" s="318"/>
    </row>
    <row r="157" spans="1:10" x14ac:dyDescent="0.2">
      <c r="A157" s="318"/>
      <c r="B157" s="318"/>
      <c r="C157" s="318"/>
      <c r="D157" s="318"/>
      <c r="E157" s="318"/>
      <c r="F157" s="318"/>
      <c r="G157" s="318"/>
      <c r="H157" s="318"/>
      <c r="I157" s="318"/>
      <c r="J157" s="318"/>
    </row>
    <row r="158" spans="1:10" x14ac:dyDescent="0.2">
      <c r="A158" s="318"/>
      <c r="B158" s="318"/>
      <c r="C158" s="318"/>
      <c r="D158" s="318"/>
      <c r="E158" s="318"/>
      <c r="F158" s="318"/>
      <c r="G158" s="318"/>
      <c r="H158" s="318"/>
      <c r="I158" s="318"/>
      <c r="J158" s="318"/>
    </row>
    <row r="159" spans="1:10" x14ac:dyDescent="0.2">
      <c r="A159" s="318"/>
      <c r="B159" s="318"/>
      <c r="C159" s="318"/>
      <c r="D159" s="318"/>
      <c r="E159" s="318"/>
      <c r="F159" s="318"/>
      <c r="G159" s="318"/>
      <c r="H159" s="318"/>
      <c r="I159" s="318"/>
      <c r="J159" s="318"/>
    </row>
    <row r="160" spans="1:10" x14ac:dyDescent="0.2">
      <c r="A160" s="318"/>
      <c r="B160" s="318"/>
      <c r="C160" s="318"/>
      <c r="D160" s="318"/>
      <c r="E160" s="318"/>
      <c r="F160" s="318"/>
      <c r="G160" s="318"/>
      <c r="H160" s="318"/>
      <c r="I160" s="318"/>
      <c r="J160" s="318"/>
    </row>
    <row r="161" spans="1:10" x14ac:dyDescent="0.2">
      <c r="A161" s="318"/>
      <c r="B161" s="318"/>
      <c r="C161" s="318"/>
      <c r="D161" s="318"/>
      <c r="E161" s="318"/>
      <c r="F161" s="318"/>
      <c r="G161" s="318"/>
      <c r="H161" s="318"/>
      <c r="I161" s="318"/>
      <c r="J161" s="318"/>
    </row>
    <row r="162" spans="1:10" x14ac:dyDescent="0.2">
      <c r="A162" s="318"/>
      <c r="B162" s="318"/>
      <c r="C162" s="318"/>
      <c r="D162" s="318"/>
      <c r="E162" s="318"/>
      <c r="F162" s="318"/>
      <c r="G162" s="318"/>
      <c r="H162" s="318"/>
      <c r="I162" s="318"/>
      <c r="J162" s="318"/>
    </row>
    <row r="163" spans="1:10" x14ac:dyDescent="0.2">
      <c r="A163" s="318"/>
      <c r="B163" s="318"/>
      <c r="C163" s="318"/>
      <c r="D163" s="318"/>
      <c r="E163" s="318"/>
      <c r="F163" s="318"/>
      <c r="G163" s="318"/>
      <c r="H163" s="318"/>
      <c r="I163" s="318"/>
      <c r="J163" s="318"/>
    </row>
    <row r="164" spans="1:10" x14ac:dyDescent="0.2">
      <c r="A164" s="318"/>
      <c r="B164" s="318"/>
      <c r="C164" s="318"/>
      <c r="D164" s="318"/>
      <c r="E164" s="318"/>
      <c r="F164" s="318"/>
      <c r="G164" s="318"/>
      <c r="H164" s="318"/>
      <c r="I164" s="318"/>
      <c r="J164" s="318"/>
    </row>
    <row r="165" spans="1:10" x14ac:dyDescent="0.2">
      <c r="A165" s="318"/>
      <c r="B165" s="318"/>
      <c r="C165" s="318"/>
      <c r="D165" s="318"/>
      <c r="E165" s="318"/>
      <c r="F165" s="318"/>
      <c r="G165" s="318"/>
      <c r="H165" s="318"/>
      <c r="I165" s="318"/>
      <c r="J165" s="318"/>
    </row>
    <row r="166" spans="1:10" x14ac:dyDescent="0.2">
      <c r="A166" s="318"/>
      <c r="B166" s="318"/>
      <c r="C166" s="318"/>
      <c r="D166" s="318"/>
      <c r="E166" s="318"/>
      <c r="F166" s="318"/>
      <c r="G166" s="318"/>
      <c r="H166" s="318"/>
      <c r="I166" s="318"/>
      <c r="J166" s="318"/>
    </row>
    <row r="167" spans="1:10" x14ac:dyDescent="0.2">
      <c r="A167" s="318"/>
      <c r="B167" s="318"/>
      <c r="C167" s="318"/>
      <c r="D167" s="318"/>
      <c r="E167" s="318"/>
      <c r="F167" s="318"/>
      <c r="G167" s="318"/>
      <c r="H167" s="318"/>
      <c r="I167" s="318"/>
      <c r="J167" s="318"/>
    </row>
    <row r="168" spans="1:10" x14ac:dyDescent="0.2">
      <c r="A168" s="318"/>
      <c r="B168" s="318"/>
      <c r="C168" s="318"/>
      <c r="D168" s="318"/>
      <c r="E168" s="318"/>
      <c r="F168" s="318"/>
      <c r="G168" s="318"/>
      <c r="H168" s="318"/>
      <c r="I168" s="318"/>
      <c r="J168" s="318"/>
    </row>
    <row r="169" spans="1:10" x14ac:dyDescent="0.2">
      <c r="A169" s="318"/>
      <c r="B169" s="318"/>
      <c r="C169" s="318"/>
      <c r="D169" s="318"/>
      <c r="E169" s="318"/>
      <c r="F169" s="318"/>
      <c r="G169" s="318"/>
      <c r="H169" s="318"/>
      <c r="I169" s="318"/>
      <c r="J169" s="318"/>
    </row>
    <row r="170" spans="1:10" x14ac:dyDescent="0.2">
      <c r="A170" s="318"/>
      <c r="B170" s="318"/>
      <c r="C170" s="318"/>
      <c r="D170" s="318"/>
      <c r="E170" s="318"/>
      <c r="F170" s="318"/>
      <c r="G170" s="318"/>
      <c r="H170" s="318"/>
      <c r="I170" s="318"/>
      <c r="J170" s="318"/>
    </row>
  </sheetData>
  <mergeCells count="1">
    <mergeCell ref="A1:J17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2006/metadata/properties"/>
    <ds:schemaRef ds:uri="http://purl.org/dc/terms/"/>
    <ds:schemaRef ds:uri="http://www.w3.org/XML/1998/namespace"/>
    <ds:schemaRef ds:uri="d8745bc5-821e-4205-946a-621c2da728c8"/>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Ivana Lucić</cp:lastModifiedBy>
  <cp:lastPrinted>2018-04-25T06:49:36Z</cp:lastPrinted>
  <dcterms:created xsi:type="dcterms:W3CDTF">2008-10-17T11:51:54Z</dcterms:created>
  <dcterms:modified xsi:type="dcterms:W3CDTF">2020-05-13T12:00:52Z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