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saveExternalLinkValues="0" codeName="ThisWorkbook" defaultThemeVersion="124226"/>
  <mc:AlternateContent xmlns:mc="http://schemas.openxmlformats.org/markup-compatibility/2006">
    <mc:Choice Requires="x15">
      <x15ac:absPath xmlns:x15ac="http://schemas.microsoft.com/office/spreadsheetml/2010/11/ac" url="\\dalekovod.local\Group\HRV\Stratesko_upravljanje\Prezentacije\ZSE\2022\03-2022\Izvještaji za burzu\"/>
    </mc:Choice>
  </mc:AlternateContent>
  <xr:revisionPtr revIDLastSave="0" documentId="13_ncr:1_{5F4A906F-C85C-4225-8CBA-AF02EA1EB6B4}" xr6:coauthVersionLast="47" xr6:coauthVersionMax="47" xr10:uidLastSave="{00000000-0000-0000-0000-000000000000}"/>
  <bookViews>
    <workbookView xWindow="-120" yWindow="-120" windowWidth="29040" windowHeight="15840" activeTab="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8" i="19" l="1"/>
  <c r="I98" i="19"/>
  <c r="J98" i="19"/>
  <c r="K98" i="19"/>
  <c r="Y55" i="22"/>
  <c r="Y52" i="22"/>
  <c r="Y51" i="22"/>
  <c r="Y47" i="22"/>
  <c r="W58" i="22"/>
  <c r="Y58" i="22" s="1"/>
  <c r="W57" i="22"/>
  <c r="Y57" i="22" s="1"/>
  <c r="W56" i="22"/>
  <c r="Y56" i="22" s="1"/>
  <c r="W55" i="22"/>
  <c r="W54" i="22"/>
  <c r="Y54" i="22" s="1"/>
  <c r="W53" i="22"/>
  <c r="Y53" i="22" s="1"/>
  <c r="W52" i="22"/>
  <c r="W51" i="22"/>
  <c r="W50" i="22"/>
  <c r="Y50" i="22" s="1"/>
  <c r="W49" i="22"/>
  <c r="Y49" i="22" s="1"/>
  <c r="W48" i="22"/>
  <c r="Y48" i="22" s="1"/>
  <c r="W47" i="22"/>
  <c r="W46" i="22"/>
  <c r="Y46" i="22" s="1"/>
  <c r="W45" i="22"/>
  <c r="Y45" i="22" s="1"/>
  <c r="W44" i="22"/>
  <c r="Y44" i="22" s="1"/>
  <c r="W43" i="22"/>
  <c r="Y43" i="22" s="1"/>
  <c r="W42" i="22"/>
  <c r="Y42" i="22" s="1"/>
  <c r="W41" i="22"/>
  <c r="Y41" i="22" s="1"/>
  <c r="W40" i="22"/>
  <c r="Y40" i="22" s="1"/>
  <c r="W38" i="22"/>
  <c r="Y38" i="22" s="1"/>
  <c r="W37" i="22"/>
  <c r="Y37" i="22" s="1"/>
  <c r="W36" i="22"/>
  <c r="Y36" i="22" s="1"/>
  <c r="Y27" i="22"/>
  <c r="Y19" i="22"/>
  <c r="W29" i="22"/>
  <c r="Y29" i="22" s="1"/>
  <c r="W28" i="22"/>
  <c r="Y28" i="22" s="1"/>
  <c r="W27" i="22"/>
  <c r="W26" i="22"/>
  <c r="Y26" i="22" s="1"/>
  <c r="W25" i="22"/>
  <c r="Y25" i="22" s="1"/>
  <c r="W24" i="22"/>
  <c r="Y24" i="22" s="1"/>
  <c r="W23" i="22"/>
  <c r="Y23" i="22" s="1"/>
  <c r="W22" i="22"/>
  <c r="W21" i="22"/>
  <c r="Y21" i="22" s="1"/>
  <c r="W20" i="22"/>
  <c r="Y20" i="22" s="1"/>
  <c r="W19" i="22"/>
  <c r="W18" i="22"/>
  <c r="Y18" i="22" s="1"/>
  <c r="W17" i="22"/>
  <c r="Y17" i="22" s="1"/>
  <c r="W16" i="22"/>
  <c r="Y16" i="22" s="1"/>
  <c r="W15" i="22"/>
  <c r="Y15" i="22" s="1"/>
  <c r="W14" i="22"/>
  <c r="W13" i="22"/>
  <c r="W12" i="22"/>
  <c r="Y12" i="22" s="1"/>
  <c r="W11" i="22"/>
  <c r="Y11" i="22" s="1"/>
  <c r="W9" i="22"/>
  <c r="Y9" i="22" s="1"/>
  <c r="W8" i="22"/>
  <c r="Y8" i="22" s="1"/>
  <c r="W7" i="22"/>
  <c r="Y7" i="22" s="1"/>
  <c r="X63" i="22"/>
  <c r="V63" i="22"/>
  <c r="U63" i="22"/>
  <c r="T63" i="22"/>
  <c r="S63" i="22"/>
  <c r="R63" i="22"/>
  <c r="Q63" i="22"/>
  <c r="P63" i="22"/>
  <c r="O63" i="22"/>
  <c r="N63" i="22"/>
  <c r="M63" i="22"/>
  <c r="L63" i="22"/>
  <c r="K63" i="22"/>
  <c r="J63" i="22"/>
  <c r="I63" i="22"/>
  <c r="H63" i="22"/>
  <c r="X62" i="22"/>
  <c r="L62" i="22"/>
  <c r="X61" i="22"/>
  <c r="V61" i="22"/>
  <c r="V62" i="22" s="1"/>
  <c r="U61" i="22"/>
  <c r="U62" i="22" s="1"/>
  <c r="T61" i="22"/>
  <c r="T62" i="22" s="1"/>
  <c r="S61" i="22"/>
  <c r="S62" i="22" s="1"/>
  <c r="R61" i="22"/>
  <c r="R62" i="22" s="1"/>
  <c r="Q61" i="22"/>
  <c r="Q62" i="22" s="1"/>
  <c r="P61" i="22"/>
  <c r="P62" i="22" s="1"/>
  <c r="O61" i="22"/>
  <c r="O62" i="22" s="1"/>
  <c r="N61" i="22"/>
  <c r="N62" i="22" s="1"/>
  <c r="M61" i="22"/>
  <c r="M62" i="22" s="1"/>
  <c r="L61" i="22"/>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P33" i="22"/>
  <c r="L33" i="22"/>
  <c r="X32" i="22"/>
  <c r="X33" i="22" s="1"/>
  <c r="V32" i="22"/>
  <c r="V33" i="22" s="1"/>
  <c r="U32" i="22"/>
  <c r="U33" i="22" s="1"/>
  <c r="T32" i="22"/>
  <c r="T33" i="22" s="1"/>
  <c r="S32" i="22"/>
  <c r="S33" i="22" s="1"/>
  <c r="R32" i="22"/>
  <c r="R33" i="22" s="1"/>
  <c r="Q32" i="22"/>
  <c r="Q33" i="22" s="1"/>
  <c r="P32" i="22"/>
  <c r="O32" i="22"/>
  <c r="O33" i="22" s="1"/>
  <c r="N32" i="22"/>
  <c r="N33" i="22" s="1"/>
  <c r="M32" i="22"/>
  <c r="M33" i="22" s="1"/>
  <c r="L32" i="22"/>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I21" i="21" s="1"/>
  <c r="H13" i="21"/>
  <c r="H21" i="21" s="1"/>
  <c r="J91" i="19"/>
  <c r="K91" i="19"/>
  <c r="I91" i="19"/>
  <c r="H91" i="19"/>
  <c r="I85" i="18"/>
  <c r="H85" i="18"/>
  <c r="H91" i="18"/>
  <c r="I91" i="18"/>
  <c r="H90" i="19" l="1"/>
  <c r="Y39" i="22"/>
  <c r="J90" i="19"/>
  <c r="K90" i="19"/>
  <c r="I90" i="19"/>
  <c r="Y10" i="22"/>
  <c r="I108" i="19"/>
  <c r="I109" i="19" s="1"/>
  <c r="J108" i="19"/>
  <c r="J109" i="19" s="1"/>
  <c r="W10" i="22"/>
  <c r="W30" i="22" s="1"/>
  <c r="W39" i="22"/>
  <c r="K108" i="19"/>
  <c r="K109" i="19" s="1"/>
  <c r="W34" i="22"/>
  <c r="W63" i="22"/>
  <c r="H108" i="19"/>
  <c r="H109" i="19" s="1"/>
  <c r="Y22" i="22"/>
  <c r="Y13" i="22"/>
  <c r="W59"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I55" i="20"/>
  <c r="I24" i="20"/>
  <c r="I27" i="20" s="1"/>
  <c r="H51" i="21"/>
  <c r="H53" i="21" s="1"/>
  <c r="K60" i="19"/>
  <c r="Y63" i="22"/>
  <c r="Y32" i="22"/>
  <c r="Y33" i="22" s="1"/>
  <c r="I36" i="21"/>
  <c r="I51" i="21" s="1"/>
  <c r="K14" i="19"/>
  <c r="K61" i="19" s="1"/>
  <c r="J60" i="19"/>
  <c r="I133" i="18"/>
  <c r="I49" i="21"/>
  <c r="I44" i="18"/>
  <c r="H61" i="19"/>
  <c r="I14" i="19"/>
  <c r="I61" i="19" s="1"/>
  <c r="H72" i="18"/>
  <c r="H60" i="19"/>
  <c r="J14" i="19"/>
  <c r="J61" i="19" s="1"/>
  <c r="I9" i="18"/>
  <c r="I42" i="20"/>
  <c r="I57" i="20" l="1"/>
  <c r="I59" i="20" s="1"/>
  <c r="J63" i="19"/>
  <c r="K62" i="19"/>
  <c r="K67" i="19" s="1"/>
  <c r="K64" i="19"/>
  <c r="I53" i="21"/>
  <c r="K63" i="19"/>
  <c r="H64" i="19"/>
  <c r="I72" i="18"/>
  <c r="I62" i="19"/>
  <c r="I63" i="19"/>
  <c r="I64" i="19"/>
  <c r="H62" i="19"/>
  <c r="H66" i="19" s="1"/>
  <c r="H63" i="19"/>
  <c r="J62" i="19"/>
  <c r="J66" i="19" s="1"/>
  <c r="J64" i="19"/>
  <c r="K68" i="19" l="1"/>
  <c r="K66" i="19"/>
  <c r="H67" i="19"/>
  <c r="H68" i="19"/>
  <c r="I66" i="19"/>
  <c r="I68" i="19"/>
  <c r="I67" i="19"/>
  <c r="J67" i="19"/>
  <c r="J68" i="19"/>
</calcChain>
</file>

<file path=xl/sharedStrings.xml><?xml version="1.0" encoding="utf-8"?>
<sst xmlns="http://schemas.openxmlformats.org/spreadsheetml/2006/main" count="573" uniqueCount="558">
  <si>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</si>
  <si>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</si>
  <si>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</si>
  <si>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</si>
  <si>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</si>
  <si>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</si>
  <si>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</si>
  <si>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</si>
  <si>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</si>
  <si>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</si>
  <si>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</si>
  <si>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</si>
  <si>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</si>
  <si>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</si>
  <si>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</si>
  <si>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</si>
  <si>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</si>
  <si>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</si>
  <si>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</si>
  <si>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</si>
  <si>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</si>
  <si>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</si>
  <si>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</si>
  <si>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</si>
  <si>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</si>
  <si>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</si>
  <si>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</si>
  <si>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</si>
  <si>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</si>
  <si>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</si>
  <si>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</si>
  <si>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</si>
  <si>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</si>
  <si>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</si>
  <si>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</si>
  <si>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</si>
  <si>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</si>
  <si>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</si>
  <si>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</si>
  <si>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</si>
  <si>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</si>
  <si>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</si>
  <si>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</si>
  <si>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</si>
  <si>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</si>
  <si>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</si>
  <si>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</si>
  <si>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</si>
  <si>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</si>
  <si>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</si>
  <si>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</si>
  <si>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</si>
  <si>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</si>
  <si>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</si>
  <si>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</si>
  <si>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</si>
  <si>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</si>
  <si>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</si>
  <si>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</si>
  <si>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</si>
  <si>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</si>
  <si>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</si>
  <si>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</si>
  <si>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</si>
  <si>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</si>
  <si>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</si>
  <si>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</si>
  <si>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</si>
  <si>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</si>
  <si>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</si>
  <si>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</si>
  <si>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</si>
  <si>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</si>
  <si>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</si>
  <si>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</si>
  <si>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</si>
  <si>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</si>
  <si>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</si>
  <si>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</si>
  <si>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</si>
  <si>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</si>
  <si>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</si>
  <si>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</si>
  <si>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</si>
  <si>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</si>
  <si>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</si>
  <si>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</si>
  <si>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</si>
  <si>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</si>
  <si>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</si>
  <si>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</si>
  <si>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</si>
  <si>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</si>
  <si>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</si>
  <si>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</si>
  <si>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</si>
  <si>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</si>
  <si>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</si>
  <si>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</si>
  <si>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</si>
  <si>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</si>
  <si>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</si>
  <si>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</si>
  <si>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</si>
  <si>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</si>
  <si>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</si>
  <si>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</si>
  <si>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</si>
  <si>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</si>
  <si>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</si>
  <si>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</si>
  <si>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</si>
  <si>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</si>
  <si>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</si>
  <si>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</si>
  <si>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</si>
  <si>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</si>
  <si>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</si>
  <si>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</si>
  <si>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</si>
  <si>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</si>
  <si>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</si>
  <si>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</si>
  <si>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</si>
  <si>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</si>
  <si>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</si>
  <si>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</si>
  <si>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</si>
  <si>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</si>
  <si>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</si>
  <si>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</si>
  <si>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</si>
  <si>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</si>
  <si>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</si>
  <si>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</si>
  <si>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</si>
  <si>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</si>
  <si>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</si>
  <si>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</si>
  <si>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</si>
  <si>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</si>
  <si>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</si>
  <si>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</si>
  <si>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</si>
  <si>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</si>
  <si>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</si>
  <si>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</si>
  <si>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</si>
  <si>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</si>
  <si>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</si>
  <si>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</si>
  <si>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</si>
  <si>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</si>
  <si>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</si>
  <si>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</si>
  <si>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</si>
  <si>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</si>
  <si>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</si>
  <si>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</si>
  <si>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</si>
  <si>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</si>
  <si>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</si>
  <si>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</si>
  <si>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</si>
  <si>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</si>
  <si>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</si>
  <si>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</si>
  <si>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</si>
  <si>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</si>
  <si>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</si>
  <si>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</si>
  <si>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</si>
  <si>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</si>
  <si>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</si>
  <si>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</si>
  <si>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</si>
  <si>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</si>
  <si>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</si>
  <si>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</si>
  <si>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</si>
  <si>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</si>
  <si>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</si>
  <si>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</si>
  <si>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</si>
  <si>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</si>
  <si>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</si>
  <si>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</si>
  <si>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</si>
  <si>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</si>
  <si>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</si>
  <si>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</si>
  <si>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</si>
  <si>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</si>
  <si>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</si>
  <si>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</si>
  <si>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</si>
  <si>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</si>
  <si>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</si>
  <si>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</si>
  <si>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</si>
  <si>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</si>
  <si>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</si>
  <si>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</si>
  <si>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</si>
  <si>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</si>
  <si>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</si>
  <si>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</si>
  <si>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</si>
  <si>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</si>
  <si>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</si>
  <si>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</si>
  <si>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</si>
  <si>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</si>
  <si>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</si>
  <si>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</si>
  <si>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</si>
  <si>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</si>
  <si>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</si>
  <si>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</si>
  <si>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</si>
  <si>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</si>
  <si>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</si>
  <si>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</si>
  <si>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</si>
  <si>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</si>
  <si>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</si>
  <si>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</si>
  <si>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</si>
  <si>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</si>
  <si>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</si>
  <si>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</si>
  <si>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</si>
  <si>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</si>
  <si>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</si>
  <si>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</si>
  <si>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</si>
  <si>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</si>
  <si>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</si>
  <si>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</si>
  <si>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</si>
  <si>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</si>
  <si>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</si>
  <si>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</si>
  <si>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</si>
  <si>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</si>
  <si>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</si>
  <si>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</si>
  <si>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</si>
  <si>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</si>
  <si>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</si>
  <si>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</si>
  <si>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</si>
  <si>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</si>
  <si>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</si>
  <si>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</si>
  <si>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</si>
  <si>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</si>
  <si>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</si>
  <si>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</si>
  <si>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</si>
  <si>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</si>
  <si>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</si>
  <si>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</si>
  <si>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</si>
  <si>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</si>
  <si>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</si>
  <si>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</si>
  <si>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</si>
  <si>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</si>
  <si>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</si>
  <si>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</si>
  <si>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</si>
  <si>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</si>
  <si>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</si>
  <si>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</si>
  <si>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</si>
  <si>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</si>
  <si>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</si>
  <si>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</si>
  <si>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</si>
  <si>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</si>
  <si>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</si>
  <si>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</si>
  <si>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</si>
  <si>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</si>
  <si>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</si>
  <si>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</si>
  <si>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</si>
  <si>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</si>
  <si>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</si>
  <si>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</si>
  <si>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</si>
  <si>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</si>
  <si>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</si>
  <si>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</si>
  <si>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</si>
  <si>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</si>
  <si>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</si>
  <si>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</si>
  <si>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</si>
  <si>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</si>
  <si>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</si>
  <si>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</si>
  <si>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</si>
  <si>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</si>
  <si>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</si>
  <si>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</si>
  <si>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</si>
  <si>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</si>
  <si>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</si>
  <si>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</si>
  <si>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</si>
  <si>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</si>
  <si>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</si>
  <si>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</si>
  <si>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</si>
  <si>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</si>
  <si>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</si>
  <si>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</si>
  <si>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</si>
  <si>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</si>
  <si>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</si>
  <si>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</si>
  <si>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</si>
  <si>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</si>
  <si>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</si>
  <si>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</si>
  <si>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</si>
  <si>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</si>
  <si>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</si>
  <si>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</si>
  <si>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</si>
  <si>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</si>
  <si>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</si>
  <si>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</si>
  <si>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</si>
  <si>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</si>
  <si>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</si>
  <si>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</si>
  <si>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</si>
  <si>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</si>
  <si>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</si>
  <si>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</si>
  <si>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</si>
  <si>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</si>
  <si>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</si>
  <si>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</si>
  <si>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</si>
  <si>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</si>
  <si>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</si>
  <si>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</si>
  <si>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</si>
  <si>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</si>
  <si>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</si>
  <si>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</si>
  <si>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</si>
  <si>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</si>
  <si>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</si>
  <si>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</si>
  <si>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</si>
  <si>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</si>
  <si>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</si>
  <si>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</si>
  <si>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</si>
  <si>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</si>
  <si>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</si>
  <si>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</si>
  <si>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</si>
  <si>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</si>
  <si>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</si>
  <si>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</si>
  <si>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</si>
  <si>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</si>
  <si>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</si>
  <si>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</si>
  <si>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</si>
  <si>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</si>
  <si>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</si>
  <si>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</si>
  <si>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</si>
  <si>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</si>
  <si>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</si>
  <si>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</si>
  <si>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</si>
  <si>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</si>
  <si>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</si>
  <si>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</si>
  <si>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</si>
  <si>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</si>
  <si>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</si>
  <si>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</si>
  <si>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</si>
  <si>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</si>
  <si>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</si>
  <si>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</si>
  <si>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</si>
  <si>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</si>
  <si>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</si>
  <si>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</si>
  <si>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</si>
  <si>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</si>
  <si>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</si>
  <si>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</si>
  <si>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</si>
  <si>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</si>
  <si>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</si>
  <si>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</si>
  <si>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</si>
  <si>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</si>
  <si>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</si>
  <si>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</si>
  <si>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</si>
  <si>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</si>
  <si>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</si>
  <si>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</si>
  <si>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</si>
  <si>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</si>
  <si>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</si>
  <si>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</si>
  <si>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</si>
  <si>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</si>
  <si>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</si>
  <si>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</si>
  <si>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</si>
  <si>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</si>
  <si>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</si>
  <si>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</si>
  <si>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</si>
  <si>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</si>
  <si>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</si>
  <si>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</si>
  <si>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</si>
  <si>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</si>
  <si>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</si>
  <si>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</si>
  <si>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</si>
  <si>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</si>
  <si>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</si>
  <si>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</si>
  <si>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</si>
  <si>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</si>
  <si>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</si>
  <si>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</si>
  <si>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</si>
  <si>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</si>
  <si>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</si>
  <si>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</si>
  <si>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</si>
  <si>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</si>
  <si>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</si>
  <si>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</si>
  <si>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</si>
  <si>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</si>
  <si>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</si>
  <si>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</si>
  <si>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</si>
  <si>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</si>
  <si>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</si>
  <si>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</si>
  <si>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</si>
  <si>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</si>
  <si>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</si>
  <si>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</si>
  <si>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</si>
  <si>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</si>
  <si>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</si>
  <si>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</si>
  <si>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</si>
  <si>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</si>
  <si>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</si>
  <si>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</si>
  <si>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</si>
  <si>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</si>
  <si>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</si>
  <si>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</si>
  <si>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</si>
  <si>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</si>
  <si>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</si>
  <si>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</si>
  <si>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</si>
  <si>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</si>
  <si>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</si>
  <si>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</si>
  <si>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</si>
  <si>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</si>
  <si>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</si>
  <si>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</si>
  <si>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</si>
  <si>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</si>
  <si>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</si>
  <si>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</si>
  <si>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</si>
  <si>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</si>
  <si>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</si>
  <si>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</si>
  <si>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</si>
  <si>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</si>
  <si>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</si>
  <si>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</si>
  <si>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</si>
  <si>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</si>
  <si>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</si>
  <si>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</si>
  <si>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</si>
  <si>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</si>
  <si>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</si>
  <si>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03275531</t>
  </si>
  <si>
    <t>HR</t>
  </si>
  <si>
    <t>080010093</t>
  </si>
  <si>
    <t>47911242222</t>
  </si>
  <si>
    <t>74780000W0KHNRDW7I05</t>
  </si>
  <si>
    <t>DALEKOVOD D.D.</t>
  </si>
  <si>
    <t>ZAGREB</t>
  </si>
  <si>
    <t>MARIJANA ČAVIĆA 4</t>
  </si>
  <si>
    <t>dalekovod@dalekovod.hr</t>
  </si>
  <si>
    <t>www.dalekovod.hr</t>
  </si>
  <si>
    <t>KD</t>
  </si>
  <si>
    <t>RN</t>
  </si>
  <si>
    <t>PROIZVODNJA MK d.o.o.</t>
  </si>
  <si>
    <t>VELIKA GORICA</t>
  </si>
  <si>
    <t>DALEKOVOD PROJEKT D.O.O.</t>
  </si>
  <si>
    <t>DALEKOVOD EMU D.O.O.</t>
  </si>
  <si>
    <t>VELA LUKA</t>
  </si>
  <si>
    <t xml:space="preserve"> EL-RA D.O.O.</t>
  </si>
  <si>
    <t>DALEKOVOD MOSTAR D.O.O.</t>
  </si>
  <si>
    <t>MOSTAR, BIH</t>
  </si>
  <si>
    <t>1-8534</t>
  </si>
  <si>
    <t>DALEKOVOD LJUBLJANA D.O.O.</t>
  </si>
  <si>
    <t>LJUBLJANA, SLO</t>
  </si>
  <si>
    <t>DALEKOVOD ADRIA D.O.O.</t>
  </si>
  <si>
    <t>PROIZVODNJA OSO d.o.o.</t>
  </si>
  <si>
    <t>CINČAONICA USLUGE D.O.O. u likvidaciji</t>
  </si>
  <si>
    <t>DUGO SELO</t>
  </si>
  <si>
    <t>DALEKOVOD NORGE AS</t>
  </si>
  <si>
    <t>OSLO</t>
  </si>
  <si>
    <t>DALEKOVOD UKRAJINA d.o.o.</t>
  </si>
  <si>
    <t>KIJEV</t>
  </si>
  <si>
    <t>No</t>
  </si>
  <si>
    <t>+38512411111</t>
  </si>
  <si>
    <t>Submitter: DALEKOVOD D.D.</t>
  </si>
  <si>
    <t>Eugen Paić-Karega</t>
  </si>
  <si>
    <t>eugen.paic-karega@dalekovod.hr</t>
  </si>
  <si>
    <t>balance as at 31.03.2022</t>
  </si>
  <si>
    <t>for the period 01.01.2022 to 31.03.2022</t>
  </si>
  <si>
    <t>for the period 01.01.2022. to 31.03.2022.</t>
  </si>
  <si>
    <r>
      <rPr>
        <b/>
        <sz val="10"/>
        <rFont val="Arial"/>
        <family val="2"/>
        <charset val="238"/>
      </rPr>
      <t xml:space="preserve">NOTES TO FINANCIAL STATEMENTS - TFI
</t>
    </r>
    <r>
      <rPr>
        <sz val="10"/>
        <rFont val="Arial"/>
        <family val="2"/>
        <charset val="238"/>
      </rPr>
      <t xml:space="preserve">(drawn up for quarterly reporting periods)
</t>
    </r>
    <r>
      <rPr>
        <b/>
        <sz val="10"/>
        <rFont val="Arial"/>
        <family val="2"/>
        <charset val="238"/>
      </rPr>
      <t xml:space="preserve">
Name of the issuer:   </t>
    </r>
    <r>
      <rPr>
        <sz val="10"/>
        <rFont val="Arial"/>
        <family val="2"/>
        <charset val="238"/>
      </rPr>
      <t xml:space="preserve">DALEKOVOD D.D.
</t>
    </r>
    <r>
      <rPr>
        <b/>
        <sz val="10"/>
        <rFont val="Arial"/>
        <family val="2"/>
        <charset val="238"/>
      </rPr>
      <t xml:space="preserve">Personal identification number (OIB): </t>
    </r>
    <r>
      <rPr>
        <sz val="10"/>
        <rFont val="Arial"/>
        <family val="2"/>
        <charset val="238"/>
      </rPr>
      <t xml:space="preserve"> 47911242222</t>
    </r>
    <r>
      <rPr>
        <b/>
        <sz val="10"/>
        <rFont val="Arial"/>
        <family val="2"/>
        <charset val="238"/>
      </rPr>
      <t xml:space="preserve">
Reporting period: </t>
    </r>
    <r>
      <rPr>
        <sz val="10"/>
        <rFont val="Arial"/>
        <family val="2"/>
        <charset val="238"/>
      </rPr>
      <t>01.01.2022-31.03.2022</t>
    </r>
  </si>
  <si>
    <r>
      <rPr>
        <b/>
        <sz val="10"/>
        <rFont val="Arial"/>
        <family val="2"/>
        <charset val="238"/>
      </rPr>
      <t xml:space="preserve">Basic information 
MANAGEMENT
</t>
    </r>
    <r>
      <rPr>
        <sz val="10"/>
        <rFont val="Arial"/>
        <family val="2"/>
        <charset val="238"/>
      </rPr>
      <t xml:space="preserve">Tomislav Rosandić – President of the Board
Tvrtko Zlopaša – Member of the Board
Ivan Kurobasa – Member of the Board
Eugen Paić-Karega – Member of the Board 
</t>
    </r>
    <r>
      <rPr>
        <b/>
        <sz val="10"/>
        <rFont val="Arial"/>
        <family val="2"/>
        <charset val="238"/>
      </rPr>
      <t xml:space="preserve">
SUPERVISORY BOARD 
</t>
    </r>
    <r>
      <rPr>
        <sz val="10"/>
        <rFont val="Arial"/>
        <family val="2"/>
        <charset val="238"/>
      </rPr>
      <t>Gordan Kolak  (President of the Board), 
Josip Jurčević (Vice President of the Board ), 
Josip Lasić  (Member ), 
Božidar Poldrugač  (Member ),
Damir Spudić (Member), 
Pavao Vujnovac  (Member)
Dražen Buljić (Member).</t>
    </r>
  </si>
  <si>
    <r>
      <rPr>
        <b/>
        <sz val="10"/>
        <rFont val="Arial"/>
        <family val="2"/>
        <charset val="238"/>
      </rPr>
      <t xml:space="preserve">Basic Information (continued)
</t>
    </r>
    <r>
      <rPr>
        <sz val="10"/>
        <rFont val="Arial"/>
        <family val="2"/>
        <charset val="238"/>
      </rPr>
      <t xml:space="preserve">Products and services
Dalekovod Inc. Over time, he specialized in performing turnkey contracts in the following areas:
• electricity facilities, especially transmission lines from 0.4 to 750 kV
• transformer stations of all levels and voltage levels up to 500 kV
• air, underground and underwater cables up to 110 kV
• telecommunication facilities, all types of networks and antennas
• production of suspension and connecting equipment for transmission lines and substations from 0.4 to 750 kV
• manufacture and installation of all metal parts for roads, especially for road lighting,
guardrails and traffic signals, tunnel lighting and traffic management
• electrification of railways and trams  
Changes in the Statments of Financial Position and Profit and Loss 
The most significant business endeavours related to changes in the Statments of Financial Position and Profit and Loss for the reporting quarterly period of the issuer in relation to the last fiscal year are described in the Management Board's Report published with these financial reports.
Access to financial reports  
The revised annual financial reports for the Company and the Group for 2020 have been published on the Company's website (www.dalekovod.hr) and the Zagreb Stock Exchange (eho.zse.hr). </t>
    </r>
  </si>
  <si>
    <r>
      <rPr>
        <b/>
        <sz val="10"/>
        <rFont val="Arial"/>
        <family val="2"/>
        <charset val="238"/>
      </rPr>
      <t xml:space="preserve">Accounting policies 
</t>
    </r>
    <r>
      <rPr>
        <sz val="10"/>
        <rFont val="Arial"/>
        <family val="2"/>
        <charset val="238"/>
      </rPr>
      <t xml:space="preserve">The accounting policies of the Company and the Group that are applied when preparing the financial reports for 2022 are the same as the accounting policies that were applied in the annual financial report for 2021.
</t>
    </r>
    <r>
      <rPr>
        <b/>
        <sz val="10"/>
        <rFont val="Arial"/>
        <family val="2"/>
        <charset val="238"/>
      </rPr>
      <t xml:space="preserve">
Business result 
</t>
    </r>
    <r>
      <rPr>
        <sz val="10"/>
        <rFont val="Arial"/>
        <family val="2"/>
        <charset val="238"/>
      </rPr>
      <t xml:space="preserve">An interpretation of the business results of the Company and the Group is given in the Management Board's Report which is attached to these financial reports.
</t>
    </r>
  </si>
  <si>
    <r>
      <rPr>
        <b/>
        <sz val="10"/>
        <rFont val="Arial"/>
        <family val="2"/>
        <charset val="238"/>
      </rPr>
      <t xml:space="preserve">Income and expenses 
</t>
    </r>
    <r>
      <rPr>
        <sz val="10"/>
        <rFont val="Arial"/>
        <family val="2"/>
        <charset val="238"/>
      </rPr>
      <t xml:space="preserve">All significant changes in the income and expenses of the Company and the Group are stated in the Management Board's Report which is attached to these financial reports.
</t>
    </r>
    <r>
      <rPr>
        <b/>
        <sz val="10"/>
        <rFont val="Arial"/>
        <family val="2"/>
        <charset val="238"/>
      </rPr>
      <t xml:space="preserve">
Borrowings 
</t>
    </r>
    <r>
      <rPr>
        <sz val="10"/>
        <rFont val="Arial"/>
        <family val="2"/>
        <charset val="238"/>
      </rPr>
      <t xml:space="preserve">The amount of loans and other borrowings of the Company and the Group is described in more detail and presented in the Management Board's Report which is attached to these financial reports.
</t>
    </r>
    <r>
      <rPr>
        <b/>
        <sz val="10"/>
        <rFont val="Arial"/>
        <family val="2"/>
        <charset val="238"/>
      </rPr>
      <t xml:space="preserve">
Employees 
</t>
    </r>
    <r>
      <rPr>
        <sz val="10"/>
        <rFont val="Arial"/>
        <family val="2"/>
        <charset val="238"/>
      </rPr>
      <t xml:space="preserve">As of 31 March 2022, the Company had 782 employees, while the Group had 1,167 employees.
</t>
    </r>
  </si>
  <si>
    <r>
      <rPr>
        <b/>
        <sz val="10"/>
        <rFont val="Arial"/>
        <family val="2"/>
        <charset val="238"/>
      </rPr>
      <t xml:space="preserve">Expense capitalisation 
</t>
    </r>
    <r>
      <rPr>
        <sz val="10"/>
        <rFont val="Arial"/>
        <family val="2"/>
        <charset val="238"/>
      </rPr>
      <t>In the 2022, the Company and the Group did not capitalise salary expenses.</t>
    </r>
    <r>
      <rPr>
        <b/>
        <sz val="10"/>
        <rFont val="Arial"/>
        <family val="2"/>
        <charset val="238"/>
      </rPr>
      <t xml:space="preserve">
Deferred tax asset and liability 
</t>
    </r>
    <r>
      <rPr>
        <sz val="10"/>
        <rFont val="Arial"/>
        <family val="2"/>
        <charset val="238"/>
      </rPr>
      <t xml:space="preserve">The Company and the Group have stated all deferred tax assets in the Financial Position Report and there has been no change in that matter compared to the previous period. 
</t>
    </r>
    <r>
      <rPr>
        <b/>
        <sz val="10"/>
        <rFont val="Arial"/>
        <family val="2"/>
        <charset val="238"/>
      </rPr>
      <t xml:space="preserve">
Capital
</t>
    </r>
    <r>
      <rPr>
        <sz val="10"/>
        <rFont val="Arial"/>
        <family val="2"/>
        <charset val="238"/>
      </rPr>
      <t xml:space="preserve">As on 31 March 2022, the capital was divided in 41,247,193 shares with a nominal value of HRK 10 per share. </t>
    </r>
  </si>
  <si>
    <r>
      <rPr>
        <b/>
        <sz val="10"/>
        <rFont val="Arial"/>
        <family val="2"/>
        <charset val="238"/>
      </rPr>
      <t>As of 31 March 2022, the shareholder structure is as follows:</t>
    </r>
    <r>
      <rPr>
        <sz val="10"/>
        <rFont val="Arial"/>
        <family val="2"/>
        <charset val="238"/>
      </rPr>
      <t xml:space="preserve">
 	</t>
    </r>
  </si>
  <si>
    <r>
      <rPr>
        <b/>
        <sz val="10"/>
        <rFont val="Arial"/>
        <family val="2"/>
        <charset val="238"/>
      </rPr>
      <t xml:space="preserve">Events after the balance sheet date
</t>
    </r>
    <r>
      <rPr>
        <sz val="10"/>
        <rFont val="Arial"/>
        <family val="2"/>
        <charset val="238"/>
      </rPr>
      <t>From 1 April 2022 until the reporting date, there were no events requiring disclosure.</t>
    </r>
  </si>
  <si>
    <r>
      <rPr>
        <b/>
        <sz val="10"/>
        <rFont val="Arial"/>
        <family val="2"/>
        <charset val="238"/>
      </rPr>
      <t xml:space="preserve">Other disclosures 
</t>
    </r>
    <r>
      <rPr>
        <sz val="10"/>
        <rFont val="Arial"/>
        <family val="2"/>
        <charset val="238"/>
      </rPr>
      <t xml:space="preserve">Other disclosures related to the understanding and interpretation of these reports are set out in the Management Board's Report which is attached to these financial reports. </t>
    </r>
  </si>
  <si>
    <r>
      <rPr>
        <b/>
        <sz val="10"/>
        <rFont val="Arial"/>
        <family val="2"/>
        <charset val="238"/>
      </rPr>
      <t xml:space="preserve">List of related companies and entrepreneurs 
</t>
    </r>
    <r>
      <rPr>
        <sz val="10"/>
        <rFont val="Arial"/>
        <family val="2"/>
        <charset val="238"/>
      </rPr>
      <t>The list of related companies and entrepreneurs is given in the Management Board's Report which is attached to these financial reports. The amount of capital for each related company in which Dalekovod d.d. has a stake or company owned by a subsidiary.</t>
    </r>
  </si>
  <si>
    <r>
      <rPr>
        <b/>
        <sz val="10"/>
        <rFont val="Arial"/>
        <family val="2"/>
        <charset val="238"/>
      </rPr>
      <t xml:space="preserve">Dalekovod Joint Stock Company for Engineering, Production and Construction
</t>
    </r>
    <r>
      <rPr>
        <sz val="10"/>
        <rFont val="Arial"/>
        <family val="2"/>
        <charset val="238"/>
      </rPr>
      <t>Marijana Čavića 4, 10 000 Zagreb, Croatia,  10001 Zagreb, P.P. 128
URL: www.dalekovod.hr, www.dalekovod.com
E-mail: dalekovod@dalekovod.hr
Share capital: HRK 412,471,930.00. Number of shares:  41.247,193 
IBAN: HR8323600001101226102 ZABA Zagreb
Company registration number (MBS): 080010093, Commercial Court in Zagreb
Registration number (MB): 3275531	Personal identification number (OIB): 47911242222
Activity code: 4222 (Construction of electricity and telecommunication lines)</t>
    </r>
  </si>
  <si>
    <r>
      <t xml:space="preserve">Contingent liabilities and commitments
</t>
    </r>
    <r>
      <rPr>
        <sz val="10"/>
        <rFont val="Arial"/>
        <family val="2"/>
        <charset val="238"/>
      </rPr>
      <t>As on 31 March 2022, the Group had concluded contracts whose performance had started, but has not been completed. Costs that yet have to arise under these contracts are estimated at HRK 829,071  thousand.
As on 31 March 2022, the Group and the Company were subject to contingent liabilities on account of issued bank guarantees (as an instrument for payment insurance and insurance of quality of performed works) in the total amount of HRK 452,256 thousand and HRK 407,114 thousand (as on 31 December 2021: Group - HRK 419,573 thousand and the Company - HRK 3868,650 thousand) As its subsidiaries’ co-debtor, the Company is additionally subject to a liability of HRK 37,939 thousand (as on 31 December 2021: HRK 43,515 thousand). The Group and the Company estimate that it is not probable that the contingent liabilities on account of bank guarantees will be collected since the Group and the Company, just as in the previous periods, have been meeting all their project-related contractual obligations.
During regular business operations, the Group was involved in several court proceedings, either as the plaintiff or the respondent. Based on the opinion of the Management Board and the legal consultant, reservations have been made for those disputes that could potentially result in a loss. In addition to the disputes for which reservations have been made, there are also court proceedings which, in the opinion of the Board and the legal consultant will not result in a loss.</t>
    </r>
  </si>
  <si>
    <r>
      <rPr>
        <b/>
        <sz val="10"/>
        <rFont val="Arial"/>
        <family val="2"/>
        <charset val="238"/>
      </rPr>
      <t xml:space="preserve">Merger, acquisition, sale, establishment 
</t>
    </r>
    <r>
      <rPr>
        <sz val="10"/>
        <rFont val="Arial"/>
        <family val="2"/>
        <charset val="238"/>
      </rPr>
      <t xml:space="preserve">In the first quarter of 2022, a branch office was established in Germany. There were no other mergers, acquisitions, sales and establishments.
</t>
    </r>
    <r>
      <rPr>
        <b/>
        <sz val="10"/>
        <rFont val="Arial"/>
        <family val="2"/>
        <charset val="238"/>
      </rPr>
      <t xml:space="preserve">
Uncertainty 
</t>
    </r>
    <r>
      <rPr>
        <sz val="10"/>
        <rFont val="Arial"/>
        <family val="2"/>
        <charset val="238"/>
      </rPr>
      <t>In the 2022, there were no identified items of suspicious and controversial receivables that could affect the business continuity of the Company and the Group.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</si>
</sst>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2"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s>
  <cellStyleXfs count="8">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1" fillId="0" borderId="0"/>
    <xf numFmtId="0" fontId="41" fillId="0" borderId="0" applyNumberFormat="0" applyFill="0" applyBorder="0" applyAlignment="0" applyProtection="0"/>
    <xf numFmtId="0" fontId="3" fillId="0" borderId="0"/>
  </cellStyleXfs>
  <cellXfs count="349">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7" fillId="0" borderId="38" xfId="0" applyNumberFormat="1" applyFont="1" applyFill="1" applyBorder="1" applyAlignment="1" applyProtection="1">
      <alignment horizontal="center" vertical="center"/>
    </xf>
    <xf numFmtId="165" fontId="17" fillId="9" borderId="38" xfId="0" applyNumberFormat="1" applyFont="1" applyFill="1" applyBorder="1" applyAlignment="1" applyProtection="1">
      <alignment horizontal="center" vertical="center"/>
    </xf>
    <xf numFmtId="165" fontId="17" fillId="9" borderId="39"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41" xfId="0" applyFont="1" applyFill="1" applyBorder="1" applyAlignment="1" applyProtection="1">
      <alignment horizontal="center" vertical="center" wrapText="1"/>
    </xf>
    <xf numFmtId="0" fontId="17" fillId="3" borderId="41" xfId="0" applyFont="1" applyFill="1" applyBorder="1" applyAlignment="1" applyProtection="1">
      <alignment horizontal="center" vertical="center"/>
    </xf>
    <xf numFmtId="3" fontId="17" fillId="3" borderId="41" xfId="0" applyNumberFormat="1" applyFont="1" applyFill="1" applyBorder="1" applyAlignment="1" applyProtection="1">
      <alignment horizontal="center" vertical="center" wrapText="1"/>
    </xf>
    <xf numFmtId="164" fontId="5" fillId="0" borderId="41" xfId="0" applyNumberFormat="1" applyFont="1" applyFill="1" applyBorder="1" applyAlignment="1" applyProtection="1">
      <alignment horizontal="center" vertical="center"/>
    </xf>
    <xf numFmtId="164" fontId="5" fillId="9" borderId="41" xfId="0" applyNumberFormat="1" applyFont="1" applyFill="1" applyBorder="1" applyAlignment="1" applyProtection="1">
      <alignment horizontal="center" vertical="center"/>
    </xf>
    <xf numFmtId="0" fontId="12" fillId="0" borderId="0" xfId="3" applyProtection="1"/>
    <xf numFmtId="0" fontId="17" fillId="3" borderId="41" xfId="3" applyFont="1" applyFill="1" applyBorder="1" applyAlignment="1" applyProtection="1">
      <alignment horizontal="center" vertical="center"/>
    </xf>
    <xf numFmtId="3" fontId="17" fillId="3" borderId="41" xfId="3" applyNumberFormat="1" applyFont="1" applyFill="1" applyBorder="1" applyAlignment="1" applyProtection="1">
      <alignment horizontal="center" vertical="center" wrapText="1"/>
    </xf>
    <xf numFmtId="0" fontId="12" fillId="0" borderId="0" xfId="3" applyAlignment="1" applyProtection="1">
      <alignment wrapText="1"/>
    </xf>
    <xf numFmtId="0" fontId="5" fillId="3" borderId="15" xfId="3" applyFont="1" applyFill="1" applyBorder="1" applyAlignment="1" applyProtection="1">
      <alignment horizontal="center" vertical="center" wrapText="1"/>
    </xf>
    <xf numFmtId="0" fontId="17" fillId="3" borderId="14" xfId="3" applyFont="1" applyFill="1" applyBorder="1" applyAlignment="1" applyProtection="1">
      <alignment horizontal="center" vertical="center" wrapText="1"/>
    </xf>
    <xf numFmtId="164" fontId="5" fillId="0" borderId="27" xfId="0" applyNumberFormat="1" applyFont="1" applyFill="1" applyBorder="1" applyAlignment="1" applyProtection="1">
      <alignment horizontal="center" vertical="center" wrapText="1"/>
    </xf>
    <xf numFmtId="164" fontId="5" fillId="10" borderId="12" xfId="0" applyNumberFormat="1" applyFont="1" applyFill="1" applyBorder="1" applyAlignment="1" applyProtection="1">
      <alignment horizontal="center" vertical="center" wrapText="1"/>
    </xf>
    <xf numFmtId="164" fontId="5" fillId="0" borderId="12" xfId="0" applyNumberFormat="1" applyFont="1" applyFill="1" applyBorder="1" applyAlignment="1" applyProtection="1">
      <alignment horizontal="center" vertical="center" wrapText="1"/>
    </xf>
    <xf numFmtId="164" fontId="5" fillId="10" borderId="13" xfId="0" applyNumberFormat="1" applyFont="1" applyFill="1" applyBorder="1" applyAlignment="1" applyProtection="1">
      <alignment horizontal="center" vertical="center" wrapText="1"/>
    </xf>
    <xf numFmtId="0" fontId="17" fillId="3" borderId="14" xfId="3" applyFont="1" applyFill="1" applyBorder="1" applyAlignment="1" applyProtection="1">
      <alignment horizontal="center" vertical="center"/>
    </xf>
    <xf numFmtId="164" fontId="5" fillId="0" borderId="27" xfId="0" applyNumberFormat="1" applyFont="1" applyFill="1" applyBorder="1" applyAlignment="1" applyProtection="1">
      <alignment horizontal="center" vertical="center"/>
    </xf>
    <xf numFmtId="164" fontId="5" fillId="0" borderId="12" xfId="0" applyNumberFormat="1" applyFont="1" applyFill="1" applyBorder="1" applyAlignment="1" applyProtection="1">
      <alignment horizontal="center" vertical="center"/>
    </xf>
    <xf numFmtId="164" fontId="5" fillId="10" borderId="12" xfId="0" applyNumberFormat="1" applyFont="1" applyFill="1" applyBorder="1" applyAlignment="1" applyProtection="1">
      <alignment horizontal="center" vertical="center"/>
    </xf>
    <xf numFmtId="164" fontId="5" fillId="10" borderId="13" xfId="0" applyNumberFormat="1" applyFont="1" applyFill="1" applyBorder="1" applyAlignment="1" applyProtection="1">
      <alignment horizontal="center" vertical="center"/>
    </xf>
    <xf numFmtId="3" fontId="6" fillId="0" borderId="41" xfId="0" applyNumberFormat="1" applyFont="1" applyFill="1" applyBorder="1" applyAlignment="1" applyProtection="1">
      <alignment horizontal="right" vertical="center" shrinkToFit="1"/>
      <protection locked="0"/>
    </xf>
    <xf numFmtId="3" fontId="22" fillId="9" borderId="41"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6" fillId="0" borderId="41" xfId="0" applyNumberFormat="1" applyFont="1" applyFill="1" applyBorder="1" applyAlignment="1" applyProtection="1">
      <alignment horizontal="right" vertical="center" shrinkToFit="1"/>
      <protection locked="0"/>
    </xf>
    <xf numFmtId="3" fontId="6" fillId="0" borderId="41" xfId="0" applyNumberFormat="1" applyFont="1" applyFill="1" applyBorder="1" applyAlignment="1" applyProtection="1">
      <alignment vertical="center"/>
      <protection locked="0"/>
    </xf>
    <xf numFmtId="3" fontId="17" fillId="3" borderId="15" xfId="3" applyNumberFormat="1" applyFont="1" applyFill="1" applyBorder="1" applyAlignment="1" applyProtection="1">
      <alignment horizontal="center" vertical="center" wrapText="1"/>
    </xf>
    <xf numFmtId="3" fontId="17" fillId="3" borderId="14" xfId="3" applyNumberFormat="1" applyFont="1" applyFill="1" applyBorder="1" applyAlignment="1" applyProtection="1">
      <alignment horizontal="center" vertical="center" wrapText="1"/>
    </xf>
    <xf numFmtId="3" fontId="6" fillId="0" borderId="27" xfId="0" applyNumberFormat="1" applyFont="1" applyFill="1" applyBorder="1" applyAlignment="1" applyProtection="1">
      <alignment horizontal="right" vertical="center" wrapText="1"/>
      <protection locked="0"/>
    </xf>
    <xf numFmtId="3" fontId="16" fillId="10" borderId="12" xfId="0" applyNumberFormat="1" applyFont="1" applyFill="1" applyBorder="1" applyAlignment="1" applyProtection="1">
      <alignment horizontal="right" vertical="center" wrapText="1"/>
    </xf>
    <xf numFmtId="3" fontId="6" fillId="0" borderId="12" xfId="0" applyNumberFormat="1" applyFont="1" applyFill="1" applyBorder="1" applyAlignment="1" applyProtection="1">
      <alignment horizontal="right" vertical="center" wrapText="1"/>
      <protection locked="0"/>
    </xf>
    <xf numFmtId="3" fontId="16" fillId="10" borderId="13" xfId="0" applyNumberFormat="1" applyFont="1" applyFill="1" applyBorder="1" applyAlignment="1" applyProtection="1">
      <alignment horizontal="right" vertical="center" wrapText="1"/>
    </xf>
    <xf numFmtId="3" fontId="6" fillId="0" borderId="27" xfId="0" applyNumberFormat="1" applyFont="1" applyFill="1" applyBorder="1" applyAlignment="1" applyProtection="1">
      <alignment vertical="center" wrapText="1"/>
      <protection locked="0"/>
    </xf>
    <xf numFmtId="3" fontId="6" fillId="0" borderId="12" xfId="0" applyNumberFormat="1" applyFont="1" applyFill="1" applyBorder="1" applyAlignment="1" applyProtection="1">
      <alignment vertical="center" wrapText="1"/>
      <protection locked="0"/>
    </xf>
    <xf numFmtId="3" fontId="16" fillId="10" borderId="12" xfId="0" applyNumberFormat="1" applyFont="1" applyFill="1" applyBorder="1" applyAlignment="1" applyProtection="1">
      <alignment vertical="center" wrapText="1"/>
    </xf>
    <xf numFmtId="3" fontId="16" fillId="10" borderId="13" xfId="0" applyNumberFormat="1" applyFont="1" applyFill="1" applyBorder="1" applyAlignment="1" applyProtection="1">
      <alignment vertical="center" wrapText="1"/>
    </xf>
    <xf numFmtId="3" fontId="12" fillId="0" borderId="0" xfId="3" applyNumberFormat="1" applyAlignment="1" applyProtection="1">
      <alignment wrapText="1"/>
    </xf>
    <xf numFmtId="3" fontId="6" fillId="0" borderId="27" xfId="0" applyNumberFormat="1" applyFont="1" applyFill="1" applyBorder="1" applyAlignment="1" applyProtection="1">
      <alignment vertical="center"/>
      <protection locked="0"/>
    </xf>
    <xf numFmtId="3" fontId="6" fillId="0" borderId="12" xfId="0" applyNumberFormat="1" applyFont="1" applyFill="1" applyBorder="1" applyAlignment="1" applyProtection="1">
      <alignment vertical="center"/>
      <protection locked="0"/>
    </xf>
    <xf numFmtId="3" fontId="16" fillId="10" borderId="12" xfId="0" applyNumberFormat="1" applyFont="1" applyFill="1" applyBorder="1" applyAlignment="1" applyProtection="1">
      <alignment vertical="center"/>
    </xf>
    <xf numFmtId="3" fontId="16" fillId="10" borderId="13"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35"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4" fillId="0" borderId="38" xfId="0" applyNumberFormat="1" applyFont="1" applyFill="1" applyBorder="1" applyAlignment="1" applyProtection="1">
      <alignment vertical="center" shrinkToFit="1"/>
      <protection locked="0"/>
    </xf>
    <xf numFmtId="3" fontId="21" fillId="9" borderId="38" xfId="0" applyNumberFormat="1" applyFont="1" applyFill="1" applyBorder="1" applyAlignment="1" applyProtection="1">
      <alignment vertical="center" shrinkToFit="1"/>
    </xf>
    <xf numFmtId="3" fontId="4" fillId="8" borderId="38" xfId="0" applyNumberFormat="1" applyFont="1" applyFill="1" applyBorder="1" applyAlignment="1" applyProtection="1">
      <alignment vertical="center" shrinkToFit="1"/>
    </xf>
    <xf numFmtId="3" fontId="21" fillId="9" borderId="39" xfId="0" applyNumberFormat="1" applyFont="1" applyFill="1" applyBorder="1" applyAlignment="1" applyProtection="1">
      <alignment vertical="center" shrinkToFit="1"/>
    </xf>
    <xf numFmtId="0" fontId="24" fillId="11" borderId="1" xfId="4" applyFont="1" applyFill="1" applyBorder="1"/>
    <xf numFmtId="0" fontId="2" fillId="11" borderId="26" xfId="4" applyFill="1" applyBorder="1"/>
    <xf numFmtId="0" fontId="2" fillId="0" borderId="0" xfId="4"/>
    <xf numFmtId="0" fontId="26" fillId="11" borderId="42" xfId="4" applyFont="1" applyFill="1" applyBorder="1" applyAlignment="1">
      <alignment horizontal="center" vertical="center"/>
    </xf>
    <xf numFmtId="0" fontId="26" fillId="11" borderId="0" xfId="4" applyFont="1" applyFill="1" applyBorder="1" applyAlignment="1">
      <alignment horizontal="center" vertical="center"/>
    </xf>
    <xf numFmtId="0" fontId="26" fillId="11" borderId="43"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45" xfId="4" applyFont="1" applyFill="1" applyBorder="1" applyAlignment="1">
      <alignment vertical="center"/>
    </xf>
    <xf numFmtId="0" fontId="29" fillId="0" borderId="0" xfId="4" applyFont="1" applyFill="1"/>
    <xf numFmtId="0" fontId="5" fillId="11" borderId="42"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43"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46"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43" xfId="4" applyFill="1" applyBorder="1"/>
    <xf numFmtId="0" fontId="27" fillId="11" borderId="42" xfId="4" applyFont="1" applyFill="1" applyBorder="1" applyAlignment="1">
      <alignment wrapText="1"/>
    </xf>
    <xf numFmtId="0" fontId="27" fillId="11" borderId="43" xfId="4" applyFont="1" applyFill="1" applyBorder="1" applyAlignment="1">
      <alignment wrapText="1"/>
    </xf>
    <xf numFmtId="0" fontId="27" fillId="11" borderId="42" xfId="4" applyFont="1" applyFill="1" applyBorder="1"/>
    <xf numFmtId="0" fontId="27" fillId="11" borderId="0" xfId="4" applyFont="1" applyFill="1" applyBorder="1"/>
    <xf numFmtId="0" fontId="27" fillId="11" borderId="0" xfId="4" applyFont="1" applyFill="1" applyBorder="1" applyAlignment="1">
      <alignment wrapText="1"/>
    </xf>
    <xf numFmtId="0" fontId="27" fillId="11" borderId="43" xfId="4" applyFont="1" applyFill="1" applyBorder="1"/>
    <xf numFmtId="0" fontId="6" fillId="11" borderId="0" xfId="4" applyFont="1" applyFill="1" applyBorder="1" applyAlignment="1">
      <alignment horizontal="right" vertical="center" wrapText="1"/>
    </xf>
    <xf numFmtId="0" fontId="28" fillId="11" borderId="43" xfId="4" applyFont="1" applyFill="1" applyBorder="1" applyAlignment="1">
      <alignment vertical="center"/>
    </xf>
    <xf numFmtId="0" fontId="6" fillId="11" borderId="42" xfId="4" applyFont="1" applyFill="1" applyBorder="1" applyAlignment="1">
      <alignment horizontal="right" vertical="center" wrapText="1"/>
    </xf>
    <xf numFmtId="0" fontId="28" fillId="11" borderId="0" xfId="4" applyFont="1" applyFill="1" applyBorder="1" applyAlignment="1">
      <alignment vertical="center"/>
    </xf>
    <xf numFmtId="0" fontId="27" fillId="11" borderId="0" xfId="4" applyFont="1" applyFill="1" applyBorder="1" applyAlignment="1">
      <alignment vertical="top"/>
    </xf>
    <xf numFmtId="0" fontId="5" fillId="12" borderId="46"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27" fillId="11" borderId="0" xfId="4" applyFont="1" applyFill="1" applyBorder="1" applyAlignment="1">
      <alignment vertical="center"/>
    </xf>
    <xf numFmtId="0" fontId="27" fillId="11" borderId="43" xfId="4" applyFont="1" applyFill="1" applyBorder="1" applyAlignment="1">
      <alignment vertical="center"/>
    </xf>
    <xf numFmtId="0" fontId="27" fillId="11" borderId="0" xfId="4" applyFont="1" applyFill="1" applyBorder="1" applyAlignment="1"/>
    <xf numFmtId="0" fontId="30" fillId="11" borderId="0" xfId="4" applyFont="1" applyFill="1" applyBorder="1" applyAlignment="1">
      <alignment vertical="center"/>
    </xf>
    <xf numFmtId="0" fontId="30" fillId="11" borderId="43" xfId="4" applyFont="1" applyFill="1" applyBorder="1" applyAlignment="1">
      <alignment vertical="center"/>
    </xf>
    <xf numFmtId="0" fontId="5" fillId="11" borderId="0" xfId="4" applyFont="1" applyFill="1" applyBorder="1" applyAlignment="1">
      <alignment horizontal="center" vertical="center"/>
    </xf>
    <xf numFmtId="0" fontId="6" fillId="11" borderId="43" xfId="4" applyFont="1" applyFill="1" applyBorder="1" applyAlignment="1">
      <alignment horizontal="center" vertical="center"/>
    </xf>
    <xf numFmtId="0" fontId="27" fillId="11" borderId="0" xfId="4" applyFont="1" applyFill="1" applyBorder="1" applyAlignment="1">
      <alignment vertical="top" wrapText="1"/>
    </xf>
    <xf numFmtId="0" fontId="27" fillId="11" borderId="42" xfId="4" applyFont="1" applyFill="1" applyBorder="1" applyAlignment="1">
      <alignment vertical="top"/>
    </xf>
    <xf numFmtId="0" fontId="30" fillId="11" borderId="43" xfId="4" applyFont="1" applyFill="1" applyBorder="1"/>
    <xf numFmtId="0" fontId="2" fillId="11" borderId="3" xfId="4" applyFill="1" applyBorder="1"/>
    <xf numFmtId="0" fontId="2" fillId="11" borderId="2" xfId="4" applyFill="1" applyBorder="1"/>
    <xf numFmtId="0" fontId="2" fillId="11" borderId="44" xfId="4" applyFill="1" applyBorder="1"/>
    <xf numFmtId="49" fontId="5" fillId="12" borderId="46" xfId="4" applyNumberFormat="1" applyFont="1" applyFill="1" applyBorder="1" applyAlignment="1" applyProtection="1">
      <alignment horizontal="center" vertical="center"/>
      <protection locked="0"/>
    </xf>
    <xf numFmtId="164" fontId="5" fillId="11" borderId="41" xfId="0" applyNumberFormat="1" applyFont="1" applyFill="1" applyBorder="1" applyAlignment="1" applyProtection="1">
      <alignment horizontal="center" vertical="center"/>
    </xf>
    <xf numFmtId="3" fontId="6" fillId="11" borderId="41" xfId="0" applyNumberFormat="1" applyFont="1" applyFill="1" applyBorder="1" applyAlignment="1" applyProtection="1">
      <alignment horizontal="right" vertical="center" shrinkToFit="1"/>
      <protection locked="0"/>
    </xf>
    <xf numFmtId="0" fontId="40" fillId="0" borderId="0" xfId="4" applyFont="1"/>
    <xf numFmtId="0" fontId="40" fillId="0" borderId="0" xfId="4" applyFont="1" applyFill="1"/>
    <xf numFmtId="3" fontId="12" fillId="0" borderId="0" xfId="3" applyNumberFormat="1" applyProtection="1">
      <protection locked="0"/>
    </xf>
    <xf numFmtId="3" fontId="16" fillId="9" borderId="41" xfId="0" applyNumberFormat="1" applyFont="1" applyFill="1" applyBorder="1" applyAlignment="1" applyProtection="1">
      <alignment horizontal="right" vertical="center" shrinkToFit="1"/>
    </xf>
    <xf numFmtId="3" fontId="16" fillId="9" borderId="41" xfId="0" applyNumberFormat="1" applyFont="1" applyFill="1" applyBorder="1" applyAlignment="1" applyProtection="1">
      <alignment horizontal="right" vertical="center" shrinkToFit="1"/>
      <protection locked="0"/>
    </xf>
    <xf numFmtId="3" fontId="16" fillId="9" borderId="41" xfId="0" applyNumberFormat="1" applyFont="1" applyFill="1" applyBorder="1" applyAlignment="1" applyProtection="1">
      <alignment vertical="center"/>
    </xf>
    <xf numFmtId="3" fontId="6" fillId="9" borderId="41" xfId="0" applyNumberFormat="1" applyFont="1" applyFill="1" applyBorder="1" applyAlignment="1" applyProtection="1">
      <alignment vertical="center"/>
      <protection locked="0"/>
    </xf>
    <xf numFmtId="164" fontId="5" fillId="9" borderId="12" xfId="0" applyNumberFormat="1" applyFont="1" applyFill="1" applyBorder="1" applyAlignment="1" applyProtection="1">
      <alignment horizontal="center" vertical="center"/>
    </xf>
    <xf numFmtId="3" fontId="6" fillId="9" borderId="12" xfId="0" applyNumberFormat="1" applyFont="1" applyFill="1" applyBorder="1" applyAlignment="1" applyProtection="1">
      <alignment vertical="center"/>
      <protection locked="0"/>
    </xf>
    <xf numFmtId="3" fontId="36" fillId="3" borderId="35" xfId="0" applyNumberFormat="1" applyFont="1" applyFill="1" applyBorder="1" applyAlignment="1" applyProtection="1">
      <alignment horizontal="center" vertical="center" wrapText="1"/>
    </xf>
    <xf numFmtId="3" fontId="10" fillId="3" borderId="41" xfId="0" applyNumberFormat="1" applyFont="1" applyFill="1" applyBorder="1" applyAlignment="1" applyProtection="1">
      <alignment horizontal="center" vertical="center" wrapText="1"/>
    </xf>
    <xf numFmtId="3" fontId="10" fillId="3" borderId="41" xfId="0" applyNumberFormat="1" applyFont="1" applyFill="1" applyBorder="1" applyAlignment="1" applyProtection="1">
      <alignment horizontal="center" vertical="center"/>
    </xf>
    <xf numFmtId="3" fontId="4" fillId="0" borderId="48" xfId="0" applyNumberFormat="1" applyFont="1" applyFill="1" applyBorder="1" applyAlignment="1" applyProtection="1">
      <alignment vertical="center" shrinkToFit="1"/>
      <protection locked="0"/>
    </xf>
    <xf numFmtId="3" fontId="21" fillId="9" borderId="48" xfId="0" applyNumberFormat="1" applyFont="1" applyFill="1" applyBorder="1" applyAlignment="1" applyProtection="1">
      <alignment vertical="center" shrinkToFit="1"/>
    </xf>
    <xf numFmtId="0" fontId="27" fillId="11" borderId="42" xfId="4" applyFont="1" applyFill="1" applyBorder="1" applyAlignment="1" applyProtection="1">
      <alignment vertical="top"/>
      <protection locked="0"/>
    </xf>
    <xf numFmtId="0" fontId="27" fillId="11" borderId="0" xfId="4" applyFont="1" applyFill="1" applyBorder="1" applyAlignment="1" applyProtection="1">
      <alignment vertical="top"/>
      <protection locked="0"/>
    </xf>
    <xf numFmtId="0" fontId="27" fillId="11" borderId="43" xfId="4" applyFont="1" applyFill="1" applyBorder="1" applyProtection="1">
      <protection locked="0"/>
    </xf>
    <xf numFmtId="0" fontId="5" fillId="12" borderId="50" xfId="5" applyFont="1" applyFill="1" applyBorder="1" applyAlignment="1" applyProtection="1">
      <alignment horizontal="center" vertical="center"/>
      <protection locked="0"/>
    </xf>
    <xf numFmtId="0" fontId="5" fillId="12" borderId="52" xfId="5" applyFont="1" applyFill="1" applyBorder="1" applyAlignment="1" applyProtection="1">
      <alignment horizontal="center" vertical="center"/>
      <protection locked="0"/>
    </xf>
    <xf numFmtId="3" fontId="6" fillId="0" borderId="41" xfId="0" applyNumberFormat="1" applyFont="1" applyBorder="1" applyAlignment="1" applyProtection="1">
      <alignment horizontal="right" vertical="center" shrinkToFit="1"/>
      <protection locked="0"/>
    </xf>
    <xf numFmtId="3" fontId="6" fillId="0" borderId="41" xfId="0" applyNumberFormat="1" applyFont="1" applyBorder="1" applyAlignment="1" applyProtection="1">
      <alignment vertical="center"/>
      <protection locked="0"/>
    </xf>
    <xf numFmtId="3" fontId="6" fillId="0" borderId="41" xfId="7" applyNumberFormat="1" applyFont="1" applyBorder="1" applyAlignment="1" applyProtection="1">
      <alignment vertical="center"/>
      <protection locked="0"/>
    </xf>
    <xf numFmtId="3" fontId="6" fillId="0" borderId="41" xfId="7" applyNumberFormat="1" applyFont="1" applyBorder="1" applyAlignment="1" applyProtection="1">
      <alignment horizontal="right" vertical="center" shrinkToFit="1"/>
      <protection locked="0"/>
    </xf>
    <xf numFmtId="0" fontId="5" fillId="12" borderId="52" xfId="4" applyFont="1" applyFill="1" applyBorder="1" applyAlignment="1" applyProtection="1">
      <alignment horizontal="center" vertical="center"/>
      <protection locked="0"/>
    </xf>
    <xf numFmtId="3" fontId="4" fillId="0" borderId="38" xfId="0" applyNumberFormat="1" applyFont="1" applyBorder="1" applyAlignment="1" applyProtection="1">
      <alignment vertical="center" shrinkToFit="1"/>
      <protection locked="0"/>
    </xf>
    <xf numFmtId="0" fontId="3" fillId="0" borderId="0" xfId="7" applyAlignment="1">
      <alignment horizontal="left" vertical="center" wrapText="1"/>
    </xf>
    <xf numFmtId="0" fontId="3" fillId="0" borderId="0" xfId="7" applyAlignment="1">
      <alignment vertical="center" wrapText="1"/>
    </xf>
    <xf numFmtId="0" fontId="7" fillId="0" borderId="0" xfId="7" applyFont="1" applyAlignment="1">
      <alignment vertical="center" wrapText="1"/>
    </xf>
    <xf numFmtId="0" fontId="3" fillId="0" borderId="0" xfId="7" applyAlignment="1">
      <alignment wrapText="1"/>
    </xf>
    <xf numFmtId="0" fontId="3" fillId="0" borderId="0" xfId="7" applyAlignment="1">
      <alignment vertical="top" wrapText="1"/>
    </xf>
    <xf numFmtId="0" fontId="3" fillId="0" borderId="0" xfId="7"/>
    <xf numFmtId="0" fontId="27" fillId="11" borderId="0" xfId="4" applyFont="1" applyFill="1" applyBorder="1" applyAlignment="1" applyProtection="1">
      <alignment vertical="top"/>
      <protection locked="0"/>
    </xf>
    <xf numFmtId="0" fontId="27" fillId="11" borderId="0" xfId="4" applyFont="1" applyFill="1" applyBorder="1" applyProtection="1">
      <protection locked="0"/>
    </xf>
    <xf numFmtId="0" fontId="5" fillId="12" borderId="49" xfId="5" applyFont="1" applyFill="1" applyBorder="1" applyAlignment="1" applyProtection="1">
      <alignment horizontal="right" vertical="center"/>
      <protection locked="0"/>
    </xf>
    <xf numFmtId="0" fontId="5" fillId="12" borderId="51" xfId="5" applyFont="1" applyFill="1" applyBorder="1" applyAlignment="1" applyProtection="1">
      <alignment horizontal="right" vertical="center"/>
      <protection locked="0"/>
    </xf>
    <xf numFmtId="0" fontId="5" fillId="12" borderId="50" xfId="5" applyFont="1" applyFill="1" applyBorder="1" applyAlignment="1" applyProtection="1">
      <alignment horizontal="right" vertical="center"/>
      <protection locked="0"/>
    </xf>
    <xf numFmtId="0" fontId="6" fillId="11" borderId="42" xfId="4" applyFont="1" applyFill="1" applyBorder="1" applyAlignment="1">
      <alignment horizontal="right" vertical="center" wrapText="1"/>
    </xf>
    <xf numFmtId="0" fontId="6" fillId="11" borderId="0" xfId="4" applyFont="1" applyFill="1" applyBorder="1" applyAlignment="1">
      <alignment horizontal="right" vertical="center" wrapText="1"/>
    </xf>
    <xf numFmtId="0" fontId="27" fillId="12" borderId="3" xfId="4" applyFont="1" applyFill="1" applyBorder="1" applyAlignment="1" applyProtection="1">
      <alignment vertical="center"/>
      <protection locked="0"/>
    </xf>
    <xf numFmtId="0" fontId="27" fillId="12" borderId="2" xfId="4" applyFont="1" applyFill="1" applyBorder="1" applyAlignment="1" applyProtection="1">
      <alignment vertical="center"/>
      <protection locked="0"/>
    </xf>
    <xf numFmtId="0" fontId="27" fillId="12" borderId="44"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27" fillId="11" borderId="0" xfId="4" applyFont="1" applyFill="1" applyBorder="1"/>
    <xf numFmtId="0" fontId="41" fillId="12" borderId="49" xfId="6" applyFill="1" applyBorder="1" applyAlignment="1" applyProtection="1">
      <alignment vertical="center"/>
      <protection locked="0"/>
    </xf>
    <xf numFmtId="0" fontId="27" fillId="12" borderId="51" xfId="5" applyFont="1" applyFill="1" applyBorder="1" applyAlignment="1" applyProtection="1">
      <alignment vertical="center"/>
      <protection locked="0"/>
    </xf>
    <xf numFmtId="0" fontId="27" fillId="12" borderId="50" xfId="5" applyFont="1" applyFill="1" applyBorder="1" applyAlignment="1" applyProtection="1">
      <alignment vertical="center"/>
      <protection locked="0"/>
    </xf>
    <xf numFmtId="0" fontId="5" fillId="12" borderId="49" xfId="5" applyFont="1" applyFill="1" applyBorder="1" applyAlignment="1" applyProtection="1">
      <alignment vertical="center"/>
      <protection locked="0"/>
    </xf>
    <xf numFmtId="0" fontId="5" fillId="12" borderId="51" xfId="5" applyFont="1" applyFill="1" applyBorder="1" applyAlignment="1" applyProtection="1">
      <alignment vertical="center"/>
      <protection locked="0"/>
    </xf>
    <xf numFmtId="0" fontId="5" fillId="12" borderId="50" xfId="5" applyFont="1" applyFill="1" applyBorder="1" applyAlignment="1" applyProtection="1">
      <alignment vertical="center"/>
      <protection locked="0"/>
    </xf>
    <xf numFmtId="0" fontId="6" fillId="11" borderId="0" xfId="4" applyFont="1" applyFill="1" applyBorder="1" applyAlignment="1">
      <alignment vertical="center"/>
    </xf>
    <xf numFmtId="49" fontId="5" fillId="12" borderId="49" xfId="5" applyNumberFormat="1" applyFont="1" applyFill="1" applyBorder="1" applyAlignment="1" applyProtection="1">
      <alignment vertical="center"/>
      <protection locked="0"/>
    </xf>
    <xf numFmtId="49" fontId="5" fillId="12" borderId="51" xfId="5" applyNumberFormat="1" applyFont="1" applyFill="1" applyBorder="1" applyAlignment="1" applyProtection="1">
      <alignment vertical="center"/>
      <protection locked="0"/>
    </xf>
    <xf numFmtId="49" fontId="5" fillId="12" borderId="50" xfId="5" applyNumberFormat="1" applyFont="1" applyFill="1" applyBorder="1" applyAlignment="1" applyProtection="1">
      <alignment vertical="center"/>
      <protection locked="0"/>
    </xf>
    <xf numFmtId="0" fontId="6" fillId="11" borderId="0" xfId="4" applyFont="1" applyFill="1" applyBorder="1" applyAlignment="1">
      <alignment horizontal="center" vertical="center"/>
    </xf>
    <xf numFmtId="0" fontId="6" fillId="11" borderId="43"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44" xfId="4" applyFont="1" applyFill="1" applyBorder="1" applyAlignment="1" applyProtection="1">
      <alignment horizontal="center" vertical="center"/>
      <protection locked="0"/>
    </xf>
    <xf numFmtId="0" fontId="6" fillId="11" borderId="42" xfId="4" applyFont="1" applyFill="1" applyBorder="1" applyAlignment="1">
      <alignment horizontal="left" vertical="center"/>
    </xf>
    <xf numFmtId="0" fontId="6" fillId="11" borderId="0" xfId="4" applyFont="1" applyFill="1" applyBorder="1" applyAlignment="1">
      <alignment horizontal="lef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4" xfId="4" applyFont="1" applyFill="1" applyBorder="1" applyAlignment="1" applyProtection="1">
      <alignment vertical="center"/>
      <protection locked="0"/>
    </xf>
    <xf numFmtId="0" fontId="27" fillId="11" borderId="0" xfId="4" applyFont="1" applyFill="1" applyBorder="1" applyAlignment="1">
      <alignment vertical="top"/>
    </xf>
    <xf numFmtId="0" fontId="6" fillId="11" borderId="0" xfId="4" applyFont="1" applyFill="1" applyBorder="1" applyAlignment="1">
      <alignment vertical="top"/>
    </xf>
    <xf numFmtId="0" fontId="27" fillId="11" borderId="0" xfId="4" applyFont="1" applyFill="1" applyBorder="1" applyAlignment="1">
      <alignment vertical="top" wrapText="1"/>
    </xf>
    <xf numFmtId="0" fontId="5" fillId="12" borderId="4" xfId="5" applyFont="1" applyFill="1" applyBorder="1" applyAlignment="1" applyProtection="1">
      <alignment horizontal="right" vertical="center"/>
      <protection locked="0"/>
    </xf>
    <xf numFmtId="0" fontId="5" fillId="12" borderId="5" xfId="5" applyFont="1" applyFill="1" applyBorder="1" applyAlignment="1" applyProtection="1">
      <alignment horizontal="right" vertical="center"/>
      <protection locked="0"/>
    </xf>
    <xf numFmtId="0" fontId="5" fillId="12" borderId="6" xfId="5" applyFont="1" applyFill="1" applyBorder="1" applyAlignment="1" applyProtection="1">
      <alignment horizontal="right" vertical="center"/>
      <protection locked="0"/>
    </xf>
    <xf numFmtId="0" fontId="6" fillId="11" borderId="42" xfId="4" applyFont="1" applyFill="1" applyBorder="1" applyAlignment="1">
      <alignment horizontal="center" vertical="center"/>
    </xf>
    <xf numFmtId="0" fontId="6" fillId="11" borderId="42" xfId="4" applyFont="1" applyFill="1" applyBorder="1" applyAlignment="1">
      <alignment horizontal="right" vertical="center"/>
    </xf>
    <xf numFmtId="0" fontId="6" fillId="11" borderId="0" xfId="4" applyFont="1" applyFill="1" applyBorder="1" applyAlignment="1">
      <alignment horizontal="right" vertical="center"/>
    </xf>
    <xf numFmtId="0" fontId="28" fillId="11" borderId="0" xfId="4" applyFont="1" applyFill="1" applyBorder="1" applyAlignment="1">
      <alignment vertical="center"/>
    </xf>
    <xf numFmtId="0" fontId="27" fillId="12" borderId="49" xfId="5" applyFont="1" applyFill="1" applyBorder="1" applyProtection="1">
      <protection locked="0"/>
    </xf>
    <xf numFmtId="0" fontId="27" fillId="12" borderId="51" xfId="5" applyFont="1" applyFill="1" applyBorder="1" applyProtection="1">
      <protection locked="0"/>
    </xf>
    <xf numFmtId="0" fontId="27" fillId="12" borderId="50" xfId="5" applyFont="1" applyFill="1" applyBorder="1" applyProtection="1">
      <protection locked="0"/>
    </xf>
    <xf numFmtId="0" fontId="5" fillId="12" borderId="49" xfId="5" applyFont="1" applyFill="1" applyBorder="1" applyAlignment="1" applyProtection="1">
      <alignment horizontal="center" vertical="center"/>
      <protection locked="0"/>
    </xf>
    <xf numFmtId="0" fontId="5" fillId="12" borderId="50" xfId="5" applyFont="1" applyFill="1" applyBorder="1" applyAlignment="1" applyProtection="1">
      <alignment horizontal="center" vertical="center"/>
      <protection locked="0"/>
    </xf>
    <xf numFmtId="49" fontId="5" fillId="12" borderId="50" xfId="5" applyNumberFormat="1" applyFont="1" applyFill="1" applyBorder="1" applyAlignment="1" applyProtection="1">
      <alignment horizontal="center" vertical="center"/>
      <protection locked="0"/>
    </xf>
    <xf numFmtId="0" fontId="27" fillId="11" borderId="42" xfId="4" applyFont="1" applyFill="1" applyBorder="1" applyAlignment="1">
      <alignment vertical="center" wrapText="1"/>
    </xf>
    <xf numFmtId="0" fontId="27" fillId="11" borderId="0" xfId="4" applyFont="1" applyFill="1" applyBorder="1" applyAlignment="1">
      <alignment vertical="center" wrapText="1"/>
    </xf>
    <xf numFmtId="0" fontId="6" fillId="11" borderId="43" xfId="4" applyFont="1" applyFill="1" applyBorder="1" applyAlignment="1">
      <alignment horizontal="right" vertical="center" wrapText="1"/>
    </xf>
    <xf numFmtId="49" fontId="5" fillId="12" borderId="49" xfId="5" applyNumberFormat="1" applyFont="1" applyFill="1" applyBorder="1" applyAlignment="1" applyProtection="1">
      <alignment horizontal="center" vertical="center"/>
      <protection locked="0"/>
    </xf>
    <xf numFmtId="0" fontId="28" fillId="11" borderId="42" xfId="4" applyFont="1" applyFill="1" applyBorder="1" applyAlignment="1">
      <alignment vertical="center"/>
    </xf>
    <xf numFmtId="0" fontId="25" fillId="11" borderId="42" xfId="4" applyFont="1" applyFill="1" applyBorder="1" applyAlignment="1">
      <alignment horizontal="center" vertical="center" wrapText="1"/>
    </xf>
    <xf numFmtId="0" fontId="25" fillId="11" borderId="0" xfId="4" applyFont="1" applyFill="1" applyBorder="1" applyAlignment="1">
      <alignment horizontal="center" vertical="center" wrapText="1"/>
    </xf>
    <xf numFmtId="0" fontId="6" fillId="11" borderId="43" xfId="4" applyFont="1" applyFill="1" applyBorder="1" applyAlignment="1">
      <alignment horizontal="right" vertical="center"/>
    </xf>
    <xf numFmtId="0" fontId="27" fillId="11" borderId="0" xfId="4" applyFont="1" applyFill="1" applyBorder="1" applyAlignment="1">
      <alignment wrapText="1"/>
    </xf>
    <xf numFmtId="0" fontId="23" fillId="11" borderId="25" xfId="4" applyFont="1" applyFill="1" applyBorder="1" applyAlignment="1">
      <alignment vertical="center"/>
    </xf>
    <xf numFmtId="0" fontId="23" fillId="11" borderId="1" xfId="4" applyFont="1" applyFill="1" applyBorder="1" applyAlignment="1">
      <alignment vertical="center"/>
    </xf>
    <xf numFmtId="0" fontId="26" fillId="11" borderId="42" xfId="4" applyFont="1" applyFill="1" applyBorder="1" applyAlignment="1">
      <alignment horizontal="center" vertical="center"/>
    </xf>
    <xf numFmtId="0" fontId="26" fillId="11" borderId="0" xfId="4" applyFont="1" applyFill="1" applyBorder="1" applyAlignment="1">
      <alignment horizontal="center" vertical="center"/>
    </xf>
    <xf numFmtId="0" fontId="26" fillId="11" borderId="43" xfId="4" applyFont="1" applyFill="1" applyBorder="1" applyAlignment="1">
      <alignment horizontal="center" vertical="center"/>
    </xf>
    <xf numFmtId="0" fontId="5" fillId="11" borderId="42" xfId="4" applyFont="1" applyFill="1" applyBorder="1" applyAlignment="1">
      <alignment vertical="center" wrapText="1"/>
    </xf>
    <xf numFmtId="0" fontId="5" fillId="11" borderId="0" xfId="4" applyFont="1" applyFill="1" applyBorder="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44" xfId="4" applyNumberFormat="1" applyFont="1" applyFill="1" applyBorder="1" applyAlignment="1" applyProtection="1">
      <alignment horizontal="center" vertical="center"/>
      <protection locked="0"/>
    </xf>
    <xf numFmtId="0" fontId="5" fillId="0" borderId="42"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43" xfId="4" applyFont="1" applyFill="1" applyBorder="1" applyAlignment="1">
      <alignment horizontal="center" vertical="center" wrapText="1"/>
    </xf>
    <xf numFmtId="0" fontId="27" fillId="11" borderId="42" xfId="4" applyFont="1" applyFill="1" applyBorder="1" applyAlignment="1">
      <alignment wrapText="1"/>
    </xf>
    <xf numFmtId="0" fontId="6" fillId="0" borderId="41" xfId="0" applyFont="1" applyFill="1" applyBorder="1" applyAlignment="1" applyProtection="1">
      <alignment horizontal="left" vertical="center" wrapText="1"/>
    </xf>
    <xf numFmtId="0" fontId="5" fillId="0"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6" fillId="11" borderId="41" xfId="0" applyFont="1" applyFill="1" applyBorder="1" applyAlignment="1" applyProtection="1">
      <alignment horizontal="left" vertical="center" wrapText="1"/>
    </xf>
    <xf numFmtId="0" fontId="6" fillId="9" borderId="41" xfId="0" applyFont="1" applyFill="1" applyBorder="1" applyAlignment="1" applyProtection="1">
      <alignment horizontal="left" vertical="center" wrapText="1"/>
    </xf>
    <xf numFmtId="0" fontId="13" fillId="4" borderId="41" xfId="0" applyFont="1" applyFill="1" applyBorder="1" applyAlignment="1" applyProtection="1">
      <alignment horizontal="left" vertical="center" wrapText="1"/>
    </xf>
    <xf numFmtId="0" fontId="14" fillId="4" borderId="41" xfId="0" applyFont="1" applyFill="1" applyBorder="1" applyAlignment="1" applyProtection="1">
      <alignment vertical="center"/>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7"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5"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2" fillId="4" borderId="41" xfId="0" applyFont="1" applyFill="1" applyBorder="1" applyAlignment="1" applyProtection="1">
      <alignment horizontal="left" vertical="center" wrapText="1"/>
    </xf>
    <xf numFmtId="0" fontId="32" fillId="9" borderId="41" xfId="0" applyFont="1" applyFill="1" applyBorder="1" applyAlignment="1" applyProtection="1">
      <alignment horizontal="left" vertical="center" wrapText="1"/>
    </xf>
    <xf numFmtId="0" fontId="13" fillId="9" borderId="41" xfId="0" applyFont="1" applyFill="1" applyBorder="1" applyAlignment="1" applyProtection="1">
      <alignment horizontal="left" vertical="center" wrapText="1"/>
    </xf>
    <xf numFmtId="0" fontId="13" fillId="0" borderId="41" xfId="0" applyFont="1" applyFill="1" applyBorder="1" applyAlignment="1" applyProtection="1">
      <alignment horizontal="left" vertical="center" wrapText="1" indent="1"/>
    </xf>
    <xf numFmtId="0" fontId="6" fillId="0" borderId="4" xfId="0" applyFont="1" applyFill="1" applyBorder="1" applyAlignment="1" applyProtection="1">
      <alignment horizontal="left" vertical="center" wrapText="1" indent="1"/>
    </xf>
    <xf numFmtId="0" fontId="6" fillId="0" borderId="5" xfId="0" applyFont="1" applyFill="1" applyBorder="1" applyAlignment="1" applyProtection="1">
      <alignment horizontal="left" vertical="center" wrapText="1" indent="1"/>
    </xf>
    <xf numFmtId="0" fontId="6" fillId="0" borderId="6" xfId="0" applyFont="1" applyFill="1" applyBorder="1" applyAlignment="1" applyProtection="1">
      <alignment horizontal="left" vertical="center" wrapText="1" indent="1"/>
    </xf>
    <xf numFmtId="0" fontId="6" fillId="0" borderId="41" xfId="0" applyFont="1" applyFill="1" applyBorder="1" applyAlignment="1" applyProtection="1">
      <alignment horizontal="left" vertical="center" wrapText="1" indent="1"/>
    </xf>
    <xf numFmtId="0" fontId="13" fillId="4" borderId="41" xfId="0" applyFont="1" applyFill="1" applyBorder="1" applyAlignment="1" applyProtection="1">
      <alignment vertical="center" wrapText="1"/>
    </xf>
    <xf numFmtId="0" fontId="0" fillId="0" borderId="41" xfId="0" applyBorder="1" applyAlignment="1" applyProtection="1"/>
    <xf numFmtId="0" fontId="6" fillId="9" borderId="41" xfId="0" applyFont="1" applyFill="1" applyBorder="1" applyAlignment="1" applyProtection="1">
      <alignment horizontal="left" vertical="center" wrapText="1" indent="1"/>
    </xf>
    <xf numFmtId="0" fontId="33" fillId="9" borderId="41" xfId="0" applyFont="1" applyFill="1" applyBorder="1" applyAlignment="1" applyProtection="1">
      <alignment horizontal="left" vertical="center" wrapText="1"/>
    </xf>
    <xf numFmtId="0" fontId="15" fillId="9" borderId="41" xfId="0" applyFont="1" applyFill="1" applyBorder="1" applyAlignment="1" applyProtection="1">
      <alignment horizontal="left" vertical="center" wrapText="1"/>
    </xf>
    <xf numFmtId="0" fontId="19" fillId="0" borderId="41" xfId="0" applyFont="1" applyFill="1" applyBorder="1" applyAlignment="1" applyProtection="1">
      <alignment horizontal="left" vertical="center" wrapText="1"/>
    </xf>
    <xf numFmtId="0" fontId="5" fillId="4" borderId="41" xfId="0" applyFont="1" applyFill="1" applyBorder="1" applyAlignment="1" applyProtection="1">
      <alignment horizontal="left" vertical="center" wrapText="1"/>
    </xf>
    <xf numFmtId="0" fontId="5" fillId="4" borderId="41" xfId="0" applyFont="1" applyFill="1" applyBorder="1" applyAlignment="1" applyProtection="1">
      <alignment vertical="center" wrapText="1"/>
    </xf>
    <xf numFmtId="0" fontId="15" fillId="0" borderId="41" xfId="0" applyFont="1" applyFill="1" applyBorder="1" applyAlignment="1" applyProtection="1">
      <alignment horizontal="left" vertical="center" wrapText="1"/>
    </xf>
    <xf numFmtId="0" fontId="7" fillId="0" borderId="0" xfId="3" applyFont="1" applyFill="1" applyBorder="1" applyAlignment="1" applyProtection="1">
      <alignment horizontal="center" vertical="top" wrapText="1"/>
      <protection locked="0"/>
    </xf>
    <xf numFmtId="0" fontId="9" fillId="0" borderId="0" xfId="3" applyFont="1" applyFill="1" applyBorder="1" applyAlignment="1" applyProtection="1">
      <alignment horizontal="center" vertical="center" wrapText="1"/>
    </xf>
    <xf numFmtId="0" fontId="5" fillId="3" borderId="41" xfId="3" applyFont="1" applyFill="1" applyBorder="1" applyAlignment="1" applyProtection="1">
      <alignment horizontal="center" vertical="center" wrapText="1"/>
    </xf>
    <xf numFmtId="3" fontId="17"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3"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7" fillId="3" borderId="41" xfId="3" applyFont="1" applyFill="1" applyBorder="1" applyAlignment="1" applyProtection="1">
      <alignment horizontal="center" vertical="center"/>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13" fillId="10" borderId="19" xfId="0" applyFont="1" applyFill="1" applyBorder="1" applyAlignment="1" applyProtection="1">
      <alignment horizontal="left" vertical="center" wrapText="1"/>
    </xf>
    <xf numFmtId="0" fontId="13" fillId="10" borderId="20" xfId="0" applyFont="1" applyFill="1" applyBorder="1" applyAlignment="1" applyProtection="1">
      <alignment horizontal="left" vertical="center" wrapText="1"/>
    </xf>
    <xf numFmtId="0" fontId="13" fillId="10" borderId="21" xfId="0" applyFont="1" applyFill="1" applyBorder="1" applyAlignment="1" applyProtection="1">
      <alignment horizontal="left" vertical="center" wrapText="1"/>
    </xf>
    <xf numFmtId="0" fontId="13" fillId="7" borderId="25" xfId="0" applyFont="1" applyFill="1" applyBorder="1" applyAlignment="1" applyProtection="1">
      <alignment horizontal="left" vertical="center" wrapText="1" shrinkToFit="1"/>
    </xf>
    <xf numFmtId="0" fontId="13" fillId="7" borderId="1" xfId="0" applyFont="1" applyFill="1" applyBorder="1" applyAlignment="1" applyProtection="1">
      <alignment horizontal="left" vertical="center" wrapText="1" shrinkToFit="1"/>
    </xf>
    <xf numFmtId="0" fontId="13" fillId="7" borderId="26" xfId="0" applyFont="1" applyFill="1" applyBorder="1" applyAlignment="1" applyProtection="1">
      <alignment horizontal="left" vertical="center" wrapText="1" shrinkToFit="1"/>
    </xf>
    <xf numFmtId="0" fontId="6" fillId="0" borderId="31" xfId="0" applyFont="1" applyFill="1" applyBorder="1" applyAlignment="1" applyProtection="1">
      <alignment horizontal="left" vertical="center" wrapText="1"/>
    </xf>
    <xf numFmtId="0" fontId="6" fillId="0" borderId="32" xfId="0"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xf>
    <xf numFmtId="0" fontId="6" fillId="0" borderId="22" xfId="0" applyFont="1" applyFill="1" applyBorder="1" applyAlignment="1" applyProtection="1">
      <alignment horizontal="left" vertical="center" wrapText="1"/>
    </xf>
    <xf numFmtId="0" fontId="6" fillId="0" borderId="23" xfId="0" applyFont="1" applyFill="1" applyBorder="1" applyAlignment="1" applyProtection="1">
      <alignment horizontal="left" vertical="center" wrapText="1"/>
    </xf>
    <xf numFmtId="0" fontId="6" fillId="0" borderId="24" xfId="0" applyFont="1" applyFill="1" applyBorder="1" applyAlignment="1" applyProtection="1">
      <alignment horizontal="left" vertical="center" wrapText="1"/>
    </xf>
    <xf numFmtId="0" fontId="13" fillId="10" borderId="22" xfId="0" applyFont="1" applyFill="1" applyBorder="1" applyAlignment="1" applyProtection="1">
      <alignment horizontal="left" vertical="center" wrapText="1"/>
    </xf>
    <xf numFmtId="0" fontId="13" fillId="10" borderId="23" xfId="0" applyFont="1" applyFill="1" applyBorder="1" applyAlignment="1" applyProtection="1">
      <alignment horizontal="left" vertical="center" wrapText="1"/>
    </xf>
    <xf numFmtId="0" fontId="13" fillId="10" borderId="24" xfId="0" applyFont="1" applyFill="1" applyBorder="1" applyAlignment="1" applyProtection="1">
      <alignment horizontal="left" vertical="center" wrapText="1"/>
    </xf>
    <xf numFmtId="0" fontId="13" fillId="0" borderId="22"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19" fillId="0" borderId="22" xfId="0" applyFont="1" applyFill="1" applyBorder="1" applyAlignment="1" applyProtection="1">
      <alignment horizontal="left" vertical="center" wrapText="1"/>
    </xf>
    <xf numFmtId="0" fontId="19" fillId="0" borderId="23" xfId="0" applyFont="1" applyFill="1" applyBorder="1" applyAlignment="1" applyProtection="1">
      <alignment horizontal="left" vertical="center" wrapText="1"/>
    </xf>
    <xf numFmtId="0" fontId="19" fillId="0" borderId="24" xfId="0" applyFont="1" applyFill="1" applyBorder="1" applyAlignment="1" applyProtection="1">
      <alignment horizontal="left" vertical="center" wrapText="1"/>
    </xf>
    <xf numFmtId="0" fontId="6" fillId="10" borderId="22"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24" xfId="0" applyFont="1" applyFill="1" applyBorder="1" applyAlignment="1" applyProtection="1">
      <alignment horizontal="left" vertical="center" wrapText="1"/>
    </xf>
    <xf numFmtId="0" fontId="0" fillId="0" borderId="0" xfId="0" applyAlignment="1" applyProtection="1">
      <alignment horizontal="center" wrapText="1"/>
    </xf>
    <xf numFmtId="0" fontId="17" fillId="2" borderId="4" xfId="3" applyFont="1" applyFill="1" applyBorder="1" applyAlignment="1" applyProtection="1">
      <alignment vertical="center"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7"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6" fillId="0" borderId="12" xfId="0" applyFont="1" applyFill="1" applyBorder="1" applyAlignment="1" applyProtection="1">
      <alignment horizontal="left" vertical="center" wrapText="1" indent="1"/>
    </xf>
    <xf numFmtId="0" fontId="6" fillId="9" borderId="12"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32" fillId="10" borderId="13" xfId="0" applyFont="1" applyFill="1" applyBorder="1" applyAlignment="1" applyProtection="1">
      <alignment horizontal="left" vertical="center" wrapText="1"/>
    </xf>
    <xf numFmtId="0" fontId="13" fillId="10" borderId="13" xfId="0" applyFont="1" applyFill="1" applyBorder="1" applyAlignment="1" applyProtection="1">
      <alignment horizontal="left" vertical="center" wrapText="1"/>
    </xf>
    <xf numFmtId="0" fontId="6" fillId="0" borderId="12" xfId="0" applyFont="1" applyFill="1" applyBorder="1" applyAlignment="1" applyProtection="1">
      <alignment horizontal="left" vertical="center" wrapText="1"/>
    </xf>
    <xf numFmtId="0" fontId="5" fillId="10" borderId="12" xfId="0" applyFont="1" applyFill="1" applyBorder="1" applyAlignment="1" applyProtection="1">
      <alignment horizontal="left" vertical="center" wrapText="1"/>
    </xf>
    <xf numFmtId="0" fontId="32" fillId="10" borderId="12" xfId="0" applyFont="1" applyFill="1" applyBorder="1" applyAlignment="1" applyProtection="1">
      <alignment horizontal="left" vertical="center" wrapText="1"/>
    </xf>
    <xf numFmtId="0" fontId="13" fillId="10" borderId="12" xfId="0" applyFont="1" applyFill="1" applyBorder="1" applyAlignment="1" applyProtection="1">
      <alignment horizontal="left" vertical="center" wrapText="1"/>
    </xf>
    <xf numFmtId="0" fontId="13" fillId="0" borderId="12" xfId="0" applyFont="1" applyFill="1" applyBorder="1" applyAlignment="1" applyProtection="1">
      <alignment horizontal="left" vertical="center" wrapText="1"/>
    </xf>
    <xf numFmtId="0" fontId="6" fillId="9" borderId="22" xfId="0" applyFont="1" applyFill="1" applyBorder="1" applyAlignment="1" applyProtection="1">
      <alignment horizontal="left" vertical="center" wrapText="1" indent="1"/>
    </xf>
    <xf numFmtId="0" fontId="6" fillId="9" borderId="23" xfId="0" applyFont="1" applyFill="1" applyBorder="1" applyAlignment="1" applyProtection="1">
      <alignment horizontal="left" vertical="center" wrapText="1" indent="1"/>
    </xf>
    <xf numFmtId="0" fontId="6" fillId="9" borderId="24" xfId="0" applyFont="1" applyFill="1" applyBorder="1" applyAlignment="1" applyProtection="1">
      <alignment horizontal="left" vertical="center" wrapText="1" indent="1"/>
    </xf>
    <xf numFmtId="0" fontId="13" fillId="7" borderId="25"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6" xfId="0" applyFont="1" applyFill="1" applyBorder="1" applyAlignment="1" applyProtection="1">
      <alignment horizontal="left" vertical="center" shrinkToFit="1"/>
    </xf>
    <xf numFmtId="0" fontId="6" fillId="0" borderId="27" xfId="0" applyFont="1" applyFill="1" applyBorder="1" applyAlignment="1" applyProtection="1">
      <alignment horizontal="left" vertical="center" wrapText="1" indent="1"/>
    </xf>
    <xf numFmtId="0" fontId="6" fillId="0" borderId="27" xfId="0" applyFont="1" applyFill="1" applyBorder="1" applyAlignment="1" applyProtection="1">
      <alignment horizontal="left" vertical="center" wrapText="1"/>
    </xf>
    <xf numFmtId="0" fontId="38" fillId="9" borderId="38" xfId="0" applyFont="1" applyFill="1" applyBorder="1" applyAlignment="1" applyProtection="1">
      <alignment horizontal="left" vertical="center" wrapText="1"/>
    </xf>
    <xf numFmtId="0" fontId="18" fillId="9" borderId="38" xfId="0" applyFont="1" applyFill="1" applyBorder="1" applyAlignment="1" applyProtection="1">
      <alignment horizontal="left" vertical="center" wrapText="1"/>
    </xf>
    <xf numFmtId="0" fontId="38" fillId="9" borderId="39" xfId="0" applyFont="1" applyFill="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4" fillId="0" borderId="38" xfId="0" applyFont="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18" fillId="6" borderId="40" xfId="0" applyFont="1" applyFill="1" applyBorder="1" applyAlignment="1" applyProtection="1">
      <alignment horizontal="left" vertical="center"/>
    </xf>
    <xf numFmtId="0" fontId="4" fillId="0" borderId="40" xfId="0" applyFont="1" applyBorder="1" applyAlignment="1" applyProtection="1">
      <alignment vertical="center"/>
    </xf>
    <xf numFmtId="0" fontId="4" fillId="0" borderId="40" xfId="0" applyFont="1" applyBorder="1" applyProtection="1"/>
    <xf numFmtId="0" fontId="17" fillId="0" borderId="38" xfId="0" applyFont="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3" fontId="10" fillId="3" borderId="8" xfId="0" applyNumberFormat="1" applyFont="1" applyFill="1" applyBorder="1" applyAlignment="1" applyProtection="1">
      <alignment horizontal="center" vertical="center" wrapText="1"/>
    </xf>
    <xf numFmtId="3" fontId="4" fillId="0" borderId="35"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36"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18" fillId="6" borderId="37" xfId="0" applyFont="1" applyFill="1" applyBorder="1" applyAlignment="1" applyProtection="1">
      <alignment horizontal="left" vertical="center"/>
    </xf>
    <xf numFmtId="0" fontId="20" fillId="6" borderId="37" xfId="0" applyFont="1" applyFill="1" applyBorder="1" applyAlignment="1" applyProtection="1">
      <alignment vertical="center"/>
    </xf>
    <xf numFmtId="0" fontId="20" fillId="6" borderId="47" xfId="0" applyFont="1" applyFill="1" applyBorder="1" applyAlignment="1" applyProtection="1">
      <alignment vertical="center"/>
    </xf>
    <xf numFmtId="0" fontId="4" fillId="0" borderId="37" xfId="0" applyFont="1" applyBorder="1" applyAlignment="1" applyProtection="1">
      <alignment vertical="center"/>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34" xfId="0" applyFont="1" applyBorder="1" applyAlignment="1" applyProtection="1">
      <alignment horizontal="center" vertical="center" wrapText="1"/>
    </xf>
    <xf numFmtId="0" fontId="4" fillId="0" borderId="35"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35" xfId="0" applyFont="1" applyBorder="1" applyProtection="1"/>
  </cellXfs>
  <cellStyles count="8">
    <cellStyle name="Hyperlink 2" xfId="2" xr:uid="{00000000-0005-0000-0000-000000000000}"/>
    <cellStyle name="Hyperlink 3" xfId="6" xr:uid="{A8F67113-9C26-4327-8873-9823F0521D4A}"/>
    <cellStyle name="Normal" xfId="0" builtinId="0"/>
    <cellStyle name="Normal 2" xfId="3" xr:uid="{00000000-0005-0000-0000-000002000000}"/>
    <cellStyle name="Normal 2 2" xfId="7" xr:uid="{18D89060-5CA0-486F-9536-FEB099C0C397}"/>
    <cellStyle name="Normal 3" xfId="4" xr:uid="{00000000-0005-0000-0000-000003000000}"/>
    <cellStyle name="Normal 3 2 2 2" xfId="5" xr:uid="{285D4BE6-80EA-460B-A3F1-1962996C24ED}"/>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9</xdr:row>
      <xdr:rowOff>0</xdr:rowOff>
    </xdr:from>
    <xdr:to>
      <xdr:col>0</xdr:col>
      <xdr:colOff>5798736</xdr:colOff>
      <xdr:row>9</xdr:row>
      <xdr:rowOff>2603040</xdr:rowOff>
    </xdr:to>
    <xdr:pic>
      <xdr:nvPicPr>
        <xdr:cNvPr id="4" name="Picture 3">
          <a:extLst>
            <a:ext uri="{FF2B5EF4-FFF2-40B4-BE49-F238E27FC236}">
              <a16:creationId xmlns:a16="http://schemas.microsoft.com/office/drawing/2014/main" id="{B55CFBF9-C2A9-4134-B283-847488D751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256099"/>
          <a:ext cx="5798736" cy="2603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xdr:row>
      <xdr:rowOff>0</xdr:rowOff>
    </xdr:from>
    <xdr:to>
      <xdr:col>0</xdr:col>
      <xdr:colOff>11333446</xdr:colOff>
      <xdr:row>14</xdr:row>
      <xdr:rowOff>2152075</xdr:rowOff>
    </xdr:to>
    <xdr:pic>
      <xdr:nvPicPr>
        <xdr:cNvPr id="2" name="Picture 1">
          <a:extLst>
            <a:ext uri="{FF2B5EF4-FFF2-40B4-BE49-F238E27FC236}">
              <a16:creationId xmlns:a16="http://schemas.microsoft.com/office/drawing/2014/main" id="{2EA67175-DE65-4147-A5AE-8AA43792E7AE}"/>
            </a:ext>
          </a:extLst>
        </xdr:cNvPr>
        <xdr:cNvPicPr>
          <a:picLocks noChangeAspect="1"/>
        </xdr:cNvPicPr>
      </xdr:nvPicPr>
      <xdr:blipFill>
        <a:blip xmlns:r="http://schemas.openxmlformats.org/officeDocument/2006/relationships" r:embed="rId2"/>
        <a:stretch>
          <a:fillRect/>
        </a:stretch>
      </xdr:blipFill>
      <xdr:spPr>
        <a:xfrm>
          <a:off x="0" y="18997665"/>
          <a:ext cx="11333446" cy="2152075"/>
        </a:xfrm>
        <a:prstGeom prst="rect">
          <a:avLst/>
        </a:prstGeom>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4" connectionId="0">
    <xmlCellPr id="1" xr6:uid="{00000000-0010-0000-DC02-000001000000}" uniqueName="P1078107">
      <xmlPr mapId="1" xpath="/TFI-IZD-POD/NTD-GFI-IZD-POD_1000378/P1078107" xmlDataType="decimal"/>
    </xmlCellPr>
  </singleXmlCell>
  <singleXmlCell id="740" xr6:uid="{00000000-000C-0000-FFFF-FFFFDD020000}" r="I14" connectionId="0">
    <xmlCellPr id="1" xr6:uid="{00000000-0010-0000-DD02-000001000000}" uniqueName="P1078108">
      <xmlPr mapId="1" xpath="/TFI-IZD-POD/NTD-GFI-IZD-POD_1000378/P1078108" xmlDataType="decimal"/>
    </xmlCellPr>
  </singleXmlCell>
  <singleXmlCell id="741" xr6:uid="{00000000-000C-0000-FFFF-FFFFDE020000}" r="H15" connectionId="0">
    <xmlCellPr id="1" xr6:uid="{00000000-0010-0000-DE02-000001000000}" uniqueName="P1078109">
      <xmlPr mapId="1" xpath="/TFI-IZD-POD/NTD-GFI-IZD-POD_1000378/P1078109" xmlDataType="decimal"/>
    </xmlCellPr>
  </singleXmlCell>
  <singleXmlCell id="742" xr6:uid="{00000000-000C-0000-FFFF-FFFFDF020000}" r="I15" connectionId="0">
    <xmlCellPr id="1" xr6:uid="{00000000-0010-0000-DF02-000001000000}" uniqueName="P1078110">
      <xmlPr mapId="1" xpath="/TFI-IZD-POD/NTD-GFI-IZD-POD_1000378/P1078110" xmlDataType="decimal"/>
    </xmlCellPr>
  </singleXmlCell>
  <singleXmlCell id="743" xr6:uid="{00000000-000C-0000-FFFF-FFFFE0020000}" r="H16" connectionId="0">
    <xmlCellPr id="1" xr6:uid="{00000000-0010-0000-E002-000001000000}" uniqueName="P1078111">
      <xmlPr mapId="1" xpath="/TFI-IZD-POD/NTD-GFI-IZD-POD_1000378/P1078111" xmlDataType="decimal"/>
    </xmlCellPr>
  </singleXmlCell>
  <singleXmlCell id="744" xr6:uid="{00000000-000C-0000-FFFF-FFFFE1020000}" r="I16" connectionId="0">
    <xmlCellPr id="1" xr6:uid="{00000000-0010-0000-E102-000001000000}" uniqueName="P1078112">
      <xmlPr mapId="1" xpath="/TFI-IZD-POD/NTD-GFI-IZD-POD_1000378/P1078112" xmlDataType="decimal"/>
    </xmlCellPr>
  </singleXmlCell>
  <singleXmlCell id="745" xr6:uid="{00000000-000C-0000-FFFF-FFFFE2020000}" r="H17" connectionId="0">
    <xmlCellPr id="1" xr6:uid="{00000000-0010-0000-E202-000001000000}" uniqueName="P1078113">
      <xmlPr mapId="1" xpath="/TFI-IZD-POD/NTD-GFI-IZD-POD_1000378/P1078113" xmlDataType="decimal"/>
    </xmlCellPr>
  </singleXmlCell>
  <singleXmlCell id="746" xr6:uid="{00000000-000C-0000-FFFF-FFFFE3020000}" r="I17" connectionId="0">
    <xmlCellPr id="1" xr6:uid="{00000000-0010-0000-E302-000001000000}" uniqueName="P1078114">
      <xmlPr mapId="1" xpath="/TFI-IZD-POD/NTD-GFI-IZD-POD_1000378/P1078114" xmlDataType="decimal"/>
    </xmlCellPr>
  </singleXmlCell>
  <singleXmlCell id="751" xr6:uid="{00000000-000C-0000-FFFF-FFFFE4020000}" r="H19" connectionId="0">
    <xmlCellPr id="1" xr6:uid="{00000000-0010-0000-E402-000001000000}" uniqueName="P1078117">
      <xmlPr mapId="1" xpath="/TFI-IZD-POD/NTD-GFI-IZD-POD_1000378/P1078117" xmlDataType="decimal"/>
    </xmlCellPr>
  </singleXmlCell>
  <singleXmlCell id="752" xr6:uid="{00000000-000C-0000-FFFF-FFFFE5020000}" r="I19" connectionId="0">
    <xmlCellPr id="1" xr6:uid="{00000000-0010-0000-E502-000001000000}" uniqueName="P1078118">
      <xmlPr mapId="1" xpath="/TFI-IZD-POD/NTD-GFI-IZD-POD_1000378/P1078118" xmlDataType="decimal"/>
    </xmlCellPr>
  </singleXmlCell>
  <singleXmlCell id="755" xr6:uid="{00000000-000C-0000-FFFF-FFFFE6020000}" r="H21" connectionId="0">
    <xmlCellPr id="1" xr6:uid="{00000000-0010-0000-E602-000001000000}" uniqueName="P1078121">
      <xmlPr mapId="1" xpath="/TFI-IZD-POD/NTD-GFI-IZD-POD_1000378/P1078121" xmlDataType="decimal"/>
    </xmlCellPr>
  </singleXmlCell>
  <singleXmlCell id="756" xr6:uid="{00000000-000C-0000-FFFF-FFFFE7020000}" r="I21" connectionId="0">
    <xmlCellPr id="1" xr6:uid="{00000000-0010-0000-E702-000001000000}" uniqueName="P1078122">
      <xmlPr mapId="1" xpath="/TFI-IZD-POD/NTD-GFI-IZD-POD_1000378/P1078122" xmlDataType="decimal"/>
    </xmlCellPr>
  </singleXmlCell>
  <singleXmlCell id="757" xr6:uid="{00000000-000C-0000-FFFF-FFFFE8020000}" r="H23" connectionId="0">
    <xmlCellPr id="1" xr6:uid="{00000000-0010-0000-E802-000001000000}" uniqueName="P1078123">
      <xmlPr mapId="1" xpath="/TFI-IZD-POD/NTD-GFI-IZD-POD_1000378/P1078123" xmlDataType="decimal"/>
    </xmlCellPr>
  </singleXmlCell>
  <singleXmlCell id="758" xr6:uid="{00000000-000C-0000-FFFF-FFFFE9020000}" r="I23" connectionId="0">
    <xmlCellPr id="1" xr6:uid="{00000000-0010-0000-E902-000001000000}" uniqueName="P1078124">
      <xmlPr mapId="1" xpath="/TFI-IZD-POD/NTD-GFI-IZD-POD_1000378/P1078124" xmlDataType="decimal"/>
    </xmlCellPr>
  </singleXmlCell>
  <singleXmlCell id="759" xr6:uid="{00000000-000C-0000-FFFF-FFFFEA020000}" r="H24" connectionId="0">
    <xmlCellPr id="1" xr6:uid="{00000000-0010-0000-EA02-000001000000}" uniqueName="P1078125">
      <xmlPr mapId="1" xpath="/TFI-IZD-POD/NTD-GFI-IZD-POD_1000378/P1078125" xmlDataType="decimal"/>
    </xmlCellPr>
  </singleXmlCell>
  <singleXmlCell id="760" xr6:uid="{00000000-000C-0000-FFFF-FFFFEB020000}" r="I24" connectionId="0">
    <xmlCellPr id="1" xr6:uid="{00000000-0010-0000-EB02-000001000000}" uniqueName="P1078126">
      <xmlPr mapId="1" xpath="/TFI-IZD-POD/NTD-GFI-IZD-POD_1000378/P1078126" xmlDataType="decimal"/>
    </xmlCellPr>
  </singleXmlCell>
  <singleXmlCell id="761" xr6:uid="{00000000-000C-0000-FFFF-FFFFEC020000}" r="H25" connectionId="0">
    <xmlCellPr id="1" xr6:uid="{00000000-0010-0000-EC02-000001000000}" uniqueName="P1078127">
      <xmlPr mapId="1" xpath="/TFI-IZD-POD/NTD-GFI-IZD-POD_1000378/P1078127" xmlDataType="decimal"/>
    </xmlCellPr>
  </singleXmlCell>
  <singleXmlCell id="762" xr6:uid="{00000000-000C-0000-FFFF-FFFFED020000}" r="I25" connectionId="0">
    <xmlCellPr id="1" xr6:uid="{00000000-0010-0000-ED02-000001000000}" uniqueName="P1078128">
      <xmlPr mapId="1" xpath="/TFI-IZD-POD/NTD-GFI-IZD-POD_1000378/P1078128" xmlDataType="decimal"/>
    </xmlCellPr>
  </singleXmlCell>
  <singleXmlCell id="763" xr6:uid="{00000000-000C-0000-FFFF-FFFFEE020000}" r="H26" connectionId="0">
    <xmlCellPr id="1" xr6:uid="{00000000-0010-0000-EE02-000001000000}" uniqueName="P1078129">
      <xmlPr mapId="1" xpath="/TFI-IZD-POD/NTD-GFI-IZD-POD_1000378/P1078129" xmlDataType="decimal"/>
    </xmlCellPr>
  </singleXmlCell>
  <singleXmlCell id="764" xr6:uid="{00000000-000C-0000-FFFF-FFFFEF020000}" r="I26" connectionId="0">
    <xmlCellPr id="1" xr6:uid="{00000000-0010-0000-EF02-000001000000}" uniqueName="P1078130">
      <xmlPr mapId="1" xpath="/TFI-IZD-POD/NTD-GFI-IZD-POD_1000378/P1078130" xmlDataType="decimal"/>
    </xmlCellPr>
  </singleXmlCell>
  <singleXmlCell id="765" xr6:uid="{00000000-000C-0000-FFFF-FFFFF0020000}" r="H27" connectionId="0">
    <xmlCellPr id="1" xr6:uid="{00000000-0010-0000-F002-000001000000}" uniqueName="P1078131">
      <xmlPr mapId="1" xpath="/TFI-IZD-POD/NTD-GFI-IZD-POD_1000378/P1078131" xmlDataType="decimal"/>
    </xmlCellPr>
  </singleXmlCell>
  <singleXmlCell id="766" xr6:uid="{00000000-000C-0000-FFFF-FFFFF1020000}" r="I27" connectionId="0">
    <xmlCellPr id="1" xr6:uid="{00000000-0010-0000-F102-000001000000}" uniqueName="P1078132">
      <xmlPr mapId="1" xpath="/TFI-IZD-POD/NTD-GFI-IZD-POD_1000378/P1078132" xmlDataType="decimal"/>
    </xmlCellPr>
  </singleXmlCell>
  <singleXmlCell id="767" xr6:uid="{00000000-000C-0000-FFFF-FFFFF2020000}" r="H28" connectionId="0">
    <xmlCellPr id="1" xr6:uid="{00000000-0010-0000-F202-000001000000}" uniqueName="P1078133">
      <xmlPr mapId="1" xpath="/TFI-IZD-POD/NTD-GFI-IZD-POD_1000378/P1078133" xmlDataType="decimal"/>
    </xmlCellPr>
  </singleXmlCell>
  <singleXmlCell id="768" xr6:uid="{00000000-000C-0000-FFFF-FFFFF3020000}" r="I28" connectionId="0">
    <xmlCellPr id="1" xr6:uid="{00000000-0010-0000-F302-000001000000}" uniqueName="P1078134">
      <xmlPr mapId="1" xpath="/TFI-IZD-POD/NTD-GFI-IZD-POD_1000378/P1078134" xmlDataType="decimal"/>
    </xmlCellPr>
  </singleXmlCell>
  <singleXmlCell id="769" xr6:uid="{00000000-000C-0000-FFFF-FFFFF4020000}" r="H29" connectionId="0">
    <xmlCellPr id="1" xr6:uid="{00000000-0010-0000-F402-000001000000}" uniqueName="P1078135">
      <xmlPr mapId="1" xpath="/TFI-IZD-POD/NTD-GFI-IZD-POD_1000378/P1078135" xmlDataType="decimal"/>
    </xmlCellPr>
  </singleXmlCell>
  <singleXmlCell id="770" xr6:uid="{00000000-000C-0000-FFFF-FFFFF5020000}" r="I29" connectionId="0">
    <xmlCellPr id="1" xr6:uid="{00000000-0010-0000-F502-000001000000}" uniqueName="P1078136">
      <xmlPr mapId="1" xpath="/TFI-IZD-POD/NTD-GFI-IZD-POD_1000378/P1078136" xmlDataType="decimal"/>
    </xmlCellPr>
  </singleXmlCell>
  <singleXmlCell id="771" xr6:uid="{00000000-000C-0000-FFFF-FFFFF6020000}" r="H30" connectionId="0">
    <xmlCellPr id="1" xr6:uid="{00000000-0010-0000-F602-000001000000}" uniqueName="P1078137">
      <xmlPr mapId="1" xpath="/TFI-IZD-POD/NTD-GFI-IZD-POD_1000378/P1078137" xmlDataType="decimal"/>
    </xmlCellPr>
  </singleXmlCell>
  <singleXmlCell id="772" xr6:uid="{00000000-000C-0000-FFFF-FFFFF7020000}" r="I30" connectionId="0">
    <xmlCellPr id="1" xr6:uid="{00000000-0010-0000-F702-000001000000}" uniqueName="P1078138">
      <xmlPr mapId="1" xpath="/TFI-IZD-POD/NTD-GFI-IZD-POD_1000378/P1078138" xmlDataType="decimal"/>
    </xmlCellPr>
  </singleXmlCell>
  <singleXmlCell id="773" xr6:uid="{00000000-000C-0000-FFFF-FFFFF8020000}" r="H31" connectionId="0">
    <xmlCellPr id="1" xr6:uid="{00000000-0010-0000-F802-000001000000}" uniqueName="P1078139">
      <xmlPr mapId="1" xpath="/TFI-IZD-POD/NTD-GFI-IZD-POD_1000378/P1078139" xmlDataType="decimal"/>
    </xmlCellPr>
  </singleXmlCell>
  <singleXmlCell id="774" xr6:uid="{00000000-000C-0000-FFFF-FFFFF9020000}" r="I31" connectionId="0">
    <xmlCellPr id="1" xr6:uid="{00000000-0010-0000-F902-000001000000}" uniqueName="P1078140">
      <xmlPr mapId="1" xpath="/TFI-IZD-POD/NTD-GFI-IZD-POD_1000378/P1078140" xmlDataType="decimal"/>
    </xmlCellPr>
  </singleXmlCell>
  <singleXmlCell id="775" xr6:uid="{00000000-000C-0000-FFFF-FFFFFA020000}" r="H32" connectionId="0">
    <xmlCellPr id="1" xr6:uid="{00000000-0010-0000-FA02-000001000000}" uniqueName="P1078141">
      <xmlPr mapId="1" xpath="/TFI-IZD-POD/NTD-GFI-IZD-POD_1000378/P1078141" xmlDataType="decimal"/>
    </xmlCellPr>
  </singleXmlCell>
  <singleXmlCell id="776" xr6:uid="{00000000-000C-0000-FFFF-FFFFFB020000}" r="I32" connectionId="0">
    <xmlCellPr id="1" xr6:uid="{00000000-0010-0000-FB02-000001000000}" uniqueName="P1078142">
      <xmlPr mapId="1" xpath="/TFI-IZD-POD/NTD-GFI-IZD-POD_1000378/P1078142" xmlDataType="decimal"/>
    </xmlCellPr>
  </singleXmlCell>
  <singleXmlCell id="777" xr6:uid="{00000000-000C-0000-FFFF-FFFFFC020000}" r="H33" connectionId="0">
    <xmlCellPr id="1" xr6:uid="{00000000-0010-0000-FC02-000001000000}" uniqueName="P1078143">
      <xmlPr mapId="1" xpath="/TFI-IZD-POD/NTD-GFI-IZD-POD_1000378/P1078143" xmlDataType="decimal"/>
    </xmlCellPr>
  </singleXmlCell>
  <singleXmlCell id="778" xr6:uid="{00000000-000C-0000-FFFF-FFFFFD020000}" r="I33" connectionId="0">
    <xmlCellPr id="1" xr6:uid="{00000000-0010-0000-FD02-000001000000}" uniqueName="P1078144">
      <xmlPr mapId="1" xpath="/TFI-IZD-POD/NTD-GFI-IZD-POD_1000378/P1078144" xmlDataType="decimal"/>
    </xmlCellPr>
  </singleXmlCell>
  <singleXmlCell id="779" xr6:uid="{00000000-000C-0000-FFFF-FFFFFE020000}" r="H34" connectionId="0">
    <xmlCellPr id="1" xr6:uid="{00000000-0010-0000-FE02-000001000000}" uniqueName="P1078145">
      <xmlPr mapId="1" xpath="/TFI-IZD-POD/NTD-GFI-IZD-POD_1000378/P1078145" xmlDataType="decimal"/>
    </xmlCellPr>
  </singleXmlCell>
  <singleXmlCell id="780" xr6:uid="{00000000-000C-0000-FFFF-FFFFFF020000}" r="I34" connectionId="0">
    <xmlCellPr id="1" xr6:uid="{00000000-0010-0000-FF02-000001000000}" uniqueName="P1078146">
      <xmlPr mapId="1" xpath="/TFI-IZD-POD/NTD-GFI-IZD-POD_1000378/P1078146" xmlDataType="decimal"/>
    </xmlCellPr>
  </singleXmlCell>
  <singleXmlCell id="781" xr6:uid="{00000000-000C-0000-FFFF-FFFF00030000}" r="H35" connectionId="0">
    <xmlCellPr id="1" xr6:uid="{00000000-0010-0000-0003-000001000000}" uniqueName="P1078147">
      <xmlPr mapId="1" xpath="/TFI-IZD-POD/NTD-GFI-IZD-POD_1000378/P1078147" xmlDataType="decimal"/>
    </xmlCellPr>
  </singleXmlCell>
  <singleXmlCell id="782" xr6:uid="{00000000-000C-0000-FFFF-FFFF01030000}" r="I35" connectionId="0">
    <xmlCellPr id="1" xr6:uid="{00000000-0010-0000-0103-000001000000}" uniqueName="P1078148">
      <xmlPr mapId="1" xpath="/TFI-IZD-POD/NTD-GFI-IZD-POD_1000378/P1078148" xmlDataType="decimal"/>
    </xmlCellPr>
  </singleXmlCell>
  <singleXmlCell id="783" xr6:uid="{00000000-000C-0000-FFFF-FFFF02030000}" r="H36" connectionId="0">
    <xmlCellPr id="1" xr6:uid="{00000000-0010-0000-0203-000001000000}" uniqueName="P1078149">
      <xmlPr mapId="1" xpath="/TFI-IZD-POD/NTD-GFI-IZD-POD_1000378/P1078149" xmlDataType="decimal"/>
    </xmlCellPr>
  </singleXmlCell>
  <singleXmlCell id="784" xr6:uid="{00000000-000C-0000-FFFF-FFFF03030000}" r="I36" connectionId="0">
    <xmlCellPr id="1" xr6:uid="{00000000-0010-0000-0303-000001000000}" uniqueName="P1078150">
      <xmlPr mapId="1" xpath="/TFI-IZD-POD/NTD-GFI-IZD-POD_1000378/P1078150" xmlDataType="decimal"/>
    </xmlCellPr>
  </singleXmlCell>
  <singleXmlCell id="785" xr6:uid="{00000000-000C-0000-FFFF-FFFF04030000}" r="H38" connectionId="0">
    <xmlCellPr id="1" xr6:uid="{00000000-0010-0000-0403-000001000000}" uniqueName="P1078151">
      <xmlPr mapId="1" xpath="/TFI-IZD-POD/NTD-GFI-IZD-POD_1000378/P1078151" xmlDataType="decimal"/>
    </xmlCellPr>
  </singleXmlCell>
  <singleXmlCell id="786" xr6:uid="{00000000-000C-0000-FFFF-FFFF05030000}" r="I38" connectionId="0">
    <xmlCellPr id="1" xr6:uid="{00000000-0010-0000-0503-000001000000}" uniqueName="P1078152">
      <xmlPr mapId="1" xpath="/TFI-IZD-POD/NTD-GFI-IZD-POD_1000378/P1078152" xmlDataType="decimal"/>
    </xmlCellPr>
  </singleXmlCell>
  <singleXmlCell id="787" xr6:uid="{00000000-000C-0000-FFFF-FFFF06030000}" r="H39" connectionId="0">
    <xmlCellPr id="1" xr6:uid="{00000000-0010-0000-0603-000001000000}" uniqueName="P1078153">
      <xmlPr mapId="1" xpath="/TFI-IZD-POD/NTD-GFI-IZD-POD_1000378/P1078153" xmlDataType="decimal"/>
    </xmlCellPr>
  </singleXmlCell>
  <singleXmlCell id="788" xr6:uid="{00000000-000C-0000-FFFF-FFFF07030000}" r="I39" connectionId="0">
    <xmlCellPr id="1" xr6:uid="{00000000-0010-0000-0703-000001000000}" uniqueName="P1078154">
      <xmlPr mapId="1" xpath="/TFI-IZD-POD/NTD-GFI-IZD-POD_1000378/P1078154" xmlDataType="decimal"/>
    </xmlCellPr>
  </singleXmlCell>
  <singleXmlCell id="789" xr6:uid="{00000000-000C-0000-FFFF-FFFF08030000}" r="H40" connectionId="0">
    <xmlCellPr id="1" xr6:uid="{00000000-0010-0000-0803-000001000000}" uniqueName="P1078155">
      <xmlPr mapId="1" xpath="/TFI-IZD-POD/NTD-GFI-IZD-POD_1000378/P1078155" xmlDataType="decimal"/>
    </xmlCellPr>
  </singleXmlCell>
  <singleXmlCell id="790" xr6:uid="{00000000-000C-0000-FFFF-FFFF09030000}" r="I40" connectionId="0">
    <xmlCellPr id="1" xr6:uid="{00000000-0010-0000-0903-000001000000}" uniqueName="P1078156">
      <xmlPr mapId="1" xpath="/TFI-IZD-POD/NTD-GFI-IZD-POD_1000378/P1078156" xmlDataType="decimal"/>
    </xmlCellPr>
  </singleXmlCell>
  <singleXmlCell id="791" xr6:uid="{00000000-000C-0000-FFFF-FFFF0A030000}" r="H41" connectionId="0">
    <xmlCellPr id="1" xr6:uid="{00000000-0010-0000-0A03-000001000000}" uniqueName="P1078157">
      <xmlPr mapId="1" xpath="/TFI-IZD-POD/NTD-GFI-IZD-POD_1000378/P1078157" xmlDataType="decimal"/>
    </xmlCellPr>
  </singleXmlCell>
  <singleXmlCell id="792" xr6:uid="{00000000-000C-0000-FFFF-FFFF0B030000}" r="I41" connectionId="0">
    <xmlCellPr id="1" xr6:uid="{00000000-0010-0000-0B03-000001000000}" uniqueName="P1078158">
      <xmlPr mapId="1" xpath="/TFI-IZD-POD/NTD-GFI-IZD-POD_1000378/P1078158" xmlDataType="decimal"/>
    </xmlCellPr>
  </singleXmlCell>
  <singleXmlCell id="793" xr6:uid="{00000000-000C-0000-FFFF-FFFF0C030000}" r="H42" connectionId="0">
    <xmlCellPr id="1" xr6:uid="{00000000-0010-0000-0C03-000001000000}" uniqueName="P1078159">
      <xmlPr mapId="1" xpath="/TFI-IZD-POD/NTD-GFI-IZD-POD_1000378/P1078159" xmlDataType="decimal"/>
    </xmlCellPr>
  </singleXmlCell>
  <singleXmlCell id="794" xr6:uid="{00000000-000C-0000-FFFF-FFFF0D030000}" r="I42" connectionId="0">
    <xmlCellPr id="1" xr6:uid="{00000000-0010-0000-0D03-000001000000}" uniqueName="P1078160">
      <xmlPr mapId="1" xpath="/TFI-IZD-POD/NTD-GFI-IZD-POD_1000378/P1078160" xmlDataType="decimal"/>
    </xmlCellPr>
  </singleXmlCell>
  <singleXmlCell id="795" xr6:uid="{00000000-000C-0000-FFFF-FFFF0E030000}" r="H43" connectionId="0">
    <xmlCellPr id="1" xr6:uid="{00000000-0010-0000-0E03-000001000000}" uniqueName="P1078161">
      <xmlPr mapId="1" xpath="/TFI-IZD-POD/NTD-GFI-IZD-POD_1000378/P1078161" xmlDataType="decimal"/>
    </xmlCellPr>
  </singleXmlCell>
  <singleXmlCell id="796" xr6:uid="{00000000-000C-0000-FFFF-FFFF0F030000}" r="I43" connectionId="0">
    <xmlCellPr id="1" xr6:uid="{00000000-0010-0000-0F03-000001000000}" uniqueName="P1078162">
      <xmlPr mapId="1" xpath="/TFI-IZD-POD/NTD-GFI-IZD-POD_1000378/P1078162" xmlDataType="decimal"/>
    </xmlCellPr>
  </singleXmlCell>
  <singleXmlCell id="797" xr6:uid="{00000000-000C-0000-FFFF-FFFF10030000}" r="H44" connectionId="0">
    <xmlCellPr id="1" xr6:uid="{00000000-0010-0000-1003-000001000000}" uniqueName="P1078163">
      <xmlPr mapId="1" xpath="/TFI-IZD-POD/NTD-GFI-IZD-POD_1000378/P1078163" xmlDataType="decimal"/>
    </xmlCellPr>
  </singleXmlCell>
  <singleXmlCell id="798" xr6:uid="{00000000-000C-0000-FFFF-FFFF11030000}" r="I44" connectionId="0">
    <xmlCellPr id="1" xr6:uid="{00000000-0010-0000-1103-000001000000}" uniqueName="P1078164">
      <xmlPr mapId="1" xpath="/TFI-IZD-POD/NTD-GFI-IZD-POD_1000378/P1078164" xmlDataType="decimal"/>
    </xmlCellPr>
  </singleXmlCell>
  <singleXmlCell id="799" xr6:uid="{00000000-000C-0000-FFFF-FFFF12030000}" r="H45" connectionId="0">
    <xmlCellPr id="1" xr6:uid="{00000000-0010-0000-1203-000001000000}" uniqueName="P1078165">
      <xmlPr mapId="1" xpath="/TFI-IZD-POD/NTD-GFI-IZD-POD_1000378/P1078165" xmlDataType="decimal"/>
    </xmlCellPr>
  </singleXmlCell>
  <singleXmlCell id="800" xr6:uid="{00000000-000C-0000-FFFF-FFFF13030000}" r="I45" connectionId="0">
    <xmlCellPr id="1" xr6:uid="{00000000-0010-0000-1303-000001000000}" uniqueName="P1078166">
      <xmlPr mapId="1" xpath="/TFI-IZD-POD/NTD-GFI-IZD-POD_1000378/P1078166" xmlDataType="decimal"/>
    </xmlCellPr>
  </singleXmlCell>
  <singleXmlCell id="801" xr6:uid="{00000000-000C-0000-FFFF-FFFF14030000}" r="H46" connectionId="0">
    <xmlCellPr id="1" xr6:uid="{00000000-0010-0000-1403-000001000000}" uniqueName="P1078167">
      <xmlPr mapId="1" xpath="/TFI-IZD-POD/NTD-GFI-IZD-POD_1000378/P1078167" xmlDataType="decimal"/>
    </xmlCellPr>
  </singleXmlCell>
  <singleXmlCell id="802" xr6:uid="{00000000-000C-0000-FFFF-FFFF15030000}" r="I46" connectionId="0">
    <xmlCellPr id="1" xr6:uid="{00000000-0010-0000-1503-000001000000}" uniqueName="P1078168">
      <xmlPr mapId="1" xpath="/TFI-IZD-POD/NTD-GFI-IZD-POD_1000378/P1078168" xmlDataType="decimal"/>
    </xmlCellPr>
  </singleXmlCell>
  <singleXmlCell id="803" xr6:uid="{00000000-000C-0000-FFFF-FFFF16030000}" r="H47" connectionId="0">
    <xmlCellPr id="1" xr6:uid="{00000000-0010-0000-1603-000001000000}" uniqueName="P1078169">
      <xmlPr mapId="1" xpath="/TFI-IZD-POD/NTD-GFI-IZD-POD_1000378/P1078169" xmlDataType="decimal"/>
    </xmlCellPr>
  </singleXmlCell>
  <singleXmlCell id="804" xr6:uid="{00000000-000C-0000-FFFF-FFFF17030000}" r="I47" connectionId="0">
    <xmlCellPr id="1" xr6:uid="{00000000-0010-0000-1703-000001000000}" uniqueName="P1078170">
      <xmlPr mapId="1" xpath="/TFI-IZD-POD/NTD-GFI-IZD-POD_1000378/P1078170" xmlDataType="decimal"/>
    </xmlCellPr>
  </singleXmlCell>
  <singleXmlCell id="805" xr6:uid="{00000000-000C-0000-FFFF-FFFF18030000}" r="H48" connectionId="0">
    <xmlCellPr id="1" xr6:uid="{00000000-0010-0000-1803-000001000000}" uniqueName="P1078171">
      <xmlPr mapId="1" xpath="/TFI-IZD-POD/NTD-GFI-IZD-POD_1000378/P1078171" xmlDataType="decimal"/>
    </xmlCellPr>
  </singleXmlCell>
  <singleXmlCell id="806" xr6:uid="{00000000-000C-0000-FFFF-FFFF19030000}" r="I48" connectionId="0">
    <xmlCellPr id="1" xr6:uid="{00000000-0010-0000-1903-000001000000}" uniqueName="P1078172">
      <xmlPr mapId="1" xpath="/TFI-IZD-POD/NTD-GFI-IZD-POD_1000378/P1078172" xmlDataType="decimal"/>
    </xmlCellPr>
  </singleXmlCell>
  <singleXmlCell id="807" xr6:uid="{00000000-000C-0000-FFFF-FFFF1A030000}" r="H49" connectionId="0">
    <xmlCellPr id="1" xr6:uid="{00000000-0010-0000-1A03-000001000000}" uniqueName="P1078173">
      <xmlPr mapId="1" xpath="/TFI-IZD-POD/NTD-GFI-IZD-POD_1000378/P1078173" xmlDataType="decimal"/>
    </xmlCellPr>
  </singleXmlCell>
  <singleXmlCell id="808" xr6:uid="{00000000-000C-0000-FFFF-FFFF1B030000}" r="I49" connectionId="0">
    <xmlCellPr id="1" xr6:uid="{00000000-0010-0000-1B03-000001000000}" uniqueName="P1078174">
      <xmlPr mapId="1" xpath="/TFI-IZD-POD/NTD-GFI-IZD-POD_1000378/P1078174" xmlDataType="decimal"/>
    </xmlCellPr>
  </singleXmlCell>
  <singleXmlCell id="809" xr6:uid="{00000000-000C-0000-FFFF-FFFF1C030000}" r="H50" connectionId="0">
    <xmlCellPr id="1" xr6:uid="{00000000-0010-0000-1C03-000001000000}" uniqueName="P1078175">
      <xmlPr mapId="1" xpath="/TFI-IZD-POD/NTD-GFI-IZD-POD_1000378/P1078175" xmlDataType="decimal"/>
    </xmlCellPr>
  </singleXmlCell>
  <singleXmlCell id="810" xr6:uid="{00000000-000C-0000-FFFF-FFFF1D030000}" r="I50" connectionId="0">
    <xmlCellPr id="1" xr6:uid="{00000000-0010-0000-1D03-000001000000}" uniqueName="P1078176">
      <xmlPr mapId="1" xpath="/TFI-IZD-POD/NTD-GFI-IZD-POD_1000378/P1078176" xmlDataType="decimal"/>
    </xmlCellPr>
  </singleXmlCell>
  <singleXmlCell id="811" xr6:uid="{00000000-000C-0000-FFFF-FFFF1E030000}" r="H51" connectionId="0">
    <xmlCellPr id="1" xr6:uid="{00000000-0010-0000-1E03-000001000000}" uniqueName="P1078177">
      <xmlPr mapId="1" xpath="/TFI-IZD-POD/NTD-GFI-IZD-POD_1000378/P1078177" xmlDataType="decimal"/>
    </xmlCellPr>
  </singleXmlCell>
  <singleXmlCell id="812" xr6:uid="{00000000-000C-0000-FFFF-FFFF1F030000}" r="I51" connectionId="0">
    <xmlCellPr id="1" xr6:uid="{00000000-0010-0000-1F03-000001000000}" uniqueName="P1078178">
      <xmlPr mapId="1" xpath="/TFI-IZD-POD/NTD-GFI-IZD-POD_1000378/P1078178" xmlDataType="decimal"/>
    </xmlCellPr>
  </singleXmlCell>
  <singleXmlCell id="813" xr6:uid="{00000000-000C-0000-FFFF-FFFF20030000}" r="H52" connectionId="0">
    <xmlCellPr id="1" xr6:uid="{00000000-0010-0000-2003-000001000000}" uniqueName="P1078179">
      <xmlPr mapId="1" xpath="/TFI-IZD-POD/NTD-GFI-IZD-POD_1000378/P1078179" xmlDataType="decimal"/>
    </xmlCellPr>
  </singleXmlCell>
  <singleXmlCell id="814" xr6:uid="{00000000-000C-0000-FFFF-FFFF21030000}" r="I52" connectionId="0">
    <xmlCellPr id="1" xr6:uid="{00000000-0010-0000-2103-000001000000}" uniqueName="P1078180">
      <xmlPr mapId="1" xpath="/TFI-IZD-POD/NTD-GFI-IZD-POD_1000378/P1078180" xmlDataType="decimal"/>
    </xmlCellPr>
  </singleXmlCell>
  <singleXmlCell id="815" xr6:uid="{00000000-000C-0000-FFFF-FFFF22030000}" r="H53" connectionId="0">
    <xmlCellPr id="1" xr6:uid="{00000000-0010-0000-2203-000001000000}" uniqueName="P1078181">
      <xmlPr mapId="1" xpath="/TFI-IZD-POD/NTD-GFI-IZD-POD_1000378/P1078181" xmlDataType="decimal"/>
    </xmlCellPr>
  </singleXmlCell>
  <singleXmlCell id="816" xr6:uid="{00000000-000C-0000-FFFF-FFFF23030000}" r="I53" connectionId="0">
    <xmlCellPr id="1" xr6:uid="{00000000-0010-0000-2303-000001000000}" uniqueName="P1078182">
      <xmlPr mapId="1" xpath="/TFI-IZD-POD/NTD-GFI-IZD-POD_1000378/P1078182" xmlDataType="decimal"/>
    </xmlCellPr>
  </singleXmlCell>
  <singleXmlCell id="750" xr6:uid="{00000000-000C-0000-FFFF-FFFF24030000}" r="I18" connectionId="0">
    <xmlCellPr id="1" xr6:uid="{00000000-0010-0000-2403-000001000000}" uniqueName="P1078116">
      <xmlPr mapId="1" xpath="/TFI-IZD-POD/NTD-GFI-IZD-POD_1000378/P1078116" xmlDataType="decimal"/>
    </xmlCellPr>
  </singleXmlCell>
  <singleXmlCell id="749" xr6:uid="{00000000-000C-0000-FFFF-FFFF25030000}" r="H18" connectionId="0">
    <xmlCellPr id="1" xr6:uid="{00000000-0010-0000-2503-000001000000}" uniqueName="P1078115">
      <xmlPr mapId="1" xpath="/TFI-IZD-POD/NTD-GFI-IZD-POD_1000378/P1078115" xmlDataType="decimal"/>
    </xmlCellPr>
  </singleXmlCell>
  <singleXmlCell id="754" xr6:uid="{00000000-000C-0000-FFFF-FFFF26030000}" r="I20" connectionId="0">
    <xmlCellPr id="1" xr6:uid="{00000000-0010-0000-2603-000001000000}" uniqueName="P1078120">
      <xmlPr mapId="1" xpath="/TFI-IZD-POD/NTD-GFI-IZD-POD_1000378/P1078120" xmlDataType="decimal"/>
    </xmlCellPr>
  </singleXmlCell>
  <singleXmlCell id="753" xr6:uid="{00000000-000C-0000-FFFF-FFFF27030000}" r="H20" connectionId="0">
    <xmlCellPr id="1" xr6:uid="{00000000-0010-0000-2703-000001000000}" uniqueName="P1078119">
      <xmlPr mapId="1" xpath="/TFI-IZD-POD/NTD-GFI-IZD-POD_1000378/P1078119"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2"/>
  <sheetViews>
    <sheetView workbookViewId="0">
      <selection activeCell="I65" sqref="I65"/>
    </sheetView>
  </sheetViews>
  <sheetFormatPr defaultColWidth="9.140625" defaultRowHeight="15" x14ac:dyDescent="0.25"/>
  <cols>
    <col min="1" max="8" width="9.140625" style="66"/>
    <col min="9" max="9" width="15.28515625" style="66" customWidth="1"/>
    <col min="10" max="16384" width="9.140625" style="66"/>
  </cols>
  <sheetData>
    <row r="1" spans="1:14" ht="15.75" x14ac:dyDescent="0.25">
      <c r="A1" s="201" t="s">
        <v>0</v>
      </c>
      <c r="B1" s="202"/>
      <c r="C1" s="202"/>
      <c r="D1" s="64"/>
      <c r="E1" s="64"/>
      <c r="F1" s="64"/>
      <c r="G1" s="64"/>
      <c r="H1" s="64"/>
      <c r="I1" s="64"/>
      <c r="J1" s="65"/>
    </row>
    <row r="2" spans="1:14" ht="14.45" customHeight="1" x14ac:dyDescent="0.25">
      <c r="A2" s="203" t="s">
        <v>1</v>
      </c>
      <c r="B2" s="204"/>
      <c r="C2" s="204"/>
      <c r="D2" s="204"/>
      <c r="E2" s="204"/>
      <c r="F2" s="204"/>
      <c r="G2" s="204"/>
      <c r="H2" s="204"/>
      <c r="I2" s="204"/>
      <c r="J2" s="205"/>
      <c r="N2" s="113" t="s">
        <v>393</v>
      </c>
    </row>
    <row r="3" spans="1:14" x14ac:dyDescent="0.25">
      <c r="A3" s="67"/>
      <c r="B3" s="68"/>
      <c r="C3" s="68"/>
      <c r="D3" s="68"/>
      <c r="E3" s="68"/>
      <c r="F3" s="68"/>
      <c r="G3" s="68"/>
      <c r="H3" s="68"/>
      <c r="I3" s="68"/>
      <c r="J3" s="69"/>
      <c r="N3" s="113" t="s">
        <v>394</v>
      </c>
    </row>
    <row r="4" spans="1:14" ht="33.6" customHeight="1" x14ac:dyDescent="0.25">
      <c r="A4" s="206" t="s">
        <v>2</v>
      </c>
      <c r="B4" s="207"/>
      <c r="C4" s="207"/>
      <c r="D4" s="207"/>
      <c r="E4" s="208">
        <v>44562</v>
      </c>
      <c r="F4" s="209"/>
      <c r="G4" s="70" t="s">
        <v>3</v>
      </c>
      <c r="H4" s="208">
        <v>44651</v>
      </c>
      <c r="I4" s="209"/>
      <c r="J4" s="71"/>
      <c r="N4" s="113" t="s">
        <v>395</v>
      </c>
    </row>
    <row r="5" spans="1:14" s="72" customFormat="1" ht="10.15" customHeight="1" x14ac:dyDescent="0.25">
      <c r="A5" s="210"/>
      <c r="B5" s="211"/>
      <c r="C5" s="211"/>
      <c r="D5" s="211"/>
      <c r="E5" s="211"/>
      <c r="F5" s="211"/>
      <c r="G5" s="211"/>
      <c r="H5" s="211"/>
      <c r="I5" s="211"/>
      <c r="J5" s="212"/>
      <c r="N5" s="114" t="s">
        <v>396</v>
      </c>
    </row>
    <row r="6" spans="1:14" ht="20.45" customHeight="1" x14ac:dyDescent="0.25">
      <c r="A6" s="73"/>
      <c r="B6" s="74" t="s">
        <v>4</v>
      </c>
      <c r="C6" s="75"/>
      <c r="D6" s="75"/>
      <c r="E6" s="81">
        <v>2022</v>
      </c>
      <c r="F6" s="76"/>
      <c r="G6" s="70"/>
      <c r="H6" s="76"/>
      <c r="I6" s="77"/>
      <c r="J6" s="78"/>
      <c r="N6" s="113"/>
    </row>
    <row r="7" spans="1:14" s="80" customFormat="1" ht="10.9" customHeight="1" x14ac:dyDescent="0.25">
      <c r="A7" s="73"/>
      <c r="B7" s="75"/>
      <c r="C7" s="75"/>
      <c r="D7" s="75"/>
      <c r="E7" s="79"/>
      <c r="F7" s="79"/>
      <c r="G7" s="70"/>
      <c r="H7" s="76"/>
      <c r="I7" s="77"/>
      <c r="J7" s="78"/>
    </row>
    <row r="8" spans="1:14" ht="20.45" customHeight="1" x14ac:dyDescent="0.25">
      <c r="A8" s="73"/>
      <c r="B8" s="74" t="s">
        <v>5</v>
      </c>
      <c r="C8" s="75"/>
      <c r="D8" s="75"/>
      <c r="E8" s="81" t="s">
        <v>393</v>
      </c>
      <c r="F8" s="76"/>
      <c r="G8" s="70"/>
      <c r="H8" s="76"/>
      <c r="I8" s="77"/>
      <c r="J8" s="78"/>
    </row>
    <row r="9" spans="1:14" s="80" customFormat="1" ht="10.9" customHeight="1" x14ac:dyDescent="0.25">
      <c r="A9" s="73"/>
      <c r="B9" s="75"/>
      <c r="C9" s="75"/>
      <c r="D9" s="75"/>
      <c r="E9" s="79"/>
      <c r="F9" s="79"/>
      <c r="G9" s="70"/>
      <c r="H9" s="79"/>
      <c r="I9" s="82"/>
      <c r="J9" s="78"/>
    </row>
    <row r="10" spans="1:14" ht="37.9" customHeight="1" x14ac:dyDescent="0.25">
      <c r="A10" s="197" t="s">
        <v>6</v>
      </c>
      <c r="B10" s="198"/>
      <c r="C10" s="198"/>
      <c r="D10" s="198"/>
      <c r="E10" s="198"/>
      <c r="F10" s="198"/>
      <c r="G10" s="198"/>
      <c r="H10" s="198"/>
      <c r="I10" s="198"/>
      <c r="J10" s="83"/>
    </row>
    <row r="11" spans="1:14" ht="24.6" customHeight="1" x14ac:dyDescent="0.25">
      <c r="A11" s="183" t="s">
        <v>7</v>
      </c>
      <c r="B11" s="199"/>
      <c r="C11" s="195" t="s">
        <v>506</v>
      </c>
      <c r="D11" s="191"/>
      <c r="E11" s="84"/>
      <c r="F11" s="150" t="s">
        <v>8</v>
      </c>
      <c r="G11" s="194"/>
      <c r="H11" s="189" t="s">
        <v>507</v>
      </c>
      <c r="I11" s="190"/>
      <c r="J11" s="85"/>
    </row>
    <row r="12" spans="1:14" ht="14.45" customHeight="1" x14ac:dyDescent="0.25">
      <c r="A12" s="86"/>
      <c r="B12" s="87"/>
      <c r="C12" s="87"/>
      <c r="D12" s="87"/>
      <c r="E12" s="200"/>
      <c r="F12" s="200"/>
      <c r="G12" s="200"/>
      <c r="H12" s="200"/>
      <c r="I12" s="88"/>
      <c r="J12" s="85"/>
    </row>
    <row r="13" spans="1:14" ht="21" customHeight="1" x14ac:dyDescent="0.25">
      <c r="A13" s="149" t="s">
        <v>9</v>
      </c>
      <c r="B13" s="194"/>
      <c r="C13" s="195" t="s">
        <v>508</v>
      </c>
      <c r="D13" s="191"/>
      <c r="E13" s="213"/>
      <c r="F13" s="200"/>
      <c r="G13" s="200"/>
      <c r="H13" s="200"/>
      <c r="I13" s="88"/>
      <c r="J13" s="85"/>
    </row>
    <row r="14" spans="1:14" ht="10.9" customHeight="1" x14ac:dyDescent="0.25">
      <c r="A14" s="84"/>
      <c r="B14" s="88"/>
      <c r="C14" s="87"/>
      <c r="D14" s="87"/>
      <c r="E14" s="156"/>
      <c r="F14" s="156"/>
      <c r="G14" s="156"/>
      <c r="H14" s="156"/>
      <c r="I14" s="87"/>
      <c r="J14" s="89"/>
    </row>
    <row r="15" spans="1:14" ht="22.9" customHeight="1" x14ac:dyDescent="0.25">
      <c r="A15" s="149" t="s">
        <v>10</v>
      </c>
      <c r="B15" s="194"/>
      <c r="C15" s="195" t="s">
        <v>509</v>
      </c>
      <c r="D15" s="191"/>
      <c r="E15" s="196"/>
      <c r="F15" s="185"/>
      <c r="G15" s="90" t="s">
        <v>11</v>
      </c>
      <c r="H15" s="189" t="s">
        <v>510</v>
      </c>
      <c r="I15" s="190"/>
      <c r="J15" s="91"/>
    </row>
    <row r="16" spans="1:14" ht="10.9" customHeight="1" x14ac:dyDescent="0.25">
      <c r="A16" s="84"/>
      <c r="B16" s="88"/>
      <c r="C16" s="87"/>
      <c r="D16" s="87"/>
      <c r="E16" s="156"/>
      <c r="F16" s="156"/>
      <c r="G16" s="156"/>
      <c r="H16" s="156"/>
      <c r="I16" s="87"/>
      <c r="J16" s="89"/>
    </row>
    <row r="17" spans="1:10" ht="22.9" customHeight="1" x14ac:dyDescent="0.25">
      <c r="A17" s="92"/>
      <c r="B17" s="90" t="s">
        <v>12</v>
      </c>
      <c r="C17" s="189">
        <v>1216</v>
      </c>
      <c r="D17" s="191"/>
      <c r="E17" s="93"/>
      <c r="F17" s="93"/>
      <c r="G17" s="93"/>
      <c r="H17" s="93"/>
      <c r="I17" s="93"/>
      <c r="J17" s="91"/>
    </row>
    <row r="18" spans="1:10" x14ac:dyDescent="0.25">
      <c r="A18" s="192"/>
      <c r="B18" s="193"/>
      <c r="C18" s="156"/>
      <c r="D18" s="156"/>
      <c r="E18" s="156"/>
      <c r="F18" s="156"/>
      <c r="G18" s="156"/>
      <c r="H18" s="156"/>
      <c r="I18" s="87"/>
      <c r="J18" s="89"/>
    </row>
    <row r="19" spans="1:10" x14ac:dyDescent="0.25">
      <c r="A19" s="183" t="s">
        <v>13</v>
      </c>
      <c r="B19" s="184"/>
      <c r="C19" s="160" t="s">
        <v>511</v>
      </c>
      <c r="D19" s="161"/>
      <c r="E19" s="161"/>
      <c r="F19" s="161"/>
      <c r="G19" s="161"/>
      <c r="H19" s="161"/>
      <c r="I19" s="161"/>
      <c r="J19" s="162"/>
    </row>
    <row r="20" spans="1:10" x14ac:dyDescent="0.25">
      <c r="A20" s="86"/>
      <c r="B20" s="87"/>
      <c r="C20" s="94"/>
      <c r="D20" s="87"/>
      <c r="E20" s="156"/>
      <c r="F20" s="156"/>
      <c r="G20" s="156"/>
      <c r="H20" s="156"/>
      <c r="I20" s="87"/>
      <c r="J20" s="89"/>
    </row>
    <row r="21" spans="1:10" x14ac:dyDescent="0.25">
      <c r="A21" s="183" t="s">
        <v>14</v>
      </c>
      <c r="B21" s="184"/>
      <c r="C21" s="189">
        <v>10000</v>
      </c>
      <c r="D21" s="190"/>
      <c r="E21" s="156"/>
      <c r="F21" s="156"/>
      <c r="G21" s="160" t="s">
        <v>512</v>
      </c>
      <c r="H21" s="161"/>
      <c r="I21" s="161"/>
      <c r="J21" s="162"/>
    </row>
    <row r="22" spans="1:10" x14ac:dyDescent="0.25">
      <c r="A22" s="86"/>
      <c r="B22" s="87"/>
      <c r="C22" s="87"/>
      <c r="D22" s="87"/>
      <c r="E22" s="156"/>
      <c r="F22" s="156"/>
      <c r="G22" s="156"/>
      <c r="H22" s="156"/>
      <c r="I22" s="87"/>
      <c r="J22" s="89"/>
    </row>
    <row r="23" spans="1:10" x14ac:dyDescent="0.25">
      <c r="A23" s="183" t="s">
        <v>15</v>
      </c>
      <c r="B23" s="184"/>
      <c r="C23" s="160" t="s">
        <v>513</v>
      </c>
      <c r="D23" s="161"/>
      <c r="E23" s="161"/>
      <c r="F23" s="161"/>
      <c r="G23" s="161"/>
      <c r="H23" s="161"/>
      <c r="I23" s="161"/>
      <c r="J23" s="162"/>
    </row>
    <row r="24" spans="1:10" x14ac:dyDescent="0.25">
      <c r="A24" s="86"/>
      <c r="B24" s="87"/>
      <c r="C24" s="87"/>
      <c r="D24" s="87"/>
      <c r="E24" s="156"/>
      <c r="F24" s="156"/>
      <c r="G24" s="156"/>
      <c r="H24" s="156"/>
      <c r="I24" s="87"/>
      <c r="J24" s="89"/>
    </row>
    <row r="25" spans="1:10" x14ac:dyDescent="0.25">
      <c r="A25" s="183" t="s">
        <v>16</v>
      </c>
      <c r="B25" s="184"/>
      <c r="C25" s="186" t="s">
        <v>514</v>
      </c>
      <c r="D25" s="187"/>
      <c r="E25" s="187"/>
      <c r="F25" s="187"/>
      <c r="G25" s="187"/>
      <c r="H25" s="187"/>
      <c r="I25" s="187"/>
      <c r="J25" s="188"/>
    </row>
    <row r="26" spans="1:10" x14ac:dyDescent="0.25">
      <c r="A26" s="86"/>
      <c r="B26" s="87"/>
      <c r="C26" s="94"/>
      <c r="D26" s="87"/>
      <c r="E26" s="156"/>
      <c r="F26" s="156"/>
      <c r="G26" s="156"/>
      <c r="H26" s="156"/>
      <c r="I26" s="87"/>
      <c r="J26" s="89"/>
    </row>
    <row r="27" spans="1:10" x14ac:dyDescent="0.25">
      <c r="A27" s="183" t="s">
        <v>17</v>
      </c>
      <c r="B27" s="184"/>
      <c r="C27" s="186" t="s">
        <v>515</v>
      </c>
      <c r="D27" s="187"/>
      <c r="E27" s="187"/>
      <c r="F27" s="187"/>
      <c r="G27" s="187"/>
      <c r="H27" s="187"/>
      <c r="I27" s="187"/>
      <c r="J27" s="188"/>
    </row>
    <row r="28" spans="1:10" ht="13.9" customHeight="1" x14ac:dyDescent="0.25">
      <c r="A28" s="86"/>
      <c r="B28" s="87"/>
      <c r="C28" s="94"/>
      <c r="D28" s="87"/>
      <c r="E28" s="156"/>
      <c r="F28" s="156"/>
      <c r="G28" s="156"/>
      <c r="H28" s="156"/>
      <c r="I28" s="87"/>
      <c r="J28" s="89"/>
    </row>
    <row r="29" spans="1:10" ht="22.9" customHeight="1" x14ac:dyDescent="0.25">
      <c r="A29" s="149" t="s">
        <v>18</v>
      </c>
      <c r="B29" s="184"/>
      <c r="C29" s="136">
        <v>1167</v>
      </c>
      <c r="D29" s="96"/>
      <c r="E29" s="163"/>
      <c r="F29" s="163"/>
      <c r="G29" s="163"/>
      <c r="H29" s="163"/>
      <c r="I29" s="97"/>
      <c r="J29" s="98"/>
    </row>
    <row r="30" spans="1:10" x14ac:dyDescent="0.25">
      <c r="A30" s="86"/>
      <c r="B30" s="87"/>
      <c r="C30" s="87"/>
      <c r="D30" s="87"/>
      <c r="E30" s="156"/>
      <c r="F30" s="156"/>
      <c r="G30" s="156"/>
      <c r="H30" s="156"/>
      <c r="I30" s="97"/>
      <c r="J30" s="98"/>
    </row>
    <row r="31" spans="1:10" x14ac:dyDescent="0.25">
      <c r="A31" s="183" t="s">
        <v>19</v>
      </c>
      <c r="B31" s="184"/>
      <c r="C31" s="110" t="s">
        <v>516</v>
      </c>
      <c r="D31" s="182" t="s">
        <v>20</v>
      </c>
      <c r="E31" s="167"/>
      <c r="F31" s="167"/>
      <c r="G31" s="167"/>
      <c r="H31" s="99"/>
      <c r="I31" s="100" t="s">
        <v>21</v>
      </c>
      <c r="J31" s="101" t="s">
        <v>22</v>
      </c>
    </row>
    <row r="32" spans="1:10" x14ac:dyDescent="0.25">
      <c r="A32" s="183"/>
      <c r="B32" s="184"/>
      <c r="C32" s="102"/>
      <c r="D32" s="70"/>
      <c r="E32" s="185"/>
      <c r="F32" s="185"/>
      <c r="G32" s="185"/>
      <c r="H32" s="185"/>
      <c r="I32" s="97"/>
      <c r="J32" s="98"/>
    </row>
    <row r="33" spans="1:10" x14ac:dyDescent="0.25">
      <c r="A33" s="183" t="s">
        <v>23</v>
      </c>
      <c r="B33" s="184"/>
      <c r="C33" s="95" t="s">
        <v>517</v>
      </c>
      <c r="D33" s="182" t="s">
        <v>24</v>
      </c>
      <c r="E33" s="167"/>
      <c r="F33" s="167"/>
      <c r="G33" s="167"/>
      <c r="H33" s="93"/>
      <c r="I33" s="100" t="s">
        <v>25</v>
      </c>
      <c r="J33" s="101" t="s">
        <v>26</v>
      </c>
    </row>
    <row r="34" spans="1:10" x14ac:dyDescent="0.25">
      <c r="A34" s="86"/>
      <c r="B34" s="87"/>
      <c r="C34" s="87"/>
      <c r="D34" s="87"/>
      <c r="E34" s="156"/>
      <c r="F34" s="156"/>
      <c r="G34" s="156"/>
      <c r="H34" s="156"/>
      <c r="I34" s="87"/>
      <c r="J34" s="89"/>
    </row>
    <row r="35" spans="1:10" x14ac:dyDescent="0.25">
      <c r="A35" s="182" t="s">
        <v>27</v>
      </c>
      <c r="B35" s="167"/>
      <c r="C35" s="167"/>
      <c r="D35" s="167"/>
      <c r="E35" s="167" t="s">
        <v>28</v>
      </c>
      <c r="F35" s="167"/>
      <c r="G35" s="167"/>
      <c r="H35" s="167"/>
      <c r="I35" s="167"/>
      <c r="J35" s="103" t="s">
        <v>29</v>
      </c>
    </row>
    <row r="36" spans="1:10" x14ac:dyDescent="0.25">
      <c r="A36" s="86"/>
      <c r="B36" s="87"/>
      <c r="C36" s="87"/>
      <c r="D36" s="87"/>
      <c r="E36" s="156"/>
      <c r="F36" s="156"/>
      <c r="G36" s="156"/>
      <c r="H36" s="156"/>
      <c r="I36" s="87"/>
      <c r="J36" s="98"/>
    </row>
    <row r="37" spans="1:10" x14ac:dyDescent="0.25">
      <c r="A37" s="179" t="s">
        <v>518</v>
      </c>
      <c r="B37" s="180"/>
      <c r="C37" s="180"/>
      <c r="D37" s="181"/>
      <c r="E37" s="179" t="s">
        <v>519</v>
      </c>
      <c r="F37" s="180"/>
      <c r="G37" s="180"/>
      <c r="H37" s="180"/>
      <c r="I37" s="181"/>
      <c r="J37" s="130">
        <v>1654985</v>
      </c>
    </row>
    <row r="38" spans="1:10" x14ac:dyDescent="0.25">
      <c r="A38" s="86"/>
      <c r="B38" s="87"/>
      <c r="C38" s="94"/>
      <c r="D38" s="178"/>
      <c r="E38" s="178"/>
      <c r="F38" s="178"/>
      <c r="G38" s="178"/>
      <c r="H38" s="178"/>
      <c r="I38" s="178"/>
      <c r="J38" s="89"/>
    </row>
    <row r="39" spans="1:10" x14ac:dyDescent="0.25">
      <c r="A39" s="146" t="s">
        <v>520</v>
      </c>
      <c r="B39" s="147"/>
      <c r="C39" s="147"/>
      <c r="D39" s="148"/>
      <c r="E39" s="146" t="s">
        <v>512</v>
      </c>
      <c r="F39" s="147"/>
      <c r="G39" s="147"/>
      <c r="H39" s="147"/>
      <c r="I39" s="148"/>
      <c r="J39" s="131">
        <v>1693336</v>
      </c>
    </row>
    <row r="40" spans="1:10" x14ac:dyDescent="0.25">
      <c r="A40" s="86"/>
      <c r="B40" s="87"/>
      <c r="C40" s="94"/>
      <c r="D40" s="104"/>
      <c r="E40" s="178"/>
      <c r="F40" s="178"/>
      <c r="G40" s="178"/>
      <c r="H40" s="178"/>
      <c r="I40" s="88"/>
      <c r="J40" s="89"/>
    </row>
    <row r="41" spans="1:10" x14ac:dyDescent="0.25">
      <c r="A41" s="146" t="s">
        <v>521</v>
      </c>
      <c r="B41" s="147"/>
      <c r="C41" s="147"/>
      <c r="D41" s="148"/>
      <c r="E41" s="146" t="s">
        <v>522</v>
      </c>
      <c r="F41" s="147"/>
      <c r="G41" s="147"/>
      <c r="H41" s="147"/>
      <c r="I41" s="148"/>
      <c r="J41" s="131">
        <v>2565536</v>
      </c>
    </row>
    <row r="42" spans="1:10" x14ac:dyDescent="0.25">
      <c r="A42" s="86"/>
      <c r="B42" s="87"/>
      <c r="C42" s="94"/>
      <c r="D42" s="104"/>
      <c r="E42" s="178"/>
      <c r="F42" s="178"/>
      <c r="G42" s="178"/>
      <c r="H42" s="178"/>
      <c r="I42" s="88"/>
      <c r="J42" s="89"/>
    </row>
    <row r="43" spans="1:10" x14ac:dyDescent="0.25">
      <c r="A43" s="146" t="s">
        <v>523</v>
      </c>
      <c r="B43" s="147"/>
      <c r="C43" s="147"/>
      <c r="D43" s="148"/>
      <c r="E43" s="146" t="s">
        <v>522</v>
      </c>
      <c r="F43" s="147"/>
      <c r="G43" s="147"/>
      <c r="H43" s="147"/>
      <c r="I43" s="148"/>
      <c r="J43" s="131">
        <v>1261185</v>
      </c>
    </row>
    <row r="44" spans="1:10" x14ac:dyDescent="0.25">
      <c r="A44" s="105"/>
      <c r="B44" s="94"/>
      <c r="C44" s="176"/>
      <c r="D44" s="176"/>
      <c r="E44" s="156"/>
      <c r="F44" s="156"/>
      <c r="G44" s="176"/>
      <c r="H44" s="176"/>
      <c r="I44" s="176"/>
      <c r="J44" s="89"/>
    </row>
    <row r="45" spans="1:10" x14ac:dyDescent="0.25">
      <c r="A45" s="146" t="s">
        <v>524</v>
      </c>
      <c r="B45" s="147"/>
      <c r="C45" s="147"/>
      <c r="D45" s="148"/>
      <c r="E45" s="146" t="s">
        <v>525</v>
      </c>
      <c r="F45" s="147"/>
      <c r="G45" s="147"/>
      <c r="H45" s="147"/>
      <c r="I45" s="148"/>
      <c r="J45" s="131" t="s">
        <v>526</v>
      </c>
    </row>
    <row r="46" spans="1:10" x14ac:dyDescent="0.25">
      <c r="A46" s="127"/>
      <c r="B46" s="128"/>
      <c r="C46" s="144"/>
      <c r="D46" s="144"/>
      <c r="E46" s="145"/>
      <c r="F46" s="145"/>
      <c r="G46" s="144"/>
      <c r="H46" s="144"/>
      <c r="I46" s="144"/>
      <c r="J46" s="129"/>
    </row>
    <row r="47" spans="1:10" x14ac:dyDescent="0.25">
      <c r="A47" s="146" t="s">
        <v>527</v>
      </c>
      <c r="B47" s="147"/>
      <c r="C47" s="147"/>
      <c r="D47" s="148"/>
      <c r="E47" s="146" t="s">
        <v>528</v>
      </c>
      <c r="F47" s="147"/>
      <c r="G47" s="147"/>
      <c r="H47" s="147"/>
      <c r="I47" s="148"/>
      <c r="J47" s="131">
        <v>5697182000</v>
      </c>
    </row>
    <row r="48" spans="1:10" x14ac:dyDescent="0.25">
      <c r="A48" s="127"/>
      <c r="B48" s="128"/>
      <c r="C48" s="144"/>
      <c r="D48" s="144"/>
      <c r="E48" s="145"/>
      <c r="F48" s="145"/>
      <c r="G48" s="144"/>
      <c r="H48" s="144"/>
      <c r="I48" s="144"/>
      <c r="J48" s="129"/>
    </row>
    <row r="49" spans="1:10" x14ac:dyDescent="0.25">
      <c r="A49" s="146" t="s">
        <v>529</v>
      </c>
      <c r="B49" s="147"/>
      <c r="C49" s="147"/>
      <c r="D49" s="148"/>
      <c r="E49" s="146" t="s">
        <v>512</v>
      </c>
      <c r="F49" s="147"/>
      <c r="G49" s="147"/>
      <c r="H49" s="147"/>
      <c r="I49" s="148"/>
      <c r="J49" s="131">
        <v>2542960</v>
      </c>
    </row>
    <row r="50" spans="1:10" x14ac:dyDescent="0.25">
      <c r="A50" s="127"/>
      <c r="B50" s="128"/>
      <c r="C50" s="144"/>
      <c r="D50" s="144"/>
      <c r="E50" s="145"/>
      <c r="F50" s="145"/>
      <c r="G50" s="144"/>
      <c r="H50" s="144"/>
      <c r="I50" s="144"/>
      <c r="J50" s="129"/>
    </row>
    <row r="51" spans="1:10" x14ac:dyDescent="0.25">
      <c r="A51" s="146" t="s">
        <v>530</v>
      </c>
      <c r="B51" s="147"/>
      <c r="C51" s="147"/>
      <c r="D51" s="148"/>
      <c r="E51" s="146" t="s">
        <v>519</v>
      </c>
      <c r="F51" s="147"/>
      <c r="G51" s="147"/>
      <c r="H51" s="147"/>
      <c r="I51" s="148"/>
      <c r="J51" s="131">
        <v>5229227</v>
      </c>
    </row>
    <row r="52" spans="1:10" x14ac:dyDescent="0.25">
      <c r="A52" s="127"/>
      <c r="B52" s="128"/>
      <c r="C52" s="144"/>
      <c r="D52" s="144"/>
      <c r="E52" s="145"/>
      <c r="F52" s="145"/>
      <c r="G52" s="144"/>
      <c r="H52" s="144"/>
      <c r="I52" s="144"/>
      <c r="J52" s="129"/>
    </row>
    <row r="53" spans="1:10" x14ac:dyDescent="0.25">
      <c r="A53" s="146" t="s">
        <v>531</v>
      </c>
      <c r="B53" s="147"/>
      <c r="C53" s="147"/>
      <c r="D53" s="148"/>
      <c r="E53" s="146" t="s">
        <v>532</v>
      </c>
      <c r="F53" s="147"/>
      <c r="G53" s="147"/>
      <c r="H53" s="147"/>
      <c r="I53" s="148"/>
      <c r="J53" s="131">
        <v>5068266</v>
      </c>
    </row>
    <row r="54" spans="1:10" x14ac:dyDescent="0.25">
      <c r="A54" s="127"/>
      <c r="B54" s="128"/>
      <c r="C54" s="144"/>
      <c r="D54" s="144"/>
      <c r="E54" s="145"/>
      <c r="F54" s="145"/>
      <c r="G54" s="144"/>
      <c r="H54" s="144"/>
      <c r="I54" s="144"/>
      <c r="J54" s="129"/>
    </row>
    <row r="55" spans="1:10" x14ac:dyDescent="0.25">
      <c r="A55" s="146" t="s">
        <v>533</v>
      </c>
      <c r="B55" s="147"/>
      <c r="C55" s="147"/>
      <c r="D55" s="148"/>
      <c r="E55" s="146" t="s">
        <v>534</v>
      </c>
      <c r="F55" s="147"/>
      <c r="G55" s="147"/>
      <c r="H55" s="147"/>
      <c r="I55" s="148"/>
      <c r="J55" s="131">
        <v>998628253</v>
      </c>
    </row>
    <row r="56" spans="1:10" x14ac:dyDescent="0.25">
      <c r="A56" s="105"/>
      <c r="B56" s="94"/>
      <c r="C56" s="94"/>
      <c r="D56" s="87"/>
      <c r="E56" s="145"/>
      <c r="F56" s="145"/>
      <c r="G56" s="176"/>
      <c r="H56" s="176"/>
      <c r="I56" s="87"/>
      <c r="J56" s="89"/>
    </row>
    <row r="57" spans="1:10" x14ac:dyDescent="0.25">
      <c r="A57" s="146" t="s">
        <v>535</v>
      </c>
      <c r="B57" s="147"/>
      <c r="C57" s="147"/>
      <c r="D57" s="148"/>
      <c r="E57" s="146" t="s">
        <v>536</v>
      </c>
      <c r="F57" s="147"/>
      <c r="G57" s="147"/>
      <c r="H57" s="147"/>
      <c r="I57" s="148"/>
      <c r="J57" s="131">
        <v>36683014</v>
      </c>
    </row>
    <row r="58" spans="1:10" x14ac:dyDescent="0.25">
      <c r="A58" s="105"/>
      <c r="B58" s="94"/>
      <c r="C58" s="94"/>
      <c r="D58" s="87"/>
      <c r="E58" s="156"/>
      <c r="F58" s="156"/>
      <c r="G58" s="176"/>
      <c r="H58" s="176"/>
      <c r="I58" s="87"/>
      <c r="J58" s="106" t="s">
        <v>30</v>
      </c>
    </row>
    <row r="59" spans="1:10" x14ac:dyDescent="0.25">
      <c r="A59" s="105"/>
      <c r="B59" s="94"/>
      <c r="C59" s="94"/>
      <c r="D59" s="87"/>
      <c r="E59" s="156"/>
      <c r="F59" s="156"/>
      <c r="G59" s="176"/>
      <c r="H59" s="176"/>
      <c r="I59" s="87"/>
      <c r="J59" s="106" t="s">
        <v>31</v>
      </c>
    </row>
    <row r="60" spans="1:10" ht="14.45" customHeight="1" x14ac:dyDescent="0.25">
      <c r="A60" s="149" t="s">
        <v>32</v>
      </c>
      <c r="B60" s="150"/>
      <c r="C60" s="169" t="s">
        <v>537</v>
      </c>
      <c r="D60" s="170"/>
      <c r="E60" s="171" t="s">
        <v>33</v>
      </c>
      <c r="F60" s="172"/>
      <c r="G60" s="173"/>
      <c r="H60" s="174"/>
      <c r="I60" s="174"/>
      <c r="J60" s="175"/>
    </row>
    <row r="61" spans="1:10" x14ac:dyDescent="0.25">
      <c r="A61" s="105"/>
      <c r="B61" s="94"/>
      <c r="C61" s="176"/>
      <c r="D61" s="176"/>
      <c r="E61" s="156"/>
      <c r="F61" s="156"/>
      <c r="G61" s="177" t="s">
        <v>34</v>
      </c>
      <c r="H61" s="177"/>
      <c r="I61" s="177"/>
      <c r="J61" s="78"/>
    </row>
    <row r="62" spans="1:10" ht="13.9" customHeight="1" x14ac:dyDescent="0.25">
      <c r="A62" s="149" t="s">
        <v>35</v>
      </c>
      <c r="B62" s="150"/>
      <c r="C62" s="160" t="s">
        <v>540</v>
      </c>
      <c r="D62" s="161"/>
      <c r="E62" s="161"/>
      <c r="F62" s="161"/>
      <c r="G62" s="161"/>
      <c r="H62" s="161"/>
      <c r="I62" s="161"/>
      <c r="J62" s="162"/>
    </row>
    <row r="63" spans="1:10" x14ac:dyDescent="0.25">
      <c r="A63" s="86"/>
      <c r="B63" s="87"/>
      <c r="C63" s="163" t="s">
        <v>36</v>
      </c>
      <c r="D63" s="163"/>
      <c r="E63" s="163"/>
      <c r="F63" s="163"/>
      <c r="G63" s="163"/>
      <c r="H63" s="163"/>
      <c r="I63" s="163"/>
      <c r="J63" s="89"/>
    </row>
    <row r="64" spans="1:10" x14ac:dyDescent="0.25">
      <c r="A64" s="149" t="s">
        <v>37</v>
      </c>
      <c r="B64" s="150"/>
      <c r="C64" s="164" t="s">
        <v>538</v>
      </c>
      <c r="D64" s="165"/>
      <c r="E64" s="166"/>
      <c r="F64" s="156"/>
      <c r="G64" s="156"/>
      <c r="H64" s="167"/>
      <c r="I64" s="167"/>
      <c r="J64" s="168"/>
    </row>
    <row r="65" spans="1:10" x14ac:dyDescent="0.25">
      <c r="A65" s="86"/>
      <c r="B65" s="87"/>
      <c r="C65" s="94"/>
      <c r="D65" s="87"/>
      <c r="E65" s="156"/>
      <c r="F65" s="156"/>
      <c r="G65" s="156"/>
      <c r="H65" s="156"/>
      <c r="I65" s="87"/>
      <c r="J65" s="89"/>
    </row>
    <row r="66" spans="1:10" ht="14.45" customHeight="1" x14ac:dyDescent="0.25">
      <c r="A66" s="149" t="s">
        <v>38</v>
      </c>
      <c r="B66" s="150"/>
      <c r="C66" s="157" t="s">
        <v>541</v>
      </c>
      <c r="D66" s="158"/>
      <c r="E66" s="158"/>
      <c r="F66" s="158"/>
      <c r="G66" s="158"/>
      <c r="H66" s="158"/>
      <c r="I66" s="158"/>
      <c r="J66" s="159"/>
    </row>
    <row r="67" spans="1:10" x14ac:dyDescent="0.25">
      <c r="A67" s="86"/>
      <c r="B67" s="87"/>
      <c r="C67" s="87"/>
      <c r="D67" s="87"/>
      <c r="E67" s="156"/>
      <c r="F67" s="156"/>
      <c r="G67" s="156"/>
      <c r="H67" s="156"/>
      <c r="I67" s="87"/>
      <c r="J67" s="89"/>
    </row>
    <row r="68" spans="1:10" x14ac:dyDescent="0.25">
      <c r="A68" s="149" t="s">
        <v>39</v>
      </c>
      <c r="B68" s="150"/>
      <c r="C68" s="151"/>
      <c r="D68" s="152"/>
      <c r="E68" s="152"/>
      <c r="F68" s="152"/>
      <c r="G68" s="152"/>
      <c r="H68" s="152"/>
      <c r="I68" s="152"/>
      <c r="J68" s="153"/>
    </row>
    <row r="69" spans="1:10" ht="14.45" customHeight="1" x14ac:dyDescent="0.25">
      <c r="A69" s="86"/>
      <c r="B69" s="87"/>
      <c r="C69" s="154" t="s">
        <v>40</v>
      </c>
      <c r="D69" s="154"/>
      <c r="E69" s="154"/>
      <c r="F69" s="154"/>
      <c r="G69" s="87"/>
      <c r="H69" s="87"/>
      <c r="I69" s="87"/>
      <c r="J69" s="89"/>
    </row>
    <row r="70" spans="1:10" x14ac:dyDescent="0.25">
      <c r="A70" s="149" t="s">
        <v>41</v>
      </c>
      <c r="B70" s="150"/>
      <c r="C70" s="151"/>
      <c r="D70" s="152"/>
      <c r="E70" s="152"/>
      <c r="F70" s="152"/>
      <c r="G70" s="152"/>
      <c r="H70" s="152"/>
      <c r="I70" s="152"/>
      <c r="J70" s="153"/>
    </row>
    <row r="71" spans="1:10" ht="14.45" customHeight="1" x14ac:dyDescent="0.25">
      <c r="A71" s="107"/>
      <c r="B71" s="108"/>
      <c r="C71" s="155" t="s">
        <v>42</v>
      </c>
      <c r="D71" s="155"/>
      <c r="E71" s="155"/>
      <c r="F71" s="155"/>
      <c r="G71" s="155"/>
      <c r="H71" s="108"/>
      <c r="I71" s="108"/>
      <c r="J71" s="109"/>
    </row>
    <row r="78" spans="1:10" ht="27" customHeight="1" x14ac:dyDescent="0.25"/>
    <row r="8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47">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57:D57"/>
    <mergeCell ref="E57:I57"/>
    <mergeCell ref="E58:F58"/>
    <mergeCell ref="G58:H58"/>
    <mergeCell ref="E59:F59"/>
    <mergeCell ref="G59:H59"/>
    <mergeCell ref="C44:D44"/>
    <mergeCell ref="E44:F44"/>
    <mergeCell ref="G44:I44"/>
    <mergeCell ref="A45:D45"/>
    <mergeCell ref="E45:I45"/>
    <mergeCell ref="E56:F56"/>
    <mergeCell ref="G56:H56"/>
    <mergeCell ref="C46:D46"/>
    <mergeCell ref="E46:F46"/>
    <mergeCell ref="G46:I46"/>
    <mergeCell ref="A47:D47"/>
    <mergeCell ref="E47:I47"/>
    <mergeCell ref="C48:D48"/>
    <mergeCell ref="E48:F48"/>
    <mergeCell ref="G48:I48"/>
    <mergeCell ref="A49:D49"/>
    <mergeCell ref="E49:I49"/>
    <mergeCell ref="C50:D50"/>
    <mergeCell ref="A62:B62"/>
    <mergeCell ref="C62:J62"/>
    <mergeCell ref="C63:I63"/>
    <mergeCell ref="A64:B64"/>
    <mergeCell ref="C64:E64"/>
    <mergeCell ref="F64:G64"/>
    <mergeCell ref="H64:J64"/>
    <mergeCell ref="A60:B60"/>
    <mergeCell ref="C60:D60"/>
    <mergeCell ref="E60:F60"/>
    <mergeCell ref="G60:J60"/>
    <mergeCell ref="C61:D61"/>
    <mergeCell ref="E61:F61"/>
    <mergeCell ref="G61:I61"/>
    <mergeCell ref="A68:B68"/>
    <mergeCell ref="C68:J68"/>
    <mergeCell ref="C69:F69"/>
    <mergeCell ref="A70:B70"/>
    <mergeCell ref="C70:J70"/>
    <mergeCell ref="C71:G71"/>
    <mergeCell ref="E65:F65"/>
    <mergeCell ref="G65:H65"/>
    <mergeCell ref="A66:B66"/>
    <mergeCell ref="C66:J66"/>
    <mergeCell ref="E67:F67"/>
    <mergeCell ref="G67:H67"/>
    <mergeCell ref="C54:D54"/>
    <mergeCell ref="E54:F54"/>
    <mergeCell ref="G54:I54"/>
    <mergeCell ref="A55:D55"/>
    <mergeCell ref="E55:I55"/>
    <mergeCell ref="E50:F50"/>
    <mergeCell ref="G50:I50"/>
    <mergeCell ref="A51:D51"/>
    <mergeCell ref="E51:I51"/>
    <mergeCell ref="C52:D52"/>
    <mergeCell ref="E52:F52"/>
    <mergeCell ref="G52:I52"/>
    <mergeCell ref="A53:D53"/>
    <mergeCell ref="E53:I53"/>
  </mergeCells>
  <dataValidations count="4">
    <dataValidation type="list" allowBlank="1" showInputMessage="1" showErrorMessage="1" sqref="C60:D60" xr:uid="{00000000-0002-0000-0000-000000000000}">
      <formula1>$J$58:$J$59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H134" sqref="H134:I134"/>
    </sheetView>
  </sheetViews>
  <sheetFormatPr defaultColWidth="8.85546875" defaultRowHeight="12.75" x14ac:dyDescent="0.2"/>
  <cols>
    <col min="1" max="7" width="8.85546875" style="10"/>
    <col min="8" max="9" width="16.140625" style="33" customWidth="1"/>
    <col min="10" max="10" width="10.28515625" style="10" bestFit="1" customWidth="1"/>
    <col min="11" max="16384" width="8.85546875" style="10"/>
  </cols>
  <sheetData>
    <row r="1" spans="1:9" x14ac:dyDescent="0.2">
      <c r="A1" s="221" t="s">
        <v>43</v>
      </c>
      <c r="B1" s="222"/>
      <c r="C1" s="222"/>
      <c r="D1" s="222"/>
      <c r="E1" s="222"/>
      <c r="F1" s="222"/>
      <c r="G1" s="222"/>
      <c r="H1" s="222"/>
      <c r="I1" s="222"/>
    </row>
    <row r="2" spans="1:9" x14ac:dyDescent="0.2">
      <c r="A2" s="223" t="s">
        <v>542</v>
      </c>
      <c r="B2" s="224"/>
      <c r="C2" s="224"/>
      <c r="D2" s="224"/>
      <c r="E2" s="224"/>
      <c r="F2" s="224"/>
      <c r="G2" s="224"/>
      <c r="H2" s="224"/>
      <c r="I2" s="224"/>
    </row>
    <row r="3" spans="1:9" x14ac:dyDescent="0.2">
      <c r="A3" s="225" t="s">
        <v>44</v>
      </c>
      <c r="B3" s="226"/>
      <c r="C3" s="226"/>
      <c r="D3" s="226"/>
      <c r="E3" s="226"/>
      <c r="F3" s="226"/>
      <c r="G3" s="226"/>
      <c r="H3" s="226"/>
      <c r="I3" s="226"/>
    </row>
    <row r="4" spans="1:9" x14ac:dyDescent="0.2">
      <c r="A4" s="227" t="s">
        <v>539</v>
      </c>
      <c r="B4" s="228"/>
      <c r="C4" s="228"/>
      <c r="D4" s="228"/>
      <c r="E4" s="228"/>
      <c r="F4" s="228"/>
      <c r="G4" s="228"/>
      <c r="H4" s="228"/>
      <c r="I4" s="229"/>
    </row>
    <row r="5" spans="1:9" ht="45" x14ac:dyDescent="0.2">
      <c r="A5" s="232" t="s">
        <v>45</v>
      </c>
      <c r="B5" s="233"/>
      <c r="C5" s="233"/>
      <c r="D5" s="233"/>
      <c r="E5" s="233"/>
      <c r="F5" s="233"/>
      <c r="G5" s="11" t="s">
        <v>46</v>
      </c>
      <c r="H5" s="13" t="s">
        <v>47</v>
      </c>
      <c r="I5" s="13" t="s">
        <v>48</v>
      </c>
    </row>
    <row r="6" spans="1:9" x14ac:dyDescent="0.2">
      <c r="A6" s="230">
        <v>1</v>
      </c>
      <c r="B6" s="231"/>
      <c r="C6" s="231"/>
      <c r="D6" s="231"/>
      <c r="E6" s="231"/>
      <c r="F6" s="231"/>
      <c r="G6" s="12">
        <v>2</v>
      </c>
      <c r="H6" s="13">
        <v>3</v>
      </c>
      <c r="I6" s="13">
        <v>4</v>
      </c>
    </row>
    <row r="7" spans="1:9" x14ac:dyDescent="0.2">
      <c r="A7" s="234"/>
      <c r="B7" s="234"/>
      <c r="C7" s="234"/>
      <c r="D7" s="234"/>
      <c r="E7" s="234"/>
      <c r="F7" s="234"/>
      <c r="G7" s="234"/>
      <c r="H7" s="234"/>
      <c r="I7" s="234"/>
    </row>
    <row r="8" spans="1:9" ht="12.75" customHeight="1" x14ac:dyDescent="0.2">
      <c r="A8" s="215" t="s">
        <v>49</v>
      </c>
      <c r="B8" s="215"/>
      <c r="C8" s="215"/>
      <c r="D8" s="215"/>
      <c r="E8" s="215"/>
      <c r="F8" s="215"/>
      <c r="G8" s="14">
        <v>1</v>
      </c>
      <c r="H8" s="31">
        <v>0</v>
      </c>
      <c r="I8" s="31"/>
    </row>
    <row r="9" spans="1:9" ht="12.75" customHeight="1" x14ac:dyDescent="0.2">
      <c r="A9" s="216" t="s">
        <v>50</v>
      </c>
      <c r="B9" s="216"/>
      <c r="C9" s="216"/>
      <c r="D9" s="216"/>
      <c r="E9" s="216"/>
      <c r="F9" s="216"/>
      <c r="G9" s="15">
        <v>2</v>
      </c>
      <c r="H9" s="32">
        <f>H10+H17+H27+H38+H43</f>
        <v>328689985</v>
      </c>
      <c r="I9" s="32">
        <f>I10+I17+I27+I38+I43</f>
        <v>327137104</v>
      </c>
    </row>
    <row r="10" spans="1:9" ht="12.75" customHeight="1" x14ac:dyDescent="0.2">
      <c r="A10" s="218" t="s">
        <v>51</v>
      </c>
      <c r="B10" s="218"/>
      <c r="C10" s="218"/>
      <c r="D10" s="218"/>
      <c r="E10" s="218"/>
      <c r="F10" s="218"/>
      <c r="G10" s="15">
        <v>3</v>
      </c>
      <c r="H10" s="32">
        <f>H11+H12+H13+H14+H15+H16</f>
        <v>3525549</v>
      </c>
      <c r="I10" s="32">
        <f>I11+I12+I13+I14+I15+I16</f>
        <v>4424019</v>
      </c>
    </row>
    <row r="11" spans="1:9" ht="12.75" customHeight="1" x14ac:dyDescent="0.2">
      <c r="A11" s="214" t="s">
        <v>505</v>
      </c>
      <c r="B11" s="214"/>
      <c r="C11" s="214"/>
      <c r="D11" s="214"/>
      <c r="E11" s="214"/>
      <c r="F11" s="214"/>
      <c r="G11" s="14">
        <v>4</v>
      </c>
      <c r="H11" s="132">
        <v>0</v>
      </c>
      <c r="I11" s="132">
        <v>0</v>
      </c>
    </row>
    <row r="12" spans="1:9" ht="22.9" customHeight="1" x14ac:dyDescent="0.2">
      <c r="A12" s="214" t="s">
        <v>504</v>
      </c>
      <c r="B12" s="214"/>
      <c r="C12" s="214"/>
      <c r="D12" s="214"/>
      <c r="E12" s="214"/>
      <c r="F12" s="214"/>
      <c r="G12" s="14">
        <v>5</v>
      </c>
      <c r="H12" s="132">
        <v>2258844</v>
      </c>
      <c r="I12" s="132">
        <v>1931260</v>
      </c>
    </row>
    <row r="13" spans="1:9" ht="12.75" customHeight="1" x14ac:dyDescent="0.2">
      <c r="A13" s="214" t="s">
        <v>52</v>
      </c>
      <c r="B13" s="214"/>
      <c r="C13" s="214"/>
      <c r="D13" s="214"/>
      <c r="E13" s="214"/>
      <c r="F13" s="214"/>
      <c r="G13" s="14">
        <v>6</v>
      </c>
      <c r="H13" s="132">
        <v>1213000</v>
      </c>
      <c r="I13" s="132">
        <v>1213000</v>
      </c>
    </row>
    <row r="14" spans="1:9" ht="12.75" customHeight="1" x14ac:dyDescent="0.2">
      <c r="A14" s="214" t="s">
        <v>53</v>
      </c>
      <c r="B14" s="214"/>
      <c r="C14" s="214"/>
      <c r="D14" s="214"/>
      <c r="E14" s="214"/>
      <c r="F14" s="214"/>
      <c r="G14" s="14">
        <v>7</v>
      </c>
      <c r="H14" s="132">
        <v>0</v>
      </c>
      <c r="I14" s="132">
        <v>0</v>
      </c>
    </row>
    <row r="15" spans="1:9" ht="12.75" customHeight="1" x14ac:dyDescent="0.2">
      <c r="A15" s="214" t="s">
        <v>54</v>
      </c>
      <c r="B15" s="214"/>
      <c r="C15" s="214"/>
      <c r="D15" s="214"/>
      <c r="E15" s="214"/>
      <c r="F15" s="214"/>
      <c r="G15" s="14">
        <v>8</v>
      </c>
      <c r="H15" s="132">
        <v>53705</v>
      </c>
      <c r="I15" s="132">
        <v>1279759</v>
      </c>
    </row>
    <row r="16" spans="1:9" ht="12.75" customHeight="1" x14ac:dyDescent="0.2">
      <c r="A16" s="214" t="s">
        <v>55</v>
      </c>
      <c r="B16" s="214"/>
      <c r="C16" s="214"/>
      <c r="D16" s="214"/>
      <c r="E16" s="214"/>
      <c r="F16" s="214"/>
      <c r="G16" s="14">
        <v>9</v>
      </c>
      <c r="H16" s="132">
        <v>0</v>
      </c>
      <c r="I16" s="132">
        <v>0</v>
      </c>
    </row>
    <row r="17" spans="1:9" ht="12.75" customHeight="1" x14ac:dyDescent="0.2">
      <c r="A17" s="218" t="s">
        <v>56</v>
      </c>
      <c r="B17" s="218"/>
      <c r="C17" s="218"/>
      <c r="D17" s="218"/>
      <c r="E17" s="218"/>
      <c r="F17" s="218"/>
      <c r="G17" s="15">
        <v>10</v>
      </c>
      <c r="H17" s="32">
        <f>H18+H19+H20+H21+H22+H23+H24+H25+H26</f>
        <v>272317124</v>
      </c>
      <c r="I17" s="32">
        <f>I18+I19+I20+I21+I22+I23+I24+I25+I26</f>
        <v>269035116</v>
      </c>
    </row>
    <row r="18" spans="1:9" ht="12.75" customHeight="1" x14ac:dyDescent="0.2">
      <c r="A18" s="214" t="s">
        <v>57</v>
      </c>
      <c r="B18" s="214"/>
      <c r="C18" s="214"/>
      <c r="D18" s="214"/>
      <c r="E18" s="214"/>
      <c r="F18" s="214"/>
      <c r="G18" s="14">
        <v>11</v>
      </c>
      <c r="H18" s="132">
        <v>12208625</v>
      </c>
      <c r="I18" s="132">
        <v>70282548</v>
      </c>
    </row>
    <row r="19" spans="1:9" ht="12.75" customHeight="1" x14ac:dyDescent="0.2">
      <c r="A19" s="214" t="s">
        <v>58</v>
      </c>
      <c r="B19" s="214"/>
      <c r="C19" s="214"/>
      <c r="D19" s="214"/>
      <c r="E19" s="214"/>
      <c r="F19" s="214"/>
      <c r="G19" s="14">
        <v>12</v>
      </c>
      <c r="H19" s="132">
        <v>33890582</v>
      </c>
      <c r="I19" s="132">
        <v>61479155</v>
      </c>
    </row>
    <row r="20" spans="1:9" ht="12.75" customHeight="1" x14ac:dyDescent="0.2">
      <c r="A20" s="214" t="s">
        <v>59</v>
      </c>
      <c r="B20" s="214"/>
      <c r="C20" s="214"/>
      <c r="D20" s="214"/>
      <c r="E20" s="214"/>
      <c r="F20" s="214"/>
      <c r="G20" s="14">
        <v>13</v>
      </c>
      <c r="H20" s="132">
        <v>78017516</v>
      </c>
      <c r="I20" s="132">
        <v>78644742</v>
      </c>
    </row>
    <row r="21" spans="1:9" ht="12.75" customHeight="1" x14ac:dyDescent="0.2">
      <c r="A21" s="214" t="s">
        <v>60</v>
      </c>
      <c r="B21" s="214"/>
      <c r="C21" s="214"/>
      <c r="D21" s="214"/>
      <c r="E21" s="214"/>
      <c r="F21" s="214"/>
      <c r="G21" s="14">
        <v>14</v>
      </c>
      <c r="H21" s="132">
        <v>35050439</v>
      </c>
      <c r="I21" s="132">
        <v>32424715</v>
      </c>
    </row>
    <row r="22" spans="1:9" ht="12.75" customHeight="1" x14ac:dyDescent="0.2">
      <c r="A22" s="214" t="s">
        <v>61</v>
      </c>
      <c r="B22" s="214"/>
      <c r="C22" s="214"/>
      <c r="D22" s="214"/>
      <c r="E22" s="214"/>
      <c r="F22" s="214"/>
      <c r="G22" s="14">
        <v>15</v>
      </c>
      <c r="H22" s="132">
        <v>0</v>
      </c>
      <c r="I22" s="132">
        <v>0</v>
      </c>
    </row>
    <row r="23" spans="1:9" ht="12.75" customHeight="1" x14ac:dyDescent="0.2">
      <c r="A23" s="214" t="s">
        <v>62</v>
      </c>
      <c r="B23" s="214"/>
      <c r="C23" s="214"/>
      <c r="D23" s="214"/>
      <c r="E23" s="214"/>
      <c r="F23" s="214"/>
      <c r="G23" s="14">
        <v>16</v>
      </c>
      <c r="H23" s="132">
        <v>0</v>
      </c>
      <c r="I23" s="132">
        <v>0</v>
      </c>
    </row>
    <row r="24" spans="1:9" ht="12.75" customHeight="1" x14ac:dyDescent="0.2">
      <c r="A24" s="214" t="s">
        <v>63</v>
      </c>
      <c r="B24" s="214"/>
      <c r="C24" s="214"/>
      <c r="D24" s="214"/>
      <c r="E24" s="214"/>
      <c r="F24" s="214"/>
      <c r="G24" s="14">
        <v>17</v>
      </c>
      <c r="H24" s="132">
        <v>837538</v>
      </c>
      <c r="I24" s="132">
        <v>925403</v>
      </c>
    </row>
    <row r="25" spans="1:9" ht="12.75" customHeight="1" x14ac:dyDescent="0.2">
      <c r="A25" s="214" t="s">
        <v>64</v>
      </c>
      <c r="B25" s="214"/>
      <c r="C25" s="214"/>
      <c r="D25" s="214"/>
      <c r="E25" s="214"/>
      <c r="F25" s="214"/>
      <c r="G25" s="14">
        <v>18</v>
      </c>
      <c r="H25" s="132">
        <v>112312424</v>
      </c>
      <c r="I25" s="132">
        <v>25278553</v>
      </c>
    </row>
    <row r="26" spans="1:9" ht="12.75" customHeight="1" x14ac:dyDescent="0.2">
      <c r="A26" s="214" t="s">
        <v>65</v>
      </c>
      <c r="B26" s="214"/>
      <c r="C26" s="214"/>
      <c r="D26" s="214"/>
      <c r="E26" s="214"/>
      <c r="F26" s="214"/>
      <c r="G26" s="14">
        <v>19</v>
      </c>
      <c r="H26" s="132">
        <v>0</v>
      </c>
      <c r="I26" s="132">
        <v>0</v>
      </c>
    </row>
    <row r="27" spans="1:9" ht="12.75" customHeight="1" x14ac:dyDescent="0.2">
      <c r="A27" s="218" t="s">
        <v>66</v>
      </c>
      <c r="B27" s="218"/>
      <c r="C27" s="218"/>
      <c r="D27" s="218"/>
      <c r="E27" s="218"/>
      <c r="F27" s="218"/>
      <c r="G27" s="15">
        <v>20</v>
      </c>
      <c r="H27" s="32">
        <f>SUM(H28:H37)</f>
        <v>7686691</v>
      </c>
      <c r="I27" s="32">
        <f>SUM(I28:I37)</f>
        <v>7287612</v>
      </c>
    </row>
    <row r="28" spans="1:9" ht="12.75" customHeight="1" x14ac:dyDescent="0.2">
      <c r="A28" s="214" t="s">
        <v>67</v>
      </c>
      <c r="B28" s="214"/>
      <c r="C28" s="214"/>
      <c r="D28" s="214"/>
      <c r="E28" s="214"/>
      <c r="F28" s="214"/>
      <c r="G28" s="14">
        <v>21</v>
      </c>
      <c r="H28" s="132">
        <v>0</v>
      </c>
      <c r="I28" s="132">
        <v>0</v>
      </c>
    </row>
    <row r="29" spans="1:9" ht="12.75" customHeight="1" x14ac:dyDescent="0.2">
      <c r="A29" s="214" t="s">
        <v>68</v>
      </c>
      <c r="B29" s="214"/>
      <c r="C29" s="214"/>
      <c r="D29" s="214"/>
      <c r="E29" s="214"/>
      <c r="F29" s="214"/>
      <c r="G29" s="14">
        <v>22</v>
      </c>
      <c r="H29" s="132">
        <v>0</v>
      </c>
      <c r="I29" s="132">
        <v>0</v>
      </c>
    </row>
    <row r="30" spans="1:9" ht="12.75" customHeight="1" x14ac:dyDescent="0.2">
      <c r="A30" s="214" t="s">
        <v>69</v>
      </c>
      <c r="B30" s="214"/>
      <c r="C30" s="214"/>
      <c r="D30" s="214"/>
      <c r="E30" s="214"/>
      <c r="F30" s="214"/>
      <c r="G30" s="14">
        <v>23</v>
      </c>
      <c r="H30" s="132">
        <v>0</v>
      </c>
      <c r="I30" s="132">
        <v>0</v>
      </c>
    </row>
    <row r="31" spans="1:9" ht="24" customHeight="1" x14ac:dyDescent="0.2">
      <c r="A31" s="214" t="s">
        <v>70</v>
      </c>
      <c r="B31" s="214"/>
      <c r="C31" s="214"/>
      <c r="D31" s="214"/>
      <c r="E31" s="214"/>
      <c r="F31" s="214"/>
      <c r="G31" s="14">
        <v>24</v>
      </c>
      <c r="H31" s="132">
        <v>4000</v>
      </c>
      <c r="I31" s="132">
        <v>4000</v>
      </c>
    </row>
    <row r="32" spans="1:9" ht="23.45" customHeight="1" x14ac:dyDescent="0.2">
      <c r="A32" s="214" t="s">
        <v>71</v>
      </c>
      <c r="B32" s="214"/>
      <c r="C32" s="214"/>
      <c r="D32" s="214"/>
      <c r="E32" s="214"/>
      <c r="F32" s="214"/>
      <c r="G32" s="14">
        <v>25</v>
      </c>
      <c r="H32" s="132">
        <v>0</v>
      </c>
      <c r="I32" s="132">
        <v>0</v>
      </c>
    </row>
    <row r="33" spans="1:9" ht="21.6" customHeight="1" x14ac:dyDescent="0.2">
      <c r="A33" s="214" t="s">
        <v>72</v>
      </c>
      <c r="B33" s="214"/>
      <c r="C33" s="214"/>
      <c r="D33" s="214"/>
      <c r="E33" s="214"/>
      <c r="F33" s="214"/>
      <c r="G33" s="14">
        <v>26</v>
      </c>
      <c r="H33" s="132">
        <v>0</v>
      </c>
      <c r="I33" s="132">
        <v>0</v>
      </c>
    </row>
    <row r="34" spans="1:9" ht="12.75" customHeight="1" x14ac:dyDescent="0.2">
      <c r="A34" s="214" t="s">
        <v>73</v>
      </c>
      <c r="B34" s="214"/>
      <c r="C34" s="214"/>
      <c r="D34" s="214"/>
      <c r="E34" s="214"/>
      <c r="F34" s="214"/>
      <c r="G34" s="14">
        <v>27</v>
      </c>
      <c r="H34" s="132">
        <v>0</v>
      </c>
      <c r="I34" s="132">
        <v>0</v>
      </c>
    </row>
    <row r="35" spans="1:9" ht="12.75" customHeight="1" x14ac:dyDescent="0.2">
      <c r="A35" s="214" t="s">
        <v>74</v>
      </c>
      <c r="B35" s="214"/>
      <c r="C35" s="214"/>
      <c r="D35" s="214"/>
      <c r="E35" s="214"/>
      <c r="F35" s="214"/>
      <c r="G35" s="14">
        <v>28</v>
      </c>
      <c r="H35" s="132">
        <v>7682691</v>
      </c>
      <c r="I35" s="132">
        <v>7283612</v>
      </c>
    </row>
    <row r="36" spans="1:9" ht="12.75" customHeight="1" x14ac:dyDescent="0.2">
      <c r="A36" s="214" t="s">
        <v>75</v>
      </c>
      <c r="B36" s="214"/>
      <c r="C36" s="214"/>
      <c r="D36" s="214"/>
      <c r="E36" s="214"/>
      <c r="F36" s="214"/>
      <c r="G36" s="14">
        <v>29</v>
      </c>
      <c r="H36" s="132">
        <v>0</v>
      </c>
      <c r="I36" s="132">
        <v>0</v>
      </c>
    </row>
    <row r="37" spans="1:9" ht="12.75" customHeight="1" x14ac:dyDescent="0.2">
      <c r="A37" s="214" t="s">
        <v>76</v>
      </c>
      <c r="B37" s="214"/>
      <c r="C37" s="214"/>
      <c r="D37" s="214"/>
      <c r="E37" s="214"/>
      <c r="F37" s="214"/>
      <c r="G37" s="14">
        <v>30</v>
      </c>
      <c r="H37" s="132">
        <v>0</v>
      </c>
      <c r="I37" s="132">
        <v>0</v>
      </c>
    </row>
    <row r="38" spans="1:9" ht="12.75" customHeight="1" x14ac:dyDescent="0.2">
      <c r="A38" s="218" t="s">
        <v>77</v>
      </c>
      <c r="B38" s="218"/>
      <c r="C38" s="218"/>
      <c r="D38" s="218"/>
      <c r="E38" s="218"/>
      <c r="F38" s="218"/>
      <c r="G38" s="15">
        <v>31</v>
      </c>
      <c r="H38" s="32">
        <f>H39+H40+H41+H42</f>
        <v>45160621</v>
      </c>
      <c r="I38" s="32">
        <f>I39+I40+I41+I42</f>
        <v>46390357</v>
      </c>
    </row>
    <row r="39" spans="1:9" ht="12.75" customHeight="1" x14ac:dyDescent="0.2">
      <c r="A39" s="214" t="s">
        <v>78</v>
      </c>
      <c r="B39" s="214"/>
      <c r="C39" s="214"/>
      <c r="D39" s="214"/>
      <c r="E39" s="214"/>
      <c r="F39" s="214"/>
      <c r="G39" s="14">
        <v>32</v>
      </c>
      <c r="H39" s="132">
        <v>0</v>
      </c>
      <c r="I39" s="132">
        <v>0</v>
      </c>
    </row>
    <row r="40" spans="1:9" ht="27" customHeight="1" x14ac:dyDescent="0.2">
      <c r="A40" s="214" t="s">
        <v>79</v>
      </c>
      <c r="B40" s="214"/>
      <c r="C40" s="214"/>
      <c r="D40" s="214"/>
      <c r="E40" s="214"/>
      <c r="F40" s="214"/>
      <c r="G40" s="14">
        <v>33</v>
      </c>
      <c r="H40" s="132">
        <v>0</v>
      </c>
      <c r="I40" s="132">
        <v>0</v>
      </c>
    </row>
    <row r="41" spans="1:9" ht="12.75" customHeight="1" x14ac:dyDescent="0.2">
      <c r="A41" s="214" t="s">
        <v>80</v>
      </c>
      <c r="B41" s="214"/>
      <c r="C41" s="214"/>
      <c r="D41" s="214"/>
      <c r="E41" s="214"/>
      <c r="F41" s="214"/>
      <c r="G41" s="14">
        <v>34</v>
      </c>
      <c r="H41" s="132">
        <v>0</v>
      </c>
      <c r="I41" s="132">
        <v>0</v>
      </c>
    </row>
    <row r="42" spans="1:9" ht="12.75" customHeight="1" x14ac:dyDescent="0.2">
      <c r="A42" s="214" t="s">
        <v>81</v>
      </c>
      <c r="B42" s="214"/>
      <c r="C42" s="214"/>
      <c r="D42" s="214"/>
      <c r="E42" s="214"/>
      <c r="F42" s="214"/>
      <c r="G42" s="14">
        <v>35</v>
      </c>
      <c r="H42" s="132">
        <v>45160621</v>
      </c>
      <c r="I42" s="132">
        <v>46390357</v>
      </c>
    </row>
    <row r="43" spans="1:9" ht="12.75" customHeight="1" x14ac:dyDescent="0.2">
      <c r="A43" s="214" t="s">
        <v>82</v>
      </c>
      <c r="B43" s="214"/>
      <c r="C43" s="214"/>
      <c r="D43" s="214"/>
      <c r="E43" s="214"/>
      <c r="F43" s="214"/>
      <c r="G43" s="14">
        <v>36</v>
      </c>
      <c r="H43" s="132">
        <v>0</v>
      </c>
      <c r="I43" s="132">
        <v>0</v>
      </c>
    </row>
    <row r="44" spans="1:9" ht="12.75" customHeight="1" x14ac:dyDescent="0.2">
      <c r="A44" s="216" t="s">
        <v>83</v>
      </c>
      <c r="B44" s="216"/>
      <c r="C44" s="216"/>
      <c r="D44" s="216"/>
      <c r="E44" s="216"/>
      <c r="F44" s="216"/>
      <c r="G44" s="15">
        <v>37</v>
      </c>
      <c r="H44" s="32">
        <f>H45+H53+H60+H70</f>
        <v>984250529</v>
      </c>
      <c r="I44" s="32">
        <f>I45+I53+I60+I70</f>
        <v>585051364</v>
      </c>
    </row>
    <row r="45" spans="1:9" ht="12.75" customHeight="1" x14ac:dyDescent="0.2">
      <c r="A45" s="218" t="s">
        <v>84</v>
      </c>
      <c r="B45" s="218"/>
      <c r="C45" s="218"/>
      <c r="D45" s="218"/>
      <c r="E45" s="218"/>
      <c r="F45" s="218"/>
      <c r="G45" s="15">
        <v>38</v>
      </c>
      <c r="H45" s="32">
        <f>SUM(H46:H52)</f>
        <v>73459725</v>
      </c>
      <c r="I45" s="32">
        <f>SUM(I46:I52)</f>
        <v>84176005</v>
      </c>
    </row>
    <row r="46" spans="1:9" ht="12.75" customHeight="1" x14ac:dyDescent="0.2">
      <c r="A46" s="214" t="s">
        <v>85</v>
      </c>
      <c r="B46" s="214"/>
      <c r="C46" s="214"/>
      <c r="D46" s="214"/>
      <c r="E46" s="214"/>
      <c r="F46" s="214"/>
      <c r="G46" s="14">
        <v>39</v>
      </c>
      <c r="H46" s="132">
        <v>37906175</v>
      </c>
      <c r="I46" s="132">
        <v>46550066</v>
      </c>
    </row>
    <row r="47" spans="1:9" ht="12.75" customHeight="1" x14ac:dyDescent="0.2">
      <c r="A47" s="214" t="s">
        <v>86</v>
      </c>
      <c r="B47" s="214"/>
      <c r="C47" s="214"/>
      <c r="D47" s="214"/>
      <c r="E47" s="214"/>
      <c r="F47" s="214"/>
      <c r="G47" s="14">
        <v>40</v>
      </c>
      <c r="H47" s="132">
        <v>11990250</v>
      </c>
      <c r="I47" s="132">
        <v>15111580</v>
      </c>
    </row>
    <row r="48" spans="1:9" ht="12.75" customHeight="1" x14ac:dyDescent="0.2">
      <c r="A48" s="214" t="s">
        <v>87</v>
      </c>
      <c r="B48" s="214"/>
      <c r="C48" s="214"/>
      <c r="D48" s="214"/>
      <c r="E48" s="214"/>
      <c r="F48" s="214"/>
      <c r="G48" s="14">
        <v>41</v>
      </c>
      <c r="H48" s="132">
        <v>14234399</v>
      </c>
      <c r="I48" s="132">
        <v>11804499</v>
      </c>
    </row>
    <row r="49" spans="1:9" ht="12.75" customHeight="1" x14ac:dyDescent="0.2">
      <c r="A49" s="214" t="s">
        <v>88</v>
      </c>
      <c r="B49" s="214"/>
      <c r="C49" s="214"/>
      <c r="D49" s="214"/>
      <c r="E49" s="214"/>
      <c r="F49" s="214"/>
      <c r="G49" s="14">
        <v>42</v>
      </c>
      <c r="H49" s="132">
        <v>9044047</v>
      </c>
      <c r="I49" s="132">
        <v>10327759</v>
      </c>
    </row>
    <row r="50" spans="1:9" ht="12.75" customHeight="1" x14ac:dyDescent="0.2">
      <c r="A50" s="214" t="s">
        <v>89</v>
      </c>
      <c r="B50" s="214"/>
      <c r="C50" s="214"/>
      <c r="D50" s="214"/>
      <c r="E50" s="214"/>
      <c r="F50" s="214"/>
      <c r="G50" s="14">
        <v>43</v>
      </c>
      <c r="H50" s="132">
        <v>0</v>
      </c>
      <c r="I50" s="132">
        <v>0</v>
      </c>
    </row>
    <row r="51" spans="1:9" ht="12.75" customHeight="1" x14ac:dyDescent="0.2">
      <c r="A51" s="214" t="s">
        <v>90</v>
      </c>
      <c r="B51" s="214"/>
      <c r="C51" s="214"/>
      <c r="D51" s="214"/>
      <c r="E51" s="214"/>
      <c r="F51" s="214"/>
      <c r="G51" s="14">
        <v>44</v>
      </c>
      <c r="H51" s="132">
        <v>284854</v>
      </c>
      <c r="I51" s="132">
        <v>382101</v>
      </c>
    </row>
    <row r="52" spans="1:9" ht="12.75" customHeight="1" x14ac:dyDescent="0.2">
      <c r="A52" s="214" t="s">
        <v>91</v>
      </c>
      <c r="B52" s="214"/>
      <c r="C52" s="214"/>
      <c r="D52" s="214"/>
      <c r="E52" s="214"/>
      <c r="F52" s="214"/>
      <c r="G52" s="14">
        <v>45</v>
      </c>
      <c r="H52" s="132">
        <v>0</v>
      </c>
      <c r="I52" s="132">
        <v>0</v>
      </c>
    </row>
    <row r="53" spans="1:9" ht="12.75" customHeight="1" x14ac:dyDescent="0.2">
      <c r="A53" s="218" t="s">
        <v>92</v>
      </c>
      <c r="B53" s="218"/>
      <c r="C53" s="218"/>
      <c r="D53" s="218"/>
      <c r="E53" s="218"/>
      <c r="F53" s="218"/>
      <c r="G53" s="15">
        <v>46</v>
      </c>
      <c r="H53" s="32">
        <f>SUM(H54:H59)</f>
        <v>851113304</v>
      </c>
      <c r="I53" s="32">
        <f>SUM(I54:I59)</f>
        <v>408680721</v>
      </c>
    </row>
    <row r="54" spans="1:9" ht="12.75" customHeight="1" x14ac:dyDescent="0.2">
      <c r="A54" s="214" t="s">
        <v>93</v>
      </c>
      <c r="B54" s="214"/>
      <c r="C54" s="214"/>
      <c r="D54" s="214"/>
      <c r="E54" s="214"/>
      <c r="F54" s="214"/>
      <c r="G54" s="14">
        <v>47</v>
      </c>
      <c r="H54" s="132">
        <v>0</v>
      </c>
      <c r="I54" s="31">
        <v>0</v>
      </c>
    </row>
    <row r="55" spans="1:9" ht="23.45" customHeight="1" x14ac:dyDescent="0.2">
      <c r="A55" s="214" t="s">
        <v>94</v>
      </c>
      <c r="B55" s="214"/>
      <c r="C55" s="214"/>
      <c r="D55" s="214"/>
      <c r="E55" s="214"/>
      <c r="F55" s="214"/>
      <c r="G55" s="14">
        <v>48</v>
      </c>
      <c r="H55" s="132">
        <v>0</v>
      </c>
      <c r="I55" s="31">
        <v>0</v>
      </c>
    </row>
    <row r="56" spans="1:9" ht="12.75" customHeight="1" x14ac:dyDescent="0.2">
      <c r="A56" s="214" t="s">
        <v>95</v>
      </c>
      <c r="B56" s="214"/>
      <c r="C56" s="214"/>
      <c r="D56" s="214"/>
      <c r="E56" s="214"/>
      <c r="F56" s="214"/>
      <c r="G56" s="14">
        <v>49</v>
      </c>
      <c r="H56" s="132">
        <v>249632383</v>
      </c>
      <c r="I56" s="132">
        <v>218114122</v>
      </c>
    </row>
    <row r="57" spans="1:9" ht="12.75" customHeight="1" x14ac:dyDescent="0.2">
      <c r="A57" s="214" t="s">
        <v>96</v>
      </c>
      <c r="B57" s="214"/>
      <c r="C57" s="214"/>
      <c r="D57" s="214"/>
      <c r="E57" s="214"/>
      <c r="F57" s="214"/>
      <c r="G57" s="14">
        <v>50</v>
      </c>
      <c r="H57" s="132">
        <v>374679</v>
      </c>
      <c r="I57" s="132">
        <v>415119</v>
      </c>
    </row>
    <row r="58" spans="1:9" ht="12.75" customHeight="1" x14ac:dyDescent="0.2">
      <c r="A58" s="214" t="s">
        <v>97</v>
      </c>
      <c r="B58" s="214"/>
      <c r="C58" s="214"/>
      <c r="D58" s="214"/>
      <c r="E58" s="214"/>
      <c r="F58" s="214"/>
      <c r="G58" s="14">
        <v>51</v>
      </c>
      <c r="H58" s="132">
        <v>12509199</v>
      </c>
      <c r="I58" s="132">
        <v>20676792</v>
      </c>
    </row>
    <row r="59" spans="1:9" ht="12.75" customHeight="1" x14ac:dyDescent="0.2">
      <c r="A59" s="214" t="s">
        <v>98</v>
      </c>
      <c r="B59" s="214"/>
      <c r="C59" s="214"/>
      <c r="D59" s="214"/>
      <c r="E59" s="214"/>
      <c r="F59" s="214"/>
      <c r="G59" s="14">
        <v>52</v>
      </c>
      <c r="H59" s="132">
        <v>588597043</v>
      </c>
      <c r="I59" s="132">
        <v>169474688</v>
      </c>
    </row>
    <row r="60" spans="1:9" ht="12.75" customHeight="1" x14ac:dyDescent="0.2">
      <c r="A60" s="218" t="s">
        <v>99</v>
      </c>
      <c r="B60" s="218"/>
      <c r="C60" s="218"/>
      <c r="D60" s="218"/>
      <c r="E60" s="218"/>
      <c r="F60" s="218"/>
      <c r="G60" s="15">
        <v>53</v>
      </c>
      <c r="H60" s="32">
        <f>SUM(H61:H69)</f>
        <v>1835865</v>
      </c>
      <c r="I60" s="32">
        <f>SUM(I61:I69)</f>
        <v>2851104</v>
      </c>
    </row>
    <row r="61" spans="1:9" ht="12.75" customHeight="1" x14ac:dyDescent="0.2">
      <c r="A61" s="214" t="s">
        <v>100</v>
      </c>
      <c r="B61" s="214"/>
      <c r="C61" s="214"/>
      <c r="D61" s="214"/>
      <c r="E61" s="214"/>
      <c r="F61" s="214"/>
      <c r="G61" s="14">
        <v>54</v>
      </c>
      <c r="H61" s="132">
        <v>0</v>
      </c>
      <c r="I61" s="132">
        <v>0</v>
      </c>
    </row>
    <row r="62" spans="1:9" ht="27.6" customHeight="1" x14ac:dyDescent="0.2">
      <c r="A62" s="214" t="s">
        <v>101</v>
      </c>
      <c r="B62" s="214"/>
      <c r="C62" s="214"/>
      <c r="D62" s="214"/>
      <c r="E62" s="214"/>
      <c r="F62" s="214"/>
      <c r="G62" s="14">
        <v>55</v>
      </c>
      <c r="H62" s="132">
        <v>0</v>
      </c>
      <c r="I62" s="132">
        <v>0</v>
      </c>
    </row>
    <row r="63" spans="1:9" ht="12.75" customHeight="1" x14ac:dyDescent="0.2">
      <c r="A63" s="214" t="s">
        <v>102</v>
      </c>
      <c r="B63" s="214"/>
      <c r="C63" s="214"/>
      <c r="D63" s="214"/>
      <c r="E63" s="214"/>
      <c r="F63" s="214"/>
      <c r="G63" s="14">
        <v>56</v>
      </c>
      <c r="H63" s="132">
        <v>0</v>
      </c>
      <c r="I63" s="132">
        <v>0</v>
      </c>
    </row>
    <row r="64" spans="1:9" ht="25.9" customHeight="1" x14ac:dyDescent="0.2">
      <c r="A64" s="214" t="s">
        <v>103</v>
      </c>
      <c r="B64" s="214"/>
      <c r="C64" s="214"/>
      <c r="D64" s="214"/>
      <c r="E64" s="214"/>
      <c r="F64" s="214"/>
      <c r="G64" s="14">
        <v>57</v>
      </c>
      <c r="H64" s="132">
        <v>0</v>
      </c>
      <c r="I64" s="132">
        <v>0</v>
      </c>
    </row>
    <row r="65" spans="1:9" ht="21.6" customHeight="1" x14ac:dyDescent="0.2">
      <c r="A65" s="214" t="s">
        <v>104</v>
      </c>
      <c r="B65" s="214"/>
      <c r="C65" s="214"/>
      <c r="D65" s="214"/>
      <c r="E65" s="214"/>
      <c r="F65" s="214"/>
      <c r="G65" s="14">
        <v>58</v>
      </c>
      <c r="H65" s="132">
        <v>0</v>
      </c>
      <c r="I65" s="132">
        <v>0</v>
      </c>
    </row>
    <row r="66" spans="1:9" ht="21.6" customHeight="1" x14ac:dyDescent="0.2">
      <c r="A66" s="214" t="s">
        <v>105</v>
      </c>
      <c r="B66" s="214"/>
      <c r="C66" s="214"/>
      <c r="D66" s="214"/>
      <c r="E66" s="214"/>
      <c r="F66" s="214"/>
      <c r="G66" s="14">
        <v>59</v>
      </c>
      <c r="H66" s="132">
        <v>0</v>
      </c>
      <c r="I66" s="132">
        <v>0</v>
      </c>
    </row>
    <row r="67" spans="1:9" ht="12.75" customHeight="1" x14ac:dyDescent="0.2">
      <c r="A67" s="214" t="s">
        <v>106</v>
      </c>
      <c r="B67" s="214"/>
      <c r="C67" s="214"/>
      <c r="D67" s="214"/>
      <c r="E67" s="214"/>
      <c r="F67" s="214"/>
      <c r="G67" s="14">
        <v>60</v>
      </c>
      <c r="H67" s="132">
        <v>0</v>
      </c>
      <c r="I67" s="132">
        <v>0</v>
      </c>
    </row>
    <row r="68" spans="1:9" ht="12.75" customHeight="1" x14ac:dyDescent="0.2">
      <c r="A68" s="214" t="s">
        <v>107</v>
      </c>
      <c r="B68" s="214"/>
      <c r="C68" s="214"/>
      <c r="D68" s="214"/>
      <c r="E68" s="214"/>
      <c r="F68" s="214"/>
      <c r="G68" s="14">
        <v>61</v>
      </c>
      <c r="H68" s="132">
        <v>1835865</v>
      </c>
      <c r="I68" s="132">
        <v>2851104</v>
      </c>
    </row>
    <row r="69" spans="1:9" ht="12.75" customHeight="1" x14ac:dyDescent="0.2">
      <c r="A69" s="214" t="s">
        <v>108</v>
      </c>
      <c r="B69" s="214"/>
      <c r="C69" s="214"/>
      <c r="D69" s="214"/>
      <c r="E69" s="214"/>
      <c r="F69" s="214"/>
      <c r="G69" s="14">
        <v>62</v>
      </c>
      <c r="H69" s="132">
        <v>0</v>
      </c>
      <c r="I69" s="132">
        <v>0</v>
      </c>
    </row>
    <row r="70" spans="1:9" ht="12.75" customHeight="1" x14ac:dyDescent="0.2">
      <c r="A70" s="214" t="s">
        <v>109</v>
      </c>
      <c r="B70" s="214"/>
      <c r="C70" s="214"/>
      <c r="D70" s="214"/>
      <c r="E70" s="214"/>
      <c r="F70" s="214"/>
      <c r="G70" s="14">
        <v>63</v>
      </c>
      <c r="H70" s="132">
        <v>57841635</v>
      </c>
      <c r="I70" s="132">
        <v>89343534</v>
      </c>
    </row>
    <row r="71" spans="1:9" ht="12.75" customHeight="1" x14ac:dyDescent="0.2">
      <c r="A71" s="215" t="s">
        <v>110</v>
      </c>
      <c r="B71" s="215"/>
      <c r="C71" s="215"/>
      <c r="D71" s="215"/>
      <c r="E71" s="215"/>
      <c r="F71" s="215"/>
      <c r="G71" s="14">
        <v>64</v>
      </c>
      <c r="H71" s="132">
        <v>6273835</v>
      </c>
      <c r="I71" s="132">
        <v>6980127</v>
      </c>
    </row>
    <row r="72" spans="1:9" ht="12.75" customHeight="1" x14ac:dyDescent="0.2">
      <c r="A72" s="216" t="s">
        <v>111</v>
      </c>
      <c r="B72" s="216"/>
      <c r="C72" s="216"/>
      <c r="D72" s="216"/>
      <c r="E72" s="216"/>
      <c r="F72" s="216"/>
      <c r="G72" s="15">
        <v>65</v>
      </c>
      <c r="H72" s="32">
        <f>H8+H9+H44+H71</f>
        <v>1319214349</v>
      </c>
      <c r="I72" s="32">
        <f>I8+I9+I44+I71</f>
        <v>919168595</v>
      </c>
    </row>
    <row r="73" spans="1:9" ht="12.75" customHeight="1" x14ac:dyDescent="0.2">
      <c r="A73" s="215" t="s">
        <v>112</v>
      </c>
      <c r="B73" s="215"/>
      <c r="C73" s="215"/>
      <c r="D73" s="215"/>
      <c r="E73" s="215"/>
      <c r="F73" s="215"/>
      <c r="G73" s="14">
        <v>66</v>
      </c>
      <c r="H73" s="132">
        <v>436113026</v>
      </c>
      <c r="I73" s="132">
        <v>468045740</v>
      </c>
    </row>
    <row r="74" spans="1:9" x14ac:dyDescent="0.2">
      <c r="A74" s="219" t="s">
        <v>113</v>
      </c>
      <c r="B74" s="220"/>
      <c r="C74" s="220"/>
      <c r="D74" s="220"/>
      <c r="E74" s="220"/>
      <c r="F74" s="220"/>
      <c r="G74" s="220"/>
      <c r="H74" s="220"/>
      <c r="I74" s="220"/>
    </row>
    <row r="75" spans="1:9" ht="12.75" customHeight="1" x14ac:dyDescent="0.2">
      <c r="A75" s="216" t="s">
        <v>114</v>
      </c>
      <c r="B75" s="216"/>
      <c r="C75" s="216"/>
      <c r="D75" s="216"/>
      <c r="E75" s="216"/>
      <c r="F75" s="216"/>
      <c r="G75" s="15">
        <v>67</v>
      </c>
      <c r="H75" s="32">
        <f>H76+H77+H78+H84+H85+H91+H94+H97</f>
        <v>483006919.40280473</v>
      </c>
      <c r="I75" s="32">
        <f>I76+I77+I78+I84+I85+I91+I94+I97</f>
        <v>457326445</v>
      </c>
    </row>
    <row r="76" spans="1:9" ht="12.75" customHeight="1" x14ac:dyDescent="0.2">
      <c r="A76" s="214" t="s">
        <v>115</v>
      </c>
      <c r="B76" s="214"/>
      <c r="C76" s="214"/>
      <c r="D76" s="214"/>
      <c r="E76" s="214"/>
      <c r="F76" s="214"/>
      <c r="G76" s="14">
        <v>68</v>
      </c>
      <c r="H76" s="132">
        <v>412471930</v>
      </c>
      <c r="I76" s="132">
        <v>412471930</v>
      </c>
    </row>
    <row r="77" spans="1:9" ht="12.75" customHeight="1" x14ac:dyDescent="0.2">
      <c r="A77" s="214" t="s">
        <v>116</v>
      </c>
      <c r="B77" s="214"/>
      <c r="C77" s="214"/>
      <c r="D77" s="214"/>
      <c r="E77" s="214"/>
      <c r="F77" s="214"/>
      <c r="G77" s="14">
        <v>69</v>
      </c>
      <c r="H77" s="132">
        <v>0</v>
      </c>
      <c r="I77" s="132">
        <v>0</v>
      </c>
    </row>
    <row r="78" spans="1:9" ht="12.75" customHeight="1" x14ac:dyDescent="0.2">
      <c r="A78" s="218" t="s">
        <v>117</v>
      </c>
      <c r="B78" s="218"/>
      <c r="C78" s="218"/>
      <c r="D78" s="218"/>
      <c r="E78" s="218"/>
      <c r="F78" s="218"/>
      <c r="G78" s="15">
        <v>70</v>
      </c>
      <c r="H78" s="32">
        <f>SUM(H79:H83)</f>
        <v>30213160</v>
      </c>
      <c r="I78" s="32">
        <f>SUM(I79:I83)</f>
        <v>30498283</v>
      </c>
    </row>
    <row r="79" spans="1:9" ht="12.75" customHeight="1" x14ac:dyDescent="0.2">
      <c r="A79" s="214" t="s">
        <v>118</v>
      </c>
      <c r="B79" s="214"/>
      <c r="C79" s="214"/>
      <c r="D79" s="214"/>
      <c r="E79" s="214"/>
      <c r="F79" s="214"/>
      <c r="G79" s="14">
        <v>71</v>
      </c>
      <c r="H79" s="132">
        <v>165810</v>
      </c>
      <c r="I79" s="132">
        <v>165810</v>
      </c>
    </row>
    <row r="80" spans="1:9" ht="12.75" customHeight="1" x14ac:dyDescent="0.2">
      <c r="A80" s="214" t="s">
        <v>119</v>
      </c>
      <c r="B80" s="214"/>
      <c r="C80" s="214"/>
      <c r="D80" s="214"/>
      <c r="E80" s="214"/>
      <c r="F80" s="214"/>
      <c r="G80" s="14">
        <v>72</v>
      </c>
      <c r="H80" s="132">
        <v>8465522</v>
      </c>
      <c r="I80" s="132">
        <v>8465522</v>
      </c>
    </row>
    <row r="81" spans="1:9" ht="12.75" customHeight="1" x14ac:dyDescent="0.2">
      <c r="A81" s="214" t="s">
        <v>120</v>
      </c>
      <c r="B81" s="214"/>
      <c r="C81" s="214"/>
      <c r="D81" s="214"/>
      <c r="E81" s="214"/>
      <c r="F81" s="214"/>
      <c r="G81" s="14">
        <v>73</v>
      </c>
      <c r="H81" s="132">
        <v>-8465522</v>
      </c>
      <c r="I81" s="132">
        <v>-8465522</v>
      </c>
    </row>
    <row r="82" spans="1:9" ht="12.75" customHeight="1" x14ac:dyDescent="0.2">
      <c r="A82" s="214" t="s">
        <v>121</v>
      </c>
      <c r="B82" s="214"/>
      <c r="C82" s="214"/>
      <c r="D82" s="214"/>
      <c r="E82" s="214"/>
      <c r="F82" s="214"/>
      <c r="G82" s="14">
        <v>74</v>
      </c>
      <c r="H82" s="132">
        <v>0</v>
      </c>
      <c r="I82" s="132">
        <v>0</v>
      </c>
    </row>
    <row r="83" spans="1:9" ht="12.75" customHeight="1" x14ac:dyDescent="0.2">
      <c r="A83" s="214" t="s">
        <v>122</v>
      </c>
      <c r="B83" s="214"/>
      <c r="C83" s="214"/>
      <c r="D83" s="214"/>
      <c r="E83" s="214"/>
      <c r="F83" s="214"/>
      <c r="G83" s="14">
        <v>75</v>
      </c>
      <c r="H83" s="132">
        <v>30047350</v>
      </c>
      <c r="I83" s="132">
        <v>30332473</v>
      </c>
    </row>
    <row r="84" spans="1:9" ht="12.75" customHeight="1" x14ac:dyDescent="0.2">
      <c r="A84" s="217" t="s">
        <v>123</v>
      </c>
      <c r="B84" s="217"/>
      <c r="C84" s="217"/>
      <c r="D84" s="217"/>
      <c r="E84" s="217"/>
      <c r="F84" s="217"/>
      <c r="G84" s="111">
        <v>76</v>
      </c>
      <c r="H84" s="112">
        <v>43208115</v>
      </c>
      <c r="I84" s="112">
        <v>43208115</v>
      </c>
    </row>
    <row r="85" spans="1:9" ht="12.75" customHeight="1" x14ac:dyDescent="0.2">
      <c r="A85" s="218" t="s">
        <v>399</v>
      </c>
      <c r="B85" s="218"/>
      <c r="C85" s="218"/>
      <c r="D85" s="218"/>
      <c r="E85" s="218"/>
      <c r="F85" s="218"/>
      <c r="G85" s="15">
        <v>77</v>
      </c>
      <c r="H85" s="32">
        <f>H86+H87+H88+H89+H90</f>
        <v>0</v>
      </c>
      <c r="I85" s="32">
        <f>I86+I87+I88+I89+I90</f>
        <v>0</v>
      </c>
    </row>
    <row r="86" spans="1:9" ht="25.5" customHeight="1" x14ac:dyDescent="0.2">
      <c r="A86" s="214" t="s">
        <v>400</v>
      </c>
      <c r="B86" s="214"/>
      <c r="C86" s="214"/>
      <c r="D86" s="214"/>
      <c r="E86" s="214"/>
      <c r="F86" s="214"/>
      <c r="G86" s="14">
        <v>78</v>
      </c>
      <c r="H86" s="132">
        <v>0</v>
      </c>
      <c r="I86" s="132">
        <v>0</v>
      </c>
    </row>
    <row r="87" spans="1:9" ht="12.75" customHeight="1" x14ac:dyDescent="0.2">
      <c r="A87" s="214" t="s">
        <v>124</v>
      </c>
      <c r="B87" s="214"/>
      <c r="C87" s="214"/>
      <c r="D87" s="214"/>
      <c r="E87" s="214"/>
      <c r="F87" s="214"/>
      <c r="G87" s="14">
        <v>79</v>
      </c>
      <c r="H87" s="132">
        <v>0</v>
      </c>
      <c r="I87" s="132">
        <v>0</v>
      </c>
    </row>
    <row r="88" spans="1:9" ht="12.75" customHeight="1" x14ac:dyDescent="0.2">
      <c r="A88" s="214" t="s">
        <v>125</v>
      </c>
      <c r="B88" s="214"/>
      <c r="C88" s="214"/>
      <c r="D88" s="214"/>
      <c r="E88" s="214"/>
      <c r="F88" s="214"/>
      <c r="G88" s="14">
        <v>80</v>
      </c>
      <c r="H88" s="132">
        <v>0</v>
      </c>
      <c r="I88" s="132">
        <v>0</v>
      </c>
    </row>
    <row r="89" spans="1:9" ht="12.75" customHeight="1" x14ac:dyDescent="0.2">
      <c r="A89" s="214" t="s">
        <v>401</v>
      </c>
      <c r="B89" s="214"/>
      <c r="C89" s="214"/>
      <c r="D89" s="214"/>
      <c r="E89" s="214"/>
      <c r="F89" s="214"/>
      <c r="G89" s="14">
        <v>81</v>
      </c>
      <c r="H89" s="132">
        <v>0</v>
      </c>
      <c r="I89" s="132">
        <v>0</v>
      </c>
    </row>
    <row r="90" spans="1:9" ht="25.5" customHeight="1" x14ac:dyDescent="0.2">
      <c r="A90" s="214" t="s">
        <v>402</v>
      </c>
      <c r="B90" s="214"/>
      <c r="C90" s="214"/>
      <c r="D90" s="214"/>
      <c r="E90" s="214"/>
      <c r="F90" s="214"/>
      <c r="G90" s="14">
        <v>82</v>
      </c>
      <c r="H90" s="132">
        <v>0</v>
      </c>
      <c r="I90" s="132">
        <v>0</v>
      </c>
    </row>
    <row r="91" spans="1:9" ht="24" customHeight="1" x14ac:dyDescent="0.2">
      <c r="A91" s="218" t="s">
        <v>403</v>
      </c>
      <c r="B91" s="218"/>
      <c r="C91" s="218"/>
      <c r="D91" s="218"/>
      <c r="E91" s="218"/>
      <c r="F91" s="218"/>
      <c r="G91" s="15">
        <v>83</v>
      </c>
      <c r="H91" s="32">
        <f>H92-H93</f>
        <v>-18936581</v>
      </c>
      <c r="I91" s="32">
        <f>I92-I93</f>
        <v>-2886286</v>
      </c>
    </row>
    <row r="92" spans="1:9" ht="12.75" customHeight="1" x14ac:dyDescent="0.2">
      <c r="A92" s="214" t="s">
        <v>126</v>
      </c>
      <c r="B92" s="214"/>
      <c r="C92" s="214"/>
      <c r="D92" s="214"/>
      <c r="E92" s="214"/>
      <c r="F92" s="214"/>
      <c r="G92" s="14">
        <v>84</v>
      </c>
      <c r="H92" s="132">
        <v>0</v>
      </c>
      <c r="I92" s="132">
        <v>0</v>
      </c>
    </row>
    <row r="93" spans="1:9" ht="12.75" customHeight="1" x14ac:dyDescent="0.2">
      <c r="A93" s="214" t="s">
        <v>127</v>
      </c>
      <c r="B93" s="214"/>
      <c r="C93" s="214"/>
      <c r="D93" s="214"/>
      <c r="E93" s="214"/>
      <c r="F93" s="214"/>
      <c r="G93" s="14">
        <v>85</v>
      </c>
      <c r="H93" s="132">
        <v>18936581</v>
      </c>
      <c r="I93" s="132">
        <v>2886286</v>
      </c>
    </row>
    <row r="94" spans="1:9" ht="12.75" customHeight="1" x14ac:dyDescent="0.2">
      <c r="A94" s="218" t="s">
        <v>404</v>
      </c>
      <c r="B94" s="218"/>
      <c r="C94" s="218"/>
      <c r="D94" s="218"/>
      <c r="E94" s="218"/>
      <c r="F94" s="218"/>
      <c r="G94" s="15">
        <v>86</v>
      </c>
      <c r="H94" s="32">
        <f>H95-H96</f>
        <v>16050295.402804716</v>
      </c>
      <c r="I94" s="32">
        <f>I95-I96</f>
        <v>-25965597</v>
      </c>
    </row>
    <row r="95" spans="1:9" ht="12.75" customHeight="1" x14ac:dyDescent="0.2">
      <c r="A95" s="214" t="s">
        <v>128</v>
      </c>
      <c r="B95" s="214"/>
      <c r="C95" s="214"/>
      <c r="D95" s="214"/>
      <c r="E95" s="214"/>
      <c r="F95" s="214"/>
      <c r="G95" s="14">
        <v>87</v>
      </c>
      <c r="H95" s="132">
        <v>16050295.402804716</v>
      </c>
      <c r="I95" s="132">
        <v>0</v>
      </c>
    </row>
    <row r="96" spans="1:9" ht="12.75" customHeight="1" x14ac:dyDescent="0.2">
      <c r="A96" s="214" t="s">
        <v>129</v>
      </c>
      <c r="B96" s="214"/>
      <c r="C96" s="214"/>
      <c r="D96" s="214"/>
      <c r="E96" s="214"/>
      <c r="F96" s="214"/>
      <c r="G96" s="14">
        <v>88</v>
      </c>
      <c r="H96" s="132">
        <v>0</v>
      </c>
      <c r="I96" s="132">
        <v>25965597</v>
      </c>
    </row>
    <row r="97" spans="1:9" ht="12.75" customHeight="1" x14ac:dyDescent="0.2">
      <c r="A97" s="214" t="s">
        <v>130</v>
      </c>
      <c r="B97" s="214"/>
      <c r="C97" s="214"/>
      <c r="D97" s="214"/>
      <c r="E97" s="214"/>
      <c r="F97" s="214"/>
      <c r="G97" s="14">
        <v>89</v>
      </c>
      <c r="H97" s="132">
        <v>0</v>
      </c>
      <c r="I97" s="132">
        <v>0</v>
      </c>
    </row>
    <row r="98" spans="1:9" ht="12.75" customHeight="1" x14ac:dyDescent="0.2">
      <c r="A98" s="216" t="s">
        <v>405</v>
      </c>
      <c r="B98" s="216"/>
      <c r="C98" s="216"/>
      <c r="D98" s="216"/>
      <c r="E98" s="216"/>
      <c r="F98" s="216"/>
      <c r="G98" s="15">
        <v>90</v>
      </c>
      <c r="H98" s="32">
        <f>SUM(H99:H104)</f>
        <v>29636360</v>
      </c>
      <c r="I98" s="32">
        <f>SUM(I99:I104)</f>
        <v>28698147</v>
      </c>
    </row>
    <row r="99" spans="1:9" ht="31.9" customHeight="1" x14ac:dyDescent="0.2">
      <c r="A99" s="214" t="s">
        <v>131</v>
      </c>
      <c r="B99" s="214"/>
      <c r="C99" s="214"/>
      <c r="D99" s="214"/>
      <c r="E99" s="214"/>
      <c r="F99" s="214"/>
      <c r="G99" s="14">
        <v>91</v>
      </c>
      <c r="H99" s="132">
        <v>6590582</v>
      </c>
      <c r="I99" s="132">
        <v>6590582</v>
      </c>
    </row>
    <row r="100" spans="1:9" ht="12.75" customHeight="1" x14ac:dyDescent="0.2">
      <c r="A100" s="214" t="s">
        <v>132</v>
      </c>
      <c r="B100" s="214"/>
      <c r="C100" s="214"/>
      <c r="D100" s="214"/>
      <c r="E100" s="214"/>
      <c r="F100" s="214"/>
      <c r="G100" s="14">
        <v>92</v>
      </c>
      <c r="H100" s="132">
        <v>0</v>
      </c>
      <c r="I100" s="132">
        <v>0</v>
      </c>
    </row>
    <row r="101" spans="1:9" ht="12.75" customHeight="1" x14ac:dyDescent="0.2">
      <c r="A101" s="214" t="s">
        <v>133</v>
      </c>
      <c r="B101" s="214"/>
      <c r="C101" s="214"/>
      <c r="D101" s="214"/>
      <c r="E101" s="214"/>
      <c r="F101" s="214"/>
      <c r="G101" s="14">
        <v>93</v>
      </c>
      <c r="H101" s="132">
        <v>21618265</v>
      </c>
      <c r="I101" s="132">
        <v>21618265</v>
      </c>
    </row>
    <row r="102" spans="1:9" ht="12.75" customHeight="1" x14ac:dyDescent="0.2">
      <c r="A102" s="214" t="s">
        <v>134</v>
      </c>
      <c r="B102" s="214"/>
      <c r="C102" s="214"/>
      <c r="D102" s="214"/>
      <c r="E102" s="214"/>
      <c r="F102" s="214"/>
      <c r="G102" s="14">
        <v>94</v>
      </c>
      <c r="H102" s="132">
        <v>0</v>
      </c>
      <c r="I102" s="132">
        <v>0</v>
      </c>
    </row>
    <row r="103" spans="1:9" ht="12.75" customHeight="1" x14ac:dyDescent="0.2">
      <c r="A103" s="214" t="s">
        <v>135</v>
      </c>
      <c r="B103" s="214"/>
      <c r="C103" s="214"/>
      <c r="D103" s="214"/>
      <c r="E103" s="214"/>
      <c r="F103" s="214"/>
      <c r="G103" s="14">
        <v>95</v>
      </c>
      <c r="H103" s="132">
        <v>0</v>
      </c>
      <c r="I103" s="132">
        <v>0</v>
      </c>
    </row>
    <row r="104" spans="1:9" ht="12.75" customHeight="1" x14ac:dyDescent="0.2">
      <c r="A104" s="214" t="s">
        <v>136</v>
      </c>
      <c r="B104" s="214"/>
      <c r="C104" s="214"/>
      <c r="D104" s="214"/>
      <c r="E104" s="214"/>
      <c r="F104" s="214"/>
      <c r="G104" s="14">
        <v>96</v>
      </c>
      <c r="H104" s="132">
        <v>1427513</v>
      </c>
      <c r="I104" s="132">
        <v>489300</v>
      </c>
    </row>
    <row r="105" spans="1:9" ht="12.75" customHeight="1" x14ac:dyDescent="0.2">
      <c r="A105" s="216" t="s">
        <v>406</v>
      </c>
      <c r="B105" s="216"/>
      <c r="C105" s="216"/>
      <c r="D105" s="216"/>
      <c r="E105" s="216"/>
      <c r="F105" s="216"/>
      <c r="G105" s="15">
        <v>97</v>
      </c>
      <c r="H105" s="32">
        <f>SUM(H106:H116)</f>
        <v>70006616</v>
      </c>
      <c r="I105" s="32">
        <f>SUM(I106:I116)</f>
        <v>66971110</v>
      </c>
    </row>
    <row r="106" spans="1:9" ht="12.75" customHeight="1" x14ac:dyDescent="0.2">
      <c r="A106" s="214" t="s">
        <v>137</v>
      </c>
      <c r="B106" s="214"/>
      <c r="C106" s="214"/>
      <c r="D106" s="214"/>
      <c r="E106" s="214"/>
      <c r="F106" s="214"/>
      <c r="G106" s="14">
        <v>98</v>
      </c>
      <c r="H106" s="132">
        <v>0</v>
      </c>
      <c r="I106" s="132">
        <v>0</v>
      </c>
    </row>
    <row r="107" spans="1:9" ht="24.6" customHeight="1" x14ac:dyDescent="0.2">
      <c r="A107" s="214" t="s">
        <v>138</v>
      </c>
      <c r="B107" s="214"/>
      <c r="C107" s="214"/>
      <c r="D107" s="214"/>
      <c r="E107" s="214"/>
      <c r="F107" s="214"/>
      <c r="G107" s="14">
        <v>99</v>
      </c>
      <c r="H107" s="132">
        <v>0</v>
      </c>
      <c r="I107" s="132">
        <v>0</v>
      </c>
    </row>
    <row r="108" spans="1:9" ht="12.75" customHeight="1" x14ac:dyDescent="0.2">
      <c r="A108" s="214" t="s">
        <v>139</v>
      </c>
      <c r="B108" s="214"/>
      <c r="C108" s="214"/>
      <c r="D108" s="214"/>
      <c r="E108" s="214"/>
      <c r="F108" s="214"/>
      <c r="G108" s="14">
        <v>100</v>
      </c>
      <c r="H108" s="132">
        <v>0</v>
      </c>
      <c r="I108" s="132">
        <v>0</v>
      </c>
    </row>
    <row r="109" spans="1:9" ht="21.6" customHeight="1" x14ac:dyDescent="0.2">
      <c r="A109" s="214" t="s">
        <v>140</v>
      </c>
      <c r="B109" s="214"/>
      <c r="C109" s="214"/>
      <c r="D109" s="214"/>
      <c r="E109" s="214"/>
      <c r="F109" s="214"/>
      <c r="G109" s="14">
        <v>101</v>
      </c>
      <c r="H109" s="132">
        <v>0</v>
      </c>
      <c r="I109" s="132">
        <v>0</v>
      </c>
    </row>
    <row r="110" spans="1:9" ht="12.75" customHeight="1" x14ac:dyDescent="0.2">
      <c r="A110" s="214" t="s">
        <v>141</v>
      </c>
      <c r="B110" s="214"/>
      <c r="C110" s="214"/>
      <c r="D110" s="214"/>
      <c r="E110" s="214"/>
      <c r="F110" s="214"/>
      <c r="G110" s="14">
        <v>102</v>
      </c>
      <c r="H110" s="132">
        <v>0</v>
      </c>
      <c r="I110" s="132">
        <v>0</v>
      </c>
    </row>
    <row r="111" spans="1:9" ht="12.75" customHeight="1" x14ac:dyDescent="0.2">
      <c r="A111" s="214" t="s">
        <v>142</v>
      </c>
      <c r="B111" s="214"/>
      <c r="C111" s="214"/>
      <c r="D111" s="214"/>
      <c r="E111" s="214"/>
      <c r="F111" s="214"/>
      <c r="G111" s="14">
        <v>103</v>
      </c>
      <c r="H111" s="132">
        <v>47473410</v>
      </c>
      <c r="I111" s="132">
        <v>45818639</v>
      </c>
    </row>
    <row r="112" spans="1:9" ht="12.75" customHeight="1" x14ac:dyDescent="0.2">
      <c r="A112" s="214" t="s">
        <v>143</v>
      </c>
      <c r="B112" s="214"/>
      <c r="C112" s="214"/>
      <c r="D112" s="214"/>
      <c r="E112" s="214"/>
      <c r="F112" s="214"/>
      <c r="G112" s="14">
        <v>104</v>
      </c>
      <c r="H112" s="132">
        <v>0</v>
      </c>
      <c r="I112" s="132">
        <v>0</v>
      </c>
    </row>
    <row r="113" spans="1:9" ht="12.75" customHeight="1" x14ac:dyDescent="0.2">
      <c r="A113" s="214" t="s">
        <v>144</v>
      </c>
      <c r="B113" s="214"/>
      <c r="C113" s="214"/>
      <c r="D113" s="214"/>
      <c r="E113" s="214"/>
      <c r="F113" s="214"/>
      <c r="G113" s="14">
        <v>105</v>
      </c>
      <c r="H113" s="132">
        <v>39232</v>
      </c>
      <c r="I113" s="132">
        <v>39232</v>
      </c>
    </row>
    <row r="114" spans="1:9" ht="12.75" customHeight="1" x14ac:dyDescent="0.2">
      <c r="A114" s="214" t="s">
        <v>145</v>
      </c>
      <c r="B114" s="214"/>
      <c r="C114" s="214"/>
      <c r="D114" s="214"/>
      <c r="E114" s="214"/>
      <c r="F114" s="214"/>
      <c r="G114" s="14">
        <v>106</v>
      </c>
      <c r="H114" s="132">
        <v>13009266</v>
      </c>
      <c r="I114" s="132">
        <v>11628531</v>
      </c>
    </row>
    <row r="115" spans="1:9" ht="12.75" customHeight="1" x14ac:dyDescent="0.2">
      <c r="A115" s="214" t="s">
        <v>146</v>
      </c>
      <c r="B115" s="214"/>
      <c r="C115" s="214"/>
      <c r="D115" s="214"/>
      <c r="E115" s="214"/>
      <c r="F115" s="214"/>
      <c r="G115" s="14">
        <v>107</v>
      </c>
      <c r="H115" s="132">
        <v>0</v>
      </c>
      <c r="I115" s="132">
        <v>0</v>
      </c>
    </row>
    <row r="116" spans="1:9" ht="12.75" customHeight="1" x14ac:dyDescent="0.2">
      <c r="A116" s="214" t="s">
        <v>147</v>
      </c>
      <c r="B116" s="214"/>
      <c r="C116" s="214"/>
      <c r="D116" s="214"/>
      <c r="E116" s="214"/>
      <c r="F116" s="214"/>
      <c r="G116" s="14">
        <v>108</v>
      </c>
      <c r="H116" s="132">
        <v>9484708</v>
      </c>
      <c r="I116" s="132">
        <v>9484708</v>
      </c>
    </row>
    <row r="117" spans="1:9" ht="12.75" customHeight="1" x14ac:dyDescent="0.2">
      <c r="A117" s="216" t="s">
        <v>407</v>
      </c>
      <c r="B117" s="216"/>
      <c r="C117" s="216"/>
      <c r="D117" s="216"/>
      <c r="E117" s="216"/>
      <c r="F117" s="216"/>
      <c r="G117" s="15">
        <v>109</v>
      </c>
      <c r="H117" s="32">
        <f>SUM(H118:H131)</f>
        <v>692998187</v>
      </c>
      <c r="I117" s="32">
        <f>SUM(I118:I131)</f>
        <v>322572540.94999999</v>
      </c>
    </row>
    <row r="118" spans="1:9" ht="12.75" customHeight="1" x14ac:dyDescent="0.2">
      <c r="A118" s="214" t="s">
        <v>148</v>
      </c>
      <c r="B118" s="214"/>
      <c r="C118" s="214"/>
      <c r="D118" s="214"/>
      <c r="E118" s="214"/>
      <c r="F118" s="214"/>
      <c r="G118" s="14">
        <v>110</v>
      </c>
      <c r="H118" s="132">
        <v>0</v>
      </c>
      <c r="I118" s="132">
        <v>0</v>
      </c>
    </row>
    <row r="119" spans="1:9" ht="22.15" customHeight="1" x14ac:dyDescent="0.2">
      <c r="A119" s="214" t="s">
        <v>149</v>
      </c>
      <c r="B119" s="214"/>
      <c r="C119" s="214"/>
      <c r="D119" s="214"/>
      <c r="E119" s="214"/>
      <c r="F119" s="214"/>
      <c r="G119" s="14">
        <v>111</v>
      </c>
      <c r="H119" s="132">
        <v>0</v>
      </c>
      <c r="I119" s="132">
        <v>0</v>
      </c>
    </row>
    <row r="120" spans="1:9" ht="12.75" customHeight="1" x14ac:dyDescent="0.2">
      <c r="A120" s="214" t="s">
        <v>150</v>
      </c>
      <c r="B120" s="214"/>
      <c r="C120" s="214"/>
      <c r="D120" s="214"/>
      <c r="E120" s="214"/>
      <c r="F120" s="214"/>
      <c r="G120" s="14">
        <v>112</v>
      </c>
      <c r="H120" s="132">
        <v>0</v>
      </c>
      <c r="I120" s="132">
        <v>0</v>
      </c>
    </row>
    <row r="121" spans="1:9" ht="23.45" customHeight="1" x14ac:dyDescent="0.2">
      <c r="A121" s="214" t="s">
        <v>151</v>
      </c>
      <c r="B121" s="214"/>
      <c r="C121" s="214"/>
      <c r="D121" s="214"/>
      <c r="E121" s="214"/>
      <c r="F121" s="214"/>
      <c r="G121" s="14">
        <v>113</v>
      </c>
      <c r="H121" s="132">
        <v>0</v>
      </c>
      <c r="I121" s="132">
        <v>0</v>
      </c>
    </row>
    <row r="122" spans="1:9" ht="12.75" customHeight="1" x14ac:dyDescent="0.2">
      <c r="A122" s="214" t="s">
        <v>152</v>
      </c>
      <c r="B122" s="214"/>
      <c r="C122" s="214"/>
      <c r="D122" s="214"/>
      <c r="E122" s="214"/>
      <c r="F122" s="214"/>
      <c r="G122" s="14">
        <v>114</v>
      </c>
      <c r="H122" s="132">
        <v>0</v>
      </c>
      <c r="I122" s="132">
        <v>0</v>
      </c>
    </row>
    <row r="123" spans="1:9" ht="12.75" customHeight="1" x14ac:dyDescent="0.2">
      <c r="A123" s="214" t="s">
        <v>153</v>
      </c>
      <c r="B123" s="214"/>
      <c r="C123" s="214"/>
      <c r="D123" s="214"/>
      <c r="E123" s="214"/>
      <c r="F123" s="214"/>
      <c r="G123" s="14">
        <v>115</v>
      </c>
      <c r="H123" s="132">
        <v>293116794</v>
      </c>
      <c r="I123" s="132">
        <v>21985437</v>
      </c>
    </row>
    <row r="124" spans="1:9" ht="12.75" customHeight="1" x14ac:dyDescent="0.2">
      <c r="A124" s="214" t="s">
        <v>154</v>
      </c>
      <c r="B124" s="214"/>
      <c r="C124" s="214"/>
      <c r="D124" s="214"/>
      <c r="E124" s="214"/>
      <c r="F124" s="214"/>
      <c r="G124" s="14">
        <v>116</v>
      </c>
      <c r="H124" s="132">
        <v>86275546</v>
      </c>
      <c r="I124" s="132">
        <v>79546634</v>
      </c>
    </row>
    <row r="125" spans="1:9" ht="12.75" customHeight="1" x14ac:dyDescent="0.2">
      <c r="A125" s="214" t="s">
        <v>155</v>
      </c>
      <c r="B125" s="214"/>
      <c r="C125" s="214"/>
      <c r="D125" s="214"/>
      <c r="E125" s="214"/>
      <c r="F125" s="214"/>
      <c r="G125" s="14">
        <v>117</v>
      </c>
      <c r="H125" s="132">
        <v>165299389</v>
      </c>
      <c r="I125" s="132">
        <v>135236993</v>
      </c>
    </row>
    <row r="126" spans="1:9" x14ac:dyDescent="0.2">
      <c r="A126" s="214" t="s">
        <v>156</v>
      </c>
      <c r="B126" s="214"/>
      <c r="C126" s="214"/>
      <c r="D126" s="214"/>
      <c r="E126" s="214"/>
      <c r="F126" s="214"/>
      <c r="G126" s="14">
        <v>118</v>
      </c>
      <c r="H126" s="132">
        <v>33068168</v>
      </c>
      <c r="I126" s="132">
        <v>1415657</v>
      </c>
    </row>
    <row r="127" spans="1:9" x14ac:dyDescent="0.2">
      <c r="A127" s="214" t="s">
        <v>157</v>
      </c>
      <c r="B127" s="214"/>
      <c r="C127" s="214"/>
      <c r="D127" s="214"/>
      <c r="E127" s="214"/>
      <c r="F127" s="214"/>
      <c r="G127" s="14">
        <v>119</v>
      </c>
      <c r="H127" s="132">
        <v>32045504</v>
      </c>
      <c r="I127" s="132">
        <v>37297676</v>
      </c>
    </row>
    <row r="128" spans="1:9" x14ac:dyDescent="0.2">
      <c r="A128" s="214" t="s">
        <v>158</v>
      </c>
      <c r="B128" s="214"/>
      <c r="C128" s="214"/>
      <c r="D128" s="214"/>
      <c r="E128" s="214"/>
      <c r="F128" s="214"/>
      <c r="G128" s="14">
        <v>120</v>
      </c>
      <c r="H128" s="132">
        <v>42367825</v>
      </c>
      <c r="I128" s="132">
        <v>41662011</v>
      </c>
    </row>
    <row r="129" spans="1:9" x14ac:dyDescent="0.2">
      <c r="A129" s="214" t="s">
        <v>159</v>
      </c>
      <c r="B129" s="214"/>
      <c r="C129" s="214"/>
      <c r="D129" s="214"/>
      <c r="E129" s="214"/>
      <c r="F129" s="214"/>
      <c r="G129" s="14">
        <v>121</v>
      </c>
      <c r="H129" s="132">
        <v>100985</v>
      </c>
      <c r="I129" s="132">
        <v>100984.95</v>
      </c>
    </row>
    <row r="130" spans="1:9" x14ac:dyDescent="0.2">
      <c r="A130" s="214" t="s">
        <v>160</v>
      </c>
      <c r="B130" s="214"/>
      <c r="C130" s="214"/>
      <c r="D130" s="214"/>
      <c r="E130" s="214"/>
      <c r="F130" s="214"/>
      <c r="G130" s="14">
        <v>122</v>
      </c>
      <c r="H130" s="132">
        <v>552117</v>
      </c>
      <c r="I130" s="132">
        <v>487266</v>
      </c>
    </row>
    <row r="131" spans="1:9" x14ac:dyDescent="0.2">
      <c r="A131" s="214" t="s">
        <v>161</v>
      </c>
      <c r="B131" s="214"/>
      <c r="C131" s="214"/>
      <c r="D131" s="214"/>
      <c r="E131" s="214"/>
      <c r="F131" s="214"/>
      <c r="G131" s="14">
        <v>123</v>
      </c>
      <c r="H131" s="132">
        <v>40171859</v>
      </c>
      <c r="I131" s="132">
        <v>4839882</v>
      </c>
    </row>
    <row r="132" spans="1:9" ht="22.15" customHeight="1" x14ac:dyDescent="0.2">
      <c r="A132" s="215" t="s">
        <v>162</v>
      </c>
      <c r="B132" s="215"/>
      <c r="C132" s="215"/>
      <c r="D132" s="215"/>
      <c r="E132" s="215"/>
      <c r="F132" s="215"/>
      <c r="G132" s="14">
        <v>124</v>
      </c>
      <c r="H132" s="132">
        <v>43566267</v>
      </c>
      <c r="I132" s="132">
        <v>43600352</v>
      </c>
    </row>
    <row r="133" spans="1:9" x14ac:dyDescent="0.2">
      <c r="A133" s="216" t="s">
        <v>408</v>
      </c>
      <c r="B133" s="216"/>
      <c r="C133" s="216"/>
      <c r="D133" s="216"/>
      <c r="E133" s="216"/>
      <c r="F133" s="216"/>
      <c r="G133" s="15">
        <v>125</v>
      </c>
      <c r="H133" s="32">
        <f>H75+H98+H105+H117+H132</f>
        <v>1319214349.4028049</v>
      </c>
      <c r="I133" s="32">
        <f>I75+I98+I105+I117+I132</f>
        <v>919168594.95000005</v>
      </c>
    </row>
    <row r="134" spans="1:9" x14ac:dyDescent="0.2">
      <c r="A134" s="215" t="s">
        <v>163</v>
      </c>
      <c r="B134" s="215"/>
      <c r="C134" s="215"/>
      <c r="D134" s="215"/>
      <c r="E134" s="215"/>
      <c r="F134" s="215"/>
      <c r="G134" s="14">
        <v>126</v>
      </c>
      <c r="H134" s="132">
        <v>436113026</v>
      </c>
      <c r="I134" s="132">
        <v>468045740</v>
      </c>
    </row>
  </sheetData>
  <sheetProtection algorithmName="SHA-512" hashValue="O6It8BVxtjP4TPI6Oqit72jPYM060exs4yKEEFoKvSJDecI52pEVOeZP04ExKX9skL93BiqPbL9DYalbN+tAmA==" saltValue="VOv5kfcLH/ue6xHBtyEFw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Normal="100" zoomScaleSheetLayoutView="110" workbookViewId="0">
      <selection activeCell="H89" sqref="H89:K89"/>
    </sheetView>
  </sheetViews>
  <sheetFormatPr defaultRowHeight="12.75" x14ac:dyDescent="0.2"/>
  <cols>
    <col min="1" max="7" width="9.140625" style="16"/>
    <col min="8" max="11" width="14.7109375" style="34"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52" t="s">
        <v>164</v>
      </c>
      <c r="B1" s="222"/>
      <c r="C1" s="222"/>
      <c r="D1" s="222"/>
      <c r="E1" s="222"/>
      <c r="F1" s="222"/>
      <c r="G1" s="222"/>
      <c r="H1" s="222"/>
      <c r="I1" s="222"/>
    </row>
    <row r="2" spans="1:11" x14ac:dyDescent="0.2">
      <c r="A2" s="251" t="s">
        <v>543</v>
      </c>
      <c r="B2" s="224"/>
      <c r="C2" s="224"/>
      <c r="D2" s="224"/>
      <c r="E2" s="224"/>
      <c r="F2" s="224"/>
      <c r="G2" s="224"/>
      <c r="H2" s="224"/>
      <c r="I2" s="224"/>
      <c r="J2" s="115"/>
      <c r="K2" s="115"/>
    </row>
    <row r="3" spans="1:11" x14ac:dyDescent="0.2">
      <c r="A3" s="256" t="s">
        <v>165</v>
      </c>
      <c r="B3" s="257"/>
      <c r="C3" s="257"/>
      <c r="D3" s="257"/>
      <c r="E3" s="257"/>
      <c r="F3" s="257"/>
      <c r="G3" s="257"/>
      <c r="H3" s="257"/>
      <c r="I3" s="257"/>
      <c r="J3" s="258"/>
      <c r="K3" s="258"/>
    </row>
    <row r="4" spans="1:11" x14ac:dyDescent="0.2">
      <c r="A4" s="259" t="s">
        <v>539</v>
      </c>
      <c r="B4" s="260"/>
      <c r="C4" s="260"/>
      <c r="D4" s="260"/>
      <c r="E4" s="260"/>
      <c r="F4" s="260"/>
      <c r="G4" s="260"/>
      <c r="H4" s="260"/>
      <c r="I4" s="260"/>
      <c r="J4" s="261"/>
      <c r="K4" s="261"/>
    </row>
    <row r="5" spans="1:11" ht="22.15" customHeight="1" x14ac:dyDescent="0.2">
      <c r="A5" s="253" t="s">
        <v>166</v>
      </c>
      <c r="B5" s="233"/>
      <c r="C5" s="233"/>
      <c r="D5" s="233"/>
      <c r="E5" s="233"/>
      <c r="F5" s="233"/>
      <c r="G5" s="253" t="s">
        <v>167</v>
      </c>
      <c r="H5" s="254" t="s">
        <v>168</v>
      </c>
      <c r="I5" s="255"/>
      <c r="J5" s="254" t="s">
        <v>169</v>
      </c>
      <c r="K5" s="255"/>
    </row>
    <row r="6" spans="1:11" x14ac:dyDescent="0.2">
      <c r="A6" s="233"/>
      <c r="B6" s="233"/>
      <c r="C6" s="233"/>
      <c r="D6" s="233"/>
      <c r="E6" s="233"/>
      <c r="F6" s="233"/>
      <c r="G6" s="233"/>
      <c r="H6" s="18" t="s">
        <v>170</v>
      </c>
      <c r="I6" s="18" t="s">
        <v>171</v>
      </c>
      <c r="J6" s="18" t="s">
        <v>172</v>
      </c>
      <c r="K6" s="18" t="s">
        <v>173</v>
      </c>
    </row>
    <row r="7" spans="1:11" x14ac:dyDescent="0.2">
      <c r="A7" s="262">
        <v>1</v>
      </c>
      <c r="B7" s="231"/>
      <c r="C7" s="231"/>
      <c r="D7" s="231"/>
      <c r="E7" s="231"/>
      <c r="F7" s="231"/>
      <c r="G7" s="17">
        <v>2</v>
      </c>
      <c r="H7" s="18">
        <v>3</v>
      </c>
      <c r="I7" s="18">
        <v>4</v>
      </c>
      <c r="J7" s="18">
        <v>5</v>
      </c>
      <c r="K7" s="18">
        <v>6</v>
      </c>
    </row>
    <row r="8" spans="1:11" x14ac:dyDescent="0.2">
      <c r="A8" s="245" t="s">
        <v>409</v>
      </c>
      <c r="B8" s="246"/>
      <c r="C8" s="246"/>
      <c r="D8" s="246"/>
      <c r="E8" s="246"/>
      <c r="F8" s="246"/>
      <c r="G8" s="15">
        <v>1</v>
      </c>
      <c r="H8" s="116">
        <f>SUM(H9:H13)</f>
        <v>283553772</v>
      </c>
      <c r="I8" s="116">
        <f>SUM(I9:I13)</f>
        <v>283553772</v>
      </c>
      <c r="J8" s="116">
        <f>SUM(J9:J13)</f>
        <v>178876579</v>
      </c>
      <c r="K8" s="116">
        <f>SUM(K9:K13)</f>
        <v>178876579</v>
      </c>
    </row>
    <row r="9" spans="1:11" x14ac:dyDescent="0.2">
      <c r="A9" s="214" t="s">
        <v>174</v>
      </c>
      <c r="B9" s="214"/>
      <c r="C9" s="214"/>
      <c r="D9" s="214"/>
      <c r="E9" s="214"/>
      <c r="F9" s="214"/>
      <c r="G9" s="14">
        <v>2</v>
      </c>
      <c r="H9" s="135">
        <v>0</v>
      </c>
      <c r="I9" s="135">
        <v>0</v>
      </c>
      <c r="J9" s="135">
        <v>0</v>
      </c>
      <c r="K9" s="135">
        <v>0</v>
      </c>
    </row>
    <row r="10" spans="1:11" x14ac:dyDescent="0.2">
      <c r="A10" s="214" t="s">
        <v>175</v>
      </c>
      <c r="B10" s="214"/>
      <c r="C10" s="214"/>
      <c r="D10" s="214"/>
      <c r="E10" s="214"/>
      <c r="F10" s="214"/>
      <c r="G10" s="14">
        <v>3</v>
      </c>
      <c r="H10" s="135">
        <v>282008267</v>
      </c>
      <c r="I10" s="135">
        <v>282008267</v>
      </c>
      <c r="J10" s="135">
        <v>175263835</v>
      </c>
      <c r="K10" s="135">
        <v>175263835</v>
      </c>
    </row>
    <row r="11" spans="1:11" x14ac:dyDescent="0.2">
      <c r="A11" s="214" t="s">
        <v>176</v>
      </c>
      <c r="B11" s="214"/>
      <c r="C11" s="214"/>
      <c r="D11" s="214"/>
      <c r="E11" s="214"/>
      <c r="F11" s="214"/>
      <c r="G11" s="14">
        <v>4</v>
      </c>
      <c r="H11" s="135">
        <v>0</v>
      </c>
      <c r="I11" s="135">
        <v>0</v>
      </c>
      <c r="J11" s="135">
        <v>0</v>
      </c>
      <c r="K11" s="135">
        <v>0</v>
      </c>
    </row>
    <row r="12" spans="1:11" x14ac:dyDescent="0.2">
      <c r="A12" s="214" t="s">
        <v>177</v>
      </c>
      <c r="B12" s="214"/>
      <c r="C12" s="214"/>
      <c r="D12" s="214"/>
      <c r="E12" s="214"/>
      <c r="F12" s="214"/>
      <c r="G12" s="14">
        <v>5</v>
      </c>
      <c r="H12" s="135">
        <v>0</v>
      </c>
      <c r="I12" s="135">
        <v>0</v>
      </c>
      <c r="J12" s="135">
        <v>0</v>
      </c>
      <c r="K12" s="135">
        <v>0</v>
      </c>
    </row>
    <row r="13" spans="1:11" x14ac:dyDescent="0.2">
      <c r="A13" s="214" t="s">
        <v>178</v>
      </c>
      <c r="B13" s="214"/>
      <c r="C13" s="214"/>
      <c r="D13" s="214"/>
      <c r="E13" s="214"/>
      <c r="F13" s="214"/>
      <c r="G13" s="14">
        <v>6</v>
      </c>
      <c r="H13" s="135">
        <v>1545505</v>
      </c>
      <c r="I13" s="135">
        <v>1545505</v>
      </c>
      <c r="J13" s="135">
        <v>3612744</v>
      </c>
      <c r="K13" s="135">
        <v>3612744</v>
      </c>
    </row>
    <row r="14" spans="1:11" ht="22.15" customHeight="1" x14ac:dyDescent="0.2">
      <c r="A14" s="245" t="s">
        <v>410</v>
      </c>
      <c r="B14" s="246"/>
      <c r="C14" s="246"/>
      <c r="D14" s="246"/>
      <c r="E14" s="246"/>
      <c r="F14" s="246"/>
      <c r="G14" s="15">
        <v>7</v>
      </c>
      <c r="H14" s="116">
        <f>H15+H16+H20+H24+H25+H26+H29+H36</f>
        <v>276854490</v>
      </c>
      <c r="I14" s="116">
        <f>I15+I16+I20+I24+I25+I26+I29+I36</f>
        <v>276854490</v>
      </c>
      <c r="J14" s="116">
        <f>J15+J16+J20+J24+J25+J26+J29+J36</f>
        <v>205854898</v>
      </c>
      <c r="K14" s="116">
        <f>K15+K16+K20+K24+K25+K26+K29+K36</f>
        <v>205854898</v>
      </c>
    </row>
    <row r="15" spans="1:11" x14ac:dyDescent="0.2">
      <c r="A15" s="214" t="s">
        <v>179</v>
      </c>
      <c r="B15" s="214"/>
      <c r="C15" s="214"/>
      <c r="D15" s="214"/>
      <c r="E15" s="214"/>
      <c r="F15" s="214"/>
      <c r="G15" s="14">
        <v>8</v>
      </c>
      <c r="H15" s="135">
        <v>-6454808</v>
      </c>
      <c r="I15" s="135">
        <v>-6454808</v>
      </c>
      <c r="J15" s="135">
        <v>-686600</v>
      </c>
      <c r="K15" s="135">
        <v>-686600</v>
      </c>
    </row>
    <row r="16" spans="1:11" x14ac:dyDescent="0.2">
      <c r="A16" s="218" t="s">
        <v>411</v>
      </c>
      <c r="B16" s="218"/>
      <c r="C16" s="218"/>
      <c r="D16" s="218"/>
      <c r="E16" s="218"/>
      <c r="F16" s="218"/>
      <c r="G16" s="15">
        <v>9</v>
      </c>
      <c r="H16" s="116">
        <f>SUM(H17:H19)</f>
        <v>182090184</v>
      </c>
      <c r="I16" s="116">
        <f>SUM(I17:I19)</f>
        <v>182090184</v>
      </c>
      <c r="J16" s="116">
        <f>SUM(J17:J19)</f>
        <v>105400540</v>
      </c>
      <c r="K16" s="116">
        <f>SUM(K17:K19)</f>
        <v>105400540</v>
      </c>
    </row>
    <row r="17" spans="1:11" x14ac:dyDescent="0.2">
      <c r="A17" s="247" t="s">
        <v>180</v>
      </c>
      <c r="B17" s="247"/>
      <c r="C17" s="247"/>
      <c r="D17" s="247"/>
      <c r="E17" s="247"/>
      <c r="F17" s="247"/>
      <c r="G17" s="14">
        <v>10</v>
      </c>
      <c r="H17" s="135">
        <v>44513965</v>
      </c>
      <c r="I17" s="135">
        <v>44513965</v>
      </c>
      <c r="J17" s="135">
        <v>37765718</v>
      </c>
      <c r="K17" s="135">
        <v>37765718</v>
      </c>
    </row>
    <row r="18" spans="1:11" x14ac:dyDescent="0.2">
      <c r="A18" s="247" t="s">
        <v>181</v>
      </c>
      <c r="B18" s="247"/>
      <c r="C18" s="247"/>
      <c r="D18" s="247"/>
      <c r="E18" s="247"/>
      <c r="F18" s="247"/>
      <c r="G18" s="14">
        <v>11</v>
      </c>
      <c r="H18" s="135">
        <v>80746801</v>
      </c>
      <c r="I18" s="135">
        <v>80746801</v>
      </c>
      <c r="J18" s="135">
        <v>16321866</v>
      </c>
      <c r="K18" s="135">
        <v>16321866</v>
      </c>
    </row>
    <row r="19" spans="1:11" x14ac:dyDescent="0.2">
      <c r="A19" s="247" t="s">
        <v>182</v>
      </c>
      <c r="B19" s="247"/>
      <c r="C19" s="247"/>
      <c r="D19" s="247"/>
      <c r="E19" s="247"/>
      <c r="F19" s="247"/>
      <c r="G19" s="14">
        <v>12</v>
      </c>
      <c r="H19" s="135">
        <v>56829418</v>
      </c>
      <c r="I19" s="135">
        <v>56829418</v>
      </c>
      <c r="J19" s="135">
        <v>51312956</v>
      </c>
      <c r="K19" s="135">
        <v>51312956</v>
      </c>
    </row>
    <row r="20" spans="1:11" x14ac:dyDescent="0.2">
      <c r="A20" s="218" t="s">
        <v>412</v>
      </c>
      <c r="B20" s="218"/>
      <c r="C20" s="218"/>
      <c r="D20" s="218"/>
      <c r="E20" s="218"/>
      <c r="F20" s="218"/>
      <c r="G20" s="15">
        <v>13</v>
      </c>
      <c r="H20" s="116">
        <f>SUM(H21:H23)</f>
        <v>62098455</v>
      </c>
      <c r="I20" s="116">
        <f>SUM(I21:I23)</f>
        <v>62098455</v>
      </c>
      <c r="J20" s="116">
        <f>SUM(J21:J23)</f>
        <v>58953511</v>
      </c>
      <c r="K20" s="116">
        <f>SUM(K21:K23)</f>
        <v>58953511</v>
      </c>
    </row>
    <row r="21" spans="1:11" x14ac:dyDescent="0.2">
      <c r="A21" s="247" t="s">
        <v>183</v>
      </c>
      <c r="B21" s="247"/>
      <c r="C21" s="247"/>
      <c r="D21" s="247"/>
      <c r="E21" s="247"/>
      <c r="F21" s="247"/>
      <c r="G21" s="14">
        <v>14</v>
      </c>
      <c r="H21" s="135">
        <v>46508042</v>
      </c>
      <c r="I21" s="135">
        <v>46508042</v>
      </c>
      <c r="J21" s="135">
        <v>39348501</v>
      </c>
      <c r="K21" s="135">
        <v>39348501</v>
      </c>
    </row>
    <row r="22" spans="1:11" x14ac:dyDescent="0.2">
      <c r="A22" s="247" t="s">
        <v>184</v>
      </c>
      <c r="B22" s="247"/>
      <c r="C22" s="247"/>
      <c r="D22" s="247"/>
      <c r="E22" s="247"/>
      <c r="F22" s="247"/>
      <c r="G22" s="14">
        <v>15</v>
      </c>
      <c r="H22" s="135">
        <v>9320291</v>
      </c>
      <c r="I22" s="135">
        <v>9320291</v>
      </c>
      <c r="J22" s="135">
        <v>12965345</v>
      </c>
      <c r="K22" s="135">
        <v>12965345</v>
      </c>
    </row>
    <row r="23" spans="1:11" x14ac:dyDescent="0.2">
      <c r="A23" s="247" t="s">
        <v>185</v>
      </c>
      <c r="B23" s="247"/>
      <c r="C23" s="247"/>
      <c r="D23" s="247"/>
      <c r="E23" s="247"/>
      <c r="F23" s="247"/>
      <c r="G23" s="14">
        <v>16</v>
      </c>
      <c r="H23" s="135">
        <v>6270122</v>
      </c>
      <c r="I23" s="135">
        <v>6270122</v>
      </c>
      <c r="J23" s="135">
        <v>6639665</v>
      </c>
      <c r="K23" s="135">
        <v>6639665</v>
      </c>
    </row>
    <row r="24" spans="1:11" x14ac:dyDescent="0.2">
      <c r="A24" s="214" t="s">
        <v>186</v>
      </c>
      <c r="B24" s="214"/>
      <c r="C24" s="214"/>
      <c r="D24" s="214"/>
      <c r="E24" s="214"/>
      <c r="F24" s="214"/>
      <c r="G24" s="14">
        <v>17</v>
      </c>
      <c r="H24" s="135">
        <v>7674452</v>
      </c>
      <c r="I24" s="135">
        <v>7674452</v>
      </c>
      <c r="J24" s="135">
        <v>7562682</v>
      </c>
      <c r="K24" s="135">
        <v>7562682</v>
      </c>
    </row>
    <row r="25" spans="1:11" x14ac:dyDescent="0.2">
      <c r="A25" s="214" t="s">
        <v>187</v>
      </c>
      <c r="B25" s="214"/>
      <c r="C25" s="214"/>
      <c r="D25" s="214"/>
      <c r="E25" s="214"/>
      <c r="F25" s="214"/>
      <c r="G25" s="14">
        <v>18</v>
      </c>
      <c r="H25" s="135">
        <v>4849919</v>
      </c>
      <c r="I25" s="135">
        <v>4849919</v>
      </c>
      <c r="J25" s="135">
        <v>12551358</v>
      </c>
      <c r="K25" s="135">
        <v>12551358</v>
      </c>
    </row>
    <row r="26" spans="1:11" x14ac:dyDescent="0.2">
      <c r="A26" s="218" t="s">
        <v>413</v>
      </c>
      <c r="B26" s="218"/>
      <c r="C26" s="218"/>
      <c r="D26" s="218"/>
      <c r="E26" s="218"/>
      <c r="F26" s="218"/>
      <c r="G26" s="15">
        <v>19</v>
      </c>
      <c r="H26" s="116">
        <f>H27+H28</f>
        <v>0</v>
      </c>
      <c r="I26" s="116">
        <f>I27+I28</f>
        <v>0</v>
      </c>
      <c r="J26" s="116">
        <f>J27+J28</f>
        <v>0</v>
      </c>
      <c r="K26" s="116">
        <f>K27+K28</f>
        <v>0</v>
      </c>
    </row>
    <row r="27" spans="1:11" x14ac:dyDescent="0.2">
      <c r="A27" s="247" t="s">
        <v>188</v>
      </c>
      <c r="B27" s="247"/>
      <c r="C27" s="247"/>
      <c r="D27" s="247"/>
      <c r="E27" s="247"/>
      <c r="F27" s="247"/>
      <c r="G27" s="14">
        <v>20</v>
      </c>
      <c r="H27" s="135">
        <v>0</v>
      </c>
      <c r="I27" s="135">
        <v>0</v>
      </c>
      <c r="J27" s="135">
        <v>0</v>
      </c>
      <c r="K27" s="135">
        <v>0</v>
      </c>
    </row>
    <row r="28" spans="1:11" x14ac:dyDescent="0.2">
      <c r="A28" s="247" t="s">
        <v>189</v>
      </c>
      <c r="B28" s="247"/>
      <c r="C28" s="247"/>
      <c r="D28" s="247"/>
      <c r="E28" s="247"/>
      <c r="F28" s="247"/>
      <c r="G28" s="14">
        <v>21</v>
      </c>
      <c r="H28" s="135">
        <v>0</v>
      </c>
      <c r="I28" s="135">
        <v>0</v>
      </c>
      <c r="J28" s="135">
        <v>0</v>
      </c>
      <c r="K28" s="135">
        <v>0</v>
      </c>
    </row>
    <row r="29" spans="1:11" x14ac:dyDescent="0.2">
      <c r="A29" s="218" t="s">
        <v>414</v>
      </c>
      <c r="B29" s="218"/>
      <c r="C29" s="218"/>
      <c r="D29" s="218"/>
      <c r="E29" s="218"/>
      <c r="F29" s="218"/>
      <c r="G29" s="15">
        <v>22</v>
      </c>
      <c r="H29" s="116">
        <f>SUM(H30:H35)</f>
        <v>0</v>
      </c>
      <c r="I29" s="116">
        <f>SUM(I30:I35)</f>
        <v>0</v>
      </c>
      <c r="J29" s="116">
        <f>SUM(J30:J35)</f>
        <v>0</v>
      </c>
      <c r="K29" s="116">
        <f>SUM(K30:K35)</f>
        <v>0</v>
      </c>
    </row>
    <row r="30" spans="1:11" x14ac:dyDescent="0.2">
      <c r="A30" s="247" t="s">
        <v>190</v>
      </c>
      <c r="B30" s="247"/>
      <c r="C30" s="247"/>
      <c r="D30" s="247"/>
      <c r="E30" s="247"/>
      <c r="F30" s="247"/>
      <c r="G30" s="14">
        <v>23</v>
      </c>
      <c r="H30" s="135">
        <v>0</v>
      </c>
      <c r="I30" s="135">
        <v>0</v>
      </c>
      <c r="J30" s="135">
        <v>0</v>
      </c>
      <c r="K30" s="135">
        <v>0</v>
      </c>
    </row>
    <row r="31" spans="1:11" x14ac:dyDescent="0.2">
      <c r="A31" s="247" t="s">
        <v>191</v>
      </c>
      <c r="B31" s="247"/>
      <c r="C31" s="247"/>
      <c r="D31" s="247"/>
      <c r="E31" s="247"/>
      <c r="F31" s="247"/>
      <c r="G31" s="14">
        <v>24</v>
      </c>
      <c r="H31" s="135">
        <v>0</v>
      </c>
      <c r="I31" s="135">
        <v>0</v>
      </c>
      <c r="J31" s="135">
        <v>0</v>
      </c>
      <c r="K31" s="135">
        <v>0</v>
      </c>
    </row>
    <row r="32" spans="1:11" x14ac:dyDescent="0.2">
      <c r="A32" s="247" t="s">
        <v>192</v>
      </c>
      <c r="B32" s="247"/>
      <c r="C32" s="247"/>
      <c r="D32" s="247"/>
      <c r="E32" s="247"/>
      <c r="F32" s="247"/>
      <c r="G32" s="14">
        <v>25</v>
      </c>
      <c r="H32" s="135">
        <v>0</v>
      </c>
      <c r="I32" s="135">
        <v>0</v>
      </c>
      <c r="J32" s="135">
        <v>0</v>
      </c>
      <c r="K32" s="135">
        <v>0</v>
      </c>
    </row>
    <row r="33" spans="1:11" x14ac:dyDescent="0.2">
      <c r="A33" s="247" t="s">
        <v>193</v>
      </c>
      <c r="B33" s="247"/>
      <c r="C33" s="247"/>
      <c r="D33" s="247"/>
      <c r="E33" s="247"/>
      <c r="F33" s="247"/>
      <c r="G33" s="14">
        <v>26</v>
      </c>
      <c r="H33" s="135">
        <v>0</v>
      </c>
      <c r="I33" s="135">
        <v>0</v>
      </c>
      <c r="J33" s="135">
        <v>0</v>
      </c>
      <c r="K33" s="135">
        <v>0</v>
      </c>
    </row>
    <row r="34" spans="1:11" x14ac:dyDescent="0.2">
      <c r="A34" s="247" t="s">
        <v>194</v>
      </c>
      <c r="B34" s="247"/>
      <c r="C34" s="247"/>
      <c r="D34" s="247"/>
      <c r="E34" s="247"/>
      <c r="F34" s="247"/>
      <c r="G34" s="14">
        <v>27</v>
      </c>
      <c r="H34" s="135">
        <v>0</v>
      </c>
      <c r="I34" s="135">
        <v>0</v>
      </c>
      <c r="J34" s="135">
        <v>0</v>
      </c>
      <c r="K34" s="135">
        <v>0</v>
      </c>
    </row>
    <row r="35" spans="1:11" x14ac:dyDescent="0.2">
      <c r="A35" s="247" t="s">
        <v>195</v>
      </c>
      <c r="B35" s="247"/>
      <c r="C35" s="247"/>
      <c r="D35" s="247"/>
      <c r="E35" s="247"/>
      <c r="F35" s="247"/>
      <c r="G35" s="14">
        <v>28</v>
      </c>
      <c r="H35" s="135">
        <v>0</v>
      </c>
      <c r="I35" s="135">
        <v>0</v>
      </c>
      <c r="J35" s="135">
        <v>0</v>
      </c>
      <c r="K35" s="135">
        <v>0</v>
      </c>
    </row>
    <row r="36" spans="1:11" x14ac:dyDescent="0.2">
      <c r="A36" s="214" t="s">
        <v>196</v>
      </c>
      <c r="B36" s="214"/>
      <c r="C36" s="214"/>
      <c r="D36" s="214"/>
      <c r="E36" s="214"/>
      <c r="F36" s="214"/>
      <c r="G36" s="14">
        <v>29</v>
      </c>
      <c r="H36" s="135">
        <v>26596288</v>
      </c>
      <c r="I36" s="135">
        <v>26596288</v>
      </c>
      <c r="J36" s="135">
        <v>22073407</v>
      </c>
      <c r="K36" s="135">
        <v>22073407</v>
      </c>
    </row>
    <row r="37" spans="1:11" x14ac:dyDescent="0.2">
      <c r="A37" s="245" t="s">
        <v>415</v>
      </c>
      <c r="B37" s="246"/>
      <c r="C37" s="246"/>
      <c r="D37" s="246"/>
      <c r="E37" s="246"/>
      <c r="F37" s="246"/>
      <c r="G37" s="15">
        <v>30</v>
      </c>
      <c r="H37" s="116">
        <f>SUM(H38:H47)</f>
        <v>1973721</v>
      </c>
      <c r="I37" s="116">
        <f>SUM(I38:I47)</f>
        <v>1973721</v>
      </c>
      <c r="J37" s="116">
        <f>SUM(J38:J47)</f>
        <v>3702887</v>
      </c>
      <c r="K37" s="116">
        <f>SUM(K38:K47)</f>
        <v>3702887</v>
      </c>
    </row>
    <row r="38" spans="1:11" ht="23.45" customHeight="1" x14ac:dyDescent="0.2">
      <c r="A38" s="214" t="s">
        <v>197</v>
      </c>
      <c r="B38" s="214"/>
      <c r="C38" s="214"/>
      <c r="D38" s="214"/>
      <c r="E38" s="214"/>
      <c r="F38" s="214"/>
      <c r="G38" s="14">
        <v>31</v>
      </c>
      <c r="H38" s="135">
        <v>0</v>
      </c>
      <c r="I38" s="135">
        <v>0</v>
      </c>
      <c r="J38" s="135">
        <v>0</v>
      </c>
      <c r="K38" s="135">
        <v>0</v>
      </c>
    </row>
    <row r="39" spans="1:11" ht="25.15" customHeight="1" x14ac:dyDescent="0.2">
      <c r="A39" s="214" t="s">
        <v>198</v>
      </c>
      <c r="B39" s="214"/>
      <c r="C39" s="214"/>
      <c r="D39" s="214"/>
      <c r="E39" s="214"/>
      <c r="F39" s="214"/>
      <c r="G39" s="14">
        <v>32</v>
      </c>
      <c r="H39" s="135">
        <v>0</v>
      </c>
      <c r="I39" s="135">
        <v>0</v>
      </c>
      <c r="J39" s="135">
        <v>0</v>
      </c>
      <c r="K39" s="135">
        <v>0</v>
      </c>
    </row>
    <row r="40" spans="1:11" ht="25.15" customHeight="1" x14ac:dyDescent="0.2">
      <c r="A40" s="214" t="s">
        <v>199</v>
      </c>
      <c r="B40" s="214"/>
      <c r="C40" s="214"/>
      <c r="D40" s="214"/>
      <c r="E40" s="214"/>
      <c r="F40" s="214"/>
      <c r="G40" s="14">
        <v>33</v>
      </c>
      <c r="H40" s="135">
        <v>0</v>
      </c>
      <c r="I40" s="135">
        <v>0</v>
      </c>
      <c r="J40" s="135">
        <v>0</v>
      </c>
      <c r="K40" s="135">
        <v>0</v>
      </c>
    </row>
    <row r="41" spans="1:11" ht="25.15" customHeight="1" x14ac:dyDescent="0.2">
      <c r="A41" s="214" t="s">
        <v>200</v>
      </c>
      <c r="B41" s="214"/>
      <c r="C41" s="214"/>
      <c r="D41" s="214"/>
      <c r="E41" s="214"/>
      <c r="F41" s="214"/>
      <c r="G41" s="14">
        <v>34</v>
      </c>
      <c r="H41" s="135">
        <v>0</v>
      </c>
      <c r="I41" s="135">
        <v>0</v>
      </c>
      <c r="J41" s="135">
        <v>0</v>
      </c>
      <c r="K41" s="135">
        <v>0</v>
      </c>
    </row>
    <row r="42" spans="1:11" ht="25.15" customHeight="1" x14ac:dyDescent="0.2">
      <c r="A42" s="214" t="s">
        <v>201</v>
      </c>
      <c r="B42" s="214"/>
      <c r="C42" s="214"/>
      <c r="D42" s="214"/>
      <c r="E42" s="214"/>
      <c r="F42" s="214"/>
      <c r="G42" s="14">
        <v>35</v>
      </c>
      <c r="H42" s="135">
        <v>0</v>
      </c>
      <c r="I42" s="135">
        <v>0</v>
      </c>
      <c r="J42" s="135">
        <v>0</v>
      </c>
      <c r="K42" s="135">
        <v>0</v>
      </c>
    </row>
    <row r="43" spans="1:11" x14ac:dyDescent="0.2">
      <c r="A43" s="214" t="s">
        <v>202</v>
      </c>
      <c r="B43" s="214"/>
      <c r="C43" s="214"/>
      <c r="D43" s="214"/>
      <c r="E43" s="214"/>
      <c r="F43" s="214"/>
      <c r="G43" s="14">
        <v>36</v>
      </c>
      <c r="H43" s="135">
        <v>0</v>
      </c>
      <c r="I43" s="135">
        <v>0</v>
      </c>
      <c r="J43" s="135">
        <v>0</v>
      </c>
      <c r="K43" s="135">
        <v>0</v>
      </c>
    </row>
    <row r="44" spans="1:11" x14ac:dyDescent="0.2">
      <c r="A44" s="214" t="s">
        <v>203</v>
      </c>
      <c r="B44" s="214"/>
      <c r="C44" s="214"/>
      <c r="D44" s="214"/>
      <c r="E44" s="214"/>
      <c r="F44" s="214"/>
      <c r="G44" s="14">
        <v>37</v>
      </c>
      <c r="H44" s="135">
        <v>110326</v>
      </c>
      <c r="I44" s="135">
        <v>110326</v>
      </c>
      <c r="J44" s="135">
        <v>76951</v>
      </c>
      <c r="K44" s="135">
        <v>76951</v>
      </c>
    </row>
    <row r="45" spans="1:11" x14ac:dyDescent="0.2">
      <c r="A45" s="214" t="s">
        <v>204</v>
      </c>
      <c r="B45" s="214"/>
      <c r="C45" s="214"/>
      <c r="D45" s="214"/>
      <c r="E45" s="214"/>
      <c r="F45" s="214"/>
      <c r="G45" s="14">
        <v>38</v>
      </c>
      <c r="H45" s="135">
        <v>1863395</v>
      </c>
      <c r="I45" s="135">
        <v>1863395</v>
      </c>
      <c r="J45" s="135">
        <v>3625936</v>
      </c>
      <c r="K45" s="135">
        <v>3625936</v>
      </c>
    </row>
    <row r="46" spans="1:11" x14ac:dyDescent="0.2">
      <c r="A46" s="214" t="s">
        <v>205</v>
      </c>
      <c r="B46" s="214"/>
      <c r="C46" s="214"/>
      <c r="D46" s="214"/>
      <c r="E46" s="214"/>
      <c r="F46" s="214"/>
      <c r="G46" s="14">
        <v>39</v>
      </c>
      <c r="H46" s="135">
        <v>0</v>
      </c>
      <c r="I46" s="135">
        <v>0</v>
      </c>
      <c r="J46" s="135">
        <v>0</v>
      </c>
      <c r="K46" s="135">
        <v>0</v>
      </c>
    </row>
    <row r="47" spans="1:11" x14ac:dyDescent="0.2">
      <c r="A47" s="214" t="s">
        <v>206</v>
      </c>
      <c r="B47" s="214"/>
      <c r="C47" s="214"/>
      <c r="D47" s="214"/>
      <c r="E47" s="214"/>
      <c r="F47" s="214"/>
      <c r="G47" s="14">
        <v>40</v>
      </c>
      <c r="H47" s="135">
        <v>0</v>
      </c>
      <c r="I47" s="135">
        <v>0</v>
      </c>
      <c r="J47" s="135">
        <v>0</v>
      </c>
      <c r="K47" s="135">
        <v>0</v>
      </c>
    </row>
    <row r="48" spans="1:11" x14ac:dyDescent="0.2">
      <c r="A48" s="245" t="s">
        <v>416</v>
      </c>
      <c r="B48" s="246"/>
      <c r="C48" s="246"/>
      <c r="D48" s="246"/>
      <c r="E48" s="246"/>
      <c r="F48" s="246"/>
      <c r="G48" s="15">
        <v>41</v>
      </c>
      <c r="H48" s="116">
        <f>SUM(H49:H55)</f>
        <v>8885449</v>
      </c>
      <c r="I48" s="116">
        <f>SUM(I49:I55)</f>
        <v>8885449</v>
      </c>
      <c r="J48" s="116">
        <f>SUM(J49:J55)</f>
        <v>2798975</v>
      </c>
      <c r="K48" s="116">
        <f>SUM(K49:K55)</f>
        <v>2798975</v>
      </c>
    </row>
    <row r="49" spans="1:11" ht="25.15" customHeight="1" x14ac:dyDescent="0.2">
      <c r="A49" s="214" t="s">
        <v>207</v>
      </c>
      <c r="B49" s="214"/>
      <c r="C49" s="214"/>
      <c r="D49" s="214"/>
      <c r="E49" s="214"/>
      <c r="F49" s="214"/>
      <c r="G49" s="14">
        <v>42</v>
      </c>
      <c r="H49" s="135">
        <v>0</v>
      </c>
      <c r="I49" s="135">
        <v>0</v>
      </c>
      <c r="J49" s="135">
        <v>0</v>
      </c>
      <c r="K49" s="135">
        <v>0</v>
      </c>
    </row>
    <row r="50" spans="1:11" ht="24" customHeight="1" x14ac:dyDescent="0.2">
      <c r="A50" s="241" t="s">
        <v>208</v>
      </c>
      <c r="B50" s="241"/>
      <c r="C50" s="241"/>
      <c r="D50" s="241"/>
      <c r="E50" s="241"/>
      <c r="F50" s="241"/>
      <c r="G50" s="14">
        <v>43</v>
      </c>
      <c r="H50" s="135">
        <v>0</v>
      </c>
      <c r="I50" s="135">
        <v>0</v>
      </c>
      <c r="J50" s="135">
        <v>0</v>
      </c>
      <c r="K50" s="135">
        <v>0</v>
      </c>
    </row>
    <row r="51" spans="1:11" x14ac:dyDescent="0.2">
      <c r="A51" s="241" t="s">
        <v>209</v>
      </c>
      <c r="B51" s="241"/>
      <c r="C51" s="241"/>
      <c r="D51" s="241"/>
      <c r="E51" s="241"/>
      <c r="F51" s="241"/>
      <c r="G51" s="14">
        <v>44</v>
      </c>
      <c r="H51" s="135">
        <v>2839630</v>
      </c>
      <c r="I51" s="135">
        <v>2839630</v>
      </c>
      <c r="J51" s="135">
        <v>1844085</v>
      </c>
      <c r="K51" s="135">
        <v>1844085</v>
      </c>
    </row>
    <row r="52" spans="1:11" x14ac:dyDescent="0.2">
      <c r="A52" s="241" t="s">
        <v>210</v>
      </c>
      <c r="B52" s="241"/>
      <c r="C52" s="241"/>
      <c r="D52" s="241"/>
      <c r="E52" s="241"/>
      <c r="F52" s="241"/>
      <c r="G52" s="14">
        <v>45</v>
      </c>
      <c r="H52" s="135">
        <v>6045819</v>
      </c>
      <c r="I52" s="135">
        <v>6045819</v>
      </c>
      <c r="J52" s="135">
        <v>868253</v>
      </c>
      <c r="K52" s="135">
        <v>868253</v>
      </c>
    </row>
    <row r="53" spans="1:11" x14ac:dyDescent="0.2">
      <c r="A53" s="241" t="s">
        <v>211</v>
      </c>
      <c r="B53" s="241"/>
      <c r="C53" s="241"/>
      <c r="D53" s="241"/>
      <c r="E53" s="241"/>
      <c r="F53" s="241"/>
      <c r="G53" s="14">
        <v>46</v>
      </c>
      <c r="H53" s="135">
        <v>0</v>
      </c>
      <c r="I53" s="135">
        <v>0</v>
      </c>
      <c r="J53" s="135">
        <v>0</v>
      </c>
      <c r="K53" s="135">
        <v>0</v>
      </c>
    </row>
    <row r="54" spans="1:11" x14ac:dyDescent="0.2">
      <c r="A54" s="241" t="s">
        <v>212</v>
      </c>
      <c r="B54" s="241"/>
      <c r="C54" s="241"/>
      <c r="D54" s="241"/>
      <c r="E54" s="241"/>
      <c r="F54" s="241"/>
      <c r="G54" s="14">
        <v>47</v>
      </c>
      <c r="H54" s="135">
        <v>0</v>
      </c>
      <c r="I54" s="135">
        <v>0</v>
      </c>
      <c r="J54" s="135">
        <v>0</v>
      </c>
      <c r="K54" s="135">
        <v>0</v>
      </c>
    </row>
    <row r="55" spans="1:11" x14ac:dyDescent="0.2">
      <c r="A55" s="241" t="s">
        <v>213</v>
      </c>
      <c r="B55" s="241"/>
      <c r="C55" s="241"/>
      <c r="D55" s="241"/>
      <c r="E55" s="241"/>
      <c r="F55" s="241"/>
      <c r="G55" s="14">
        <v>48</v>
      </c>
      <c r="H55" s="135">
        <v>0</v>
      </c>
      <c r="I55" s="135">
        <v>0</v>
      </c>
      <c r="J55" s="135">
        <v>86637</v>
      </c>
      <c r="K55" s="135">
        <v>86637</v>
      </c>
    </row>
    <row r="56" spans="1:11" ht="22.15" customHeight="1" x14ac:dyDescent="0.2">
      <c r="A56" s="250" t="s">
        <v>214</v>
      </c>
      <c r="B56" s="250"/>
      <c r="C56" s="250"/>
      <c r="D56" s="250"/>
      <c r="E56" s="250"/>
      <c r="F56" s="250"/>
      <c r="G56" s="14">
        <v>49</v>
      </c>
      <c r="H56" s="135">
        <v>0</v>
      </c>
      <c r="I56" s="135">
        <v>0</v>
      </c>
      <c r="J56" s="135">
        <v>0</v>
      </c>
      <c r="K56" s="135">
        <v>0</v>
      </c>
    </row>
    <row r="57" spans="1:11" x14ac:dyDescent="0.2">
      <c r="A57" s="250" t="s">
        <v>215</v>
      </c>
      <c r="B57" s="250"/>
      <c r="C57" s="250"/>
      <c r="D57" s="250"/>
      <c r="E57" s="250"/>
      <c r="F57" s="250"/>
      <c r="G57" s="14">
        <v>50</v>
      </c>
      <c r="H57" s="135">
        <v>0</v>
      </c>
      <c r="I57" s="135">
        <v>0</v>
      </c>
      <c r="J57" s="135">
        <v>0</v>
      </c>
      <c r="K57" s="135">
        <v>0</v>
      </c>
    </row>
    <row r="58" spans="1:11" ht="24.6" customHeight="1" x14ac:dyDescent="0.2">
      <c r="A58" s="250" t="s">
        <v>216</v>
      </c>
      <c r="B58" s="250"/>
      <c r="C58" s="250"/>
      <c r="D58" s="250"/>
      <c r="E58" s="250"/>
      <c r="F58" s="250"/>
      <c r="G58" s="14">
        <v>51</v>
      </c>
      <c r="H58" s="135">
        <v>0</v>
      </c>
      <c r="I58" s="135">
        <v>0</v>
      </c>
      <c r="J58" s="135">
        <v>0</v>
      </c>
      <c r="K58" s="135">
        <v>0</v>
      </c>
    </row>
    <row r="59" spans="1:11" x14ac:dyDescent="0.2">
      <c r="A59" s="250" t="s">
        <v>217</v>
      </c>
      <c r="B59" s="250"/>
      <c r="C59" s="250"/>
      <c r="D59" s="250"/>
      <c r="E59" s="250"/>
      <c r="F59" s="250"/>
      <c r="G59" s="14">
        <v>52</v>
      </c>
      <c r="H59" s="135">
        <v>0</v>
      </c>
      <c r="I59" s="135">
        <v>0</v>
      </c>
      <c r="J59" s="135">
        <v>0</v>
      </c>
      <c r="K59" s="135">
        <v>0</v>
      </c>
    </row>
    <row r="60" spans="1:11" x14ac:dyDescent="0.2">
      <c r="A60" s="245" t="s">
        <v>417</v>
      </c>
      <c r="B60" s="246"/>
      <c r="C60" s="246"/>
      <c r="D60" s="246"/>
      <c r="E60" s="246"/>
      <c r="F60" s="246"/>
      <c r="G60" s="15">
        <v>53</v>
      </c>
      <c r="H60" s="116">
        <f>H8+H37+H56+H57</f>
        <v>285527493</v>
      </c>
      <c r="I60" s="116">
        <f t="shared" ref="I60:K60" si="0">I8+I37+I56+I57</f>
        <v>285527493</v>
      </c>
      <c r="J60" s="116">
        <f t="shared" si="0"/>
        <v>182579466</v>
      </c>
      <c r="K60" s="116">
        <f t="shared" si="0"/>
        <v>182579466</v>
      </c>
    </row>
    <row r="61" spans="1:11" x14ac:dyDescent="0.2">
      <c r="A61" s="245" t="s">
        <v>418</v>
      </c>
      <c r="B61" s="246"/>
      <c r="C61" s="246"/>
      <c r="D61" s="246"/>
      <c r="E61" s="246"/>
      <c r="F61" s="246"/>
      <c r="G61" s="15">
        <v>54</v>
      </c>
      <c r="H61" s="116">
        <f>H14+H48+H58+H59</f>
        <v>285739939</v>
      </c>
      <c r="I61" s="116">
        <f t="shared" ref="I61:K61" si="1">I14+I48+I58+I59</f>
        <v>285739939</v>
      </c>
      <c r="J61" s="116">
        <f t="shared" si="1"/>
        <v>208653873</v>
      </c>
      <c r="K61" s="116">
        <f t="shared" si="1"/>
        <v>208653873</v>
      </c>
    </row>
    <row r="62" spans="1:11" x14ac:dyDescent="0.2">
      <c r="A62" s="245" t="s">
        <v>419</v>
      </c>
      <c r="B62" s="246"/>
      <c r="C62" s="246"/>
      <c r="D62" s="246"/>
      <c r="E62" s="246"/>
      <c r="F62" s="246"/>
      <c r="G62" s="15">
        <v>55</v>
      </c>
      <c r="H62" s="116">
        <f>H60-H61</f>
        <v>-212446</v>
      </c>
      <c r="I62" s="116">
        <f t="shared" ref="I62:K62" si="2">I60-I61</f>
        <v>-212446</v>
      </c>
      <c r="J62" s="116">
        <f t="shared" si="2"/>
        <v>-26074407</v>
      </c>
      <c r="K62" s="116">
        <f t="shared" si="2"/>
        <v>-26074407</v>
      </c>
    </row>
    <row r="63" spans="1:11" x14ac:dyDescent="0.2">
      <c r="A63" s="244" t="s">
        <v>421</v>
      </c>
      <c r="B63" s="244"/>
      <c r="C63" s="244"/>
      <c r="D63" s="244"/>
      <c r="E63" s="244"/>
      <c r="F63" s="244"/>
      <c r="G63" s="15">
        <v>56</v>
      </c>
      <c r="H63" s="116">
        <f>+IF((H60-H61)&gt;0,(H60-H61),0)</f>
        <v>0</v>
      </c>
      <c r="I63" s="116">
        <f t="shared" ref="I63:K63" si="3">+IF((I60-I61)&gt;0,(I60-I61),0)</f>
        <v>0</v>
      </c>
      <c r="J63" s="116">
        <f t="shared" si="3"/>
        <v>0</v>
      </c>
      <c r="K63" s="116">
        <f t="shared" si="3"/>
        <v>0</v>
      </c>
    </row>
    <row r="64" spans="1:11" x14ac:dyDescent="0.2">
      <c r="A64" s="244" t="s">
        <v>420</v>
      </c>
      <c r="B64" s="244"/>
      <c r="C64" s="244"/>
      <c r="D64" s="244"/>
      <c r="E64" s="244"/>
      <c r="F64" s="244"/>
      <c r="G64" s="15">
        <v>57</v>
      </c>
      <c r="H64" s="116">
        <f>+IF((H60-H61)&lt;0,(H60-H61),0)</f>
        <v>-212446</v>
      </c>
      <c r="I64" s="116">
        <f t="shared" ref="I64:K64" si="4">+IF((I60-I61)&lt;0,(I60-I61),0)</f>
        <v>-212446</v>
      </c>
      <c r="J64" s="116">
        <f t="shared" si="4"/>
        <v>-26074407</v>
      </c>
      <c r="K64" s="116">
        <f t="shared" si="4"/>
        <v>-26074407</v>
      </c>
    </row>
    <row r="65" spans="1:11" x14ac:dyDescent="0.2">
      <c r="A65" s="250" t="s">
        <v>218</v>
      </c>
      <c r="B65" s="250"/>
      <c r="C65" s="250"/>
      <c r="D65" s="250"/>
      <c r="E65" s="250"/>
      <c r="F65" s="250"/>
      <c r="G65" s="14">
        <v>58</v>
      </c>
      <c r="H65" s="135">
        <v>39254</v>
      </c>
      <c r="I65" s="135">
        <v>39254</v>
      </c>
      <c r="J65" s="135">
        <v>53288</v>
      </c>
      <c r="K65" s="135">
        <v>53288</v>
      </c>
    </row>
    <row r="66" spans="1:11" x14ac:dyDescent="0.2">
      <c r="A66" s="245" t="s">
        <v>422</v>
      </c>
      <c r="B66" s="246"/>
      <c r="C66" s="246"/>
      <c r="D66" s="246"/>
      <c r="E66" s="246"/>
      <c r="F66" s="246"/>
      <c r="G66" s="15">
        <v>59</v>
      </c>
      <c r="H66" s="116">
        <f>H62-H65</f>
        <v>-251700</v>
      </c>
      <c r="I66" s="116">
        <f t="shared" ref="I66:K66" si="5">I62-I65</f>
        <v>-251700</v>
      </c>
      <c r="J66" s="116">
        <f t="shared" si="5"/>
        <v>-26127695</v>
      </c>
      <c r="K66" s="116">
        <f t="shared" si="5"/>
        <v>-26127695</v>
      </c>
    </row>
    <row r="67" spans="1:11" x14ac:dyDescent="0.2">
      <c r="A67" s="244" t="s">
        <v>423</v>
      </c>
      <c r="B67" s="244"/>
      <c r="C67" s="244"/>
      <c r="D67" s="244"/>
      <c r="E67" s="244"/>
      <c r="F67" s="244"/>
      <c r="G67" s="15">
        <v>60</v>
      </c>
      <c r="H67" s="116">
        <f>+IF((H62-H65)&gt;0,(H62-H65),0)</f>
        <v>0</v>
      </c>
      <c r="I67" s="116">
        <f t="shared" ref="I67:K67" si="6">+IF((I62-I65)&gt;0,(I62-I65),0)</f>
        <v>0</v>
      </c>
      <c r="J67" s="116">
        <f t="shared" si="6"/>
        <v>0</v>
      </c>
      <c r="K67" s="116">
        <f t="shared" si="6"/>
        <v>0</v>
      </c>
    </row>
    <row r="68" spans="1:11" x14ac:dyDescent="0.2">
      <c r="A68" s="244" t="s">
        <v>424</v>
      </c>
      <c r="B68" s="244"/>
      <c r="C68" s="244"/>
      <c r="D68" s="244"/>
      <c r="E68" s="244"/>
      <c r="F68" s="244"/>
      <c r="G68" s="15">
        <v>61</v>
      </c>
      <c r="H68" s="116">
        <f>+IF((H62-H65)&lt;0,(H62-H65),0)</f>
        <v>-251700</v>
      </c>
      <c r="I68" s="116">
        <f t="shared" ref="I68:K68" si="7">+IF((I62-I65)&lt;0,(I62-I65),0)</f>
        <v>-251700</v>
      </c>
      <c r="J68" s="116">
        <f t="shared" si="7"/>
        <v>-26127695</v>
      </c>
      <c r="K68" s="116">
        <f t="shared" si="7"/>
        <v>-26127695</v>
      </c>
    </row>
    <row r="69" spans="1:11" x14ac:dyDescent="0.2">
      <c r="A69" s="219" t="s">
        <v>219</v>
      </c>
      <c r="B69" s="219"/>
      <c r="C69" s="219"/>
      <c r="D69" s="219"/>
      <c r="E69" s="219"/>
      <c r="F69" s="219"/>
      <c r="G69" s="242"/>
      <c r="H69" s="242"/>
      <c r="I69" s="242"/>
      <c r="J69" s="243"/>
      <c r="K69" s="243"/>
    </row>
    <row r="70" spans="1:11" ht="22.15" customHeight="1" x14ac:dyDescent="0.2">
      <c r="A70" s="245" t="s">
        <v>425</v>
      </c>
      <c r="B70" s="246"/>
      <c r="C70" s="246"/>
      <c r="D70" s="246"/>
      <c r="E70" s="246"/>
      <c r="F70" s="246"/>
      <c r="G70" s="15">
        <v>62</v>
      </c>
      <c r="H70" s="116">
        <f>H71-H72</f>
        <v>-8741</v>
      </c>
      <c r="I70" s="116">
        <f>I71-I72</f>
        <v>-8741</v>
      </c>
      <c r="J70" s="116">
        <f>J71-J72</f>
        <v>162098</v>
      </c>
      <c r="K70" s="116">
        <f>K71-K72</f>
        <v>162098</v>
      </c>
    </row>
    <row r="71" spans="1:11" x14ac:dyDescent="0.2">
      <c r="A71" s="241" t="s">
        <v>220</v>
      </c>
      <c r="B71" s="241"/>
      <c r="C71" s="241"/>
      <c r="D71" s="241"/>
      <c r="E71" s="241"/>
      <c r="F71" s="241"/>
      <c r="G71" s="14">
        <v>63</v>
      </c>
      <c r="H71" s="135">
        <v>0</v>
      </c>
      <c r="I71" s="135">
        <v>0</v>
      </c>
      <c r="J71" s="31">
        <v>162098</v>
      </c>
      <c r="K71" s="31">
        <v>162098</v>
      </c>
    </row>
    <row r="72" spans="1:11" x14ac:dyDescent="0.2">
      <c r="A72" s="241" t="s">
        <v>221</v>
      </c>
      <c r="B72" s="241"/>
      <c r="C72" s="241"/>
      <c r="D72" s="241"/>
      <c r="E72" s="241"/>
      <c r="F72" s="241"/>
      <c r="G72" s="14">
        <v>64</v>
      </c>
      <c r="H72" s="135">
        <v>8741</v>
      </c>
      <c r="I72" s="135">
        <v>8741</v>
      </c>
      <c r="J72" s="31">
        <v>0</v>
      </c>
      <c r="K72" s="31"/>
    </row>
    <row r="73" spans="1:11" x14ac:dyDescent="0.2">
      <c r="A73" s="250" t="s">
        <v>222</v>
      </c>
      <c r="B73" s="250"/>
      <c r="C73" s="250"/>
      <c r="D73" s="250"/>
      <c r="E73" s="250"/>
      <c r="F73" s="250"/>
      <c r="G73" s="14">
        <v>65</v>
      </c>
      <c r="H73" s="135">
        <v>0</v>
      </c>
      <c r="I73" s="135">
        <v>0</v>
      </c>
      <c r="J73" s="31">
        <v>0</v>
      </c>
      <c r="K73" s="31">
        <v>0</v>
      </c>
    </row>
    <row r="74" spans="1:11" x14ac:dyDescent="0.2">
      <c r="A74" s="244" t="s">
        <v>426</v>
      </c>
      <c r="B74" s="244"/>
      <c r="C74" s="244"/>
      <c r="D74" s="244"/>
      <c r="E74" s="244"/>
      <c r="F74" s="244"/>
      <c r="G74" s="15">
        <v>66</v>
      </c>
      <c r="H74" s="117">
        <v>0</v>
      </c>
      <c r="I74" s="117">
        <v>0</v>
      </c>
      <c r="J74" s="117">
        <v>162098</v>
      </c>
      <c r="K74" s="117">
        <v>162098</v>
      </c>
    </row>
    <row r="75" spans="1:11" x14ac:dyDescent="0.2">
      <c r="A75" s="244" t="s">
        <v>427</v>
      </c>
      <c r="B75" s="244"/>
      <c r="C75" s="244"/>
      <c r="D75" s="244"/>
      <c r="E75" s="244"/>
      <c r="F75" s="244"/>
      <c r="G75" s="15">
        <v>67</v>
      </c>
      <c r="H75" s="117">
        <v>-8741</v>
      </c>
      <c r="I75" s="117">
        <v>-8741</v>
      </c>
      <c r="J75" s="117">
        <v>0</v>
      </c>
      <c r="K75" s="117">
        <v>0</v>
      </c>
    </row>
    <row r="76" spans="1:11" x14ac:dyDescent="0.2">
      <c r="A76" s="219" t="s">
        <v>223</v>
      </c>
      <c r="B76" s="219"/>
      <c r="C76" s="219"/>
      <c r="D76" s="219"/>
      <c r="E76" s="219"/>
      <c r="F76" s="219"/>
      <c r="G76" s="242"/>
      <c r="H76" s="242"/>
      <c r="I76" s="242"/>
      <c r="J76" s="243"/>
      <c r="K76" s="243"/>
    </row>
    <row r="77" spans="1:11" x14ac:dyDescent="0.2">
      <c r="A77" s="245" t="s">
        <v>428</v>
      </c>
      <c r="B77" s="246"/>
      <c r="C77" s="246"/>
      <c r="D77" s="246"/>
      <c r="E77" s="246"/>
      <c r="F77" s="246"/>
      <c r="G77" s="15">
        <v>68</v>
      </c>
      <c r="H77" s="117">
        <v>-221187</v>
      </c>
      <c r="I77" s="117">
        <v>-221187</v>
      </c>
      <c r="J77" s="117">
        <v>-25912309</v>
      </c>
      <c r="K77" s="117">
        <v>-25912309</v>
      </c>
    </row>
    <row r="78" spans="1:11" x14ac:dyDescent="0.2">
      <c r="A78" s="241" t="s">
        <v>429</v>
      </c>
      <c r="B78" s="241"/>
      <c r="C78" s="241"/>
      <c r="D78" s="241"/>
      <c r="E78" s="241"/>
      <c r="F78" s="241"/>
      <c r="G78" s="111">
        <v>69</v>
      </c>
      <c r="H78" s="35">
        <v>0</v>
      </c>
      <c r="I78" s="35">
        <v>0</v>
      </c>
      <c r="J78" s="35">
        <v>0</v>
      </c>
      <c r="K78" s="35">
        <v>0</v>
      </c>
    </row>
    <row r="79" spans="1:11" x14ac:dyDescent="0.2">
      <c r="A79" s="241" t="s">
        <v>430</v>
      </c>
      <c r="B79" s="241"/>
      <c r="C79" s="241"/>
      <c r="D79" s="241"/>
      <c r="E79" s="241"/>
      <c r="F79" s="241"/>
      <c r="G79" s="111">
        <v>70</v>
      </c>
      <c r="H79" s="35">
        <v>221187</v>
      </c>
      <c r="I79" s="35">
        <v>221187</v>
      </c>
      <c r="J79" s="35">
        <v>25912309</v>
      </c>
      <c r="K79" s="35">
        <v>25912309</v>
      </c>
    </row>
    <row r="80" spans="1:11" x14ac:dyDescent="0.2">
      <c r="A80" s="245" t="s">
        <v>431</v>
      </c>
      <c r="B80" s="246"/>
      <c r="C80" s="246"/>
      <c r="D80" s="246"/>
      <c r="E80" s="246"/>
      <c r="F80" s="246"/>
      <c r="G80" s="15">
        <v>71</v>
      </c>
      <c r="H80" s="117">
        <v>39254</v>
      </c>
      <c r="I80" s="117">
        <v>39254</v>
      </c>
      <c r="J80" s="117">
        <v>53288</v>
      </c>
      <c r="K80" s="117">
        <v>53288</v>
      </c>
    </row>
    <row r="81" spans="1:11" x14ac:dyDescent="0.2">
      <c r="A81" s="245" t="s">
        <v>432</v>
      </c>
      <c r="B81" s="246"/>
      <c r="C81" s="246"/>
      <c r="D81" s="246"/>
      <c r="E81" s="246"/>
      <c r="F81" s="246"/>
      <c r="G81" s="15">
        <v>72</v>
      </c>
      <c r="H81" s="117">
        <v>-260441</v>
      </c>
      <c r="I81" s="117">
        <v>-260441</v>
      </c>
      <c r="J81" s="117">
        <v>-25965597</v>
      </c>
      <c r="K81" s="117">
        <v>-25965597</v>
      </c>
    </row>
    <row r="82" spans="1:11" x14ac:dyDescent="0.2">
      <c r="A82" s="244" t="s">
        <v>433</v>
      </c>
      <c r="B82" s="244"/>
      <c r="C82" s="244"/>
      <c r="D82" s="244"/>
      <c r="E82" s="244"/>
      <c r="F82" s="244"/>
      <c r="G82" s="15">
        <v>73</v>
      </c>
      <c r="H82" s="117">
        <v>0</v>
      </c>
      <c r="I82" s="117">
        <v>0</v>
      </c>
      <c r="J82" s="117">
        <v>0</v>
      </c>
      <c r="K82" s="117">
        <v>0</v>
      </c>
    </row>
    <row r="83" spans="1:11" x14ac:dyDescent="0.2">
      <c r="A83" s="244" t="s">
        <v>434</v>
      </c>
      <c r="B83" s="244"/>
      <c r="C83" s="244"/>
      <c r="D83" s="244"/>
      <c r="E83" s="244"/>
      <c r="F83" s="244"/>
      <c r="G83" s="15">
        <v>74</v>
      </c>
      <c r="H83" s="117">
        <v>260441</v>
      </c>
      <c r="I83" s="117">
        <v>260441</v>
      </c>
      <c r="J83" s="117">
        <v>25965597</v>
      </c>
      <c r="K83" s="117">
        <v>25965597</v>
      </c>
    </row>
    <row r="84" spans="1:11" x14ac:dyDescent="0.2">
      <c r="A84" s="219" t="s">
        <v>224</v>
      </c>
      <c r="B84" s="219"/>
      <c r="C84" s="219"/>
      <c r="D84" s="219"/>
      <c r="E84" s="219"/>
      <c r="F84" s="219"/>
      <c r="G84" s="242"/>
      <c r="H84" s="242"/>
      <c r="I84" s="242"/>
      <c r="J84" s="243"/>
      <c r="K84" s="243"/>
    </row>
    <row r="85" spans="1:11" x14ac:dyDescent="0.2">
      <c r="A85" s="235" t="s">
        <v>435</v>
      </c>
      <c r="B85" s="236"/>
      <c r="C85" s="236"/>
      <c r="D85" s="236"/>
      <c r="E85" s="236"/>
      <c r="F85" s="236"/>
      <c r="G85" s="15">
        <v>75</v>
      </c>
      <c r="H85" s="118">
        <f>H86+H87</f>
        <v>-260441</v>
      </c>
      <c r="I85" s="118">
        <f>I86+I87</f>
        <v>-260441</v>
      </c>
      <c r="J85" s="118">
        <f>J86+J87</f>
        <v>-25965597</v>
      </c>
      <c r="K85" s="118">
        <f>K86+K87</f>
        <v>-25965597</v>
      </c>
    </row>
    <row r="86" spans="1:11" x14ac:dyDescent="0.2">
      <c r="A86" s="237" t="s">
        <v>225</v>
      </c>
      <c r="B86" s="237"/>
      <c r="C86" s="237"/>
      <c r="D86" s="237"/>
      <c r="E86" s="237"/>
      <c r="F86" s="237"/>
      <c r="G86" s="14">
        <v>76</v>
      </c>
      <c r="H86" s="133">
        <v>-260441</v>
      </c>
      <c r="I86" s="133">
        <v>-260441</v>
      </c>
      <c r="J86" s="36">
        <v>-25965597</v>
      </c>
      <c r="K86" s="36">
        <v>-25965597</v>
      </c>
    </row>
    <row r="87" spans="1:11" x14ac:dyDescent="0.2">
      <c r="A87" s="237" t="s">
        <v>226</v>
      </c>
      <c r="B87" s="237"/>
      <c r="C87" s="237"/>
      <c r="D87" s="237"/>
      <c r="E87" s="237"/>
      <c r="F87" s="237"/>
      <c r="G87" s="14">
        <v>77</v>
      </c>
      <c r="H87" s="132">
        <v>0</v>
      </c>
      <c r="I87" s="132">
        <v>0</v>
      </c>
      <c r="J87" s="36">
        <v>0</v>
      </c>
      <c r="K87" s="36">
        <v>0</v>
      </c>
    </row>
    <row r="88" spans="1:11" x14ac:dyDescent="0.2">
      <c r="A88" s="248" t="s">
        <v>227</v>
      </c>
      <c r="B88" s="248"/>
      <c r="C88" s="248"/>
      <c r="D88" s="248"/>
      <c r="E88" s="248"/>
      <c r="F88" s="248"/>
      <c r="G88" s="249"/>
      <c r="H88" s="249"/>
      <c r="I88" s="249"/>
      <c r="J88" s="243"/>
      <c r="K88" s="243"/>
    </row>
    <row r="89" spans="1:11" x14ac:dyDescent="0.2">
      <c r="A89" s="215" t="s">
        <v>228</v>
      </c>
      <c r="B89" s="215"/>
      <c r="C89" s="215"/>
      <c r="D89" s="215"/>
      <c r="E89" s="215"/>
      <c r="F89" s="215"/>
      <c r="G89" s="14">
        <v>78</v>
      </c>
      <c r="H89" s="134">
        <v>-260441</v>
      </c>
      <c r="I89" s="134">
        <v>-260441</v>
      </c>
      <c r="J89" s="36">
        <v>-25965597</v>
      </c>
      <c r="K89" s="36">
        <v>-25965597</v>
      </c>
    </row>
    <row r="90" spans="1:11" ht="24" customHeight="1" x14ac:dyDescent="0.2">
      <c r="A90" s="216" t="s">
        <v>436</v>
      </c>
      <c r="B90" s="216"/>
      <c r="C90" s="216"/>
      <c r="D90" s="216"/>
      <c r="E90" s="216"/>
      <c r="F90" s="216"/>
      <c r="G90" s="15">
        <v>79</v>
      </c>
      <c r="H90" s="118">
        <f>H91+H98</f>
        <v>3280942</v>
      </c>
      <c r="I90" s="118">
        <f t="shared" ref="I90:K90" si="8">I91+I98</f>
        <v>3280942</v>
      </c>
      <c r="J90" s="118">
        <f t="shared" si="8"/>
        <v>285123</v>
      </c>
      <c r="K90" s="118">
        <f t="shared" si="8"/>
        <v>285123</v>
      </c>
    </row>
    <row r="91" spans="1:11" ht="24" customHeight="1" x14ac:dyDescent="0.2">
      <c r="A91" s="216" t="s">
        <v>437</v>
      </c>
      <c r="B91" s="216"/>
      <c r="C91" s="216"/>
      <c r="D91" s="216"/>
      <c r="E91" s="216"/>
      <c r="F91" s="216"/>
      <c r="G91" s="15">
        <v>80</v>
      </c>
      <c r="H91" s="118">
        <f>SUM(H92:H96)</f>
        <v>0</v>
      </c>
      <c r="I91" s="118">
        <f>SUM(I92:I96)</f>
        <v>0</v>
      </c>
      <c r="J91" s="118">
        <f>SUM(J92:J96)</f>
        <v>0</v>
      </c>
      <c r="K91" s="118">
        <f>SUM(K92:K96)</f>
        <v>0</v>
      </c>
    </row>
    <row r="92" spans="1:11" ht="24.75" customHeight="1" x14ac:dyDescent="0.2">
      <c r="A92" s="238" t="s">
        <v>438</v>
      </c>
      <c r="B92" s="239"/>
      <c r="C92" s="239"/>
      <c r="D92" s="239"/>
      <c r="E92" s="239"/>
      <c r="F92" s="240"/>
      <c r="G92" s="14">
        <v>81</v>
      </c>
      <c r="H92" s="134">
        <v>0</v>
      </c>
      <c r="I92" s="134">
        <v>0</v>
      </c>
      <c r="J92" s="36">
        <v>0</v>
      </c>
      <c r="K92" s="36">
        <v>0</v>
      </c>
    </row>
    <row r="93" spans="1:11" ht="22.15" customHeight="1" x14ac:dyDescent="0.2">
      <c r="A93" s="241" t="s">
        <v>439</v>
      </c>
      <c r="B93" s="241"/>
      <c r="C93" s="241"/>
      <c r="D93" s="241"/>
      <c r="E93" s="241"/>
      <c r="F93" s="241"/>
      <c r="G93" s="14">
        <v>82</v>
      </c>
      <c r="H93" s="134">
        <v>0</v>
      </c>
      <c r="I93" s="134">
        <v>0</v>
      </c>
      <c r="J93" s="36">
        <v>0</v>
      </c>
      <c r="K93" s="36">
        <v>0</v>
      </c>
    </row>
    <row r="94" spans="1:11" ht="22.15" customHeight="1" x14ac:dyDescent="0.2">
      <c r="A94" s="241" t="s">
        <v>440</v>
      </c>
      <c r="B94" s="241"/>
      <c r="C94" s="241"/>
      <c r="D94" s="241"/>
      <c r="E94" s="241"/>
      <c r="F94" s="241"/>
      <c r="G94" s="14">
        <v>83</v>
      </c>
      <c r="H94" s="134">
        <v>0</v>
      </c>
      <c r="I94" s="134">
        <v>0</v>
      </c>
      <c r="J94" s="36">
        <v>0</v>
      </c>
      <c r="K94" s="36">
        <v>0</v>
      </c>
    </row>
    <row r="95" spans="1:11" ht="22.15" customHeight="1" x14ac:dyDescent="0.2">
      <c r="A95" s="241" t="s">
        <v>441</v>
      </c>
      <c r="B95" s="241"/>
      <c r="C95" s="241"/>
      <c r="D95" s="241"/>
      <c r="E95" s="241"/>
      <c r="F95" s="241"/>
      <c r="G95" s="14">
        <v>84</v>
      </c>
      <c r="H95" s="134">
        <v>0</v>
      </c>
      <c r="I95" s="134">
        <v>0</v>
      </c>
      <c r="J95" s="36">
        <v>0</v>
      </c>
      <c r="K95" s="36">
        <v>0</v>
      </c>
    </row>
    <row r="96" spans="1:11" ht="22.15" customHeight="1" x14ac:dyDescent="0.2">
      <c r="A96" s="241" t="s">
        <v>442</v>
      </c>
      <c r="B96" s="241"/>
      <c r="C96" s="241"/>
      <c r="D96" s="241"/>
      <c r="E96" s="241"/>
      <c r="F96" s="241"/>
      <c r="G96" s="14">
        <v>85</v>
      </c>
      <c r="H96" s="134">
        <v>0</v>
      </c>
      <c r="I96" s="134">
        <v>0</v>
      </c>
      <c r="J96" s="36">
        <v>0</v>
      </c>
      <c r="K96" s="36">
        <v>0</v>
      </c>
    </row>
    <row r="97" spans="1:11" ht="22.15" customHeight="1" x14ac:dyDescent="0.2">
      <c r="A97" s="241" t="s">
        <v>443</v>
      </c>
      <c r="B97" s="241"/>
      <c r="C97" s="241"/>
      <c r="D97" s="241"/>
      <c r="E97" s="241"/>
      <c r="F97" s="241"/>
      <c r="G97" s="14">
        <v>86</v>
      </c>
      <c r="H97" s="134">
        <v>0</v>
      </c>
      <c r="I97" s="134">
        <v>0</v>
      </c>
      <c r="J97" s="36">
        <v>0</v>
      </c>
      <c r="K97" s="36">
        <v>0</v>
      </c>
    </row>
    <row r="98" spans="1:11" ht="22.15" customHeight="1" x14ac:dyDescent="0.2">
      <c r="A98" s="244" t="s">
        <v>444</v>
      </c>
      <c r="B98" s="244"/>
      <c r="C98" s="244"/>
      <c r="D98" s="244"/>
      <c r="E98" s="244"/>
      <c r="F98" s="244"/>
      <c r="G98" s="15">
        <v>87</v>
      </c>
      <c r="H98" s="119">
        <f>SUM(H99:H106)</f>
        <v>3280942</v>
      </c>
      <c r="I98" s="119">
        <f>SUM(I99:I106)</f>
        <v>3280942</v>
      </c>
      <c r="J98" s="119">
        <f t="shared" ref="J98:K98" si="9">SUM(J99:J106)</f>
        <v>285123</v>
      </c>
      <c r="K98" s="119">
        <f t="shared" si="9"/>
        <v>285123</v>
      </c>
    </row>
    <row r="99" spans="1:11" ht="14.25" customHeight="1" x14ac:dyDescent="0.2">
      <c r="A99" s="241" t="s">
        <v>445</v>
      </c>
      <c r="B99" s="241"/>
      <c r="C99" s="241"/>
      <c r="D99" s="241"/>
      <c r="E99" s="241"/>
      <c r="F99" s="241"/>
      <c r="G99" s="14">
        <v>88</v>
      </c>
      <c r="H99" s="133">
        <v>3280942</v>
      </c>
      <c r="I99" s="133">
        <v>3280942</v>
      </c>
      <c r="J99" s="36">
        <v>285123</v>
      </c>
      <c r="K99" s="36">
        <v>285123</v>
      </c>
    </row>
    <row r="100" spans="1:11" ht="24" customHeight="1" x14ac:dyDescent="0.2">
      <c r="A100" s="241" t="s">
        <v>446</v>
      </c>
      <c r="B100" s="241"/>
      <c r="C100" s="241"/>
      <c r="D100" s="241"/>
      <c r="E100" s="241"/>
      <c r="F100" s="241"/>
      <c r="G100" s="14">
        <v>89</v>
      </c>
      <c r="H100" s="134">
        <v>0</v>
      </c>
      <c r="I100" s="134">
        <v>0</v>
      </c>
      <c r="J100" s="36">
        <v>0</v>
      </c>
      <c r="K100" s="36">
        <v>0</v>
      </c>
    </row>
    <row r="101" spans="1:11" x14ac:dyDescent="0.2">
      <c r="A101" s="241" t="s">
        <v>447</v>
      </c>
      <c r="B101" s="241"/>
      <c r="C101" s="241"/>
      <c r="D101" s="241"/>
      <c r="E101" s="241"/>
      <c r="F101" s="241"/>
      <c r="G101" s="14">
        <v>90</v>
      </c>
      <c r="H101" s="134">
        <v>0</v>
      </c>
      <c r="I101" s="134">
        <v>0</v>
      </c>
      <c r="J101" s="36">
        <v>0</v>
      </c>
      <c r="K101" s="36">
        <v>0</v>
      </c>
    </row>
    <row r="102" spans="1:11" ht="27.75" customHeight="1" x14ac:dyDescent="0.2">
      <c r="A102" s="214" t="s">
        <v>448</v>
      </c>
      <c r="B102" s="214"/>
      <c r="C102" s="214"/>
      <c r="D102" s="214"/>
      <c r="E102" s="214"/>
      <c r="F102" s="214"/>
      <c r="G102" s="14">
        <v>91</v>
      </c>
      <c r="H102" s="134">
        <v>0</v>
      </c>
      <c r="I102" s="134">
        <v>0</v>
      </c>
      <c r="J102" s="36">
        <v>0</v>
      </c>
      <c r="K102" s="36">
        <v>0</v>
      </c>
    </row>
    <row r="103" spans="1:11" ht="27.75" customHeight="1" x14ac:dyDescent="0.2">
      <c r="A103" s="214" t="s">
        <v>449</v>
      </c>
      <c r="B103" s="214"/>
      <c r="C103" s="214"/>
      <c r="D103" s="214"/>
      <c r="E103" s="214"/>
      <c r="F103" s="214"/>
      <c r="G103" s="14">
        <v>92</v>
      </c>
      <c r="H103" s="134">
        <v>0</v>
      </c>
      <c r="I103" s="134">
        <v>0</v>
      </c>
      <c r="J103" s="36">
        <v>0</v>
      </c>
      <c r="K103" s="36">
        <v>0</v>
      </c>
    </row>
    <row r="104" spans="1:11" ht="14.25" customHeight="1" x14ac:dyDescent="0.2">
      <c r="A104" s="214" t="s">
        <v>450</v>
      </c>
      <c r="B104" s="214"/>
      <c r="C104" s="214"/>
      <c r="D104" s="214"/>
      <c r="E104" s="214"/>
      <c r="F104" s="214"/>
      <c r="G104" s="14">
        <v>93</v>
      </c>
      <c r="H104" s="134">
        <v>0</v>
      </c>
      <c r="I104" s="134">
        <v>0</v>
      </c>
      <c r="J104" s="36">
        <v>0</v>
      </c>
      <c r="K104" s="36">
        <v>0</v>
      </c>
    </row>
    <row r="105" spans="1:11" ht="15.75" customHeight="1" x14ac:dyDescent="0.2">
      <c r="A105" s="214" t="s">
        <v>451</v>
      </c>
      <c r="B105" s="214"/>
      <c r="C105" s="214"/>
      <c r="D105" s="214"/>
      <c r="E105" s="214"/>
      <c r="F105" s="214"/>
      <c r="G105" s="14">
        <v>94</v>
      </c>
      <c r="H105" s="134">
        <v>0</v>
      </c>
      <c r="I105" s="134">
        <v>0</v>
      </c>
      <c r="J105" s="36">
        <v>0</v>
      </c>
      <c r="K105" s="36">
        <v>0</v>
      </c>
    </row>
    <row r="106" spans="1:11" ht="17.25" customHeight="1" x14ac:dyDescent="0.2">
      <c r="A106" s="214" t="s">
        <v>452</v>
      </c>
      <c r="B106" s="214"/>
      <c r="C106" s="214"/>
      <c r="D106" s="214"/>
      <c r="E106" s="214"/>
      <c r="F106" s="214"/>
      <c r="G106" s="14">
        <v>95</v>
      </c>
      <c r="H106" s="134">
        <v>0</v>
      </c>
      <c r="I106" s="134">
        <v>0</v>
      </c>
      <c r="J106" s="36">
        <v>0</v>
      </c>
      <c r="K106" s="36">
        <v>0</v>
      </c>
    </row>
    <row r="107" spans="1:11" ht="27.75" customHeight="1" x14ac:dyDescent="0.2">
      <c r="A107" s="214" t="s">
        <v>453</v>
      </c>
      <c r="B107" s="214"/>
      <c r="C107" s="214"/>
      <c r="D107" s="214"/>
      <c r="E107" s="214"/>
      <c r="F107" s="214"/>
      <c r="G107" s="14">
        <v>96</v>
      </c>
      <c r="H107" s="134">
        <v>0</v>
      </c>
      <c r="I107" s="134">
        <v>0</v>
      </c>
      <c r="J107" s="36">
        <v>0</v>
      </c>
      <c r="K107" s="36">
        <v>0</v>
      </c>
    </row>
    <row r="108" spans="1:11" ht="22.9" customHeight="1" x14ac:dyDescent="0.2">
      <c r="A108" s="216" t="s">
        <v>454</v>
      </c>
      <c r="B108" s="216"/>
      <c r="C108" s="216"/>
      <c r="D108" s="216"/>
      <c r="E108" s="216"/>
      <c r="F108" s="216"/>
      <c r="G108" s="15">
        <v>97</v>
      </c>
      <c r="H108" s="118">
        <f>H91+H98-H107-H97</f>
        <v>3280942</v>
      </c>
      <c r="I108" s="118">
        <f>I91+I98-I107-I97</f>
        <v>3280942</v>
      </c>
      <c r="J108" s="118">
        <f t="shared" ref="J108:K108" si="10">J91+J98-J107-J97</f>
        <v>285123</v>
      </c>
      <c r="K108" s="118">
        <f t="shared" si="10"/>
        <v>285123</v>
      </c>
    </row>
    <row r="109" spans="1:11" ht="22.9" customHeight="1" x14ac:dyDescent="0.2">
      <c r="A109" s="216" t="s">
        <v>455</v>
      </c>
      <c r="B109" s="216"/>
      <c r="C109" s="216"/>
      <c r="D109" s="216"/>
      <c r="E109" s="216"/>
      <c r="F109" s="216"/>
      <c r="G109" s="15">
        <v>98</v>
      </c>
      <c r="H109" s="118">
        <f>H89+H108</f>
        <v>3020501</v>
      </c>
      <c r="I109" s="118">
        <f>I89+I108</f>
        <v>3020501</v>
      </c>
      <c r="J109" s="118">
        <f t="shared" ref="J109:K109" si="11">J89+J108</f>
        <v>-25680474</v>
      </c>
      <c r="K109" s="118">
        <f t="shared" si="11"/>
        <v>-25680474</v>
      </c>
    </row>
    <row r="110" spans="1:11" x14ac:dyDescent="0.2">
      <c r="A110" s="219" t="s">
        <v>229</v>
      </c>
      <c r="B110" s="219"/>
      <c r="C110" s="219"/>
      <c r="D110" s="219"/>
      <c r="E110" s="219"/>
      <c r="F110" s="219"/>
      <c r="G110" s="242"/>
      <c r="H110" s="242"/>
      <c r="I110" s="242"/>
      <c r="J110" s="243"/>
      <c r="K110" s="243"/>
    </row>
    <row r="111" spans="1:11" ht="27" customHeight="1" x14ac:dyDescent="0.2">
      <c r="A111" s="235" t="s">
        <v>456</v>
      </c>
      <c r="B111" s="236"/>
      <c r="C111" s="236"/>
      <c r="D111" s="236"/>
      <c r="E111" s="236"/>
      <c r="F111" s="236"/>
      <c r="G111" s="15">
        <v>99</v>
      </c>
      <c r="H111" s="118">
        <f>H112+H113</f>
        <v>3020501</v>
      </c>
      <c r="I111" s="118">
        <f>I112+I113</f>
        <v>3020501</v>
      </c>
      <c r="J111" s="118">
        <f>J112+J113</f>
        <v>-25680474</v>
      </c>
      <c r="K111" s="118">
        <f>K112+K113</f>
        <v>-25680474</v>
      </c>
    </row>
    <row r="112" spans="1:11" x14ac:dyDescent="0.2">
      <c r="A112" s="237" t="s">
        <v>230</v>
      </c>
      <c r="B112" s="237"/>
      <c r="C112" s="237"/>
      <c r="D112" s="237"/>
      <c r="E112" s="237"/>
      <c r="F112" s="237"/>
      <c r="G112" s="14">
        <v>100</v>
      </c>
      <c r="H112" s="134">
        <v>3020501</v>
      </c>
      <c r="I112" s="134">
        <v>3020501</v>
      </c>
      <c r="J112" s="36">
        <v>-25680474</v>
      </c>
      <c r="K112" s="36">
        <v>-25680474</v>
      </c>
    </row>
    <row r="113" spans="1:11" x14ac:dyDescent="0.2">
      <c r="A113" s="237" t="s">
        <v>231</v>
      </c>
      <c r="B113" s="237"/>
      <c r="C113" s="237"/>
      <c r="D113" s="237"/>
      <c r="E113" s="237"/>
      <c r="F113" s="237"/>
      <c r="G113" s="14">
        <v>101</v>
      </c>
      <c r="H113" s="134">
        <v>0</v>
      </c>
      <c r="I113" s="134">
        <v>0</v>
      </c>
      <c r="J113" s="36">
        <v>0</v>
      </c>
      <c r="K113" s="36">
        <v>0</v>
      </c>
    </row>
  </sheetData>
  <sheetProtection algorithmName="SHA-512" hashValue="onm1UfEsrq4RXstUiJnVdNK0KKVBTG1XgsEU5aiOqHDuAEiad23CWz7ESDQOr2jbDnxPlWxlVRo/EvJDOgN3vA==" saltValue="gdxstiZrd/3ZEiGmE2li4g=="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I57" sqref="I57"/>
    </sheetView>
  </sheetViews>
  <sheetFormatPr defaultColWidth="9.140625" defaultRowHeight="12.75" x14ac:dyDescent="0.2"/>
  <cols>
    <col min="1" max="7" width="9.140625" style="19"/>
    <col min="8" max="9" width="15.140625" style="47" customWidth="1"/>
    <col min="10" max="16384" width="9.140625" style="19"/>
  </cols>
  <sheetData>
    <row r="1" spans="1:9" x14ac:dyDescent="0.2">
      <c r="A1" s="252" t="s">
        <v>232</v>
      </c>
      <c r="B1" s="290"/>
      <c r="C1" s="290"/>
      <c r="D1" s="290"/>
      <c r="E1" s="290"/>
      <c r="F1" s="290"/>
      <c r="G1" s="290"/>
      <c r="H1" s="290"/>
      <c r="I1" s="290"/>
    </row>
    <row r="2" spans="1:9" x14ac:dyDescent="0.2">
      <c r="A2" s="251" t="s">
        <v>544</v>
      </c>
      <c r="B2" s="224"/>
      <c r="C2" s="224"/>
      <c r="D2" s="224"/>
      <c r="E2" s="224"/>
      <c r="F2" s="224"/>
      <c r="G2" s="224"/>
      <c r="H2" s="224"/>
      <c r="I2" s="224"/>
    </row>
    <row r="3" spans="1:9" x14ac:dyDescent="0.2">
      <c r="A3" s="292" t="s">
        <v>233</v>
      </c>
      <c r="B3" s="293"/>
      <c r="C3" s="293"/>
      <c r="D3" s="293"/>
      <c r="E3" s="293"/>
      <c r="F3" s="293"/>
      <c r="G3" s="293"/>
      <c r="H3" s="293"/>
      <c r="I3" s="293"/>
    </row>
    <row r="4" spans="1:9" x14ac:dyDescent="0.2">
      <c r="A4" s="291" t="s">
        <v>539</v>
      </c>
      <c r="B4" s="228"/>
      <c r="C4" s="228"/>
      <c r="D4" s="228"/>
      <c r="E4" s="228"/>
      <c r="F4" s="228"/>
      <c r="G4" s="228"/>
      <c r="H4" s="228"/>
      <c r="I4" s="229"/>
    </row>
    <row r="5" spans="1:9" ht="24" thickBot="1" x14ac:dyDescent="0.25">
      <c r="A5" s="294" t="s">
        <v>234</v>
      </c>
      <c r="B5" s="295"/>
      <c r="C5" s="295"/>
      <c r="D5" s="295"/>
      <c r="E5" s="295"/>
      <c r="F5" s="296"/>
      <c r="G5" s="20" t="s">
        <v>235</v>
      </c>
      <c r="H5" s="37" t="s">
        <v>236</v>
      </c>
      <c r="I5" s="37" t="s">
        <v>237</v>
      </c>
    </row>
    <row r="6" spans="1:9" x14ac:dyDescent="0.2">
      <c r="A6" s="297">
        <v>1</v>
      </c>
      <c r="B6" s="298"/>
      <c r="C6" s="298"/>
      <c r="D6" s="298"/>
      <c r="E6" s="298"/>
      <c r="F6" s="299"/>
      <c r="G6" s="21">
        <v>2</v>
      </c>
      <c r="H6" s="38" t="s">
        <v>238</v>
      </c>
      <c r="I6" s="38" t="s">
        <v>239</v>
      </c>
    </row>
    <row r="7" spans="1:9" x14ac:dyDescent="0.2">
      <c r="A7" s="269" t="s">
        <v>240</v>
      </c>
      <c r="B7" s="270"/>
      <c r="C7" s="270"/>
      <c r="D7" s="270"/>
      <c r="E7" s="270"/>
      <c r="F7" s="270"/>
      <c r="G7" s="270"/>
      <c r="H7" s="270"/>
      <c r="I7" s="271"/>
    </row>
    <row r="8" spans="1:9" ht="12.75" customHeight="1" x14ac:dyDescent="0.2">
      <c r="A8" s="272" t="s">
        <v>241</v>
      </c>
      <c r="B8" s="273"/>
      <c r="C8" s="273"/>
      <c r="D8" s="273"/>
      <c r="E8" s="273"/>
      <c r="F8" s="274"/>
      <c r="G8" s="22">
        <v>1</v>
      </c>
      <c r="H8" s="39">
        <v>-221187</v>
      </c>
      <c r="I8" s="39">
        <v>-25912309</v>
      </c>
    </row>
    <row r="9" spans="1:9" ht="12.75" customHeight="1" x14ac:dyDescent="0.2">
      <c r="A9" s="287" t="s">
        <v>242</v>
      </c>
      <c r="B9" s="288"/>
      <c r="C9" s="288"/>
      <c r="D9" s="288"/>
      <c r="E9" s="288"/>
      <c r="F9" s="289"/>
      <c r="G9" s="23">
        <v>2</v>
      </c>
      <c r="H9" s="40">
        <f>H10+H11+H12+H13+H14+H15+H16+H17</f>
        <v>8982113</v>
      </c>
      <c r="I9" s="40">
        <f>I10+I11+I12+I13+I14+I15+I16+I17</f>
        <v>-5684022</v>
      </c>
    </row>
    <row r="10" spans="1:9" ht="12.75" customHeight="1" x14ac:dyDescent="0.2">
      <c r="A10" s="284" t="s">
        <v>243</v>
      </c>
      <c r="B10" s="285"/>
      <c r="C10" s="285"/>
      <c r="D10" s="285"/>
      <c r="E10" s="285"/>
      <c r="F10" s="286"/>
      <c r="G10" s="24">
        <v>3</v>
      </c>
      <c r="H10" s="41">
        <v>7674452</v>
      </c>
      <c r="I10" s="41">
        <v>7562682</v>
      </c>
    </row>
    <row r="11" spans="1:9" ht="22.15" customHeight="1" x14ac:dyDescent="0.2">
      <c r="A11" s="284" t="s">
        <v>244</v>
      </c>
      <c r="B11" s="285"/>
      <c r="C11" s="285"/>
      <c r="D11" s="285"/>
      <c r="E11" s="285"/>
      <c r="F11" s="286"/>
      <c r="G11" s="24">
        <v>4</v>
      </c>
      <c r="H11" s="41">
        <v>-226795</v>
      </c>
      <c r="I11" s="41">
        <v>0</v>
      </c>
    </row>
    <row r="12" spans="1:9" ht="23.45" customHeight="1" x14ac:dyDescent="0.2">
      <c r="A12" s="284" t="s">
        <v>245</v>
      </c>
      <c r="B12" s="285"/>
      <c r="C12" s="285"/>
      <c r="D12" s="285"/>
      <c r="E12" s="285"/>
      <c r="F12" s="286"/>
      <c r="G12" s="24">
        <v>5</v>
      </c>
      <c r="H12" s="41">
        <v>0</v>
      </c>
      <c r="I12" s="41">
        <v>0</v>
      </c>
    </row>
    <row r="13" spans="1:9" ht="12.75" customHeight="1" x14ac:dyDescent="0.2">
      <c r="A13" s="284" t="s">
        <v>246</v>
      </c>
      <c r="B13" s="285"/>
      <c r="C13" s="285"/>
      <c r="D13" s="285"/>
      <c r="E13" s="285"/>
      <c r="F13" s="286"/>
      <c r="G13" s="24">
        <v>6</v>
      </c>
      <c r="H13" s="41">
        <v>-110326</v>
      </c>
      <c r="I13" s="41">
        <v>-76951</v>
      </c>
    </row>
    <row r="14" spans="1:9" ht="12.75" customHeight="1" x14ac:dyDescent="0.2">
      <c r="A14" s="284" t="s">
        <v>247</v>
      </c>
      <c r="B14" s="285"/>
      <c r="C14" s="285"/>
      <c r="D14" s="285"/>
      <c r="E14" s="285"/>
      <c r="F14" s="286"/>
      <c r="G14" s="24">
        <v>7</v>
      </c>
      <c r="H14" s="41">
        <v>2839630</v>
      </c>
      <c r="I14" s="41">
        <v>1844085</v>
      </c>
    </row>
    <row r="15" spans="1:9" ht="12.75" customHeight="1" x14ac:dyDescent="0.2">
      <c r="A15" s="284" t="s">
        <v>248</v>
      </c>
      <c r="B15" s="285"/>
      <c r="C15" s="285"/>
      <c r="D15" s="285"/>
      <c r="E15" s="285"/>
      <c r="F15" s="286"/>
      <c r="G15" s="24">
        <v>8</v>
      </c>
      <c r="H15" s="41">
        <v>0</v>
      </c>
      <c r="I15" s="41">
        <v>-938213</v>
      </c>
    </row>
    <row r="16" spans="1:9" ht="12.75" customHeight="1" x14ac:dyDescent="0.2">
      <c r="A16" s="284" t="s">
        <v>249</v>
      </c>
      <c r="B16" s="285"/>
      <c r="C16" s="285"/>
      <c r="D16" s="285"/>
      <c r="E16" s="285"/>
      <c r="F16" s="286"/>
      <c r="G16" s="24">
        <v>9</v>
      </c>
      <c r="H16" s="41">
        <v>-1194848</v>
      </c>
      <c r="I16" s="41">
        <v>-2730379</v>
      </c>
    </row>
    <row r="17" spans="1:9" ht="25.15" customHeight="1" x14ac:dyDescent="0.2">
      <c r="A17" s="284" t="s">
        <v>250</v>
      </c>
      <c r="B17" s="285"/>
      <c r="C17" s="285"/>
      <c r="D17" s="285"/>
      <c r="E17" s="285"/>
      <c r="F17" s="286"/>
      <c r="G17" s="24">
        <v>10</v>
      </c>
      <c r="H17" s="41">
        <v>0</v>
      </c>
      <c r="I17" s="41">
        <v>-11345246</v>
      </c>
    </row>
    <row r="18" spans="1:9" ht="28.15" customHeight="1" x14ac:dyDescent="0.2">
      <c r="A18" s="263" t="s">
        <v>251</v>
      </c>
      <c r="B18" s="264"/>
      <c r="C18" s="264"/>
      <c r="D18" s="264"/>
      <c r="E18" s="264"/>
      <c r="F18" s="265"/>
      <c r="G18" s="23">
        <v>11</v>
      </c>
      <c r="H18" s="40">
        <f>H8+H9</f>
        <v>8760926</v>
      </c>
      <c r="I18" s="40">
        <f>I8+I9</f>
        <v>-31596331</v>
      </c>
    </row>
    <row r="19" spans="1:9" ht="12.75" customHeight="1" x14ac:dyDescent="0.2">
      <c r="A19" s="287" t="s">
        <v>252</v>
      </c>
      <c r="B19" s="288"/>
      <c r="C19" s="288"/>
      <c r="D19" s="288"/>
      <c r="E19" s="288"/>
      <c r="F19" s="289"/>
      <c r="G19" s="23">
        <v>12</v>
      </c>
      <c r="H19" s="40">
        <f>H20+H21+H22+H23</f>
        <v>-21431534</v>
      </c>
      <c r="I19" s="40">
        <f>I20+I21+I22+I23</f>
        <v>-4124446</v>
      </c>
    </row>
    <row r="20" spans="1:9" ht="12.75" customHeight="1" x14ac:dyDescent="0.2">
      <c r="A20" s="284" t="s">
        <v>253</v>
      </c>
      <c r="B20" s="285"/>
      <c r="C20" s="285"/>
      <c r="D20" s="285"/>
      <c r="E20" s="285"/>
      <c r="F20" s="286"/>
      <c r="G20" s="24">
        <v>13</v>
      </c>
      <c r="H20" s="41">
        <v>30940066</v>
      </c>
      <c r="I20" s="41">
        <v>-31585998</v>
      </c>
    </row>
    <row r="21" spans="1:9" ht="12.75" customHeight="1" x14ac:dyDescent="0.2">
      <c r="A21" s="284" t="s">
        <v>254</v>
      </c>
      <c r="B21" s="285"/>
      <c r="C21" s="285"/>
      <c r="D21" s="285"/>
      <c r="E21" s="285"/>
      <c r="F21" s="286"/>
      <c r="G21" s="24">
        <v>14</v>
      </c>
      <c r="H21" s="41">
        <v>-33000057</v>
      </c>
      <c r="I21" s="41">
        <v>38177832</v>
      </c>
    </row>
    <row r="22" spans="1:9" ht="12.75" customHeight="1" x14ac:dyDescent="0.2">
      <c r="A22" s="284" t="s">
        <v>255</v>
      </c>
      <c r="B22" s="285"/>
      <c r="C22" s="285"/>
      <c r="D22" s="285"/>
      <c r="E22" s="285"/>
      <c r="F22" s="286"/>
      <c r="G22" s="24">
        <v>15</v>
      </c>
      <c r="H22" s="41">
        <v>-9325955</v>
      </c>
      <c r="I22" s="41">
        <v>-10716280</v>
      </c>
    </row>
    <row r="23" spans="1:9" ht="12.75" customHeight="1" x14ac:dyDescent="0.2">
      <c r="A23" s="284" t="s">
        <v>256</v>
      </c>
      <c r="B23" s="285"/>
      <c r="C23" s="285"/>
      <c r="D23" s="285"/>
      <c r="E23" s="285"/>
      <c r="F23" s="286"/>
      <c r="G23" s="24">
        <v>16</v>
      </c>
      <c r="H23" s="41">
        <v>-10045588</v>
      </c>
      <c r="I23" s="41"/>
    </row>
    <row r="24" spans="1:9" ht="12.75" customHeight="1" x14ac:dyDescent="0.2">
      <c r="A24" s="263" t="s">
        <v>257</v>
      </c>
      <c r="B24" s="264"/>
      <c r="C24" s="264"/>
      <c r="D24" s="264"/>
      <c r="E24" s="264"/>
      <c r="F24" s="265"/>
      <c r="G24" s="23">
        <v>17</v>
      </c>
      <c r="H24" s="40">
        <f>H18+H19</f>
        <v>-12670608</v>
      </c>
      <c r="I24" s="40">
        <f>I18+I19</f>
        <v>-35720777</v>
      </c>
    </row>
    <row r="25" spans="1:9" ht="12.75" customHeight="1" x14ac:dyDescent="0.2">
      <c r="A25" s="275" t="s">
        <v>258</v>
      </c>
      <c r="B25" s="276"/>
      <c r="C25" s="276"/>
      <c r="D25" s="276"/>
      <c r="E25" s="276"/>
      <c r="F25" s="277"/>
      <c r="G25" s="24">
        <v>18</v>
      </c>
      <c r="H25" s="41">
        <v>-909448</v>
      </c>
      <c r="I25" s="41">
        <v>-31686806</v>
      </c>
    </row>
    <row r="26" spans="1:9" ht="12.75" customHeight="1" x14ac:dyDescent="0.2">
      <c r="A26" s="275" t="s">
        <v>259</v>
      </c>
      <c r="B26" s="276"/>
      <c r="C26" s="276"/>
      <c r="D26" s="276"/>
      <c r="E26" s="276"/>
      <c r="F26" s="277"/>
      <c r="G26" s="24">
        <v>19</v>
      </c>
      <c r="H26" s="41">
        <v>-2076875</v>
      </c>
      <c r="I26" s="41">
        <v>-4898614</v>
      </c>
    </row>
    <row r="27" spans="1:9" ht="25.9" customHeight="1" x14ac:dyDescent="0.2">
      <c r="A27" s="266" t="s">
        <v>260</v>
      </c>
      <c r="B27" s="267"/>
      <c r="C27" s="267"/>
      <c r="D27" s="267"/>
      <c r="E27" s="267"/>
      <c r="F27" s="268"/>
      <c r="G27" s="25">
        <v>20</v>
      </c>
      <c r="H27" s="42">
        <f>H24+H25+H26</f>
        <v>-15656931</v>
      </c>
      <c r="I27" s="42">
        <f>I24+I25+I26</f>
        <v>-72306197</v>
      </c>
    </row>
    <row r="28" spans="1:9" x14ac:dyDescent="0.2">
      <c r="A28" s="269" t="s">
        <v>261</v>
      </c>
      <c r="B28" s="270"/>
      <c r="C28" s="270"/>
      <c r="D28" s="270"/>
      <c r="E28" s="270"/>
      <c r="F28" s="270"/>
      <c r="G28" s="270"/>
      <c r="H28" s="270"/>
      <c r="I28" s="271"/>
    </row>
    <row r="29" spans="1:9" ht="30.6" customHeight="1" x14ac:dyDescent="0.2">
      <c r="A29" s="272" t="s">
        <v>262</v>
      </c>
      <c r="B29" s="273"/>
      <c r="C29" s="273"/>
      <c r="D29" s="273"/>
      <c r="E29" s="273"/>
      <c r="F29" s="274"/>
      <c r="G29" s="22">
        <v>21</v>
      </c>
      <c r="H29" s="43">
        <v>47447</v>
      </c>
      <c r="I29" s="43"/>
    </row>
    <row r="30" spans="1:9" ht="12.75" customHeight="1" x14ac:dyDescent="0.2">
      <c r="A30" s="275" t="s">
        <v>263</v>
      </c>
      <c r="B30" s="276"/>
      <c r="C30" s="276"/>
      <c r="D30" s="276"/>
      <c r="E30" s="276"/>
      <c r="F30" s="277"/>
      <c r="G30" s="24">
        <v>22</v>
      </c>
      <c r="H30" s="44">
        <v>0</v>
      </c>
      <c r="I30" s="44"/>
    </row>
    <row r="31" spans="1:9" ht="12.75" customHeight="1" x14ac:dyDescent="0.2">
      <c r="A31" s="275" t="s">
        <v>264</v>
      </c>
      <c r="B31" s="276"/>
      <c r="C31" s="276"/>
      <c r="D31" s="276"/>
      <c r="E31" s="276"/>
      <c r="F31" s="277"/>
      <c r="G31" s="24">
        <v>23</v>
      </c>
      <c r="H31" s="44">
        <v>1372</v>
      </c>
      <c r="I31" s="44"/>
    </row>
    <row r="32" spans="1:9" ht="12.75" customHeight="1" x14ac:dyDescent="0.2">
      <c r="A32" s="275" t="s">
        <v>265</v>
      </c>
      <c r="B32" s="276"/>
      <c r="C32" s="276"/>
      <c r="D32" s="276"/>
      <c r="E32" s="276"/>
      <c r="F32" s="277"/>
      <c r="G32" s="24">
        <v>24</v>
      </c>
      <c r="H32" s="44">
        <v>0</v>
      </c>
      <c r="I32" s="44"/>
    </row>
    <row r="33" spans="1:9" ht="12.75" customHeight="1" x14ac:dyDescent="0.2">
      <c r="A33" s="275" t="s">
        <v>266</v>
      </c>
      <c r="B33" s="276"/>
      <c r="C33" s="276"/>
      <c r="D33" s="276"/>
      <c r="E33" s="276"/>
      <c r="F33" s="277"/>
      <c r="G33" s="24">
        <v>25</v>
      </c>
      <c r="H33" s="44">
        <v>3651496</v>
      </c>
      <c r="I33" s="44"/>
    </row>
    <row r="34" spans="1:9" ht="12.75" customHeight="1" x14ac:dyDescent="0.2">
      <c r="A34" s="275" t="s">
        <v>267</v>
      </c>
      <c r="B34" s="276"/>
      <c r="C34" s="276"/>
      <c r="D34" s="276"/>
      <c r="E34" s="276"/>
      <c r="F34" s="277"/>
      <c r="G34" s="24">
        <v>26</v>
      </c>
      <c r="H34" s="44">
        <v>0</v>
      </c>
      <c r="I34" s="44"/>
    </row>
    <row r="35" spans="1:9" ht="26.45" customHeight="1" x14ac:dyDescent="0.2">
      <c r="A35" s="263" t="s">
        <v>268</v>
      </c>
      <c r="B35" s="264"/>
      <c r="C35" s="264"/>
      <c r="D35" s="264"/>
      <c r="E35" s="264"/>
      <c r="F35" s="265"/>
      <c r="G35" s="23">
        <v>27</v>
      </c>
      <c r="H35" s="45">
        <f>H29+H30+H31+H32+H33+H34</f>
        <v>3700315</v>
      </c>
      <c r="I35" s="45">
        <f>I29+I30+I31+I32+I33+I34</f>
        <v>0</v>
      </c>
    </row>
    <row r="36" spans="1:9" ht="22.9" customHeight="1" x14ac:dyDescent="0.2">
      <c r="A36" s="275" t="s">
        <v>269</v>
      </c>
      <c r="B36" s="276"/>
      <c r="C36" s="276"/>
      <c r="D36" s="276"/>
      <c r="E36" s="276"/>
      <c r="F36" s="277"/>
      <c r="G36" s="24">
        <v>28</v>
      </c>
      <c r="H36" s="44">
        <v>-2321334</v>
      </c>
      <c r="I36" s="44">
        <v>-1991956</v>
      </c>
    </row>
    <row r="37" spans="1:9" ht="12.75" customHeight="1" x14ac:dyDescent="0.2">
      <c r="A37" s="275" t="s">
        <v>270</v>
      </c>
      <c r="B37" s="276"/>
      <c r="C37" s="276"/>
      <c r="D37" s="276"/>
      <c r="E37" s="276"/>
      <c r="F37" s="277"/>
      <c r="G37" s="24">
        <v>29</v>
      </c>
      <c r="H37" s="44">
        <v>0</v>
      </c>
      <c r="I37" s="44"/>
    </row>
    <row r="38" spans="1:9" ht="12.75" customHeight="1" x14ac:dyDescent="0.2">
      <c r="A38" s="275" t="s">
        <v>271</v>
      </c>
      <c r="B38" s="276"/>
      <c r="C38" s="276"/>
      <c r="D38" s="276"/>
      <c r="E38" s="276"/>
      <c r="F38" s="277"/>
      <c r="G38" s="24">
        <v>30</v>
      </c>
      <c r="H38" s="44">
        <v>-418019</v>
      </c>
      <c r="I38" s="44"/>
    </row>
    <row r="39" spans="1:9" ht="12.75" customHeight="1" x14ac:dyDescent="0.2">
      <c r="A39" s="275" t="s">
        <v>272</v>
      </c>
      <c r="B39" s="276"/>
      <c r="C39" s="276"/>
      <c r="D39" s="276"/>
      <c r="E39" s="276"/>
      <c r="F39" s="277"/>
      <c r="G39" s="24">
        <v>31</v>
      </c>
      <c r="H39" s="44">
        <v>0</v>
      </c>
      <c r="I39" s="44"/>
    </row>
    <row r="40" spans="1:9" ht="12.75" customHeight="1" x14ac:dyDescent="0.2">
      <c r="A40" s="275" t="s">
        <v>273</v>
      </c>
      <c r="B40" s="276"/>
      <c r="C40" s="276"/>
      <c r="D40" s="276"/>
      <c r="E40" s="276"/>
      <c r="F40" s="277"/>
      <c r="G40" s="24">
        <v>32</v>
      </c>
      <c r="H40" s="44">
        <v>0</v>
      </c>
      <c r="I40" s="44"/>
    </row>
    <row r="41" spans="1:9" ht="24" customHeight="1" x14ac:dyDescent="0.2">
      <c r="A41" s="263" t="s">
        <v>274</v>
      </c>
      <c r="B41" s="264"/>
      <c r="C41" s="264"/>
      <c r="D41" s="264"/>
      <c r="E41" s="264"/>
      <c r="F41" s="265"/>
      <c r="G41" s="23">
        <v>33</v>
      </c>
      <c r="H41" s="45">
        <f>H36+H37+H38+H39+H40</f>
        <v>-2739353</v>
      </c>
      <c r="I41" s="45">
        <f>I36+I37+I38+I39+I40</f>
        <v>-1991956</v>
      </c>
    </row>
    <row r="42" spans="1:9" ht="29.45" customHeight="1" x14ac:dyDescent="0.2">
      <c r="A42" s="266" t="s">
        <v>275</v>
      </c>
      <c r="B42" s="267"/>
      <c r="C42" s="267"/>
      <c r="D42" s="267"/>
      <c r="E42" s="267"/>
      <c r="F42" s="268"/>
      <c r="G42" s="25">
        <v>34</v>
      </c>
      <c r="H42" s="46">
        <f>H35+H41</f>
        <v>960962</v>
      </c>
      <c r="I42" s="46">
        <f>I35+I41</f>
        <v>-1991956</v>
      </c>
    </row>
    <row r="43" spans="1:9" x14ac:dyDescent="0.2">
      <c r="A43" s="269" t="s">
        <v>276</v>
      </c>
      <c r="B43" s="270"/>
      <c r="C43" s="270"/>
      <c r="D43" s="270"/>
      <c r="E43" s="270"/>
      <c r="F43" s="270"/>
      <c r="G43" s="270"/>
      <c r="H43" s="270"/>
      <c r="I43" s="271"/>
    </row>
    <row r="44" spans="1:9" ht="12.75" customHeight="1" x14ac:dyDescent="0.2">
      <c r="A44" s="272" t="s">
        <v>277</v>
      </c>
      <c r="B44" s="273"/>
      <c r="C44" s="273"/>
      <c r="D44" s="273"/>
      <c r="E44" s="273"/>
      <c r="F44" s="274"/>
      <c r="G44" s="22">
        <v>35</v>
      </c>
      <c r="H44" s="43">
        <v>0</v>
      </c>
      <c r="I44" s="43">
        <v>410000000</v>
      </c>
    </row>
    <row r="45" spans="1:9" ht="25.15" customHeight="1" x14ac:dyDescent="0.2">
      <c r="A45" s="275" t="s">
        <v>278</v>
      </c>
      <c r="B45" s="276"/>
      <c r="C45" s="276"/>
      <c r="D45" s="276"/>
      <c r="E45" s="276"/>
      <c r="F45" s="277"/>
      <c r="G45" s="24">
        <v>36</v>
      </c>
      <c r="H45" s="44">
        <v>0</v>
      </c>
      <c r="I45" s="44">
        <v>0</v>
      </c>
    </row>
    <row r="46" spans="1:9" ht="12.75" customHeight="1" x14ac:dyDescent="0.2">
      <c r="A46" s="275" t="s">
        <v>279</v>
      </c>
      <c r="B46" s="276"/>
      <c r="C46" s="276"/>
      <c r="D46" s="276"/>
      <c r="E46" s="276"/>
      <c r="F46" s="277"/>
      <c r="G46" s="24">
        <v>37</v>
      </c>
      <c r="H46" s="44">
        <v>0</v>
      </c>
      <c r="I46" s="44">
        <v>0</v>
      </c>
    </row>
    <row r="47" spans="1:9" ht="12.75" customHeight="1" x14ac:dyDescent="0.2">
      <c r="A47" s="275" t="s">
        <v>280</v>
      </c>
      <c r="B47" s="276"/>
      <c r="C47" s="276"/>
      <c r="D47" s="276"/>
      <c r="E47" s="276"/>
      <c r="F47" s="277"/>
      <c r="G47" s="24">
        <v>38</v>
      </c>
      <c r="H47" s="44">
        <v>0</v>
      </c>
      <c r="I47" s="44">
        <v>0</v>
      </c>
    </row>
    <row r="48" spans="1:9" ht="22.15" customHeight="1" x14ac:dyDescent="0.2">
      <c r="A48" s="263" t="s">
        <v>281</v>
      </c>
      <c r="B48" s="264"/>
      <c r="C48" s="264"/>
      <c r="D48" s="264"/>
      <c r="E48" s="264"/>
      <c r="F48" s="265"/>
      <c r="G48" s="23">
        <v>39</v>
      </c>
      <c r="H48" s="45">
        <f>H44+H45+H46+H47</f>
        <v>0</v>
      </c>
      <c r="I48" s="45">
        <f>I44+I45+I46+I47</f>
        <v>410000000</v>
      </c>
    </row>
    <row r="49" spans="1:9" ht="24.6" customHeight="1" x14ac:dyDescent="0.2">
      <c r="A49" s="275" t="s">
        <v>282</v>
      </c>
      <c r="B49" s="276"/>
      <c r="C49" s="276"/>
      <c r="D49" s="276"/>
      <c r="E49" s="276"/>
      <c r="F49" s="277"/>
      <c r="G49" s="24">
        <v>40</v>
      </c>
      <c r="H49" s="44">
        <v>-892882</v>
      </c>
      <c r="I49" s="44">
        <v>-286400239</v>
      </c>
    </row>
    <row r="50" spans="1:9" ht="12.75" customHeight="1" x14ac:dyDescent="0.2">
      <c r="A50" s="275" t="s">
        <v>283</v>
      </c>
      <c r="B50" s="276"/>
      <c r="C50" s="276"/>
      <c r="D50" s="276"/>
      <c r="E50" s="276"/>
      <c r="F50" s="277"/>
      <c r="G50" s="24">
        <v>41</v>
      </c>
      <c r="H50" s="44">
        <v>0</v>
      </c>
      <c r="I50" s="44"/>
    </row>
    <row r="51" spans="1:9" ht="12.75" customHeight="1" x14ac:dyDescent="0.2">
      <c r="A51" s="275" t="s">
        <v>284</v>
      </c>
      <c r="B51" s="276"/>
      <c r="C51" s="276"/>
      <c r="D51" s="276"/>
      <c r="E51" s="276"/>
      <c r="F51" s="277"/>
      <c r="G51" s="24">
        <v>42</v>
      </c>
      <c r="H51" s="44">
        <v>-472884</v>
      </c>
      <c r="I51" s="44">
        <v>-17799708</v>
      </c>
    </row>
    <row r="52" spans="1:9" ht="22.9" customHeight="1" x14ac:dyDescent="0.2">
      <c r="A52" s="275" t="s">
        <v>285</v>
      </c>
      <c r="B52" s="276"/>
      <c r="C52" s="276"/>
      <c r="D52" s="276"/>
      <c r="E52" s="276"/>
      <c r="F52" s="277"/>
      <c r="G52" s="24">
        <v>43</v>
      </c>
      <c r="H52" s="44">
        <v>0</v>
      </c>
      <c r="I52" s="44"/>
    </row>
    <row r="53" spans="1:9" ht="12.75" customHeight="1" x14ac:dyDescent="0.2">
      <c r="A53" s="275" t="s">
        <v>286</v>
      </c>
      <c r="B53" s="276"/>
      <c r="C53" s="276"/>
      <c r="D53" s="276"/>
      <c r="E53" s="276"/>
      <c r="F53" s="277"/>
      <c r="G53" s="24">
        <v>44</v>
      </c>
      <c r="H53" s="44">
        <v>-3867</v>
      </c>
      <c r="I53" s="44"/>
    </row>
    <row r="54" spans="1:9" ht="30.6" customHeight="1" x14ac:dyDescent="0.2">
      <c r="A54" s="263" t="s">
        <v>287</v>
      </c>
      <c r="B54" s="264"/>
      <c r="C54" s="264"/>
      <c r="D54" s="264"/>
      <c r="E54" s="264"/>
      <c r="F54" s="265"/>
      <c r="G54" s="23">
        <v>45</v>
      </c>
      <c r="H54" s="45">
        <f>H49+H50+H51+H52+H53</f>
        <v>-1369633</v>
      </c>
      <c r="I54" s="45">
        <f>I49+I50+I51+I52+I53</f>
        <v>-304199947</v>
      </c>
    </row>
    <row r="55" spans="1:9" ht="29.45" customHeight="1" x14ac:dyDescent="0.2">
      <c r="A55" s="278" t="s">
        <v>288</v>
      </c>
      <c r="B55" s="279"/>
      <c r="C55" s="279"/>
      <c r="D55" s="279"/>
      <c r="E55" s="279"/>
      <c r="F55" s="280"/>
      <c r="G55" s="23">
        <v>46</v>
      </c>
      <c r="H55" s="45">
        <f>H48+H54</f>
        <v>-1369633</v>
      </c>
      <c r="I55" s="45">
        <f>I48+I54</f>
        <v>105800053</v>
      </c>
    </row>
    <row r="56" spans="1:9" ht="32.450000000000003" customHeight="1" x14ac:dyDescent="0.2">
      <c r="A56" s="275" t="s">
        <v>289</v>
      </c>
      <c r="B56" s="276"/>
      <c r="C56" s="276"/>
      <c r="D56" s="276"/>
      <c r="E56" s="276"/>
      <c r="F56" s="277"/>
      <c r="G56" s="24">
        <v>47</v>
      </c>
      <c r="H56" s="44">
        <v>0</v>
      </c>
      <c r="I56" s="44">
        <v>0</v>
      </c>
    </row>
    <row r="57" spans="1:9" ht="26.45" customHeight="1" x14ac:dyDescent="0.2">
      <c r="A57" s="278" t="s">
        <v>290</v>
      </c>
      <c r="B57" s="279"/>
      <c r="C57" s="279"/>
      <c r="D57" s="279"/>
      <c r="E57" s="279"/>
      <c r="F57" s="280"/>
      <c r="G57" s="23">
        <v>48</v>
      </c>
      <c r="H57" s="45">
        <f>H27+H42+H55+H56</f>
        <v>-16065602</v>
      </c>
      <c r="I57" s="45">
        <f>I27+I42+I55+I56</f>
        <v>31501900</v>
      </c>
    </row>
    <row r="58" spans="1:9" ht="24" customHeight="1" x14ac:dyDescent="0.2">
      <c r="A58" s="281" t="s">
        <v>291</v>
      </c>
      <c r="B58" s="282"/>
      <c r="C58" s="282"/>
      <c r="D58" s="282"/>
      <c r="E58" s="282"/>
      <c r="F58" s="283"/>
      <c r="G58" s="24">
        <v>49</v>
      </c>
      <c r="H58" s="44">
        <v>64100131</v>
      </c>
      <c r="I58" s="44">
        <v>57841635</v>
      </c>
    </row>
    <row r="59" spans="1:9" ht="31.15" customHeight="1" x14ac:dyDescent="0.2">
      <c r="A59" s="266" t="s">
        <v>292</v>
      </c>
      <c r="B59" s="267"/>
      <c r="C59" s="267"/>
      <c r="D59" s="267"/>
      <c r="E59" s="267"/>
      <c r="F59" s="268"/>
      <c r="G59" s="25">
        <v>50</v>
      </c>
      <c r="H59" s="46">
        <f>H57+H58</f>
        <v>48034529</v>
      </c>
      <c r="I59" s="46">
        <f>I57+I58</f>
        <v>89343535</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sqref="A1:I1"/>
    </sheetView>
  </sheetViews>
  <sheetFormatPr defaultRowHeight="12.75" x14ac:dyDescent="0.2"/>
  <cols>
    <col min="1" max="7" width="9.140625" style="16"/>
    <col min="8" max="9" width="15.42578125" style="34"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52" t="s">
        <v>293</v>
      </c>
      <c r="B1" s="290"/>
      <c r="C1" s="290"/>
      <c r="D1" s="290"/>
      <c r="E1" s="290"/>
      <c r="F1" s="290"/>
      <c r="G1" s="290"/>
      <c r="H1" s="290"/>
      <c r="I1" s="290"/>
    </row>
    <row r="2" spans="1:9" ht="12.75" customHeight="1" x14ac:dyDescent="0.2">
      <c r="A2" s="251" t="s">
        <v>397</v>
      </c>
      <c r="B2" s="224"/>
      <c r="C2" s="224"/>
      <c r="D2" s="224"/>
      <c r="E2" s="224"/>
      <c r="F2" s="224"/>
      <c r="G2" s="224"/>
      <c r="H2" s="224"/>
      <c r="I2" s="224"/>
    </row>
    <row r="3" spans="1:9" x14ac:dyDescent="0.2">
      <c r="A3" s="302" t="s">
        <v>294</v>
      </c>
      <c r="B3" s="303"/>
      <c r="C3" s="303"/>
      <c r="D3" s="303"/>
      <c r="E3" s="303"/>
      <c r="F3" s="303"/>
      <c r="G3" s="303"/>
      <c r="H3" s="303"/>
      <c r="I3" s="303"/>
    </row>
    <row r="4" spans="1:9" x14ac:dyDescent="0.2">
      <c r="A4" s="291" t="s">
        <v>398</v>
      </c>
      <c r="B4" s="228"/>
      <c r="C4" s="228"/>
      <c r="D4" s="228"/>
      <c r="E4" s="228"/>
      <c r="F4" s="228"/>
      <c r="G4" s="228"/>
      <c r="H4" s="228"/>
      <c r="I4" s="229"/>
    </row>
    <row r="5" spans="1:9" ht="24" thickBot="1" x14ac:dyDescent="0.25">
      <c r="A5" s="294" t="s">
        <v>295</v>
      </c>
      <c r="B5" s="295"/>
      <c r="C5" s="295"/>
      <c r="D5" s="295"/>
      <c r="E5" s="295"/>
      <c r="F5" s="296"/>
      <c r="G5" s="20" t="s">
        <v>296</v>
      </c>
      <c r="H5" s="37" t="s">
        <v>297</v>
      </c>
      <c r="I5" s="37" t="s">
        <v>298</v>
      </c>
    </row>
    <row r="6" spans="1:9" x14ac:dyDescent="0.2">
      <c r="A6" s="297">
        <v>1</v>
      </c>
      <c r="B6" s="298"/>
      <c r="C6" s="298"/>
      <c r="D6" s="298"/>
      <c r="E6" s="298"/>
      <c r="F6" s="299"/>
      <c r="G6" s="26">
        <v>2</v>
      </c>
      <c r="H6" s="38" t="s">
        <v>299</v>
      </c>
      <c r="I6" s="38" t="s">
        <v>300</v>
      </c>
    </row>
    <row r="7" spans="1:9" x14ac:dyDescent="0.2">
      <c r="A7" s="314" t="s">
        <v>301</v>
      </c>
      <c r="B7" s="315"/>
      <c r="C7" s="315"/>
      <c r="D7" s="315"/>
      <c r="E7" s="315"/>
      <c r="F7" s="315"/>
      <c r="G7" s="315"/>
      <c r="H7" s="315"/>
      <c r="I7" s="316"/>
    </row>
    <row r="8" spans="1:9" x14ac:dyDescent="0.2">
      <c r="A8" s="317" t="s">
        <v>302</v>
      </c>
      <c r="B8" s="317"/>
      <c r="C8" s="317"/>
      <c r="D8" s="317"/>
      <c r="E8" s="317"/>
      <c r="F8" s="317"/>
      <c r="G8" s="27">
        <v>1</v>
      </c>
      <c r="H8" s="48"/>
      <c r="I8" s="48"/>
    </row>
    <row r="9" spans="1:9" x14ac:dyDescent="0.2">
      <c r="A9" s="300" t="s">
        <v>303</v>
      </c>
      <c r="B9" s="300"/>
      <c r="C9" s="300"/>
      <c r="D9" s="300"/>
      <c r="E9" s="300"/>
      <c r="F9" s="300"/>
      <c r="G9" s="28">
        <v>2</v>
      </c>
      <c r="H9" s="49"/>
      <c r="I9" s="49"/>
    </row>
    <row r="10" spans="1:9" x14ac:dyDescent="0.2">
      <c r="A10" s="300" t="s">
        <v>304</v>
      </c>
      <c r="B10" s="300"/>
      <c r="C10" s="300"/>
      <c r="D10" s="300"/>
      <c r="E10" s="300"/>
      <c r="F10" s="300"/>
      <c r="G10" s="28">
        <v>3</v>
      </c>
      <c r="H10" s="49"/>
      <c r="I10" s="49"/>
    </row>
    <row r="11" spans="1:9" x14ac:dyDescent="0.2">
      <c r="A11" s="300" t="s">
        <v>305</v>
      </c>
      <c r="B11" s="300"/>
      <c r="C11" s="300"/>
      <c r="D11" s="300"/>
      <c r="E11" s="300"/>
      <c r="F11" s="300"/>
      <c r="G11" s="28">
        <v>4</v>
      </c>
      <c r="H11" s="49"/>
      <c r="I11" s="49"/>
    </row>
    <row r="12" spans="1:9" x14ac:dyDescent="0.2">
      <c r="A12" s="300" t="s">
        <v>457</v>
      </c>
      <c r="B12" s="300"/>
      <c r="C12" s="300"/>
      <c r="D12" s="300"/>
      <c r="E12" s="300"/>
      <c r="F12" s="300"/>
      <c r="G12" s="28">
        <v>5</v>
      </c>
      <c r="H12" s="49"/>
      <c r="I12" s="49"/>
    </row>
    <row r="13" spans="1:9" x14ac:dyDescent="0.2">
      <c r="A13" s="301" t="s">
        <v>458</v>
      </c>
      <c r="B13" s="301"/>
      <c r="C13" s="301"/>
      <c r="D13" s="301"/>
      <c r="E13" s="301"/>
      <c r="F13" s="301"/>
      <c r="G13" s="120">
        <v>6</v>
      </c>
      <c r="H13" s="121">
        <f>SUM(H8:H12)</f>
        <v>0</v>
      </c>
      <c r="I13" s="121">
        <f>SUM(I8:I12)</f>
        <v>0</v>
      </c>
    </row>
    <row r="14" spans="1:9" x14ac:dyDescent="0.2">
      <c r="A14" s="300" t="s">
        <v>459</v>
      </c>
      <c r="B14" s="300"/>
      <c r="C14" s="300"/>
      <c r="D14" s="300"/>
      <c r="E14" s="300"/>
      <c r="F14" s="300"/>
      <c r="G14" s="28">
        <v>7</v>
      </c>
      <c r="H14" s="49"/>
      <c r="I14" s="49"/>
    </row>
    <row r="15" spans="1:9" x14ac:dyDescent="0.2">
      <c r="A15" s="300" t="s">
        <v>460</v>
      </c>
      <c r="B15" s="300"/>
      <c r="C15" s="300"/>
      <c r="D15" s="300"/>
      <c r="E15" s="300"/>
      <c r="F15" s="300"/>
      <c r="G15" s="28">
        <v>8</v>
      </c>
      <c r="H15" s="49"/>
      <c r="I15" s="49"/>
    </row>
    <row r="16" spans="1:9" x14ac:dyDescent="0.2">
      <c r="A16" s="300" t="s">
        <v>461</v>
      </c>
      <c r="B16" s="300"/>
      <c r="C16" s="300"/>
      <c r="D16" s="300"/>
      <c r="E16" s="300"/>
      <c r="F16" s="300"/>
      <c r="G16" s="28">
        <v>9</v>
      </c>
      <c r="H16" s="49"/>
      <c r="I16" s="49"/>
    </row>
    <row r="17" spans="1:9" x14ac:dyDescent="0.2">
      <c r="A17" s="300" t="s">
        <v>462</v>
      </c>
      <c r="B17" s="300"/>
      <c r="C17" s="300"/>
      <c r="D17" s="300"/>
      <c r="E17" s="300"/>
      <c r="F17" s="300"/>
      <c r="G17" s="28">
        <v>10</v>
      </c>
      <c r="H17" s="49"/>
      <c r="I17" s="49"/>
    </row>
    <row r="18" spans="1:9" ht="12.75" customHeight="1" x14ac:dyDescent="0.2">
      <c r="A18" s="300" t="s">
        <v>463</v>
      </c>
      <c r="B18" s="300"/>
      <c r="C18" s="300"/>
      <c r="D18" s="300"/>
      <c r="E18" s="300"/>
      <c r="F18" s="300"/>
      <c r="G18" s="28">
        <v>11</v>
      </c>
      <c r="H18" s="49"/>
      <c r="I18" s="49"/>
    </row>
    <row r="19" spans="1:9" x14ac:dyDescent="0.2">
      <c r="A19" s="300" t="s">
        <v>464</v>
      </c>
      <c r="B19" s="300"/>
      <c r="C19" s="300"/>
      <c r="D19" s="300"/>
      <c r="E19" s="300"/>
      <c r="F19" s="300"/>
      <c r="G19" s="28">
        <v>12</v>
      </c>
      <c r="H19" s="49"/>
      <c r="I19" s="49"/>
    </row>
    <row r="20" spans="1:9" ht="12.75" customHeight="1" x14ac:dyDescent="0.2">
      <c r="A20" s="311" t="s">
        <v>465</v>
      </c>
      <c r="B20" s="312"/>
      <c r="C20" s="312"/>
      <c r="D20" s="312"/>
      <c r="E20" s="312"/>
      <c r="F20" s="313"/>
      <c r="G20" s="120">
        <v>13</v>
      </c>
      <c r="H20" s="121">
        <f>SUM(H14:H19)</f>
        <v>0</v>
      </c>
      <c r="I20" s="121">
        <f>SUM(I14:I19)</f>
        <v>0</v>
      </c>
    </row>
    <row r="21" spans="1:9" ht="27.6" customHeight="1" x14ac:dyDescent="0.2">
      <c r="A21" s="304" t="s">
        <v>466</v>
      </c>
      <c r="B21" s="305"/>
      <c r="C21" s="305"/>
      <c r="D21" s="305"/>
      <c r="E21" s="305"/>
      <c r="F21" s="305"/>
      <c r="G21" s="30">
        <v>14</v>
      </c>
      <c r="H21" s="51">
        <f>H13+H20</f>
        <v>0</v>
      </c>
      <c r="I21" s="51">
        <f>I13+I20</f>
        <v>0</v>
      </c>
    </row>
    <row r="22" spans="1:9" x14ac:dyDescent="0.2">
      <c r="A22" s="314" t="s">
        <v>306</v>
      </c>
      <c r="B22" s="315"/>
      <c r="C22" s="315"/>
      <c r="D22" s="315"/>
      <c r="E22" s="315"/>
      <c r="F22" s="315"/>
      <c r="G22" s="315"/>
      <c r="H22" s="315"/>
      <c r="I22" s="316"/>
    </row>
    <row r="23" spans="1:9" ht="26.45" customHeight="1" x14ac:dyDescent="0.2">
      <c r="A23" s="317" t="s">
        <v>307</v>
      </c>
      <c r="B23" s="317"/>
      <c r="C23" s="317"/>
      <c r="D23" s="317"/>
      <c r="E23" s="317"/>
      <c r="F23" s="317"/>
      <c r="G23" s="27">
        <v>15</v>
      </c>
      <c r="H23" s="48"/>
      <c r="I23" s="48"/>
    </row>
    <row r="24" spans="1:9" x14ac:dyDescent="0.2">
      <c r="A24" s="300" t="s">
        <v>308</v>
      </c>
      <c r="B24" s="300"/>
      <c r="C24" s="300"/>
      <c r="D24" s="300"/>
      <c r="E24" s="300"/>
      <c r="F24" s="300"/>
      <c r="G24" s="27">
        <v>16</v>
      </c>
      <c r="H24" s="49"/>
      <c r="I24" s="49"/>
    </row>
    <row r="25" spans="1:9" x14ac:dyDescent="0.2">
      <c r="A25" s="300" t="s">
        <v>309</v>
      </c>
      <c r="B25" s="300"/>
      <c r="C25" s="300"/>
      <c r="D25" s="300"/>
      <c r="E25" s="300"/>
      <c r="F25" s="300"/>
      <c r="G25" s="27">
        <v>17</v>
      </c>
      <c r="H25" s="49"/>
      <c r="I25" s="49"/>
    </row>
    <row r="26" spans="1:9" x14ac:dyDescent="0.2">
      <c r="A26" s="300" t="s">
        <v>310</v>
      </c>
      <c r="B26" s="300"/>
      <c r="C26" s="300"/>
      <c r="D26" s="300"/>
      <c r="E26" s="300"/>
      <c r="F26" s="300"/>
      <c r="G26" s="27">
        <v>18</v>
      </c>
      <c r="H26" s="49"/>
      <c r="I26" s="49"/>
    </row>
    <row r="27" spans="1:9" x14ac:dyDescent="0.2">
      <c r="A27" s="300" t="s">
        <v>311</v>
      </c>
      <c r="B27" s="300"/>
      <c r="C27" s="300"/>
      <c r="D27" s="300"/>
      <c r="E27" s="300"/>
      <c r="F27" s="300"/>
      <c r="G27" s="27">
        <v>19</v>
      </c>
      <c r="H27" s="49"/>
      <c r="I27" s="49"/>
    </row>
    <row r="28" spans="1:9" x14ac:dyDescent="0.2">
      <c r="A28" s="300" t="s">
        <v>312</v>
      </c>
      <c r="B28" s="300"/>
      <c r="C28" s="300"/>
      <c r="D28" s="300"/>
      <c r="E28" s="300"/>
      <c r="F28" s="300"/>
      <c r="G28" s="27">
        <v>20</v>
      </c>
      <c r="H28" s="49"/>
      <c r="I28" s="49"/>
    </row>
    <row r="29" spans="1:9" ht="24" customHeight="1" x14ac:dyDescent="0.2">
      <c r="A29" s="307" t="s">
        <v>468</v>
      </c>
      <c r="B29" s="307"/>
      <c r="C29" s="307"/>
      <c r="D29" s="307"/>
      <c r="E29" s="307"/>
      <c r="F29" s="307"/>
      <c r="G29" s="29">
        <v>21</v>
      </c>
      <c r="H29" s="50">
        <f>SUM(H23:H28)</f>
        <v>0</v>
      </c>
      <c r="I29" s="50">
        <f>SUM(I23:I28)</f>
        <v>0</v>
      </c>
    </row>
    <row r="30" spans="1:9" ht="27" customHeight="1" x14ac:dyDescent="0.2">
      <c r="A30" s="300" t="s">
        <v>313</v>
      </c>
      <c r="B30" s="300"/>
      <c r="C30" s="300"/>
      <c r="D30" s="300"/>
      <c r="E30" s="300"/>
      <c r="F30" s="300"/>
      <c r="G30" s="28">
        <v>22</v>
      </c>
      <c r="H30" s="49"/>
      <c r="I30" s="49"/>
    </row>
    <row r="31" spans="1:9" x14ac:dyDescent="0.2">
      <c r="A31" s="300" t="s">
        <v>314</v>
      </c>
      <c r="B31" s="300"/>
      <c r="C31" s="300"/>
      <c r="D31" s="300"/>
      <c r="E31" s="300"/>
      <c r="F31" s="300"/>
      <c r="G31" s="28">
        <v>23</v>
      </c>
      <c r="H31" s="49"/>
      <c r="I31" s="49"/>
    </row>
    <row r="32" spans="1:9" x14ac:dyDescent="0.2">
      <c r="A32" s="300" t="s">
        <v>315</v>
      </c>
      <c r="B32" s="300"/>
      <c r="C32" s="300"/>
      <c r="D32" s="300"/>
      <c r="E32" s="300"/>
      <c r="F32" s="300"/>
      <c r="G32" s="28">
        <v>24</v>
      </c>
      <c r="H32" s="49"/>
      <c r="I32" s="49"/>
    </row>
    <row r="33" spans="1:9" x14ac:dyDescent="0.2">
      <c r="A33" s="300" t="s">
        <v>316</v>
      </c>
      <c r="B33" s="300"/>
      <c r="C33" s="300"/>
      <c r="D33" s="300"/>
      <c r="E33" s="300"/>
      <c r="F33" s="300"/>
      <c r="G33" s="28">
        <v>25</v>
      </c>
      <c r="H33" s="49"/>
      <c r="I33" s="49"/>
    </row>
    <row r="34" spans="1:9" x14ac:dyDescent="0.2">
      <c r="A34" s="300" t="s">
        <v>317</v>
      </c>
      <c r="B34" s="300"/>
      <c r="C34" s="300"/>
      <c r="D34" s="300"/>
      <c r="E34" s="300"/>
      <c r="F34" s="300"/>
      <c r="G34" s="28">
        <v>26</v>
      </c>
      <c r="H34" s="49"/>
      <c r="I34" s="49"/>
    </row>
    <row r="35" spans="1:9" ht="25.9" customHeight="1" x14ac:dyDescent="0.2">
      <c r="A35" s="307" t="s">
        <v>469</v>
      </c>
      <c r="B35" s="307"/>
      <c r="C35" s="307"/>
      <c r="D35" s="307"/>
      <c r="E35" s="307"/>
      <c r="F35" s="307"/>
      <c r="G35" s="29">
        <v>27</v>
      </c>
      <c r="H35" s="50">
        <f>SUM(H30:H34)</f>
        <v>0</v>
      </c>
      <c r="I35" s="50">
        <f>SUM(I30:I34)</f>
        <v>0</v>
      </c>
    </row>
    <row r="36" spans="1:9" ht="28.15" customHeight="1" x14ac:dyDescent="0.2">
      <c r="A36" s="304" t="s">
        <v>467</v>
      </c>
      <c r="B36" s="305"/>
      <c r="C36" s="305"/>
      <c r="D36" s="305"/>
      <c r="E36" s="305"/>
      <c r="F36" s="305"/>
      <c r="G36" s="30">
        <v>28</v>
      </c>
      <c r="H36" s="51">
        <f>H29+H35</f>
        <v>0</v>
      </c>
      <c r="I36" s="51">
        <f>I29+I35</f>
        <v>0</v>
      </c>
    </row>
    <row r="37" spans="1:9" x14ac:dyDescent="0.2">
      <c r="A37" s="314" t="s">
        <v>318</v>
      </c>
      <c r="B37" s="315"/>
      <c r="C37" s="315"/>
      <c r="D37" s="315"/>
      <c r="E37" s="315"/>
      <c r="F37" s="315"/>
      <c r="G37" s="315">
        <v>0</v>
      </c>
      <c r="H37" s="315"/>
      <c r="I37" s="316"/>
    </row>
    <row r="38" spans="1:9" x14ac:dyDescent="0.2">
      <c r="A38" s="318" t="s">
        <v>319</v>
      </c>
      <c r="B38" s="318"/>
      <c r="C38" s="318"/>
      <c r="D38" s="318"/>
      <c r="E38" s="318"/>
      <c r="F38" s="318"/>
      <c r="G38" s="27">
        <v>29</v>
      </c>
      <c r="H38" s="48"/>
      <c r="I38" s="48"/>
    </row>
    <row r="39" spans="1:9" ht="25.15" customHeight="1" x14ac:dyDescent="0.2">
      <c r="A39" s="306" t="s">
        <v>320</v>
      </c>
      <c r="B39" s="306"/>
      <c r="C39" s="306"/>
      <c r="D39" s="306"/>
      <c r="E39" s="306"/>
      <c r="F39" s="306"/>
      <c r="G39" s="27">
        <v>30</v>
      </c>
      <c r="H39" s="49"/>
      <c r="I39" s="49"/>
    </row>
    <row r="40" spans="1:9" x14ac:dyDescent="0.2">
      <c r="A40" s="306" t="s">
        <v>321</v>
      </c>
      <c r="B40" s="306"/>
      <c r="C40" s="306"/>
      <c r="D40" s="306"/>
      <c r="E40" s="306"/>
      <c r="F40" s="306"/>
      <c r="G40" s="27">
        <v>31</v>
      </c>
      <c r="H40" s="49"/>
      <c r="I40" s="49"/>
    </row>
    <row r="41" spans="1:9" x14ac:dyDescent="0.2">
      <c r="A41" s="306" t="s">
        <v>322</v>
      </c>
      <c r="B41" s="306"/>
      <c r="C41" s="306"/>
      <c r="D41" s="306"/>
      <c r="E41" s="306"/>
      <c r="F41" s="306"/>
      <c r="G41" s="27">
        <v>32</v>
      </c>
      <c r="H41" s="49"/>
      <c r="I41" s="49"/>
    </row>
    <row r="42" spans="1:9" ht="25.9" customHeight="1" x14ac:dyDescent="0.2">
      <c r="A42" s="307" t="s">
        <v>470</v>
      </c>
      <c r="B42" s="307"/>
      <c r="C42" s="307"/>
      <c r="D42" s="307"/>
      <c r="E42" s="307"/>
      <c r="F42" s="307"/>
      <c r="G42" s="29">
        <v>33</v>
      </c>
      <c r="H42" s="50">
        <f>H41+H40+H39+H38</f>
        <v>0</v>
      </c>
      <c r="I42" s="50">
        <f>I41+I40+I39+I38</f>
        <v>0</v>
      </c>
    </row>
    <row r="43" spans="1:9" ht="24.6" customHeight="1" x14ac:dyDescent="0.2">
      <c r="A43" s="306" t="s">
        <v>323</v>
      </c>
      <c r="B43" s="306"/>
      <c r="C43" s="306"/>
      <c r="D43" s="306"/>
      <c r="E43" s="306"/>
      <c r="F43" s="306"/>
      <c r="G43" s="28">
        <v>34</v>
      </c>
      <c r="H43" s="49"/>
      <c r="I43" s="49"/>
    </row>
    <row r="44" spans="1:9" x14ac:dyDescent="0.2">
      <c r="A44" s="306" t="s">
        <v>324</v>
      </c>
      <c r="B44" s="306"/>
      <c r="C44" s="306"/>
      <c r="D44" s="306"/>
      <c r="E44" s="306"/>
      <c r="F44" s="306"/>
      <c r="G44" s="28">
        <v>35</v>
      </c>
      <c r="H44" s="49"/>
      <c r="I44" s="49"/>
    </row>
    <row r="45" spans="1:9" x14ac:dyDescent="0.2">
      <c r="A45" s="306" t="s">
        <v>325</v>
      </c>
      <c r="B45" s="306"/>
      <c r="C45" s="306"/>
      <c r="D45" s="306"/>
      <c r="E45" s="306"/>
      <c r="F45" s="306"/>
      <c r="G45" s="28">
        <v>36</v>
      </c>
      <c r="H45" s="49"/>
      <c r="I45" s="49"/>
    </row>
    <row r="46" spans="1:9" ht="21" customHeight="1" x14ac:dyDescent="0.2">
      <c r="A46" s="306" t="s">
        <v>326</v>
      </c>
      <c r="B46" s="306"/>
      <c r="C46" s="306"/>
      <c r="D46" s="306"/>
      <c r="E46" s="306"/>
      <c r="F46" s="306"/>
      <c r="G46" s="28">
        <v>37</v>
      </c>
      <c r="H46" s="49"/>
      <c r="I46" s="49"/>
    </row>
    <row r="47" spans="1:9" x14ac:dyDescent="0.2">
      <c r="A47" s="306" t="s">
        <v>327</v>
      </c>
      <c r="B47" s="306"/>
      <c r="C47" s="306"/>
      <c r="D47" s="306"/>
      <c r="E47" s="306"/>
      <c r="F47" s="306"/>
      <c r="G47" s="28">
        <v>38</v>
      </c>
      <c r="H47" s="49"/>
      <c r="I47" s="49"/>
    </row>
    <row r="48" spans="1:9" ht="22.9" customHeight="1" x14ac:dyDescent="0.2">
      <c r="A48" s="307" t="s">
        <v>471</v>
      </c>
      <c r="B48" s="307"/>
      <c r="C48" s="307"/>
      <c r="D48" s="307"/>
      <c r="E48" s="307"/>
      <c r="F48" s="307"/>
      <c r="G48" s="29">
        <v>39</v>
      </c>
      <c r="H48" s="50">
        <f>H47+H46+H45+H44+H43</f>
        <v>0</v>
      </c>
      <c r="I48" s="50">
        <f>I47+I46+I45+I44+I43</f>
        <v>0</v>
      </c>
    </row>
    <row r="49" spans="1:9" ht="25.9" customHeight="1" x14ac:dyDescent="0.2">
      <c r="A49" s="308" t="s">
        <v>472</v>
      </c>
      <c r="B49" s="309"/>
      <c r="C49" s="309"/>
      <c r="D49" s="309"/>
      <c r="E49" s="309"/>
      <c r="F49" s="309"/>
      <c r="G49" s="29">
        <v>40</v>
      </c>
      <c r="H49" s="50">
        <f>H48+H42</f>
        <v>0</v>
      </c>
      <c r="I49" s="50">
        <f>I48+I42</f>
        <v>0</v>
      </c>
    </row>
    <row r="50" spans="1:9" ht="22.15" customHeight="1" x14ac:dyDescent="0.2">
      <c r="A50" s="300" t="s">
        <v>328</v>
      </c>
      <c r="B50" s="300"/>
      <c r="C50" s="300"/>
      <c r="D50" s="300"/>
      <c r="E50" s="300"/>
      <c r="F50" s="300"/>
      <c r="G50" s="28">
        <v>41</v>
      </c>
      <c r="H50" s="49"/>
      <c r="I50" s="49"/>
    </row>
    <row r="51" spans="1:9" ht="25.9" customHeight="1" x14ac:dyDescent="0.2">
      <c r="A51" s="308" t="s">
        <v>473</v>
      </c>
      <c r="B51" s="309"/>
      <c r="C51" s="309"/>
      <c r="D51" s="309"/>
      <c r="E51" s="309"/>
      <c r="F51" s="309"/>
      <c r="G51" s="29">
        <v>42</v>
      </c>
      <c r="H51" s="50">
        <f>H21+H36+H49+H50</f>
        <v>0</v>
      </c>
      <c r="I51" s="50">
        <f>I21+I36+I49+I50</f>
        <v>0</v>
      </c>
    </row>
    <row r="52" spans="1:9" ht="25.15" customHeight="1" x14ac:dyDescent="0.2">
      <c r="A52" s="310" t="s">
        <v>329</v>
      </c>
      <c r="B52" s="310"/>
      <c r="C52" s="310"/>
      <c r="D52" s="310"/>
      <c r="E52" s="310"/>
      <c r="F52" s="310"/>
      <c r="G52" s="28">
        <v>43</v>
      </c>
      <c r="H52" s="49"/>
      <c r="I52" s="49"/>
    </row>
    <row r="53" spans="1:9" ht="31.9" customHeight="1" x14ac:dyDescent="0.2">
      <c r="A53" s="304" t="s">
        <v>474</v>
      </c>
      <c r="B53" s="305"/>
      <c r="C53" s="305"/>
      <c r="D53" s="305"/>
      <c r="E53" s="305"/>
      <c r="F53" s="305"/>
      <c r="G53" s="30">
        <v>44</v>
      </c>
      <c r="H53" s="51">
        <f>H52+H51</f>
        <v>0</v>
      </c>
      <c r="I53" s="51">
        <f>I52+I51</f>
        <v>0</v>
      </c>
    </row>
  </sheetData>
  <sheetProtection algorithmName="SHA-512" hashValue="lNcniPSqFe523zYKk5tPxLLqOpYu9yd6h4cje5OH6yTz19m5lOofQxHijdwfp2Svx4n9E5XzUVGnLCpm1v5Fcw==" saltValue="5qBjKZ/1Jlo4CoelSayFXQ=="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70" zoomScaleNormal="100" zoomScaleSheetLayoutView="70" workbookViewId="0">
      <selection activeCell="G2" sqref="G2"/>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53"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40" t="s">
        <v>330</v>
      </c>
      <c r="B1" s="341"/>
      <c r="C1" s="341"/>
      <c r="D1" s="341"/>
      <c r="E1" s="341"/>
      <c r="F1" s="341"/>
      <c r="G1" s="341"/>
      <c r="H1" s="341"/>
      <c r="I1" s="341"/>
      <c r="J1" s="341"/>
      <c r="K1" s="52"/>
    </row>
    <row r="2" spans="1:25" ht="15.75" x14ac:dyDescent="0.2">
      <c r="A2" s="2"/>
      <c r="B2" s="3"/>
      <c r="C2" s="342" t="s">
        <v>331</v>
      </c>
      <c r="D2" s="342"/>
      <c r="E2" s="9">
        <v>44562</v>
      </c>
      <c r="F2" s="4" t="s">
        <v>332</v>
      </c>
      <c r="G2" s="9">
        <v>44651</v>
      </c>
      <c r="H2" s="54"/>
      <c r="I2" s="54"/>
      <c r="J2" s="54"/>
      <c r="K2" s="55"/>
      <c r="X2" s="56" t="s">
        <v>333</v>
      </c>
    </row>
    <row r="3" spans="1:25" ht="13.5" customHeight="1" thickBot="1" x14ac:dyDescent="0.25">
      <c r="A3" s="343" t="s">
        <v>334</v>
      </c>
      <c r="B3" s="344"/>
      <c r="C3" s="344"/>
      <c r="D3" s="344"/>
      <c r="E3" s="344"/>
      <c r="F3" s="344"/>
      <c r="G3" s="347" t="s">
        <v>335</v>
      </c>
      <c r="H3" s="330" t="s">
        <v>336</v>
      </c>
      <c r="I3" s="330"/>
      <c r="J3" s="330"/>
      <c r="K3" s="330"/>
      <c r="L3" s="330"/>
      <c r="M3" s="330"/>
      <c r="N3" s="330"/>
      <c r="O3" s="330"/>
      <c r="P3" s="330"/>
      <c r="Q3" s="330"/>
      <c r="R3" s="330"/>
      <c r="S3" s="330"/>
      <c r="T3" s="330"/>
      <c r="U3" s="330"/>
      <c r="V3" s="330"/>
      <c r="W3" s="330"/>
      <c r="X3" s="330" t="s">
        <v>337</v>
      </c>
      <c r="Y3" s="332" t="s">
        <v>338</v>
      </c>
    </row>
    <row r="4" spans="1:25" ht="68.25" thickBot="1" x14ac:dyDescent="0.25">
      <c r="A4" s="345"/>
      <c r="B4" s="346"/>
      <c r="C4" s="346"/>
      <c r="D4" s="346"/>
      <c r="E4" s="346"/>
      <c r="F4" s="346"/>
      <c r="G4" s="348"/>
      <c r="H4" s="57" t="s">
        <v>339</v>
      </c>
      <c r="I4" s="57" t="s">
        <v>340</v>
      </c>
      <c r="J4" s="57" t="s">
        <v>341</v>
      </c>
      <c r="K4" s="57" t="s">
        <v>342</v>
      </c>
      <c r="L4" s="57" t="s">
        <v>343</v>
      </c>
      <c r="M4" s="57" t="s">
        <v>344</v>
      </c>
      <c r="N4" s="57" t="s">
        <v>345</v>
      </c>
      <c r="O4" s="57" t="s">
        <v>346</v>
      </c>
      <c r="P4" s="122" t="s">
        <v>475</v>
      </c>
      <c r="Q4" s="57" t="s">
        <v>347</v>
      </c>
      <c r="R4" s="57" t="s">
        <v>348</v>
      </c>
      <c r="S4" s="57" t="s">
        <v>476</v>
      </c>
      <c r="T4" s="57" t="s">
        <v>477</v>
      </c>
      <c r="U4" s="57" t="s">
        <v>349</v>
      </c>
      <c r="V4" s="57" t="s">
        <v>350</v>
      </c>
      <c r="W4" s="57" t="s">
        <v>351</v>
      </c>
      <c r="X4" s="331"/>
      <c r="Y4" s="333"/>
    </row>
    <row r="5" spans="1:25" ht="22.5" x14ac:dyDescent="0.2">
      <c r="A5" s="334">
        <v>1</v>
      </c>
      <c r="B5" s="335"/>
      <c r="C5" s="335"/>
      <c r="D5" s="335"/>
      <c r="E5" s="335"/>
      <c r="F5" s="335"/>
      <c r="G5" s="5">
        <v>2</v>
      </c>
      <c r="H5" s="58" t="s">
        <v>352</v>
      </c>
      <c r="I5" s="59" t="s">
        <v>353</v>
      </c>
      <c r="J5" s="58" t="s">
        <v>354</v>
      </c>
      <c r="K5" s="59" t="s">
        <v>355</v>
      </c>
      <c r="L5" s="58" t="s">
        <v>356</v>
      </c>
      <c r="M5" s="59" t="s">
        <v>357</v>
      </c>
      <c r="N5" s="58" t="s">
        <v>358</v>
      </c>
      <c r="O5" s="59" t="s">
        <v>359</v>
      </c>
      <c r="P5" s="58" t="s">
        <v>360</v>
      </c>
      <c r="Q5" s="59" t="s">
        <v>361</v>
      </c>
      <c r="R5" s="58" t="s">
        <v>362</v>
      </c>
      <c r="S5" s="123" t="s">
        <v>478</v>
      </c>
      <c r="T5" s="123" t="s">
        <v>479</v>
      </c>
      <c r="U5" s="123" t="s">
        <v>480</v>
      </c>
      <c r="V5" s="123" t="s">
        <v>481</v>
      </c>
      <c r="W5" s="123" t="s">
        <v>482</v>
      </c>
      <c r="X5" s="123">
        <v>19</v>
      </c>
      <c r="Y5" s="124" t="s">
        <v>483</v>
      </c>
    </row>
    <row r="6" spans="1:25" x14ac:dyDescent="0.2">
      <c r="A6" s="336" t="s">
        <v>363</v>
      </c>
      <c r="B6" s="336"/>
      <c r="C6" s="336"/>
      <c r="D6" s="336"/>
      <c r="E6" s="336"/>
      <c r="F6" s="336"/>
      <c r="G6" s="336"/>
      <c r="H6" s="336"/>
      <c r="I6" s="336"/>
      <c r="J6" s="336"/>
      <c r="K6" s="336"/>
      <c r="L6" s="336"/>
      <c r="M6" s="336"/>
      <c r="N6" s="337"/>
      <c r="O6" s="337"/>
      <c r="P6" s="337"/>
      <c r="Q6" s="337"/>
      <c r="R6" s="337"/>
      <c r="S6" s="338"/>
      <c r="T6" s="338"/>
      <c r="U6" s="337"/>
      <c r="V6" s="337"/>
      <c r="W6" s="337"/>
      <c r="X6" s="337"/>
      <c r="Y6" s="339"/>
    </row>
    <row r="7" spans="1:25" x14ac:dyDescent="0.2">
      <c r="A7" s="328" t="s">
        <v>364</v>
      </c>
      <c r="B7" s="328"/>
      <c r="C7" s="328"/>
      <c r="D7" s="328"/>
      <c r="E7" s="328"/>
      <c r="F7" s="328"/>
      <c r="G7" s="6">
        <v>1</v>
      </c>
      <c r="H7" s="137">
        <v>247193050</v>
      </c>
      <c r="I7" s="137">
        <v>86141670</v>
      </c>
      <c r="J7" s="137">
        <v>11652410</v>
      </c>
      <c r="K7" s="137">
        <v>8465950</v>
      </c>
      <c r="L7" s="137">
        <v>8465950</v>
      </c>
      <c r="M7" s="137">
        <v>32188407</v>
      </c>
      <c r="N7" s="137">
        <v>30341472</v>
      </c>
      <c r="O7" s="137">
        <v>40706979</v>
      </c>
      <c r="P7" s="137">
        <v>0</v>
      </c>
      <c r="Q7" s="137">
        <v>0</v>
      </c>
      <c r="R7" s="137">
        <v>0</v>
      </c>
      <c r="S7" s="137">
        <v>0</v>
      </c>
      <c r="T7" s="137">
        <v>0</v>
      </c>
      <c r="U7" s="137">
        <v>-365957988</v>
      </c>
      <c r="V7" s="137">
        <v>-27516390</v>
      </c>
      <c r="W7" s="61">
        <f>H7+I7+J7+K7-L7+M7+N7+O7+P7+Q7+R7+U7+V7+S7+T7</f>
        <v>54749610</v>
      </c>
      <c r="X7" s="60"/>
      <c r="Y7" s="61">
        <f>W7+X7</f>
        <v>54749610</v>
      </c>
    </row>
    <row r="8" spans="1:25" x14ac:dyDescent="0.2">
      <c r="A8" s="323" t="s">
        <v>365</v>
      </c>
      <c r="B8" s="323"/>
      <c r="C8" s="323"/>
      <c r="D8" s="323"/>
      <c r="E8" s="323"/>
      <c r="F8" s="323"/>
      <c r="G8" s="6">
        <v>2</v>
      </c>
      <c r="H8" s="137">
        <v>0</v>
      </c>
      <c r="I8" s="137">
        <v>0</v>
      </c>
      <c r="J8" s="137">
        <v>0</v>
      </c>
      <c r="K8" s="137">
        <v>0</v>
      </c>
      <c r="L8" s="137">
        <v>0</v>
      </c>
      <c r="M8" s="137">
        <v>0</v>
      </c>
      <c r="N8" s="137">
        <v>0</v>
      </c>
      <c r="O8" s="137">
        <v>0</v>
      </c>
      <c r="P8" s="137">
        <v>0</v>
      </c>
      <c r="Q8" s="137">
        <v>0</v>
      </c>
      <c r="R8" s="137">
        <v>0</v>
      </c>
      <c r="S8" s="137">
        <v>0</v>
      </c>
      <c r="T8" s="137">
        <v>0</v>
      </c>
      <c r="U8" s="137">
        <v>0</v>
      </c>
      <c r="V8" s="137">
        <v>0</v>
      </c>
      <c r="W8" s="61">
        <f t="shared" ref="W8:W9" si="0">H8+I8+J8+K8-L8+M8+N8+O8+P8+Q8+R8+U8+V8+S8+T8</f>
        <v>0</v>
      </c>
      <c r="X8" s="60"/>
      <c r="Y8" s="61">
        <f t="shared" ref="Y8:Y9" si="1">W8+X8</f>
        <v>0</v>
      </c>
    </row>
    <row r="9" spans="1:25" x14ac:dyDescent="0.2">
      <c r="A9" s="323" t="s">
        <v>366</v>
      </c>
      <c r="B9" s="323"/>
      <c r="C9" s="323"/>
      <c r="D9" s="323"/>
      <c r="E9" s="323"/>
      <c r="F9" s="323"/>
      <c r="G9" s="6">
        <v>3</v>
      </c>
      <c r="H9" s="137">
        <v>0</v>
      </c>
      <c r="I9" s="137">
        <v>0</v>
      </c>
      <c r="J9" s="137">
        <v>0</v>
      </c>
      <c r="K9" s="137">
        <v>0</v>
      </c>
      <c r="L9" s="137">
        <v>0</v>
      </c>
      <c r="M9" s="137">
        <v>0</v>
      </c>
      <c r="N9" s="137">
        <v>0</v>
      </c>
      <c r="O9" s="137">
        <v>0</v>
      </c>
      <c r="P9" s="137">
        <v>0</v>
      </c>
      <c r="Q9" s="137">
        <v>0</v>
      </c>
      <c r="R9" s="137">
        <v>0</v>
      </c>
      <c r="S9" s="137">
        <v>0</v>
      </c>
      <c r="T9" s="137">
        <v>0</v>
      </c>
      <c r="U9" s="137">
        <v>0</v>
      </c>
      <c r="V9" s="137">
        <v>0</v>
      </c>
      <c r="W9" s="61">
        <f t="shared" si="0"/>
        <v>0</v>
      </c>
      <c r="X9" s="60"/>
      <c r="Y9" s="61">
        <f t="shared" si="1"/>
        <v>0</v>
      </c>
    </row>
    <row r="10" spans="1:25" ht="24" customHeight="1" x14ac:dyDescent="0.2">
      <c r="A10" s="329" t="s">
        <v>367</v>
      </c>
      <c r="B10" s="329"/>
      <c r="C10" s="329"/>
      <c r="D10" s="329"/>
      <c r="E10" s="329"/>
      <c r="F10" s="329"/>
      <c r="G10" s="7">
        <v>4</v>
      </c>
      <c r="H10" s="61">
        <f>H7+H8+H9</f>
        <v>247193050</v>
      </c>
      <c r="I10" s="61">
        <f t="shared" ref="I10:Y10" si="2">I7+I8+I9</f>
        <v>86141670</v>
      </c>
      <c r="J10" s="61">
        <f t="shared" si="2"/>
        <v>11652410</v>
      </c>
      <c r="K10" s="61">
        <f t="shared" si="2"/>
        <v>8465950</v>
      </c>
      <c r="L10" s="61">
        <f t="shared" si="2"/>
        <v>8465950</v>
      </c>
      <c r="M10" s="61">
        <f t="shared" si="2"/>
        <v>32188407</v>
      </c>
      <c r="N10" s="61">
        <f t="shared" si="2"/>
        <v>30341472</v>
      </c>
      <c r="O10" s="61">
        <f t="shared" si="2"/>
        <v>40706979</v>
      </c>
      <c r="P10" s="61">
        <f t="shared" si="2"/>
        <v>0</v>
      </c>
      <c r="Q10" s="61">
        <f t="shared" si="2"/>
        <v>0</v>
      </c>
      <c r="R10" s="61">
        <f t="shared" si="2"/>
        <v>0</v>
      </c>
      <c r="S10" s="61">
        <f t="shared" si="2"/>
        <v>0</v>
      </c>
      <c r="T10" s="61">
        <f t="shared" si="2"/>
        <v>0</v>
      </c>
      <c r="U10" s="61">
        <f t="shared" si="2"/>
        <v>-365957988</v>
      </c>
      <c r="V10" s="61">
        <f t="shared" si="2"/>
        <v>-27516390</v>
      </c>
      <c r="W10" s="61">
        <f t="shared" si="2"/>
        <v>54749610</v>
      </c>
      <c r="X10" s="61">
        <f t="shared" si="2"/>
        <v>0</v>
      </c>
      <c r="Y10" s="61">
        <f t="shared" si="2"/>
        <v>54749610</v>
      </c>
    </row>
    <row r="11" spans="1:25" x14ac:dyDescent="0.2">
      <c r="A11" s="323" t="s">
        <v>368</v>
      </c>
      <c r="B11" s="323"/>
      <c r="C11" s="323"/>
      <c r="D11" s="323"/>
      <c r="E11" s="323"/>
      <c r="F11" s="323"/>
      <c r="G11" s="6">
        <v>5</v>
      </c>
      <c r="H11" s="62">
        <v>0</v>
      </c>
      <c r="I11" s="62">
        <v>0</v>
      </c>
      <c r="J11" s="62">
        <v>0</v>
      </c>
      <c r="K11" s="62">
        <v>0</v>
      </c>
      <c r="L11" s="62">
        <v>0</v>
      </c>
      <c r="M11" s="62">
        <v>0</v>
      </c>
      <c r="N11" s="62">
        <v>0</v>
      </c>
      <c r="O11" s="62">
        <v>0</v>
      </c>
      <c r="P11" s="62">
        <v>0</v>
      </c>
      <c r="Q11" s="62">
        <v>0</v>
      </c>
      <c r="R11" s="62">
        <v>0</v>
      </c>
      <c r="S11" s="60"/>
      <c r="T11" s="60"/>
      <c r="U11" s="62">
        <v>0</v>
      </c>
      <c r="V11" s="137">
        <v>16050295.402804716</v>
      </c>
      <c r="W11" s="61">
        <f t="shared" ref="W11:W29" si="3">H11+I11+J11+K11-L11+M11+N11+O11+P11+Q11+R11+U11+V11+S11+T11</f>
        <v>16050295.402804716</v>
      </c>
      <c r="X11" s="60"/>
      <c r="Y11" s="61">
        <f t="shared" ref="Y11:Y29" si="4">W11+X11</f>
        <v>16050295.402804716</v>
      </c>
    </row>
    <row r="12" spans="1:25" x14ac:dyDescent="0.2">
      <c r="A12" s="323" t="s">
        <v>369</v>
      </c>
      <c r="B12" s="323"/>
      <c r="C12" s="323"/>
      <c r="D12" s="323"/>
      <c r="E12" s="323"/>
      <c r="F12" s="323"/>
      <c r="G12" s="6">
        <v>6</v>
      </c>
      <c r="H12" s="62">
        <v>0</v>
      </c>
      <c r="I12" s="62">
        <v>0</v>
      </c>
      <c r="J12" s="62">
        <v>0</v>
      </c>
      <c r="K12" s="62">
        <v>0</v>
      </c>
      <c r="L12" s="62">
        <v>0</v>
      </c>
      <c r="M12" s="62">
        <v>0</v>
      </c>
      <c r="N12" s="137">
        <v>-294122</v>
      </c>
      <c r="O12" s="62">
        <v>0</v>
      </c>
      <c r="P12" s="62">
        <v>0</v>
      </c>
      <c r="Q12" s="62">
        <v>0</v>
      </c>
      <c r="R12" s="62">
        <v>0</v>
      </c>
      <c r="S12" s="60"/>
      <c r="T12" s="60"/>
      <c r="U12" s="62">
        <v>0</v>
      </c>
      <c r="V12" s="62">
        <v>0</v>
      </c>
      <c r="W12" s="61">
        <f t="shared" si="3"/>
        <v>-294122</v>
      </c>
      <c r="X12" s="60"/>
      <c r="Y12" s="61">
        <f t="shared" si="4"/>
        <v>-294122</v>
      </c>
    </row>
    <row r="13" spans="1:25" ht="26.25" customHeight="1" x14ac:dyDescent="0.2">
      <c r="A13" s="323" t="s">
        <v>370</v>
      </c>
      <c r="B13" s="323"/>
      <c r="C13" s="323"/>
      <c r="D13" s="323"/>
      <c r="E13" s="323"/>
      <c r="F13" s="323"/>
      <c r="G13" s="6">
        <v>7</v>
      </c>
      <c r="H13" s="62">
        <v>0</v>
      </c>
      <c r="I13" s="62">
        <v>0</v>
      </c>
      <c r="J13" s="62">
        <v>0</v>
      </c>
      <c r="K13" s="62">
        <v>0</v>
      </c>
      <c r="L13" s="62">
        <v>0</v>
      </c>
      <c r="M13" s="62">
        <v>0</v>
      </c>
      <c r="N13" s="62">
        <v>0</v>
      </c>
      <c r="O13" s="137">
        <v>2501135.86</v>
      </c>
      <c r="P13" s="62">
        <v>0</v>
      </c>
      <c r="Q13" s="62">
        <v>0</v>
      </c>
      <c r="R13" s="62">
        <v>0</v>
      </c>
      <c r="S13" s="60"/>
      <c r="T13" s="60"/>
      <c r="U13" s="60"/>
      <c r="V13" s="60"/>
      <c r="W13" s="61">
        <f t="shared" si="3"/>
        <v>2501135.86</v>
      </c>
      <c r="X13" s="60"/>
      <c r="Y13" s="61">
        <f t="shared" si="4"/>
        <v>2501135.86</v>
      </c>
    </row>
    <row r="14" spans="1:25" ht="29.25" customHeight="1" x14ac:dyDescent="0.2">
      <c r="A14" s="323" t="s">
        <v>484</v>
      </c>
      <c r="B14" s="323"/>
      <c r="C14" s="323"/>
      <c r="D14" s="323"/>
      <c r="E14" s="323"/>
      <c r="F14" s="323"/>
      <c r="G14" s="6">
        <v>8</v>
      </c>
      <c r="H14" s="62">
        <v>0</v>
      </c>
      <c r="I14" s="62">
        <v>0</v>
      </c>
      <c r="J14" s="62">
        <v>0</v>
      </c>
      <c r="K14" s="62">
        <v>0</v>
      </c>
      <c r="L14" s="62">
        <v>0</v>
      </c>
      <c r="M14" s="62">
        <v>0</v>
      </c>
      <c r="N14" s="62">
        <v>0</v>
      </c>
      <c r="O14" s="62">
        <v>0</v>
      </c>
      <c r="P14" s="60"/>
      <c r="Q14" s="62">
        <v>0</v>
      </c>
      <c r="R14" s="62">
        <v>0</v>
      </c>
      <c r="S14" s="60"/>
      <c r="T14" s="60"/>
      <c r="U14" s="60"/>
      <c r="V14" s="60"/>
      <c r="W14" s="61">
        <f t="shared" si="3"/>
        <v>0</v>
      </c>
      <c r="X14" s="60"/>
      <c r="Y14" s="61">
        <f t="shared" si="4"/>
        <v>0</v>
      </c>
    </row>
    <row r="15" spans="1:25" x14ac:dyDescent="0.2">
      <c r="A15" s="323" t="s">
        <v>371</v>
      </c>
      <c r="B15" s="323"/>
      <c r="C15" s="323"/>
      <c r="D15" s="323"/>
      <c r="E15" s="323"/>
      <c r="F15" s="323"/>
      <c r="G15" s="6">
        <v>9</v>
      </c>
      <c r="H15" s="62">
        <v>0</v>
      </c>
      <c r="I15" s="62">
        <v>0</v>
      </c>
      <c r="J15" s="62">
        <v>0</v>
      </c>
      <c r="K15" s="62">
        <v>0</v>
      </c>
      <c r="L15" s="62">
        <v>0</v>
      </c>
      <c r="M15" s="62">
        <v>0</v>
      </c>
      <c r="N15" s="62">
        <v>0</v>
      </c>
      <c r="O15" s="62">
        <v>0</v>
      </c>
      <c r="P15" s="62">
        <v>0</v>
      </c>
      <c r="Q15" s="60"/>
      <c r="R15" s="62">
        <v>0</v>
      </c>
      <c r="S15" s="60"/>
      <c r="T15" s="60"/>
      <c r="U15" s="60"/>
      <c r="V15" s="60"/>
      <c r="W15" s="61">
        <f t="shared" si="3"/>
        <v>0</v>
      </c>
      <c r="X15" s="60"/>
      <c r="Y15" s="61">
        <f t="shared" si="4"/>
        <v>0</v>
      </c>
    </row>
    <row r="16" spans="1:25" ht="28.5" customHeight="1" x14ac:dyDescent="0.2">
      <c r="A16" s="323" t="s">
        <v>372</v>
      </c>
      <c r="B16" s="323"/>
      <c r="C16" s="323"/>
      <c r="D16" s="323"/>
      <c r="E16" s="323"/>
      <c r="F16" s="323"/>
      <c r="G16" s="6">
        <v>10</v>
      </c>
      <c r="H16" s="62">
        <v>0</v>
      </c>
      <c r="I16" s="62">
        <v>0</v>
      </c>
      <c r="J16" s="62">
        <v>0</v>
      </c>
      <c r="K16" s="62">
        <v>0</v>
      </c>
      <c r="L16" s="62">
        <v>0</v>
      </c>
      <c r="M16" s="62">
        <v>0</v>
      </c>
      <c r="N16" s="62">
        <v>0</v>
      </c>
      <c r="O16" s="62">
        <v>0</v>
      </c>
      <c r="P16" s="62">
        <v>0</v>
      </c>
      <c r="Q16" s="62">
        <v>0</v>
      </c>
      <c r="R16" s="60"/>
      <c r="S16" s="60"/>
      <c r="T16" s="60"/>
      <c r="U16" s="60"/>
      <c r="V16" s="60"/>
      <c r="W16" s="61">
        <f t="shared" si="3"/>
        <v>0</v>
      </c>
      <c r="X16" s="60"/>
      <c r="Y16" s="61">
        <f t="shared" si="4"/>
        <v>0</v>
      </c>
    </row>
    <row r="17" spans="1:25" ht="23.25" customHeight="1" x14ac:dyDescent="0.2">
      <c r="A17" s="323" t="s">
        <v>373</v>
      </c>
      <c r="B17" s="323"/>
      <c r="C17" s="323"/>
      <c r="D17" s="323"/>
      <c r="E17" s="323"/>
      <c r="F17" s="323"/>
      <c r="G17" s="6">
        <v>11</v>
      </c>
      <c r="H17" s="62">
        <v>0</v>
      </c>
      <c r="I17" s="62">
        <v>0</v>
      </c>
      <c r="J17" s="62">
        <v>0</v>
      </c>
      <c r="K17" s="62">
        <v>0</v>
      </c>
      <c r="L17" s="62">
        <v>0</v>
      </c>
      <c r="M17" s="62">
        <v>0</v>
      </c>
      <c r="N17" s="60"/>
      <c r="O17" s="60"/>
      <c r="P17" s="60"/>
      <c r="Q17" s="60"/>
      <c r="R17" s="60"/>
      <c r="S17" s="60"/>
      <c r="T17" s="60"/>
      <c r="U17" s="60"/>
      <c r="V17" s="60"/>
      <c r="W17" s="61">
        <f t="shared" si="3"/>
        <v>0</v>
      </c>
      <c r="X17" s="60"/>
      <c r="Y17" s="61">
        <f t="shared" si="4"/>
        <v>0</v>
      </c>
    </row>
    <row r="18" spans="1:25" x14ac:dyDescent="0.2">
      <c r="A18" s="323" t="s">
        <v>374</v>
      </c>
      <c r="B18" s="323"/>
      <c r="C18" s="323"/>
      <c r="D18" s="323"/>
      <c r="E18" s="323"/>
      <c r="F18" s="323"/>
      <c r="G18" s="6">
        <v>12</v>
      </c>
      <c r="H18" s="62">
        <v>0</v>
      </c>
      <c r="I18" s="62">
        <v>0</v>
      </c>
      <c r="J18" s="62">
        <v>0</v>
      </c>
      <c r="K18" s="62">
        <v>0</v>
      </c>
      <c r="L18" s="62">
        <v>0</v>
      </c>
      <c r="M18" s="62">
        <v>0</v>
      </c>
      <c r="N18" s="60"/>
      <c r="O18" s="60"/>
      <c r="P18" s="60"/>
      <c r="Q18" s="60"/>
      <c r="R18" s="60"/>
      <c r="S18" s="60"/>
      <c r="T18" s="60"/>
      <c r="U18" s="60"/>
      <c r="V18" s="60"/>
      <c r="W18" s="61">
        <f t="shared" si="3"/>
        <v>0</v>
      </c>
      <c r="X18" s="60"/>
      <c r="Y18" s="61">
        <f t="shared" si="4"/>
        <v>0</v>
      </c>
    </row>
    <row r="19" spans="1:25" x14ac:dyDescent="0.2">
      <c r="A19" s="323" t="s">
        <v>375</v>
      </c>
      <c r="B19" s="323"/>
      <c r="C19" s="323"/>
      <c r="D19" s="323"/>
      <c r="E19" s="323"/>
      <c r="F19" s="323"/>
      <c r="G19" s="6">
        <v>13</v>
      </c>
      <c r="H19" s="60"/>
      <c r="I19" s="60"/>
      <c r="J19" s="60"/>
      <c r="K19" s="60"/>
      <c r="L19" s="60"/>
      <c r="M19" s="60"/>
      <c r="N19" s="60"/>
      <c r="O19" s="60"/>
      <c r="P19" s="60"/>
      <c r="Q19" s="60"/>
      <c r="R19" s="60"/>
      <c r="S19" s="60"/>
      <c r="T19" s="60"/>
      <c r="U19" s="60"/>
      <c r="V19" s="60"/>
      <c r="W19" s="61">
        <f t="shared" si="3"/>
        <v>0</v>
      </c>
      <c r="X19" s="60"/>
      <c r="Y19" s="61">
        <f t="shared" si="4"/>
        <v>0</v>
      </c>
    </row>
    <row r="20" spans="1:25" x14ac:dyDescent="0.2">
      <c r="A20" s="323" t="s">
        <v>376</v>
      </c>
      <c r="B20" s="323"/>
      <c r="C20" s="323"/>
      <c r="D20" s="323"/>
      <c r="E20" s="323"/>
      <c r="F20" s="323"/>
      <c r="G20" s="6">
        <v>14</v>
      </c>
      <c r="H20" s="62">
        <v>0</v>
      </c>
      <c r="I20" s="62">
        <v>0</v>
      </c>
      <c r="J20" s="62">
        <v>0</v>
      </c>
      <c r="K20" s="62">
        <v>0</v>
      </c>
      <c r="L20" s="62">
        <v>0</v>
      </c>
      <c r="M20" s="62">
        <v>0</v>
      </c>
      <c r="N20" s="60"/>
      <c r="O20" s="60"/>
      <c r="P20" s="60"/>
      <c r="Q20" s="60"/>
      <c r="R20" s="60"/>
      <c r="S20" s="60"/>
      <c r="T20" s="60"/>
      <c r="U20" s="60"/>
      <c r="V20" s="60"/>
      <c r="W20" s="61">
        <f t="shared" si="3"/>
        <v>0</v>
      </c>
      <c r="X20" s="60"/>
      <c r="Y20" s="61">
        <f t="shared" si="4"/>
        <v>0</v>
      </c>
    </row>
    <row r="21" spans="1:25" ht="30.75" customHeight="1" x14ac:dyDescent="0.2">
      <c r="A21" s="323" t="s">
        <v>485</v>
      </c>
      <c r="B21" s="323"/>
      <c r="C21" s="323"/>
      <c r="D21" s="323"/>
      <c r="E21" s="323"/>
      <c r="F21" s="323"/>
      <c r="G21" s="6">
        <v>15</v>
      </c>
      <c r="H21" s="137">
        <v>-244721120</v>
      </c>
      <c r="I21" s="137">
        <v>-86141670</v>
      </c>
      <c r="J21" s="137">
        <v>-11486600</v>
      </c>
      <c r="K21" s="137">
        <v>-428</v>
      </c>
      <c r="L21" s="137">
        <v>-428</v>
      </c>
      <c r="M21" s="137">
        <v>-32188407</v>
      </c>
      <c r="N21" s="137">
        <v>0</v>
      </c>
      <c r="O21" s="137">
        <v>0</v>
      </c>
      <c r="P21" s="137">
        <v>0</v>
      </c>
      <c r="Q21" s="137">
        <v>0</v>
      </c>
      <c r="R21" s="137">
        <v>0</v>
      </c>
      <c r="S21" s="137">
        <v>0</v>
      </c>
      <c r="T21" s="137">
        <v>0</v>
      </c>
      <c r="U21" s="137">
        <v>374537797</v>
      </c>
      <c r="V21" s="137">
        <v>0</v>
      </c>
      <c r="W21" s="61">
        <f t="shared" si="3"/>
        <v>0</v>
      </c>
      <c r="X21" s="60"/>
      <c r="Y21" s="61">
        <f t="shared" si="4"/>
        <v>0</v>
      </c>
    </row>
    <row r="22" spans="1:25" ht="28.5" customHeight="1" x14ac:dyDescent="0.2">
      <c r="A22" s="323" t="s">
        <v>486</v>
      </c>
      <c r="B22" s="323"/>
      <c r="C22" s="323"/>
      <c r="D22" s="323"/>
      <c r="E22" s="323"/>
      <c r="F22" s="323"/>
      <c r="G22" s="6">
        <v>16</v>
      </c>
      <c r="H22" s="137">
        <v>0</v>
      </c>
      <c r="I22" s="137">
        <v>0</v>
      </c>
      <c r="J22" s="137">
        <v>0</v>
      </c>
      <c r="K22" s="137">
        <v>0</v>
      </c>
      <c r="L22" s="137">
        <v>0</v>
      </c>
      <c r="M22" s="137">
        <v>0</v>
      </c>
      <c r="N22" s="137">
        <v>0</v>
      </c>
      <c r="O22" s="137">
        <v>0</v>
      </c>
      <c r="P22" s="137">
        <v>0</v>
      </c>
      <c r="Q22" s="137">
        <v>0</v>
      </c>
      <c r="R22" s="137">
        <v>0</v>
      </c>
      <c r="S22" s="137">
        <v>0</v>
      </c>
      <c r="T22" s="137">
        <v>0</v>
      </c>
      <c r="U22" s="137">
        <v>0</v>
      </c>
      <c r="V22" s="137">
        <v>0</v>
      </c>
      <c r="W22" s="61">
        <f t="shared" si="3"/>
        <v>0</v>
      </c>
      <c r="X22" s="60"/>
      <c r="Y22" s="61">
        <f t="shared" si="4"/>
        <v>0</v>
      </c>
    </row>
    <row r="23" spans="1:25" ht="26.25" customHeight="1" x14ac:dyDescent="0.2">
      <c r="A23" s="323" t="s">
        <v>487</v>
      </c>
      <c r="B23" s="323"/>
      <c r="C23" s="323"/>
      <c r="D23" s="323"/>
      <c r="E23" s="323"/>
      <c r="F23" s="323"/>
      <c r="G23" s="6">
        <v>17</v>
      </c>
      <c r="H23" s="137">
        <v>0</v>
      </c>
      <c r="I23" s="137">
        <v>0</v>
      </c>
      <c r="J23" s="137">
        <v>0</v>
      </c>
      <c r="K23" s="137">
        <v>0</v>
      </c>
      <c r="L23" s="137">
        <v>0</v>
      </c>
      <c r="M23" s="137">
        <v>0</v>
      </c>
      <c r="N23" s="137">
        <v>0</v>
      </c>
      <c r="O23" s="137">
        <v>0</v>
      </c>
      <c r="P23" s="137">
        <v>0</v>
      </c>
      <c r="Q23" s="137">
        <v>0</v>
      </c>
      <c r="R23" s="137">
        <v>0</v>
      </c>
      <c r="S23" s="137">
        <v>0</v>
      </c>
      <c r="T23" s="137">
        <v>0</v>
      </c>
      <c r="U23" s="137">
        <v>0</v>
      </c>
      <c r="V23" s="137">
        <v>0</v>
      </c>
      <c r="W23" s="61">
        <f t="shared" si="3"/>
        <v>0</v>
      </c>
      <c r="X23" s="60"/>
      <c r="Y23" s="61">
        <f t="shared" si="4"/>
        <v>0</v>
      </c>
    </row>
    <row r="24" spans="1:25" x14ac:dyDescent="0.2">
      <c r="A24" s="323" t="s">
        <v>377</v>
      </c>
      <c r="B24" s="323"/>
      <c r="C24" s="323"/>
      <c r="D24" s="323"/>
      <c r="E24" s="323"/>
      <c r="F24" s="323"/>
      <c r="G24" s="6">
        <v>18</v>
      </c>
      <c r="H24" s="137">
        <v>0</v>
      </c>
      <c r="I24" s="137">
        <v>0</v>
      </c>
      <c r="J24" s="137">
        <v>0</v>
      </c>
      <c r="K24" s="137">
        <v>0</v>
      </c>
      <c r="L24" s="137">
        <v>0</v>
      </c>
      <c r="M24" s="137">
        <v>0</v>
      </c>
      <c r="N24" s="137">
        <v>0</v>
      </c>
      <c r="O24" s="137">
        <v>0</v>
      </c>
      <c r="P24" s="137">
        <v>0</v>
      </c>
      <c r="Q24" s="137">
        <v>0</v>
      </c>
      <c r="R24" s="137">
        <v>0</v>
      </c>
      <c r="S24" s="137">
        <v>0</v>
      </c>
      <c r="T24" s="137">
        <v>0</v>
      </c>
      <c r="U24" s="137">
        <v>0</v>
      </c>
      <c r="V24" s="137">
        <v>0</v>
      </c>
      <c r="W24" s="61">
        <f t="shared" si="3"/>
        <v>0</v>
      </c>
      <c r="X24" s="60"/>
      <c r="Y24" s="61">
        <f t="shared" si="4"/>
        <v>0</v>
      </c>
    </row>
    <row r="25" spans="1:25" x14ac:dyDescent="0.2">
      <c r="A25" s="323" t="s">
        <v>488</v>
      </c>
      <c r="B25" s="323"/>
      <c r="C25" s="323"/>
      <c r="D25" s="323"/>
      <c r="E25" s="323"/>
      <c r="F25" s="323"/>
      <c r="G25" s="6">
        <v>19</v>
      </c>
      <c r="H25" s="137">
        <v>410000000</v>
      </c>
      <c r="I25" s="137">
        <v>0</v>
      </c>
      <c r="J25" s="137">
        <v>0</v>
      </c>
      <c r="K25" s="137">
        <v>0</v>
      </c>
      <c r="L25" s="137">
        <v>0</v>
      </c>
      <c r="M25" s="137">
        <v>0</v>
      </c>
      <c r="N25" s="137">
        <v>0</v>
      </c>
      <c r="O25" s="137">
        <v>0</v>
      </c>
      <c r="P25" s="137">
        <v>0</v>
      </c>
      <c r="Q25" s="137">
        <v>0</v>
      </c>
      <c r="R25" s="137">
        <v>0</v>
      </c>
      <c r="S25" s="137">
        <v>0</v>
      </c>
      <c r="T25" s="137">
        <v>0</v>
      </c>
      <c r="U25" s="137">
        <v>0</v>
      </c>
      <c r="V25" s="137">
        <v>0</v>
      </c>
      <c r="W25" s="61">
        <f t="shared" si="3"/>
        <v>410000000</v>
      </c>
      <c r="X25" s="60"/>
      <c r="Y25" s="61">
        <f t="shared" si="4"/>
        <v>410000000</v>
      </c>
    </row>
    <row r="26" spans="1:25" x14ac:dyDescent="0.2">
      <c r="A26" s="323" t="s">
        <v>489</v>
      </c>
      <c r="B26" s="323"/>
      <c r="C26" s="323"/>
      <c r="D26" s="323"/>
      <c r="E26" s="323"/>
      <c r="F26" s="323"/>
      <c r="G26" s="6">
        <v>20</v>
      </c>
      <c r="H26" s="137">
        <v>0</v>
      </c>
      <c r="I26" s="137">
        <v>0</v>
      </c>
      <c r="J26" s="137">
        <v>0</v>
      </c>
      <c r="K26" s="137">
        <v>0</v>
      </c>
      <c r="L26" s="137">
        <v>0</v>
      </c>
      <c r="M26" s="137">
        <v>0</v>
      </c>
      <c r="N26" s="137">
        <v>0</v>
      </c>
      <c r="O26" s="137">
        <v>0</v>
      </c>
      <c r="P26" s="137">
        <v>0</v>
      </c>
      <c r="Q26" s="137">
        <v>0</v>
      </c>
      <c r="R26" s="137">
        <v>0</v>
      </c>
      <c r="S26" s="137">
        <v>0</v>
      </c>
      <c r="T26" s="137">
        <v>0</v>
      </c>
      <c r="U26" s="137">
        <v>0</v>
      </c>
      <c r="V26" s="137">
        <v>0</v>
      </c>
      <c r="W26" s="61">
        <f t="shared" si="3"/>
        <v>0</v>
      </c>
      <c r="X26" s="60"/>
      <c r="Y26" s="61">
        <f t="shared" si="4"/>
        <v>0</v>
      </c>
    </row>
    <row r="27" spans="1:25" x14ac:dyDescent="0.2">
      <c r="A27" s="323" t="s">
        <v>490</v>
      </c>
      <c r="B27" s="323"/>
      <c r="C27" s="323"/>
      <c r="D27" s="323"/>
      <c r="E27" s="323"/>
      <c r="F27" s="323"/>
      <c r="G27" s="6">
        <v>21</v>
      </c>
      <c r="H27" s="137">
        <v>0</v>
      </c>
      <c r="I27" s="137">
        <v>0</v>
      </c>
      <c r="J27" s="137">
        <v>0</v>
      </c>
      <c r="K27" s="137">
        <v>0</v>
      </c>
      <c r="L27" s="137">
        <v>0</v>
      </c>
      <c r="M27" s="137">
        <v>0</v>
      </c>
      <c r="N27" s="137">
        <v>0</v>
      </c>
      <c r="O27" s="137">
        <v>0</v>
      </c>
      <c r="P27" s="137">
        <v>0</v>
      </c>
      <c r="Q27" s="137">
        <v>0</v>
      </c>
      <c r="R27" s="137">
        <v>0</v>
      </c>
      <c r="S27" s="137">
        <v>0</v>
      </c>
      <c r="T27" s="137">
        <v>0</v>
      </c>
      <c r="U27" s="137">
        <v>0</v>
      </c>
      <c r="V27" s="137">
        <v>0</v>
      </c>
      <c r="W27" s="61">
        <f t="shared" si="3"/>
        <v>0</v>
      </c>
      <c r="X27" s="60"/>
      <c r="Y27" s="61">
        <f t="shared" si="4"/>
        <v>0</v>
      </c>
    </row>
    <row r="28" spans="1:25" x14ac:dyDescent="0.2">
      <c r="A28" s="323" t="s">
        <v>491</v>
      </c>
      <c r="B28" s="323"/>
      <c r="C28" s="323"/>
      <c r="D28" s="323"/>
      <c r="E28" s="323"/>
      <c r="F28" s="323"/>
      <c r="G28" s="6">
        <v>22</v>
      </c>
      <c r="H28" s="137">
        <v>0</v>
      </c>
      <c r="I28" s="137">
        <v>0</v>
      </c>
      <c r="J28" s="137">
        <v>0</v>
      </c>
      <c r="K28" s="137">
        <v>0</v>
      </c>
      <c r="L28" s="137">
        <v>0</v>
      </c>
      <c r="M28" s="137">
        <v>0</v>
      </c>
      <c r="N28" s="137">
        <v>0</v>
      </c>
      <c r="O28" s="137">
        <v>0</v>
      </c>
      <c r="P28" s="137">
        <v>0</v>
      </c>
      <c r="Q28" s="137">
        <v>0</v>
      </c>
      <c r="R28" s="137">
        <v>0</v>
      </c>
      <c r="S28" s="137">
        <v>0</v>
      </c>
      <c r="T28" s="137">
        <v>0</v>
      </c>
      <c r="U28" s="137">
        <v>-27516390</v>
      </c>
      <c r="V28" s="137">
        <v>27516390</v>
      </c>
      <c r="W28" s="61">
        <f t="shared" si="3"/>
        <v>0</v>
      </c>
      <c r="X28" s="60"/>
      <c r="Y28" s="61">
        <f t="shared" si="4"/>
        <v>0</v>
      </c>
    </row>
    <row r="29" spans="1:25" x14ac:dyDescent="0.2">
      <c r="A29" s="323" t="s">
        <v>492</v>
      </c>
      <c r="B29" s="323"/>
      <c r="C29" s="323"/>
      <c r="D29" s="323"/>
      <c r="E29" s="323"/>
      <c r="F29" s="323"/>
      <c r="G29" s="6">
        <v>23</v>
      </c>
      <c r="H29" s="60"/>
      <c r="I29" s="60"/>
      <c r="J29" s="60"/>
      <c r="K29" s="60"/>
      <c r="L29" s="60"/>
      <c r="M29" s="60"/>
      <c r="N29" s="60"/>
      <c r="O29" s="60"/>
      <c r="P29" s="60"/>
      <c r="Q29" s="60"/>
      <c r="R29" s="60"/>
      <c r="S29" s="60"/>
      <c r="T29" s="60"/>
      <c r="U29" s="60"/>
      <c r="V29" s="60"/>
      <c r="W29" s="61">
        <f t="shared" si="3"/>
        <v>0</v>
      </c>
      <c r="X29" s="60"/>
      <c r="Y29" s="61">
        <f t="shared" si="4"/>
        <v>0</v>
      </c>
    </row>
    <row r="30" spans="1:25" ht="21.75" customHeight="1" x14ac:dyDescent="0.2">
      <c r="A30" s="324" t="s">
        <v>493</v>
      </c>
      <c r="B30" s="324"/>
      <c r="C30" s="324"/>
      <c r="D30" s="324"/>
      <c r="E30" s="324"/>
      <c r="F30" s="324"/>
      <c r="G30" s="8">
        <v>24</v>
      </c>
      <c r="H30" s="63">
        <f>SUM(H10:H29)</f>
        <v>412471930</v>
      </c>
      <c r="I30" s="63">
        <f t="shared" ref="I30:Y30" si="5">SUM(I10:I29)</f>
        <v>0</v>
      </c>
      <c r="J30" s="63">
        <f t="shared" si="5"/>
        <v>165810</v>
      </c>
      <c r="K30" s="63">
        <f t="shared" si="5"/>
        <v>8465522</v>
      </c>
      <c r="L30" s="63">
        <f t="shared" si="5"/>
        <v>8465522</v>
      </c>
      <c r="M30" s="63">
        <f t="shared" si="5"/>
        <v>0</v>
      </c>
      <c r="N30" s="63">
        <f t="shared" si="5"/>
        <v>30047350</v>
      </c>
      <c r="O30" s="63">
        <f t="shared" si="5"/>
        <v>43208114.859999999</v>
      </c>
      <c r="P30" s="63">
        <f t="shared" si="5"/>
        <v>0</v>
      </c>
      <c r="Q30" s="63">
        <f t="shared" si="5"/>
        <v>0</v>
      </c>
      <c r="R30" s="63">
        <f t="shared" si="5"/>
        <v>0</v>
      </c>
      <c r="S30" s="63">
        <f t="shared" si="5"/>
        <v>0</v>
      </c>
      <c r="T30" s="63">
        <f t="shared" si="5"/>
        <v>0</v>
      </c>
      <c r="U30" s="63">
        <f t="shared" si="5"/>
        <v>-18936581</v>
      </c>
      <c r="V30" s="63">
        <f t="shared" si="5"/>
        <v>16050295.402804716</v>
      </c>
      <c r="W30" s="63">
        <f t="shared" si="5"/>
        <v>483006919.26280475</v>
      </c>
      <c r="X30" s="63">
        <f t="shared" si="5"/>
        <v>0</v>
      </c>
      <c r="Y30" s="63">
        <f t="shared" si="5"/>
        <v>483006919.26280475</v>
      </c>
    </row>
    <row r="31" spans="1:25" x14ac:dyDescent="0.2">
      <c r="A31" s="325" t="s">
        <v>378</v>
      </c>
      <c r="B31" s="326"/>
      <c r="C31" s="326"/>
      <c r="D31" s="326"/>
      <c r="E31" s="326"/>
      <c r="F31" s="326"/>
      <c r="G31" s="326"/>
      <c r="H31" s="326"/>
      <c r="I31" s="326"/>
      <c r="J31" s="326"/>
      <c r="K31" s="326"/>
      <c r="L31" s="326"/>
      <c r="M31" s="326"/>
      <c r="N31" s="326"/>
      <c r="O31" s="326"/>
      <c r="P31" s="326"/>
      <c r="Q31" s="326"/>
      <c r="R31" s="326"/>
      <c r="S31" s="326"/>
      <c r="T31" s="326"/>
      <c r="U31" s="326"/>
      <c r="V31" s="326"/>
      <c r="W31" s="326"/>
      <c r="X31" s="326"/>
      <c r="Y31" s="326"/>
    </row>
    <row r="32" spans="1:25" ht="36.75" customHeight="1" x14ac:dyDescent="0.2">
      <c r="A32" s="319" t="s">
        <v>379</v>
      </c>
      <c r="B32" s="320"/>
      <c r="C32" s="320"/>
      <c r="D32" s="320"/>
      <c r="E32" s="320"/>
      <c r="F32" s="320"/>
      <c r="G32" s="7">
        <v>25</v>
      </c>
      <c r="H32" s="61">
        <f>SUM(H12:H20)</f>
        <v>0</v>
      </c>
      <c r="I32" s="61">
        <f t="shared" ref="I32:Y32" si="6">SUM(I12:I20)</f>
        <v>0</v>
      </c>
      <c r="J32" s="61">
        <f t="shared" si="6"/>
        <v>0</v>
      </c>
      <c r="K32" s="61">
        <f t="shared" si="6"/>
        <v>0</v>
      </c>
      <c r="L32" s="61">
        <f t="shared" si="6"/>
        <v>0</v>
      </c>
      <c r="M32" s="61">
        <f t="shared" si="6"/>
        <v>0</v>
      </c>
      <c r="N32" s="61">
        <f t="shared" si="6"/>
        <v>-294122</v>
      </c>
      <c r="O32" s="61">
        <f t="shared" si="6"/>
        <v>2501135.86</v>
      </c>
      <c r="P32" s="61">
        <f t="shared" si="6"/>
        <v>0</v>
      </c>
      <c r="Q32" s="61">
        <f t="shared" si="6"/>
        <v>0</v>
      </c>
      <c r="R32" s="61">
        <f t="shared" si="6"/>
        <v>0</v>
      </c>
      <c r="S32" s="61">
        <f t="shared" si="6"/>
        <v>0</v>
      </c>
      <c r="T32" s="61">
        <f t="shared" si="6"/>
        <v>0</v>
      </c>
      <c r="U32" s="61">
        <f t="shared" si="6"/>
        <v>0</v>
      </c>
      <c r="V32" s="61">
        <f t="shared" si="6"/>
        <v>0</v>
      </c>
      <c r="W32" s="61">
        <f t="shared" si="6"/>
        <v>2207013.86</v>
      </c>
      <c r="X32" s="61">
        <f t="shared" si="6"/>
        <v>0</v>
      </c>
      <c r="Y32" s="61">
        <f t="shared" si="6"/>
        <v>2207013.86</v>
      </c>
    </row>
    <row r="33" spans="1:25" ht="31.5" customHeight="1" x14ac:dyDescent="0.2">
      <c r="A33" s="319" t="s">
        <v>494</v>
      </c>
      <c r="B33" s="320"/>
      <c r="C33" s="320"/>
      <c r="D33" s="320"/>
      <c r="E33" s="320"/>
      <c r="F33" s="320"/>
      <c r="G33" s="7">
        <v>26</v>
      </c>
      <c r="H33" s="61">
        <f>H11+H32</f>
        <v>0</v>
      </c>
      <c r="I33" s="61">
        <f t="shared" ref="I33:Y33" si="7">I11+I32</f>
        <v>0</v>
      </c>
      <c r="J33" s="61">
        <f t="shared" si="7"/>
        <v>0</v>
      </c>
      <c r="K33" s="61">
        <f t="shared" si="7"/>
        <v>0</v>
      </c>
      <c r="L33" s="61">
        <f t="shared" si="7"/>
        <v>0</v>
      </c>
      <c r="M33" s="61">
        <f t="shared" si="7"/>
        <v>0</v>
      </c>
      <c r="N33" s="61">
        <f t="shared" si="7"/>
        <v>-294122</v>
      </c>
      <c r="O33" s="61">
        <f t="shared" si="7"/>
        <v>2501135.86</v>
      </c>
      <c r="P33" s="61">
        <f t="shared" si="7"/>
        <v>0</v>
      </c>
      <c r="Q33" s="61">
        <f t="shared" si="7"/>
        <v>0</v>
      </c>
      <c r="R33" s="61">
        <f t="shared" si="7"/>
        <v>0</v>
      </c>
      <c r="S33" s="61">
        <f t="shared" si="7"/>
        <v>0</v>
      </c>
      <c r="T33" s="61">
        <f t="shared" si="7"/>
        <v>0</v>
      </c>
      <c r="U33" s="61">
        <f t="shared" si="7"/>
        <v>0</v>
      </c>
      <c r="V33" s="61">
        <f t="shared" si="7"/>
        <v>16050295.402804716</v>
      </c>
      <c r="W33" s="61">
        <f t="shared" si="7"/>
        <v>18257309.262804717</v>
      </c>
      <c r="X33" s="61">
        <f t="shared" si="7"/>
        <v>0</v>
      </c>
      <c r="Y33" s="61">
        <f t="shared" si="7"/>
        <v>18257309.262804717</v>
      </c>
    </row>
    <row r="34" spans="1:25" ht="30.75" customHeight="1" x14ac:dyDescent="0.2">
      <c r="A34" s="321" t="s">
        <v>495</v>
      </c>
      <c r="B34" s="322"/>
      <c r="C34" s="322"/>
      <c r="D34" s="322"/>
      <c r="E34" s="322"/>
      <c r="F34" s="322"/>
      <c r="G34" s="8">
        <v>27</v>
      </c>
      <c r="H34" s="63">
        <f>SUM(H21:H29)</f>
        <v>165278880</v>
      </c>
      <c r="I34" s="63">
        <f t="shared" ref="I34:Y34" si="8">SUM(I21:I29)</f>
        <v>-86141670</v>
      </c>
      <c r="J34" s="63">
        <f t="shared" si="8"/>
        <v>-11486600</v>
      </c>
      <c r="K34" s="63">
        <f t="shared" si="8"/>
        <v>-428</v>
      </c>
      <c r="L34" s="63">
        <f t="shared" si="8"/>
        <v>-428</v>
      </c>
      <c r="M34" s="63">
        <f t="shared" si="8"/>
        <v>-32188407</v>
      </c>
      <c r="N34" s="63">
        <f t="shared" si="8"/>
        <v>0</v>
      </c>
      <c r="O34" s="63">
        <f t="shared" si="8"/>
        <v>0</v>
      </c>
      <c r="P34" s="63">
        <f t="shared" si="8"/>
        <v>0</v>
      </c>
      <c r="Q34" s="63">
        <f t="shared" si="8"/>
        <v>0</v>
      </c>
      <c r="R34" s="63">
        <f t="shared" si="8"/>
        <v>0</v>
      </c>
      <c r="S34" s="63">
        <f t="shared" si="8"/>
        <v>0</v>
      </c>
      <c r="T34" s="63">
        <f t="shared" si="8"/>
        <v>0</v>
      </c>
      <c r="U34" s="63">
        <f t="shared" si="8"/>
        <v>347021407</v>
      </c>
      <c r="V34" s="63">
        <f t="shared" si="8"/>
        <v>27516390</v>
      </c>
      <c r="W34" s="63">
        <f t="shared" si="8"/>
        <v>410000000</v>
      </c>
      <c r="X34" s="63">
        <f t="shared" si="8"/>
        <v>0</v>
      </c>
      <c r="Y34" s="63">
        <f t="shared" si="8"/>
        <v>410000000</v>
      </c>
    </row>
    <row r="35" spans="1:25" x14ac:dyDescent="0.2">
      <c r="A35" s="325" t="s">
        <v>380</v>
      </c>
      <c r="B35" s="327"/>
      <c r="C35" s="327"/>
      <c r="D35" s="327"/>
      <c r="E35" s="327"/>
      <c r="F35" s="327"/>
      <c r="G35" s="327"/>
      <c r="H35" s="327"/>
      <c r="I35" s="327"/>
      <c r="J35" s="327"/>
      <c r="K35" s="327"/>
      <c r="L35" s="327"/>
      <c r="M35" s="327"/>
      <c r="N35" s="327"/>
      <c r="O35" s="327"/>
      <c r="P35" s="327"/>
      <c r="Q35" s="327"/>
      <c r="R35" s="327"/>
      <c r="S35" s="327"/>
      <c r="T35" s="327"/>
      <c r="U35" s="327"/>
      <c r="V35" s="327"/>
      <c r="W35" s="327"/>
      <c r="X35" s="327"/>
      <c r="Y35" s="327"/>
    </row>
    <row r="36" spans="1:25" x14ac:dyDescent="0.2">
      <c r="A36" s="328" t="s">
        <v>381</v>
      </c>
      <c r="B36" s="328"/>
      <c r="C36" s="328"/>
      <c r="D36" s="328"/>
      <c r="E36" s="328"/>
      <c r="F36" s="328"/>
      <c r="G36" s="6">
        <v>28</v>
      </c>
      <c r="H36" s="137">
        <v>412471930</v>
      </c>
      <c r="I36" s="137">
        <v>0</v>
      </c>
      <c r="J36" s="137">
        <v>165810</v>
      </c>
      <c r="K36" s="137">
        <v>8465522</v>
      </c>
      <c r="L36" s="137">
        <v>8465522</v>
      </c>
      <c r="M36" s="137">
        <v>0</v>
      </c>
      <c r="N36" s="137">
        <v>30047350</v>
      </c>
      <c r="O36" s="137">
        <v>43208114.859999999</v>
      </c>
      <c r="P36" s="137">
        <v>0</v>
      </c>
      <c r="Q36" s="137">
        <v>0</v>
      </c>
      <c r="R36" s="137">
        <v>0</v>
      </c>
      <c r="S36" s="137">
        <v>0</v>
      </c>
      <c r="T36" s="137">
        <v>0</v>
      </c>
      <c r="U36" s="137">
        <v>-18936581</v>
      </c>
      <c r="V36" s="137">
        <v>16050295.402804716</v>
      </c>
      <c r="W36" s="61">
        <f>H36+I36+J36+K36-L36+M36+N36+O36+P36+Q36+R36+U36+V36+S36+T36</f>
        <v>483006919.26280475</v>
      </c>
      <c r="X36" s="60"/>
      <c r="Y36" s="61">
        <f t="shared" ref="Y36:Y38" si="9">W36+X36</f>
        <v>483006919.26280475</v>
      </c>
    </row>
    <row r="37" spans="1:25" x14ac:dyDescent="0.2">
      <c r="A37" s="323" t="s">
        <v>382</v>
      </c>
      <c r="B37" s="323"/>
      <c r="C37" s="323"/>
      <c r="D37" s="323"/>
      <c r="E37" s="323"/>
      <c r="F37" s="323"/>
      <c r="G37" s="6">
        <v>29</v>
      </c>
      <c r="H37" s="137">
        <v>0</v>
      </c>
      <c r="I37" s="137">
        <v>0</v>
      </c>
      <c r="J37" s="137">
        <v>0</v>
      </c>
      <c r="K37" s="137">
        <v>0</v>
      </c>
      <c r="L37" s="137">
        <v>0</v>
      </c>
      <c r="M37" s="137">
        <v>0</v>
      </c>
      <c r="N37" s="137">
        <v>0</v>
      </c>
      <c r="O37" s="137">
        <v>0</v>
      </c>
      <c r="P37" s="137">
        <v>0</v>
      </c>
      <c r="Q37" s="137">
        <v>0</v>
      </c>
      <c r="R37" s="137">
        <v>0</v>
      </c>
      <c r="S37" s="137">
        <v>0</v>
      </c>
      <c r="T37" s="137">
        <v>0</v>
      </c>
      <c r="U37" s="137">
        <v>0</v>
      </c>
      <c r="V37" s="137">
        <v>0</v>
      </c>
      <c r="W37" s="61">
        <f>H37+I37+J37+K37-L37+M37+N37+O37+P37+Q37+R37+U37+V37</f>
        <v>0</v>
      </c>
      <c r="X37" s="60"/>
      <c r="Y37" s="61">
        <f t="shared" si="9"/>
        <v>0</v>
      </c>
    </row>
    <row r="38" spans="1:25" x14ac:dyDescent="0.2">
      <c r="A38" s="323" t="s">
        <v>383</v>
      </c>
      <c r="B38" s="323"/>
      <c r="C38" s="323"/>
      <c r="D38" s="323"/>
      <c r="E38" s="323"/>
      <c r="F38" s="323"/>
      <c r="G38" s="6">
        <v>30</v>
      </c>
      <c r="H38" s="137">
        <v>0</v>
      </c>
      <c r="I38" s="137">
        <v>0</v>
      </c>
      <c r="J38" s="137">
        <v>0</v>
      </c>
      <c r="K38" s="137">
        <v>0</v>
      </c>
      <c r="L38" s="137">
        <v>0</v>
      </c>
      <c r="M38" s="137">
        <v>0</v>
      </c>
      <c r="N38" s="137">
        <v>0</v>
      </c>
      <c r="O38" s="137">
        <v>0</v>
      </c>
      <c r="P38" s="137">
        <v>0</v>
      </c>
      <c r="Q38" s="137">
        <v>0</v>
      </c>
      <c r="R38" s="137">
        <v>0</v>
      </c>
      <c r="S38" s="137">
        <v>0</v>
      </c>
      <c r="T38" s="137">
        <v>0</v>
      </c>
      <c r="U38" s="137">
        <v>0</v>
      </c>
      <c r="V38" s="137">
        <v>0</v>
      </c>
      <c r="W38" s="61">
        <f>H38+I38+J38+K38-L38+M38+N38+O38+P38+Q38+R38+U38+V38</f>
        <v>0</v>
      </c>
      <c r="X38" s="60"/>
      <c r="Y38" s="61">
        <f t="shared" si="9"/>
        <v>0</v>
      </c>
    </row>
    <row r="39" spans="1:25" ht="25.5" customHeight="1" x14ac:dyDescent="0.2">
      <c r="A39" s="329" t="s">
        <v>496</v>
      </c>
      <c r="B39" s="329"/>
      <c r="C39" s="329"/>
      <c r="D39" s="329"/>
      <c r="E39" s="329"/>
      <c r="F39" s="329"/>
      <c r="G39" s="7">
        <v>31</v>
      </c>
      <c r="H39" s="61">
        <f>H36+H37+H38</f>
        <v>412471930</v>
      </c>
      <c r="I39" s="61">
        <f t="shared" ref="I39:Y39" si="10">I36+I37+I38</f>
        <v>0</v>
      </c>
      <c r="J39" s="61">
        <f t="shared" si="10"/>
        <v>165810</v>
      </c>
      <c r="K39" s="61">
        <f t="shared" si="10"/>
        <v>8465522</v>
      </c>
      <c r="L39" s="61">
        <f t="shared" si="10"/>
        <v>8465522</v>
      </c>
      <c r="M39" s="61">
        <f t="shared" si="10"/>
        <v>0</v>
      </c>
      <c r="N39" s="61">
        <f t="shared" si="10"/>
        <v>30047350</v>
      </c>
      <c r="O39" s="61">
        <f t="shared" si="10"/>
        <v>43208114.859999999</v>
      </c>
      <c r="P39" s="61">
        <f t="shared" si="10"/>
        <v>0</v>
      </c>
      <c r="Q39" s="61">
        <f t="shared" si="10"/>
        <v>0</v>
      </c>
      <c r="R39" s="61">
        <f t="shared" si="10"/>
        <v>0</v>
      </c>
      <c r="S39" s="61">
        <f t="shared" si="10"/>
        <v>0</v>
      </c>
      <c r="T39" s="61">
        <f t="shared" si="10"/>
        <v>0</v>
      </c>
      <c r="U39" s="61">
        <f t="shared" si="10"/>
        <v>-18936581</v>
      </c>
      <c r="V39" s="61">
        <f t="shared" si="10"/>
        <v>16050295.402804716</v>
      </c>
      <c r="W39" s="61">
        <f t="shared" si="10"/>
        <v>483006919.26280475</v>
      </c>
      <c r="X39" s="61">
        <f t="shared" si="10"/>
        <v>0</v>
      </c>
      <c r="Y39" s="61">
        <f t="shared" si="10"/>
        <v>483006919.26280475</v>
      </c>
    </row>
    <row r="40" spans="1:25" x14ac:dyDescent="0.2">
      <c r="A40" s="323" t="s">
        <v>384</v>
      </c>
      <c r="B40" s="323"/>
      <c r="C40" s="323"/>
      <c r="D40" s="323"/>
      <c r="E40" s="323"/>
      <c r="F40" s="323"/>
      <c r="G40" s="6">
        <v>32</v>
      </c>
      <c r="H40" s="62">
        <v>0</v>
      </c>
      <c r="I40" s="62">
        <v>0</v>
      </c>
      <c r="J40" s="62">
        <v>0</v>
      </c>
      <c r="K40" s="62">
        <v>0</v>
      </c>
      <c r="L40" s="62">
        <v>0</v>
      </c>
      <c r="M40" s="62">
        <v>0</v>
      </c>
      <c r="N40" s="62">
        <v>0</v>
      </c>
      <c r="O40" s="62">
        <v>0</v>
      </c>
      <c r="P40" s="62">
        <v>0</v>
      </c>
      <c r="Q40" s="62">
        <v>0</v>
      </c>
      <c r="R40" s="62">
        <v>0</v>
      </c>
      <c r="S40" s="60"/>
      <c r="T40" s="60"/>
      <c r="U40" s="62">
        <v>0</v>
      </c>
      <c r="V40" s="137">
        <v>-25965597</v>
      </c>
      <c r="W40" s="61">
        <f t="shared" ref="W40:W58" si="11">H40+I40+J40+K40-L40+M40+N40+O40+P40+Q40+R40+U40+V40+S40+T40</f>
        <v>-25965597</v>
      </c>
      <c r="X40" s="60"/>
      <c r="Y40" s="61">
        <f t="shared" ref="Y40:Y58" si="12">W40+X40</f>
        <v>-25965597</v>
      </c>
    </row>
    <row r="41" spans="1:25" x14ac:dyDescent="0.2">
      <c r="A41" s="323" t="s">
        <v>385</v>
      </c>
      <c r="B41" s="323"/>
      <c r="C41" s="323"/>
      <c r="D41" s="323"/>
      <c r="E41" s="323"/>
      <c r="F41" s="323"/>
      <c r="G41" s="6">
        <v>33</v>
      </c>
      <c r="H41" s="62">
        <v>0</v>
      </c>
      <c r="I41" s="62">
        <v>0</v>
      </c>
      <c r="J41" s="62">
        <v>0</v>
      </c>
      <c r="K41" s="62">
        <v>0</v>
      </c>
      <c r="L41" s="62">
        <v>0</v>
      </c>
      <c r="M41" s="62">
        <v>0</v>
      </c>
      <c r="N41" s="137">
        <v>285123</v>
      </c>
      <c r="O41" s="62">
        <v>0</v>
      </c>
      <c r="P41" s="62">
        <v>0</v>
      </c>
      <c r="Q41" s="62">
        <v>0</v>
      </c>
      <c r="R41" s="62">
        <v>0</v>
      </c>
      <c r="S41" s="60"/>
      <c r="T41" s="60"/>
      <c r="U41" s="62">
        <v>0</v>
      </c>
      <c r="V41" s="62">
        <v>0</v>
      </c>
      <c r="W41" s="61">
        <f t="shared" si="11"/>
        <v>285123</v>
      </c>
      <c r="X41" s="60"/>
      <c r="Y41" s="61">
        <f t="shared" si="12"/>
        <v>285123</v>
      </c>
    </row>
    <row r="42" spans="1:25" ht="27" customHeight="1" x14ac:dyDescent="0.2">
      <c r="A42" s="323" t="s">
        <v>386</v>
      </c>
      <c r="B42" s="323"/>
      <c r="C42" s="323"/>
      <c r="D42" s="323"/>
      <c r="E42" s="323"/>
      <c r="F42" s="323"/>
      <c r="G42" s="6">
        <v>34</v>
      </c>
      <c r="H42" s="62">
        <v>0</v>
      </c>
      <c r="I42" s="62">
        <v>0</v>
      </c>
      <c r="J42" s="62">
        <v>0</v>
      </c>
      <c r="K42" s="62">
        <v>0</v>
      </c>
      <c r="L42" s="62">
        <v>0</v>
      </c>
      <c r="M42" s="62">
        <v>0</v>
      </c>
      <c r="N42" s="62">
        <v>0</v>
      </c>
      <c r="O42" s="60"/>
      <c r="P42" s="62">
        <v>0</v>
      </c>
      <c r="Q42" s="62">
        <v>0</v>
      </c>
      <c r="R42" s="62">
        <v>0</v>
      </c>
      <c r="S42" s="60"/>
      <c r="T42" s="60"/>
      <c r="U42" s="60"/>
      <c r="V42" s="60"/>
      <c r="W42" s="61">
        <f t="shared" si="11"/>
        <v>0</v>
      </c>
      <c r="X42" s="60"/>
      <c r="Y42" s="61">
        <f t="shared" si="12"/>
        <v>0</v>
      </c>
    </row>
    <row r="43" spans="1:25" ht="20.25" customHeight="1" x14ac:dyDescent="0.2">
      <c r="A43" s="323" t="s">
        <v>484</v>
      </c>
      <c r="B43" s="323"/>
      <c r="C43" s="323"/>
      <c r="D43" s="323"/>
      <c r="E43" s="323"/>
      <c r="F43" s="323"/>
      <c r="G43" s="6">
        <v>35</v>
      </c>
      <c r="H43" s="62">
        <v>0</v>
      </c>
      <c r="I43" s="62">
        <v>0</v>
      </c>
      <c r="J43" s="62">
        <v>0</v>
      </c>
      <c r="K43" s="62">
        <v>0</v>
      </c>
      <c r="L43" s="62">
        <v>0</v>
      </c>
      <c r="M43" s="62">
        <v>0</v>
      </c>
      <c r="N43" s="62">
        <v>0</v>
      </c>
      <c r="O43" s="62">
        <v>0</v>
      </c>
      <c r="P43" s="60"/>
      <c r="Q43" s="62">
        <v>0</v>
      </c>
      <c r="R43" s="62">
        <v>0</v>
      </c>
      <c r="S43" s="60"/>
      <c r="T43" s="60"/>
      <c r="U43" s="60"/>
      <c r="V43" s="60"/>
      <c r="W43" s="61">
        <f t="shared" si="11"/>
        <v>0</v>
      </c>
      <c r="X43" s="60"/>
      <c r="Y43" s="61">
        <f t="shared" si="12"/>
        <v>0</v>
      </c>
    </row>
    <row r="44" spans="1:25" ht="21" customHeight="1" x14ac:dyDescent="0.2">
      <c r="A44" s="323" t="s">
        <v>497</v>
      </c>
      <c r="B44" s="323"/>
      <c r="C44" s="323"/>
      <c r="D44" s="323"/>
      <c r="E44" s="323"/>
      <c r="F44" s="323"/>
      <c r="G44" s="6">
        <v>36</v>
      </c>
      <c r="H44" s="62">
        <v>0</v>
      </c>
      <c r="I44" s="62">
        <v>0</v>
      </c>
      <c r="J44" s="62">
        <v>0</v>
      </c>
      <c r="K44" s="62">
        <v>0</v>
      </c>
      <c r="L44" s="62">
        <v>0</v>
      </c>
      <c r="M44" s="62">
        <v>0</v>
      </c>
      <c r="N44" s="62">
        <v>0</v>
      </c>
      <c r="O44" s="62">
        <v>0</v>
      </c>
      <c r="P44" s="62">
        <v>0</v>
      </c>
      <c r="Q44" s="60"/>
      <c r="R44" s="62">
        <v>0</v>
      </c>
      <c r="S44" s="60"/>
      <c r="T44" s="60"/>
      <c r="U44" s="60"/>
      <c r="V44" s="60"/>
      <c r="W44" s="61">
        <f t="shared" si="11"/>
        <v>0</v>
      </c>
      <c r="X44" s="60"/>
      <c r="Y44" s="61">
        <f t="shared" si="12"/>
        <v>0</v>
      </c>
    </row>
    <row r="45" spans="1:25" ht="29.25" customHeight="1" x14ac:dyDescent="0.2">
      <c r="A45" s="323" t="s">
        <v>387</v>
      </c>
      <c r="B45" s="323"/>
      <c r="C45" s="323"/>
      <c r="D45" s="323"/>
      <c r="E45" s="323"/>
      <c r="F45" s="323"/>
      <c r="G45" s="6">
        <v>37</v>
      </c>
      <c r="H45" s="62">
        <v>0</v>
      </c>
      <c r="I45" s="62">
        <v>0</v>
      </c>
      <c r="J45" s="62">
        <v>0</v>
      </c>
      <c r="K45" s="62">
        <v>0</v>
      </c>
      <c r="L45" s="62">
        <v>0</v>
      </c>
      <c r="M45" s="62">
        <v>0</v>
      </c>
      <c r="N45" s="62">
        <v>0</v>
      </c>
      <c r="O45" s="62">
        <v>0</v>
      </c>
      <c r="P45" s="62">
        <v>0</v>
      </c>
      <c r="Q45" s="62">
        <v>0</v>
      </c>
      <c r="R45" s="60"/>
      <c r="S45" s="60"/>
      <c r="T45" s="60"/>
      <c r="U45" s="60"/>
      <c r="V45" s="60"/>
      <c r="W45" s="61">
        <f t="shared" si="11"/>
        <v>0</v>
      </c>
      <c r="X45" s="60"/>
      <c r="Y45" s="61">
        <f t="shared" si="12"/>
        <v>0</v>
      </c>
    </row>
    <row r="46" spans="1:25" ht="21" customHeight="1" x14ac:dyDescent="0.2">
      <c r="A46" s="323" t="s">
        <v>388</v>
      </c>
      <c r="B46" s="323"/>
      <c r="C46" s="323"/>
      <c r="D46" s="323"/>
      <c r="E46" s="323"/>
      <c r="F46" s="323"/>
      <c r="G46" s="6">
        <v>38</v>
      </c>
      <c r="H46" s="62">
        <v>0</v>
      </c>
      <c r="I46" s="62">
        <v>0</v>
      </c>
      <c r="J46" s="62">
        <v>0</v>
      </c>
      <c r="K46" s="62">
        <v>0</v>
      </c>
      <c r="L46" s="62">
        <v>0</v>
      </c>
      <c r="M46" s="62">
        <v>0</v>
      </c>
      <c r="N46" s="60"/>
      <c r="O46" s="60"/>
      <c r="P46" s="60"/>
      <c r="Q46" s="60"/>
      <c r="R46" s="60"/>
      <c r="S46" s="60"/>
      <c r="T46" s="60"/>
      <c r="U46" s="60"/>
      <c r="V46" s="60"/>
      <c r="W46" s="61">
        <f t="shared" si="11"/>
        <v>0</v>
      </c>
      <c r="X46" s="60"/>
      <c r="Y46" s="61">
        <f t="shared" si="12"/>
        <v>0</v>
      </c>
    </row>
    <row r="47" spans="1:25" x14ac:dyDescent="0.2">
      <c r="A47" s="323" t="s">
        <v>389</v>
      </c>
      <c r="B47" s="323"/>
      <c r="C47" s="323"/>
      <c r="D47" s="323"/>
      <c r="E47" s="323"/>
      <c r="F47" s="323"/>
      <c r="G47" s="6">
        <v>39</v>
      </c>
      <c r="H47" s="62">
        <v>0</v>
      </c>
      <c r="I47" s="62">
        <v>0</v>
      </c>
      <c r="J47" s="62">
        <v>0</v>
      </c>
      <c r="K47" s="62">
        <v>0</v>
      </c>
      <c r="L47" s="62">
        <v>0</v>
      </c>
      <c r="M47" s="62">
        <v>0</v>
      </c>
      <c r="N47" s="60"/>
      <c r="O47" s="60"/>
      <c r="P47" s="60"/>
      <c r="Q47" s="60"/>
      <c r="R47" s="60"/>
      <c r="S47" s="60"/>
      <c r="T47" s="60"/>
      <c r="U47" s="60"/>
      <c r="V47" s="60"/>
      <c r="W47" s="61">
        <f t="shared" si="11"/>
        <v>0</v>
      </c>
      <c r="X47" s="60"/>
      <c r="Y47" s="61">
        <f t="shared" si="12"/>
        <v>0</v>
      </c>
    </row>
    <row r="48" spans="1:25" x14ac:dyDescent="0.2">
      <c r="A48" s="323" t="s">
        <v>390</v>
      </c>
      <c r="B48" s="323"/>
      <c r="C48" s="323"/>
      <c r="D48" s="323"/>
      <c r="E48" s="323"/>
      <c r="F48" s="323"/>
      <c r="G48" s="6">
        <v>40</v>
      </c>
      <c r="H48" s="60"/>
      <c r="I48" s="60"/>
      <c r="J48" s="60"/>
      <c r="K48" s="60"/>
      <c r="L48" s="60"/>
      <c r="M48" s="60"/>
      <c r="N48" s="60"/>
      <c r="O48" s="60"/>
      <c r="P48" s="60"/>
      <c r="Q48" s="60"/>
      <c r="R48" s="60"/>
      <c r="S48" s="60"/>
      <c r="T48" s="60"/>
      <c r="U48" s="60"/>
      <c r="V48" s="60"/>
      <c r="W48" s="61">
        <f t="shared" si="11"/>
        <v>0</v>
      </c>
      <c r="X48" s="60"/>
      <c r="Y48" s="61">
        <f t="shared" si="12"/>
        <v>0</v>
      </c>
    </row>
    <row r="49" spans="1:25" x14ac:dyDescent="0.2">
      <c r="A49" s="323" t="s">
        <v>391</v>
      </c>
      <c r="B49" s="323"/>
      <c r="C49" s="323"/>
      <c r="D49" s="323"/>
      <c r="E49" s="323"/>
      <c r="F49" s="323"/>
      <c r="G49" s="6">
        <v>41</v>
      </c>
      <c r="H49" s="62">
        <v>0</v>
      </c>
      <c r="I49" s="62">
        <v>0</v>
      </c>
      <c r="J49" s="62">
        <v>0</v>
      </c>
      <c r="K49" s="62">
        <v>0</v>
      </c>
      <c r="L49" s="62">
        <v>0</v>
      </c>
      <c r="M49" s="62">
        <v>0</v>
      </c>
      <c r="N49" s="60"/>
      <c r="O49" s="60"/>
      <c r="P49" s="60"/>
      <c r="Q49" s="60"/>
      <c r="R49" s="60"/>
      <c r="S49" s="60"/>
      <c r="T49" s="60"/>
      <c r="U49" s="60"/>
      <c r="V49" s="60"/>
      <c r="W49" s="61">
        <f t="shared" si="11"/>
        <v>0</v>
      </c>
      <c r="X49" s="60"/>
      <c r="Y49" s="61">
        <f t="shared" si="12"/>
        <v>0</v>
      </c>
    </row>
    <row r="50" spans="1:25" ht="24" customHeight="1" x14ac:dyDescent="0.2">
      <c r="A50" s="323" t="s">
        <v>485</v>
      </c>
      <c r="B50" s="323"/>
      <c r="C50" s="323"/>
      <c r="D50" s="323"/>
      <c r="E50" s="323"/>
      <c r="F50" s="323"/>
      <c r="G50" s="6">
        <v>42</v>
      </c>
      <c r="H50" s="60"/>
      <c r="I50" s="60"/>
      <c r="J50" s="60"/>
      <c r="K50" s="60"/>
      <c r="L50" s="60"/>
      <c r="M50" s="60"/>
      <c r="N50" s="60"/>
      <c r="O50" s="60"/>
      <c r="P50" s="60"/>
      <c r="Q50" s="60"/>
      <c r="R50" s="60"/>
      <c r="S50" s="60"/>
      <c r="T50" s="60"/>
      <c r="U50" s="60"/>
      <c r="V50" s="60"/>
      <c r="W50" s="61">
        <f t="shared" si="11"/>
        <v>0</v>
      </c>
      <c r="X50" s="60"/>
      <c r="Y50" s="61">
        <f t="shared" si="12"/>
        <v>0</v>
      </c>
    </row>
    <row r="51" spans="1:25" ht="26.25" customHeight="1" x14ac:dyDescent="0.2">
      <c r="A51" s="323" t="s">
        <v>486</v>
      </c>
      <c r="B51" s="323"/>
      <c r="C51" s="323"/>
      <c r="D51" s="323"/>
      <c r="E51" s="323"/>
      <c r="F51" s="323"/>
      <c r="G51" s="6">
        <v>43</v>
      </c>
      <c r="H51" s="60"/>
      <c r="I51" s="60"/>
      <c r="J51" s="60"/>
      <c r="K51" s="60"/>
      <c r="L51" s="60"/>
      <c r="M51" s="60"/>
      <c r="N51" s="60"/>
      <c r="O51" s="60"/>
      <c r="P51" s="60"/>
      <c r="Q51" s="60"/>
      <c r="R51" s="60"/>
      <c r="S51" s="60"/>
      <c r="T51" s="60"/>
      <c r="U51" s="60"/>
      <c r="V51" s="60"/>
      <c r="W51" s="61">
        <f t="shared" si="11"/>
        <v>0</v>
      </c>
      <c r="X51" s="60"/>
      <c r="Y51" s="61">
        <f t="shared" si="12"/>
        <v>0</v>
      </c>
    </row>
    <row r="52" spans="1:25" ht="22.5" customHeight="1" x14ac:dyDescent="0.2">
      <c r="A52" s="323" t="s">
        <v>487</v>
      </c>
      <c r="B52" s="323"/>
      <c r="C52" s="323"/>
      <c r="D52" s="323"/>
      <c r="E52" s="323"/>
      <c r="F52" s="323"/>
      <c r="G52" s="6">
        <v>44</v>
      </c>
      <c r="H52" s="60"/>
      <c r="I52" s="60"/>
      <c r="J52" s="60"/>
      <c r="K52" s="60"/>
      <c r="L52" s="60"/>
      <c r="M52" s="60"/>
      <c r="N52" s="60"/>
      <c r="O52" s="60"/>
      <c r="P52" s="60"/>
      <c r="Q52" s="60"/>
      <c r="R52" s="60"/>
      <c r="S52" s="60"/>
      <c r="T52" s="60"/>
      <c r="U52" s="60"/>
      <c r="V52" s="60"/>
      <c r="W52" s="61">
        <f t="shared" si="11"/>
        <v>0</v>
      </c>
      <c r="X52" s="60"/>
      <c r="Y52" s="61">
        <f t="shared" si="12"/>
        <v>0</v>
      </c>
    </row>
    <row r="53" spans="1:25" x14ac:dyDescent="0.2">
      <c r="A53" s="323" t="s">
        <v>498</v>
      </c>
      <c r="B53" s="323"/>
      <c r="C53" s="323"/>
      <c r="D53" s="323"/>
      <c r="E53" s="323"/>
      <c r="F53" s="323"/>
      <c r="G53" s="6">
        <v>45</v>
      </c>
      <c r="H53" s="60"/>
      <c r="I53" s="60"/>
      <c r="J53" s="60"/>
      <c r="K53" s="60"/>
      <c r="L53" s="60"/>
      <c r="M53" s="60"/>
      <c r="N53" s="60"/>
      <c r="O53" s="60"/>
      <c r="P53" s="60"/>
      <c r="Q53" s="60"/>
      <c r="R53" s="60"/>
      <c r="S53" s="60"/>
      <c r="T53" s="60"/>
      <c r="U53" s="60"/>
      <c r="V53" s="60"/>
      <c r="W53" s="61">
        <f t="shared" si="11"/>
        <v>0</v>
      </c>
      <c r="X53" s="60"/>
      <c r="Y53" s="61">
        <f t="shared" si="12"/>
        <v>0</v>
      </c>
    </row>
    <row r="54" spans="1:25" x14ac:dyDescent="0.2">
      <c r="A54" s="323" t="s">
        <v>488</v>
      </c>
      <c r="B54" s="323"/>
      <c r="C54" s="323"/>
      <c r="D54" s="323"/>
      <c r="E54" s="323"/>
      <c r="F54" s="323"/>
      <c r="G54" s="6">
        <v>46</v>
      </c>
      <c r="H54" s="60"/>
      <c r="I54" s="60"/>
      <c r="J54" s="60"/>
      <c r="K54" s="60"/>
      <c r="L54" s="60"/>
      <c r="M54" s="60"/>
      <c r="N54" s="60"/>
      <c r="O54" s="60"/>
      <c r="P54" s="60"/>
      <c r="Q54" s="60"/>
      <c r="R54" s="60"/>
      <c r="S54" s="60"/>
      <c r="T54" s="60"/>
      <c r="U54" s="60"/>
      <c r="V54" s="60"/>
      <c r="W54" s="61">
        <f t="shared" si="11"/>
        <v>0</v>
      </c>
      <c r="X54" s="60"/>
      <c r="Y54" s="61">
        <f t="shared" si="12"/>
        <v>0</v>
      </c>
    </row>
    <row r="55" spans="1:25" x14ac:dyDescent="0.2">
      <c r="A55" s="323" t="s">
        <v>489</v>
      </c>
      <c r="B55" s="323"/>
      <c r="C55" s="323"/>
      <c r="D55" s="323"/>
      <c r="E55" s="323"/>
      <c r="F55" s="323"/>
      <c r="G55" s="6">
        <v>47</v>
      </c>
      <c r="H55" s="60"/>
      <c r="I55" s="60"/>
      <c r="J55" s="60"/>
      <c r="K55" s="60"/>
      <c r="L55" s="60"/>
      <c r="M55" s="60"/>
      <c r="N55" s="60"/>
      <c r="O55" s="60"/>
      <c r="P55" s="60"/>
      <c r="Q55" s="60"/>
      <c r="R55" s="60"/>
      <c r="S55" s="60"/>
      <c r="T55" s="60"/>
      <c r="U55" s="60"/>
      <c r="V55" s="60"/>
      <c r="W55" s="61">
        <f t="shared" si="11"/>
        <v>0</v>
      </c>
      <c r="X55" s="60"/>
      <c r="Y55" s="61">
        <f t="shared" si="12"/>
        <v>0</v>
      </c>
    </row>
    <row r="56" spans="1:25" x14ac:dyDescent="0.2">
      <c r="A56" s="323" t="s">
        <v>490</v>
      </c>
      <c r="B56" s="323"/>
      <c r="C56" s="323"/>
      <c r="D56" s="323"/>
      <c r="E56" s="323"/>
      <c r="F56" s="323"/>
      <c r="G56" s="6">
        <v>48</v>
      </c>
      <c r="H56" s="60"/>
      <c r="I56" s="60"/>
      <c r="J56" s="60"/>
      <c r="K56" s="60"/>
      <c r="L56" s="60"/>
      <c r="M56" s="60"/>
      <c r="N56" s="60"/>
      <c r="O56" s="60"/>
      <c r="P56" s="60"/>
      <c r="Q56" s="60"/>
      <c r="R56" s="60"/>
      <c r="S56" s="60"/>
      <c r="T56" s="60"/>
      <c r="U56" s="137">
        <v>16050295</v>
      </c>
      <c r="V56" s="137">
        <v>-16050295</v>
      </c>
      <c r="W56" s="61">
        <f t="shared" si="11"/>
        <v>0</v>
      </c>
      <c r="X56" s="60"/>
      <c r="Y56" s="61">
        <f t="shared" si="12"/>
        <v>0</v>
      </c>
    </row>
    <row r="57" spans="1:25" x14ac:dyDescent="0.2">
      <c r="A57" s="323" t="s">
        <v>499</v>
      </c>
      <c r="B57" s="323"/>
      <c r="C57" s="323"/>
      <c r="D57" s="323"/>
      <c r="E57" s="323"/>
      <c r="F57" s="323"/>
      <c r="G57" s="6">
        <v>49</v>
      </c>
      <c r="H57" s="60"/>
      <c r="I57" s="60"/>
      <c r="J57" s="60"/>
      <c r="K57" s="60"/>
      <c r="L57" s="60"/>
      <c r="M57" s="60"/>
      <c r="N57" s="60"/>
      <c r="O57" s="60"/>
      <c r="P57" s="60"/>
      <c r="Q57" s="60"/>
      <c r="R57" s="60"/>
      <c r="S57" s="60"/>
      <c r="T57" s="60"/>
      <c r="U57" s="60"/>
      <c r="V57" s="60"/>
      <c r="W57" s="61">
        <f t="shared" si="11"/>
        <v>0</v>
      </c>
      <c r="X57" s="60"/>
      <c r="Y57" s="61">
        <f t="shared" si="12"/>
        <v>0</v>
      </c>
    </row>
    <row r="58" spans="1:25" x14ac:dyDescent="0.2">
      <c r="A58" s="323" t="s">
        <v>492</v>
      </c>
      <c r="B58" s="323"/>
      <c r="C58" s="323"/>
      <c r="D58" s="323"/>
      <c r="E58" s="323"/>
      <c r="F58" s="323"/>
      <c r="G58" s="6">
        <v>50</v>
      </c>
      <c r="H58" s="125"/>
      <c r="I58" s="125"/>
      <c r="J58" s="125"/>
      <c r="K58" s="125"/>
      <c r="L58" s="125"/>
      <c r="M58" s="125"/>
      <c r="N58" s="125"/>
      <c r="O58" s="125"/>
      <c r="P58" s="125"/>
      <c r="Q58" s="125"/>
      <c r="R58" s="125"/>
      <c r="S58" s="125"/>
      <c r="T58" s="125"/>
      <c r="U58" s="125"/>
      <c r="V58" s="125"/>
      <c r="W58" s="126">
        <f t="shared" si="11"/>
        <v>0</v>
      </c>
      <c r="X58" s="125"/>
      <c r="Y58" s="126">
        <f t="shared" si="12"/>
        <v>0</v>
      </c>
    </row>
    <row r="59" spans="1:25" ht="25.5" customHeight="1" x14ac:dyDescent="0.2">
      <c r="A59" s="324" t="s">
        <v>500</v>
      </c>
      <c r="B59" s="324"/>
      <c r="C59" s="324"/>
      <c r="D59" s="324"/>
      <c r="E59" s="324"/>
      <c r="F59" s="324"/>
      <c r="G59" s="8">
        <v>51</v>
      </c>
      <c r="H59" s="63">
        <f t="shared" ref="H59:T59" si="13">SUM(H39:H58)</f>
        <v>412471930</v>
      </c>
      <c r="I59" s="63">
        <f t="shared" si="13"/>
        <v>0</v>
      </c>
      <c r="J59" s="63">
        <f t="shared" si="13"/>
        <v>165810</v>
      </c>
      <c r="K59" s="63">
        <f t="shared" si="13"/>
        <v>8465522</v>
      </c>
      <c r="L59" s="63">
        <f t="shared" si="13"/>
        <v>8465522</v>
      </c>
      <c r="M59" s="63">
        <f t="shared" si="13"/>
        <v>0</v>
      </c>
      <c r="N59" s="63">
        <f t="shared" si="13"/>
        <v>30332473</v>
      </c>
      <c r="O59" s="63">
        <f t="shared" si="13"/>
        <v>43208114.859999999</v>
      </c>
      <c r="P59" s="63">
        <f t="shared" si="13"/>
        <v>0</v>
      </c>
      <c r="Q59" s="63">
        <f t="shared" si="13"/>
        <v>0</v>
      </c>
      <c r="R59" s="63">
        <f t="shared" si="13"/>
        <v>0</v>
      </c>
      <c r="S59" s="63">
        <f t="shared" si="13"/>
        <v>0</v>
      </c>
      <c r="T59" s="63">
        <f t="shared" si="13"/>
        <v>0</v>
      </c>
      <c r="U59" s="63">
        <f>SUM(U39:U58)</f>
        <v>-2886286</v>
      </c>
      <c r="V59" s="63">
        <f>SUM(V39:V58)</f>
        <v>-25965596.597195283</v>
      </c>
      <c r="W59" s="63">
        <f>SUM(W39:W58)</f>
        <v>457326445.26280475</v>
      </c>
      <c r="X59" s="63">
        <f>SUM(X39:X58)</f>
        <v>0</v>
      </c>
      <c r="Y59" s="63">
        <f>SUM(Y39:Y58)</f>
        <v>457326445.26280475</v>
      </c>
    </row>
    <row r="60" spans="1:25" x14ac:dyDescent="0.2">
      <c r="A60" s="325" t="s">
        <v>392</v>
      </c>
      <c r="B60" s="326"/>
      <c r="C60" s="326"/>
      <c r="D60" s="326"/>
      <c r="E60" s="326"/>
      <c r="F60" s="326"/>
      <c r="G60" s="326"/>
      <c r="H60" s="326"/>
      <c r="I60" s="326"/>
      <c r="J60" s="326"/>
      <c r="K60" s="326"/>
      <c r="L60" s="326"/>
      <c r="M60" s="326"/>
      <c r="N60" s="326"/>
      <c r="O60" s="326"/>
      <c r="P60" s="326"/>
      <c r="Q60" s="326"/>
      <c r="R60" s="326"/>
      <c r="S60" s="326"/>
      <c r="T60" s="326"/>
      <c r="U60" s="326"/>
      <c r="V60" s="326"/>
      <c r="W60" s="326"/>
      <c r="X60" s="326"/>
      <c r="Y60" s="326"/>
    </row>
    <row r="61" spans="1:25" ht="31.5" customHeight="1" x14ac:dyDescent="0.2">
      <c r="A61" s="319" t="s">
        <v>502</v>
      </c>
      <c r="B61" s="320"/>
      <c r="C61" s="320"/>
      <c r="D61" s="320"/>
      <c r="E61" s="320"/>
      <c r="F61" s="320"/>
      <c r="G61" s="7">
        <v>52</v>
      </c>
      <c r="H61" s="61">
        <f t="shared" ref="H61:T61" si="14">SUM(H41:H49)</f>
        <v>0</v>
      </c>
      <c r="I61" s="61">
        <f t="shared" si="14"/>
        <v>0</v>
      </c>
      <c r="J61" s="61">
        <f t="shared" si="14"/>
        <v>0</v>
      </c>
      <c r="K61" s="61">
        <f t="shared" si="14"/>
        <v>0</v>
      </c>
      <c r="L61" s="61">
        <f t="shared" si="14"/>
        <v>0</v>
      </c>
      <c r="M61" s="61">
        <f t="shared" si="14"/>
        <v>0</v>
      </c>
      <c r="N61" s="61">
        <f t="shared" si="14"/>
        <v>285123</v>
      </c>
      <c r="O61" s="61">
        <f t="shared" si="14"/>
        <v>0</v>
      </c>
      <c r="P61" s="61">
        <f t="shared" si="14"/>
        <v>0</v>
      </c>
      <c r="Q61" s="61">
        <f t="shared" si="14"/>
        <v>0</v>
      </c>
      <c r="R61" s="61">
        <f t="shared" si="14"/>
        <v>0</v>
      </c>
      <c r="S61" s="61">
        <f t="shared" si="14"/>
        <v>0</v>
      </c>
      <c r="T61" s="61">
        <f t="shared" si="14"/>
        <v>0</v>
      </c>
      <c r="U61" s="61">
        <f>SUM(U41:U49)</f>
        <v>0</v>
      </c>
      <c r="V61" s="61">
        <f>SUM(V41:V49)</f>
        <v>0</v>
      </c>
      <c r="W61" s="61">
        <f>SUM(W41:W49)</f>
        <v>285123</v>
      </c>
      <c r="X61" s="61">
        <f>SUM(X41:X49)</f>
        <v>0</v>
      </c>
      <c r="Y61" s="61">
        <f>SUM(Y41:Y49)</f>
        <v>285123</v>
      </c>
    </row>
    <row r="62" spans="1:25" ht="27.75" customHeight="1" x14ac:dyDescent="0.2">
      <c r="A62" s="319" t="s">
        <v>503</v>
      </c>
      <c r="B62" s="320"/>
      <c r="C62" s="320"/>
      <c r="D62" s="320"/>
      <c r="E62" s="320"/>
      <c r="F62" s="320"/>
      <c r="G62" s="7">
        <v>53</v>
      </c>
      <c r="H62" s="61">
        <f t="shared" ref="H62:T62" si="15">H40+H61</f>
        <v>0</v>
      </c>
      <c r="I62" s="61">
        <f t="shared" si="15"/>
        <v>0</v>
      </c>
      <c r="J62" s="61">
        <f t="shared" si="15"/>
        <v>0</v>
      </c>
      <c r="K62" s="61">
        <f t="shared" si="15"/>
        <v>0</v>
      </c>
      <c r="L62" s="61">
        <f t="shared" si="15"/>
        <v>0</v>
      </c>
      <c r="M62" s="61">
        <f t="shared" si="15"/>
        <v>0</v>
      </c>
      <c r="N62" s="61">
        <f t="shared" si="15"/>
        <v>285123</v>
      </c>
      <c r="O62" s="61">
        <f t="shared" si="15"/>
        <v>0</v>
      </c>
      <c r="P62" s="61">
        <f t="shared" si="15"/>
        <v>0</v>
      </c>
      <c r="Q62" s="61">
        <f t="shared" si="15"/>
        <v>0</v>
      </c>
      <c r="R62" s="61">
        <f t="shared" si="15"/>
        <v>0</v>
      </c>
      <c r="S62" s="61">
        <f t="shared" si="15"/>
        <v>0</v>
      </c>
      <c r="T62" s="61">
        <f t="shared" si="15"/>
        <v>0</v>
      </c>
      <c r="U62" s="61">
        <f>U40+U61</f>
        <v>0</v>
      </c>
      <c r="V62" s="61">
        <f>V40+V61</f>
        <v>-25965597</v>
      </c>
      <c r="W62" s="61">
        <f>W40+W61</f>
        <v>-25680474</v>
      </c>
      <c r="X62" s="61">
        <f>X40+X61</f>
        <v>0</v>
      </c>
      <c r="Y62" s="61">
        <f>Y40+Y61</f>
        <v>-25680474</v>
      </c>
    </row>
    <row r="63" spans="1:25" ht="29.25" customHeight="1" x14ac:dyDescent="0.2">
      <c r="A63" s="321" t="s">
        <v>501</v>
      </c>
      <c r="B63" s="322"/>
      <c r="C63" s="322"/>
      <c r="D63" s="322"/>
      <c r="E63" s="322"/>
      <c r="F63" s="322"/>
      <c r="G63" s="8">
        <v>54</v>
      </c>
      <c r="H63" s="63">
        <f t="shared" ref="H63:T63" si="16">SUM(H50:H58)</f>
        <v>0</v>
      </c>
      <c r="I63" s="63">
        <f t="shared" si="16"/>
        <v>0</v>
      </c>
      <c r="J63" s="63">
        <f t="shared" si="16"/>
        <v>0</v>
      </c>
      <c r="K63" s="63">
        <f t="shared" si="16"/>
        <v>0</v>
      </c>
      <c r="L63" s="63">
        <f t="shared" si="16"/>
        <v>0</v>
      </c>
      <c r="M63" s="63">
        <f t="shared" si="16"/>
        <v>0</v>
      </c>
      <c r="N63" s="63">
        <f t="shared" si="16"/>
        <v>0</v>
      </c>
      <c r="O63" s="63">
        <f t="shared" si="16"/>
        <v>0</v>
      </c>
      <c r="P63" s="63">
        <f t="shared" si="16"/>
        <v>0</v>
      </c>
      <c r="Q63" s="63">
        <f t="shared" si="16"/>
        <v>0</v>
      </c>
      <c r="R63" s="63">
        <f t="shared" si="16"/>
        <v>0</v>
      </c>
      <c r="S63" s="63">
        <f t="shared" si="16"/>
        <v>0</v>
      </c>
      <c r="T63" s="63">
        <f t="shared" si="16"/>
        <v>0</v>
      </c>
      <c r="U63" s="63">
        <f>SUM(U50:U58)</f>
        <v>16050295</v>
      </c>
      <c r="V63" s="63">
        <f>SUM(V50:V58)</f>
        <v>-16050295</v>
      </c>
      <c r="W63" s="63">
        <f>SUM(W50:W58)</f>
        <v>0</v>
      </c>
      <c r="X63" s="63">
        <f>SUM(X50:X58)</f>
        <v>0</v>
      </c>
      <c r="Y63" s="63">
        <f>SUM(Y50:Y58)</f>
        <v>0</v>
      </c>
    </row>
  </sheetData>
  <sheetProtection algorithmName="SHA-512" hashValue="Y87wrqYEtSVv1KUZyQGjyYj7fiF/66P3CqyHz+O0giRq397xzze70waB3ltjVK2wDc1HxT/77d4bVQe+k/HsjA==" saltValue="fJ8VlFYt9iYnKFhJV9ggW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1143"/>
  <sheetViews>
    <sheetView tabSelected="1" topLeftCell="A13" zoomScale="91" zoomScaleNormal="91" workbookViewId="0">
      <selection activeCell="A15" sqref="A15"/>
    </sheetView>
  </sheetViews>
  <sheetFormatPr defaultRowHeight="12.75" x14ac:dyDescent="0.2"/>
  <cols>
    <col min="1" max="1" width="173.7109375" style="143" customWidth="1"/>
  </cols>
  <sheetData>
    <row r="1" spans="1:1" ht="102" x14ac:dyDescent="0.2">
      <c r="A1" s="138" t="s">
        <v>545</v>
      </c>
    </row>
    <row r="2" spans="1:1" ht="114.75" x14ac:dyDescent="0.2">
      <c r="A2" s="139" t="s">
        <v>555</v>
      </c>
    </row>
    <row r="3" spans="1:1" ht="204" x14ac:dyDescent="0.2">
      <c r="A3" s="139" t="s">
        <v>546</v>
      </c>
    </row>
    <row r="4" spans="1:1" ht="204" x14ac:dyDescent="0.2">
      <c r="A4" s="139" t="s">
        <v>547</v>
      </c>
    </row>
    <row r="5" spans="1:1" ht="89.25" x14ac:dyDescent="0.2">
      <c r="A5" s="139" t="s">
        <v>548</v>
      </c>
    </row>
    <row r="6" spans="1:1" ht="165.75" x14ac:dyDescent="0.2">
      <c r="A6" s="140" t="s">
        <v>556</v>
      </c>
    </row>
    <row r="7" spans="1:1" ht="114.75" x14ac:dyDescent="0.2">
      <c r="A7" s="139" t="s">
        <v>549</v>
      </c>
    </row>
    <row r="8" spans="1:1" ht="102" x14ac:dyDescent="0.2">
      <c r="A8" s="139" t="s">
        <v>550</v>
      </c>
    </row>
    <row r="9" spans="1:1" ht="25.5" x14ac:dyDescent="0.2">
      <c r="A9" s="141" t="s">
        <v>551</v>
      </c>
    </row>
    <row r="10" spans="1:1" ht="221.25" customHeight="1" x14ac:dyDescent="0.2">
      <c r="A10" s="142"/>
    </row>
    <row r="11" spans="1:1" ht="63.75" x14ac:dyDescent="0.2">
      <c r="A11" s="139" t="s">
        <v>557</v>
      </c>
    </row>
    <row r="12" spans="1:1" ht="25.5" x14ac:dyDescent="0.2">
      <c r="A12" s="142" t="s">
        <v>552</v>
      </c>
    </row>
    <row r="13" spans="1:1" ht="25.5" x14ac:dyDescent="0.2">
      <c r="A13" s="139" t="s">
        <v>553</v>
      </c>
    </row>
    <row r="14" spans="1:1" ht="38.25" x14ac:dyDescent="0.2">
      <c r="A14" s="139" t="s">
        <v>554</v>
      </c>
    </row>
    <row r="15" spans="1:1" ht="183" customHeight="1" x14ac:dyDescent="0.2"/>
    <row r="23" spans="1:1" x14ac:dyDescent="0.2">
      <c r="A23" s="142"/>
    </row>
    <row r="24" spans="1:1" x14ac:dyDescent="0.2">
      <c r="A24" s="142"/>
    </row>
    <row r="25" spans="1:1" x14ac:dyDescent="0.2">
      <c r="A25" s="142"/>
    </row>
    <row r="26" spans="1:1" x14ac:dyDescent="0.2">
      <c r="A26" s="142"/>
    </row>
    <row r="27" spans="1:1" x14ac:dyDescent="0.2">
      <c r="A27" s="142"/>
    </row>
    <row r="28" spans="1:1" x14ac:dyDescent="0.2">
      <c r="A28" s="142"/>
    </row>
    <row r="29" spans="1:1" x14ac:dyDescent="0.2">
      <c r="A29" s="142"/>
    </row>
    <row r="30" spans="1:1" x14ac:dyDescent="0.2">
      <c r="A30" s="142"/>
    </row>
    <row r="31" spans="1:1" x14ac:dyDescent="0.2">
      <c r="A31" s="142"/>
    </row>
    <row r="32" spans="1:1" x14ac:dyDescent="0.2">
      <c r="A32" s="142"/>
    </row>
    <row r="33" spans="1:1" x14ac:dyDescent="0.2">
      <c r="A33" s="142"/>
    </row>
    <row r="34" spans="1:1" x14ac:dyDescent="0.2">
      <c r="A34" s="142"/>
    </row>
    <row r="35" spans="1:1" x14ac:dyDescent="0.2">
      <c r="A35" s="142"/>
    </row>
    <row r="36" spans="1:1" x14ac:dyDescent="0.2">
      <c r="A36" s="142"/>
    </row>
    <row r="37" spans="1:1" x14ac:dyDescent="0.2">
      <c r="A37" s="142"/>
    </row>
    <row r="38" spans="1:1" x14ac:dyDescent="0.2">
      <c r="A38" s="142"/>
    </row>
    <row r="39" spans="1:1" x14ac:dyDescent="0.2">
      <c r="A39" s="142"/>
    </row>
    <row r="40" spans="1:1" x14ac:dyDescent="0.2">
      <c r="A40" s="142"/>
    </row>
    <row r="41" spans="1:1" x14ac:dyDescent="0.2">
      <c r="A41" s="142"/>
    </row>
    <row r="42" spans="1:1" x14ac:dyDescent="0.2">
      <c r="A42" s="142"/>
    </row>
    <row r="43" spans="1:1" x14ac:dyDescent="0.2">
      <c r="A43" s="142"/>
    </row>
    <row r="44" spans="1:1" x14ac:dyDescent="0.2">
      <c r="A44" s="142"/>
    </row>
    <row r="45" spans="1:1" x14ac:dyDescent="0.2">
      <c r="A45" s="142"/>
    </row>
    <row r="46" spans="1:1" x14ac:dyDescent="0.2">
      <c r="A46" s="142"/>
    </row>
    <row r="47" spans="1:1" x14ac:dyDescent="0.2">
      <c r="A47" s="142"/>
    </row>
    <row r="48" spans="1:1" x14ac:dyDescent="0.2">
      <c r="A48" s="142"/>
    </row>
    <row r="49" spans="1:1" x14ac:dyDescent="0.2">
      <c r="A49" s="142"/>
    </row>
    <row r="50" spans="1:1" x14ac:dyDescent="0.2">
      <c r="A50" s="142"/>
    </row>
    <row r="51" spans="1:1" x14ac:dyDescent="0.2">
      <c r="A51" s="142"/>
    </row>
    <row r="52" spans="1:1" x14ac:dyDescent="0.2">
      <c r="A52" s="142"/>
    </row>
    <row r="53" spans="1:1" x14ac:dyDescent="0.2">
      <c r="A53" s="142"/>
    </row>
    <row r="54" spans="1:1" x14ac:dyDescent="0.2">
      <c r="A54" s="142"/>
    </row>
    <row r="55" spans="1:1" x14ac:dyDescent="0.2">
      <c r="A55" s="142"/>
    </row>
    <row r="56" spans="1:1" x14ac:dyDescent="0.2">
      <c r="A56" s="142"/>
    </row>
    <row r="57" spans="1:1" x14ac:dyDescent="0.2">
      <c r="A57" s="142"/>
    </row>
    <row r="58" spans="1:1" x14ac:dyDescent="0.2">
      <c r="A58" s="142"/>
    </row>
    <row r="59" spans="1:1" x14ac:dyDescent="0.2">
      <c r="A59" s="142"/>
    </row>
    <row r="60" spans="1:1" x14ac:dyDescent="0.2">
      <c r="A60" s="142"/>
    </row>
    <row r="61" spans="1:1" x14ac:dyDescent="0.2">
      <c r="A61" s="142"/>
    </row>
    <row r="62" spans="1:1" x14ac:dyDescent="0.2">
      <c r="A62" s="142"/>
    </row>
    <row r="63" spans="1:1" x14ac:dyDescent="0.2">
      <c r="A63" s="142"/>
    </row>
    <row r="64" spans="1:1" x14ac:dyDescent="0.2">
      <c r="A64" s="142"/>
    </row>
    <row r="65" spans="1:1" x14ac:dyDescent="0.2">
      <c r="A65" s="142"/>
    </row>
    <row r="66" spans="1:1" x14ac:dyDescent="0.2">
      <c r="A66" s="142"/>
    </row>
    <row r="67" spans="1:1" x14ac:dyDescent="0.2">
      <c r="A67" s="142"/>
    </row>
    <row r="68" spans="1:1" x14ac:dyDescent="0.2">
      <c r="A68" s="142"/>
    </row>
    <row r="69" spans="1:1" x14ac:dyDescent="0.2">
      <c r="A69" s="142"/>
    </row>
    <row r="70" spans="1:1" x14ac:dyDescent="0.2">
      <c r="A70" s="142"/>
    </row>
    <row r="71" spans="1:1" x14ac:dyDescent="0.2">
      <c r="A71" s="142"/>
    </row>
    <row r="72" spans="1:1" x14ac:dyDescent="0.2">
      <c r="A72" s="142"/>
    </row>
    <row r="73" spans="1:1" x14ac:dyDescent="0.2">
      <c r="A73" s="142"/>
    </row>
    <row r="74" spans="1:1" x14ac:dyDescent="0.2">
      <c r="A74" s="142"/>
    </row>
    <row r="75" spans="1:1" x14ac:dyDescent="0.2">
      <c r="A75" s="142"/>
    </row>
    <row r="76" spans="1:1" x14ac:dyDescent="0.2">
      <c r="A76" s="142"/>
    </row>
    <row r="77" spans="1:1" x14ac:dyDescent="0.2">
      <c r="A77" s="142"/>
    </row>
    <row r="78" spans="1:1" x14ac:dyDescent="0.2">
      <c r="A78" s="142"/>
    </row>
    <row r="79" spans="1:1" x14ac:dyDescent="0.2">
      <c r="A79" s="142"/>
    </row>
    <row r="80" spans="1:1" x14ac:dyDescent="0.2">
      <c r="A80" s="142"/>
    </row>
    <row r="81" spans="1:1" x14ac:dyDescent="0.2">
      <c r="A81" s="142"/>
    </row>
    <row r="82" spans="1:1" x14ac:dyDescent="0.2">
      <c r="A82" s="142"/>
    </row>
    <row r="83" spans="1:1" x14ac:dyDescent="0.2">
      <c r="A83" s="142"/>
    </row>
    <row r="84" spans="1:1" x14ac:dyDescent="0.2">
      <c r="A84" s="142"/>
    </row>
    <row r="85" spans="1:1" x14ac:dyDescent="0.2">
      <c r="A85" s="142"/>
    </row>
    <row r="86" spans="1:1" x14ac:dyDescent="0.2">
      <c r="A86" s="142"/>
    </row>
    <row r="87" spans="1:1" x14ac:dyDescent="0.2">
      <c r="A87" s="142"/>
    </row>
    <row r="88" spans="1:1" x14ac:dyDescent="0.2">
      <c r="A88" s="142"/>
    </row>
    <row r="89" spans="1:1" x14ac:dyDescent="0.2">
      <c r="A89" s="142"/>
    </row>
    <row r="90" spans="1:1" x14ac:dyDescent="0.2">
      <c r="A90" s="142"/>
    </row>
    <row r="91" spans="1:1" x14ac:dyDescent="0.2">
      <c r="A91" s="142"/>
    </row>
    <row r="92" spans="1:1" x14ac:dyDescent="0.2">
      <c r="A92" s="142"/>
    </row>
    <row r="93" spans="1:1" x14ac:dyDescent="0.2">
      <c r="A93" s="142"/>
    </row>
    <row r="94" spans="1:1" x14ac:dyDescent="0.2">
      <c r="A94" s="142"/>
    </row>
    <row r="95" spans="1:1" x14ac:dyDescent="0.2">
      <c r="A95" s="142"/>
    </row>
    <row r="96" spans="1:1" x14ac:dyDescent="0.2">
      <c r="A96" s="142"/>
    </row>
    <row r="97" spans="1:1" x14ac:dyDescent="0.2">
      <c r="A97" s="142"/>
    </row>
    <row r="98" spans="1:1" x14ac:dyDescent="0.2">
      <c r="A98" s="142"/>
    </row>
    <row r="99" spans="1:1" x14ac:dyDescent="0.2">
      <c r="A99" s="142"/>
    </row>
    <row r="100" spans="1:1" x14ac:dyDescent="0.2">
      <c r="A100" s="142"/>
    </row>
    <row r="101" spans="1:1" x14ac:dyDescent="0.2">
      <c r="A101" s="142"/>
    </row>
    <row r="102" spans="1:1" x14ac:dyDescent="0.2">
      <c r="A102" s="142"/>
    </row>
    <row r="103" spans="1:1" x14ac:dyDescent="0.2">
      <c r="A103" s="142"/>
    </row>
    <row r="104" spans="1:1" x14ac:dyDescent="0.2">
      <c r="A104" s="142"/>
    </row>
    <row r="105" spans="1:1" x14ac:dyDescent="0.2">
      <c r="A105" s="142"/>
    </row>
    <row r="106" spans="1:1" x14ac:dyDescent="0.2">
      <c r="A106" s="142"/>
    </row>
    <row r="107" spans="1:1" x14ac:dyDescent="0.2">
      <c r="A107" s="142"/>
    </row>
    <row r="108" spans="1:1" x14ac:dyDescent="0.2">
      <c r="A108" s="142"/>
    </row>
    <row r="109" spans="1:1" x14ac:dyDescent="0.2">
      <c r="A109" s="142"/>
    </row>
    <row r="110" spans="1:1" x14ac:dyDescent="0.2">
      <c r="A110" s="142"/>
    </row>
    <row r="111" spans="1:1" x14ac:dyDescent="0.2">
      <c r="A111" s="142"/>
    </row>
    <row r="112" spans="1:1" x14ac:dyDescent="0.2">
      <c r="A112" s="142"/>
    </row>
    <row r="113" spans="1:1" x14ac:dyDescent="0.2">
      <c r="A113" s="142"/>
    </row>
    <row r="114" spans="1:1" x14ac:dyDescent="0.2">
      <c r="A114" s="142"/>
    </row>
    <row r="115" spans="1:1" x14ac:dyDescent="0.2">
      <c r="A115" s="142"/>
    </row>
    <row r="116" spans="1:1" x14ac:dyDescent="0.2">
      <c r="A116" s="142"/>
    </row>
    <row r="117" spans="1:1" x14ac:dyDescent="0.2">
      <c r="A117" s="142"/>
    </row>
    <row r="118" spans="1:1" x14ac:dyDescent="0.2">
      <c r="A118" s="142"/>
    </row>
    <row r="119" spans="1:1" x14ac:dyDescent="0.2">
      <c r="A119" s="142"/>
    </row>
    <row r="120" spans="1:1" x14ac:dyDescent="0.2">
      <c r="A120" s="142"/>
    </row>
    <row r="121" spans="1:1" x14ac:dyDescent="0.2">
      <c r="A121" s="142"/>
    </row>
    <row r="122" spans="1:1" x14ac:dyDescent="0.2">
      <c r="A122" s="142"/>
    </row>
    <row r="123" spans="1:1" x14ac:dyDescent="0.2">
      <c r="A123" s="142"/>
    </row>
    <row r="124" spans="1:1" x14ac:dyDescent="0.2">
      <c r="A124" s="142"/>
    </row>
    <row r="125" spans="1:1" x14ac:dyDescent="0.2">
      <c r="A125" s="142"/>
    </row>
    <row r="126" spans="1:1" x14ac:dyDescent="0.2">
      <c r="A126" s="142"/>
    </row>
    <row r="127" spans="1:1" x14ac:dyDescent="0.2">
      <c r="A127" s="142"/>
    </row>
    <row r="128" spans="1:1" x14ac:dyDescent="0.2">
      <c r="A128" s="142"/>
    </row>
    <row r="129" spans="1:1" x14ac:dyDescent="0.2">
      <c r="A129" s="142"/>
    </row>
    <row r="130" spans="1:1" x14ac:dyDescent="0.2">
      <c r="A130" s="142"/>
    </row>
    <row r="131" spans="1:1" x14ac:dyDescent="0.2">
      <c r="A131" s="142"/>
    </row>
    <row r="132" spans="1:1" x14ac:dyDescent="0.2">
      <c r="A132" s="142"/>
    </row>
    <row r="133" spans="1:1" x14ac:dyDescent="0.2">
      <c r="A133" s="142"/>
    </row>
    <row r="134" spans="1:1" x14ac:dyDescent="0.2">
      <c r="A134" s="142"/>
    </row>
    <row r="135" spans="1:1" x14ac:dyDescent="0.2">
      <c r="A135" s="142"/>
    </row>
    <row r="136" spans="1:1" x14ac:dyDescent="0.2">
      <c r="A136" s="142"/>
    </row>
    <row r="137" spans="1:1" x14ac:dyDescent="0.2">
      <c r="A137" s="142"/>
    </row>
    <row r="138" spans="1:1" x14ac:dyDescent="0.2">
      <c r="A138" s="142"/>
    </row>
    <row r="139" spans="1:1" x14ac:dyDescent="0.2">
      <c r="A139" s="142"/>
    </row>
    <row r="140" spans="1:1" x14ac:dyDescent="0.2">
      <c r="A140" s="142"/>
    </row>
    <row r="141" spans="1:1" x14ac:dyDescent="0.2">
      <c r="A141" s="142"/>
    </row>
    <row r="142" spans="1:1" x14ac:dyDescent="0.2">
      <c r="A142" s="142"/>
    </row>
    <row r="143" spans="1:1" x14ac:dyDescent="0.2">
      <c r="A143" s="142"/>
    </row>
    <row r="144" spans="1:1" x14ac:dyDescent="0.2">
      <c r="A144" s="142"/>
    </row>
    <row r="145" spans="1:1" x14ac:dyDescent="0.2">
      <c r="A145" s="142"/>
    </row>
    <row r="146" spans="1:1" x14ac:dyDescent="0.2">
      <c r="A146" s="142"/>
    </row>
    <row r="147" spans="1:1" x14ac:dyDescent="0.2">
      <c r="A147" s="142"/>
    </row>
    <row r="148" spans="1:1" x14ac:dyDescent="0.2">
      <c r="A148" s="142"/>
    </row>
    <row r="149" spans="1:1" x14ac:dyDescent="0.2">
      <c r="A149" s="142"/>
    </row>
    <row r="150" spans="1:1" x14ac:dyDescent="0.2">
      <c r="A150" s="142"/>
    </row>
    <row r="151" spans="1:1" x14ac:dyDescent="0.2">
      <c r="A151" s="142"/>
    </row>
    <row r="152" spans="1:1" x14ac:dyDescent="0.2">
      <c r="A152" s="142"/>
    </row>
    <row r="153" spans="1:1" x14ac:dyDescent="0.2">
      <c r="A153" s="142"/>
    </row>
    <row r="154" spans="1:1" x14ac:dyDescent="0.2">
      <c r="A154" s="142"/>
    </row>
    <row r="155" spans="1:1" x14ac:dyDescent="0.2">
      <c r="A155" s="142"/>
    </row>
    <row r="156" spans="1:1" x14ac:dyDescent="0.2">
      <c r="A156" s="142"/>
    </row>
    <row r="157" spans="1:1" x14ac:dyDescent="0.2">
      <c r="A157" s="142"/>
    </row>
    <row r="158" spans="1:1" x14ac:dyDescent="0.2">
      <c r="A158" s="142"/>
    </row>
    <row r="159" spans="1:1" x14ac:dyDescent="0.2">
      <c r="A159" s="142"/>
    </row>
    <row r="160" spans="1:1" x14ac:dyDescent="0.2">
      <c r="A160" s="142"/>
    </row>
    <row r="161" spans="1:1" x14ac:dyDescent="0.2">
      <c r="A161" s="142"/>
    </row>
    <row r="162" spans="1:1" x14ac:dyDescent="0.2">
      <c r="A162" s="142"/>
    </row>
    <row r="163" spans="1:1" x14ac:dyDescent="0.2">
      <c r="A163" s="142"/>
    </row>
    <row r="164" spans="1:1" x14ac:dyDescent="0.2">
      <c r="A164" s="142"/>
    </row>
    <row r="165" spans="1:1" x14ac:dyDescent="0.2">
      <c r="A165" s="142"/>
    </row>
    <row r="166" spans="1:1" x14ac:dyDescent="0.2">
      <c r="A166" s="142"/>
    </row>
    <row r="167" spans="1:1" x14ac:dyDescent="0.2">
      <c r="A167" s="142"/>
    </row>
    <row r="168" spans="1:1" x14ac:dyDescent="0.2">
      <c r="A168" s="142"/>
    </row>
    <row r="169" spans="1:1" x14ac:dyDescent="0.2">
      <c r="A169" s="142"/>
    </row>
    <row r="170" spans="1:1" x14ac:dyDescent="0.2">
      <c r="A170" s="142"/>
    </row>
    <row r="171" spans="1:1" x14ac:dyDescent="0.2">
      <c r="A171" s="142"/>
    </row>
    <row r="172" spans="1:1" x14ac:dyDescent="0.2">
      <c r="A172" s="142"/>
    </row>
    <row r="173" spans="1:1" x14ac:dyDescent="0.2">
      <c r="A173" s="142"/>
    </row>
    <row r="174" spans="1:1" x14ac:dyDescent="0.2">
      <c r="A174" s="142"/>
    </row>
    <row r="175" spans="1:1" x14ac:dyDescent="0.2">
      <c r="A175" s="142"/>
    </row>
    <row r="176" spans="1:1" x14ac:dyDescent="0.2">
      <c r="A176" s="142"/>
    </row>
    <row r="177" spans="1:1" x14ac:dyDescent="0.2">
      <c r="A177" s="142"/>
    </row>
    <row r="178" spans="1:1" x14ac:dyDescent="0.2">
      <c r="A178" s="142"/>
    </row>
    <row r="179" spans="1:1" x14ac:dyDescent="0.2">
      <c r="A179" s="142"/>
    </row>
    <row r="180" spans="1:1" x14ac:dyDescent="0.2">
      <c r="A180" s="142"/>
    </row>
    <row r="181" spans="1:1" x14ac:dyDescent="0.2">
      <c r="A181" s="142"/>
    </row>
    <row r="182" spans="1:1" x14ac:dyDescent="0.2">
      <c r="A182" s="142"/>
    </row>
    <row r="183" spans="1:1" x14ac:dyDescent="0.2">
      <c r="A183" s="142"/>
    </row>
    <row r="184" spans="1:1" x14ac:dyDescent="0.2">
      <c r="A184" s="142"/>
    </row>
    <row r="185" spans="1:1" x14ac:dyDescent="0.2">
      <c r="A185" s="142"/>
    </row>
    <row r="186" spans="1:1" x14ac:dyDescent="0.2">
      <c r="A186" s="142"/>
    </row>
    <row r="187" spans="1:1" x14ac:dyDescent="0.2">
      <c r="A187" s="142"/>
    </row>
    <row r="188" spans="1:1" x14ac:dyDescent="0.2">
      <c r="A188" s="142"/>
    </row>
    <row r="189" spans="1:1" x14ac:dyDescent="0.2">
      <c r="A189" s="142"/>
    </row>
    <row r="190" spans="1:1" x14ac:dyDescent="0.2">
      <c r="A190" s="142"/>
    </row>
    <row r="191" spans="1:1" x14ac:dyDescent="0.2">
      <c r="A191" s="142"/>
    </row>
    <row r="192" spans="1:1" x14ac:dyDescent="0.2">
      <c r="A192" s="142"/>
    </row>
    <row r="193" spans="1:1" x14ac:dyDescent="0.2">
      <c r="A193" s="142"/>
    </row>
    <row r="194" spans="1:1" x14ac:dyDescent="0.2">
      <c r="A194" s="142"/>
    </row>
    <row r="195" spans="1:1" x14ac:dyDescent="0.2">
      <c r="A195" s="142"/>
    </row>
    <row r="196" spans="1:1" x14ac:dyDescent="0.2">
      <c r="A196" s="142"/>
    </row>
    <row r="197" spans="1:1" x14ac:dyDescent="0.2">
      <c r="A197" s="142"/>
    </row>
    <row r="198" spans="1:1" x14ac:dyDescent="0.2">
      <c r="A198" s="142"/>
    </row>
    <row r="199" spans="1:1" x14ac:dyDescent="0.2">
      <c r="A199" s="142"/>
    </row>
    <row r="200" spans="1:1" x14ac:dyDescent="0.2">
      <c r="A200" s="142"/>
    </row>
    <row r="201" spans="1:1" x14ac:dyDescent="0.2">
      <c r="A201" s="142"/>
    </row>
    <row r="202" spans="1:1" x14ac:dyDescent="0.2">
      <c r="A202" s="142"/>
    </row>
    <row r="203" spans="1:1" x14ac:dyDescent="0.2">
      <c r="A203" s="142"/>
    </row>
    <row r="204" spans="1:1" x14ac:dyDescent="0.2">
      <c r="A204" s="142"/>
    </row>
    <row r="205" spans="1:1" x14ac:dyDescent="0.2">
      <c r="A205" s="142"/>
    </row>
    <row r="206" spans="1:1" x14ac:dyDescent="0.2">
      <c r="A206" s="142"/>
    </row>
    <row r="207" spans="1:1" x14ac:dyDescent="0.2">
      <c r="A207" s="142"/>
    </row>
    <row r="208" spans="1:1" x14ac:dyDescent="0.2">
      <c r="A208" s="142"/>
    </row>
    <row r="209" spans="1:1" x14ac:dyDescent="0.2">
      <c r="A209" s="142"/>
    </row>
    <row r="210" spans="1:1" x14ac:dyDescent="0.2">
      <c r="A210" s="142"/>
    </row>
    <row r="211" spans="1:1" x14ac:dyDescent="0.2">
      <c r="A211" s="142"/>
    </row>
    <row r="212" spans="1:1" x14ac:dyDescent="0.2">
      <c r="A212" s="142"/>
    </row>
    <row r="213" spans="1:1" x14ac:dyDescent="0.2">
      <c r="A213" s="142"/>
    </row>
    <row r="214" spans="1:1" x14ac:dyDescent="0.2">
      <c r="A214" s="142"/>
    </row>
    <row r="215" spans="1:1" x14ac:dyDescent="0.2">
      <c r="A215" s="142"/>
    </row>
    <row r="216" spans="1:1" x14ac:dyDescent="0.2">
      <c r="A216" s="142"/>
    </row>
    <row r="217" spans="1:1" x14ac:dyDescent="0.2">
      <c r="A217" s="142"/>
    </row>
    <row r="218" spans="1:1" x14ac:dyDescent="0.2">
      <c r="A218" s="142"/>
    </row>
    <row r="219" spans="1:1" x14ac:dyDescent="0.2">
      <c r="A219" s="142"/>
    </row>
    <row r="220" spans="1:1" x14ac:dyDescent="0.2">
      <c r="A220" s="142"/>
    </row>
    <row r="221" spans="1:1" x14ac:dyDescent="0.2">
      <c r="A221" s="142"/>
    </row>
    <row r="222" spans="1:1" x14ac:dyDescent="0.2">
      <c r="A222" s="142"/>
    </row>
    <row r="223" spans="1:1" x14ac:dyDescent="0.2">
      <c r="A223" s="142"/>
    </row>
    <row r="224" spans="1:1" x14ac:dyDescent="0.2">
      <c r="A224" s="142"/>
    </row>
    <row r="225" spans="1:1" x14ac:dyDescent="0.2">
      <c r="A225" s="142"/>
    </row>
    <row r="226" spans="1:1" x14ac:dyDescent="0.2">
      <c r="A226" s="142"/>
    </row>
    <row r="227" spans="1:1" x14ac:dyDescent="0.2">
      <c r="A227" s="142"/>
    </row>
    <row r="228" spans="1:1" x14ac:dyDescent="0.2">
      <c r="A228" s="142"/>
    </row>
    <row r="229" spans="1:1" x14ac:dyDescent="0.2">
      <c r="A229" s="142"/>
    </row>
    <row r="230" spans="1:1" x14ac:dyDescent="0.2">
      <c r="A230" s="142"/>
    </row>
    <row r="231" spans="1:1" x14ac:dyDescent="0.2">
      <c r="A231" s="142"/>
    </row>
    <row r="232" spans="1:1" x14ac:dyDescent="0.2">
      <c r="A232" s="142"/>
    </row>
    <row r="233" spans="1:1" x14ac:dyDescent="0.2">
      <c r="A233" s="142"/>
    </row>
    <row r="234" spans="1:1" x14ac:dyDescent="0.2">
      <c r="A234" s="142"/>
    </row>
    <row r="235" spans="1:1" x14ac:dyDescent="0.2">
      <c r="A235" s="142"/>
    </row>
    <row r="236" spans="1:1" x14ac:dyDescent="0.2">
      <c r="A236" s="142"/>
    </row>
    <row r="237" spans="1:1" x14ac:dyDescent="0.2">
      <c r="A237" s="142"/>
    </row>
    <row r="238" spans="1:1" x14ac:dyDescent="0.2">
      <c r="A238" s="142"/>
    </row>
    <row r="239" spans="1:1" x14ac:dyDescent="0.2">
      <c r="A239" s="142"/>
    </row>
    <row r="240" spans="1:1" x14ac:dyDescent="0.2">
      <c r="A240" s="142"/>
    </row>
    <row r="241" spans="1:1" x14ac:dyDescent="0.2">
      <c r="A241" s="142"/>
    </row>
    <row r="242" spans="1:1" x14ac:dyDescent="0.2">
      <c r="A242" s="142"/>
    </row>
    <row r="243" spans="1:1" x14ac:dyDescent="0.2">
      <c r="A243" s="142"/>
    </row>
    <row r="244" spans="1:1" x14ac:dyDescent="0.2">
      <c r="A244" s="142"/>
    </row>
    <row r="245" spans="1:1" x14ac:dyDescent="0.2">
      <c r="A245" s="142"/>
    </row>
    <row r="246" spans="1:1" x14ac:dyDescent="0.2">
      <c r="A246" s="142"/>
    </row>
    <row r="247" spans="1:1" x14ac:dyDescent="0.2">
      <c r="A247" s="142"/>
    </row>
    <row r="248" spans="1:1" x14ac:dyDescent="0.2">
      <c r="A248" s="142"/>
    </row>
    <row r="249" spans="1:1" x14ac:dyDescent="0.2">
      <c r="A249" s="142"/>
    </row>
    <row r="250" spans="1:1" x14ac:dyDescent="0.2">
      <c r="A250" s="142"/>
    </row>
    <row r="251" spans="1:1" x14ac:dyDescent="0.2">
      <c r="A251" s="142"/>
    </row>
    <row r="252" spans="1:1" x14ac:dyDescent="0.2">
      <c r="A252" s="142"/>
    </row>
    <row r="253" spans="1:1" x14ac:dyDescent="0.2">
      <c r="A253" s="142"/>
    </row>
    <row r="254" spans="1:1" x14ac:dyDescent="0.2">
      <c r="A254" s="142"/>
    </row>
    <row r="255" spans="1:1" x14ac:dyDescent="0.2">
      <c r="A255" s="142"/>
    </row>
    <row r="256" spans="1:1" x14ac:dyDescent="0.2">
      <c r="A256" s="142"/>
    </row>
    <row r="257" spans="1:1" x14ac:dyDescent="0.2">
      <c r="A257" s="142"/>
    </row>
    <row r="258" spans="1:1" x14ac:dyDescent="0.2">
      <c r="A258" s="142"/>
    </row>
    <row r="259" spans="1:1" x14ac:dyDescent="0.2">
      <c r="A259" s="142"/>
    </row>
    <row r="260" spans="1:1" x14ac:dyDescent="0.2">
      <c r="A260" s="142"/>
    </row>
    <row r="261" spans="1:1" x14ac:dyDescent="0.2">
      <c r="A261" s="142"/>
    </row>
    <row r="262" spans="1:1" x14ac:dyDescent="0.2">
      <c r="A262" s="142"/>
    </row>
    <row r="263" spans="1:1" x14ac:dyDescent="0.2">
      <c r="A263" s="142"/>
    </row>
    <row r="264" spans="1:1" x14ac:dyDescent="0.2">
      <c r="A264" s="142"/>
    </row>
    <row r="265" spans="1:1" x14ac:dyDescent="0.2">
      <c r="A265" s="142"/>
    </row>
    <row r="266" spans="1:1" x14ac:dyDescent="0.2">
      <c r="A266" s="142"/>
    </row>
    <row r="267" spans="1:1" x14ac:dyDescent="0.2">
      <c r="A267" s="142"/>
    </row>
    <row r="268" spans="1:1" x14ac:dyDescent="0.2">
      <c r="A268" s="142"/>
    </row>
    <row r="269" spans="1:1" x14ac:dyDescent="0.2">
      <c r="A269" s="142"/>
    </row>
    <row r="270" spans="1:1" x14ac:dyDescent="0.2">
      <c r="A270" s="142"/>
    </row>
    <row r="271" spans="1:1" x14ac:dyDescent="0.2">
      <c r="A271" s="142"/>
    </row>
    <row r="272" spans="1:1" x14ac:dyDescent="0.2">
      <c r="A272" s="142"/>
    </row>
    <row r="273" spans="1:1" x14ac:dyDescent="0.2">
      <c r="A273" s="142"/>
    </row>
    <row r="274" spans="1:1" x14ac:dyDescent="0.2">
      <c r="A274" s="142"/>
    </row>
    <row r="275" spans="1:1" x14ac:dyDescent="0.2">
      <c r="A275" s="142"/>
    </row>
    <row r="276" spans="1:1" x14ac:dyDescent="0.2">
      <c r="A276" s="142"/>
    </row>
    <row r="277" spans="1:1" x14ac:dyDescent="0.2">
      <c r="A277" s="142"/>
    </row>
    <row r="278" spans="1:1" x14ac:dyDescent="0.2">
      <c r="A278" s="142"/>
    </row>
    <row r="279" spans="1:1" x14ac:dyDescent="0.2">
      <c r="A279" s="142"/>
    </row>
    <row r="280" spans="1:1" x14ac:dyDescent="0.2">
      <c r="A280" s="142"/>
    </row>
    <row r="281" spans="1:1" x14ac:dyDescent="0.2">
      <c r="A281" s="142"/>
    </row>
    <row r="282" spans="1:1" x14ac:dyDescent="0.2">
      <c r="A282" s="142"/>
    </row>
    <row r="283" spans="1:1" x14ac:dyDescent="0.2">
      <c r="A283" s="142"/>
    </row>
    <row r="284" spans="1:1" x14ac:dyDescent="0.2">
      <c r="A284" s="142"/>
    </row>
    <row r="285" spans="1:1" x14ac:dyDescent="0.2">
      <c r="A285" s="142"/>
    </row>
    <row r="286" spans="1:1" x14ac:dyDescent="0.2">
      <c r="A286" s="142"/>
    </row>
    <row r="287" spans="1:1" x14ac:dyDescent="0.2">
      <c r="A287" s="142"/>
    </row>
    <row r="288" spans="1:1" x14ac:dyDescent="0.2">
      <c r="A288" s="142"/>
    </row>
    <row r="289" spans="1:1" x14ac:dyDescent="0.2">
      <c r="A289" s="142"/>
    </row>
    <row r="290" spans="1:1" x14ac:dyDescent="0.2">
      <c r="A290" s="142"/>
    </row>
    <row r="291" spans="1:1" x14ac:dyDescent="0.2">
      <c r="A291" s="142"/>
    </row>
    <row r="292" spans="1:1" x14ac:dyDescent="0.2">
      <c r="A292" s="142"/>
    </row>
    <row r="293" spans="1:1" x14ac:dyDescent="0.2">
      <c r="A293" s="142"/>
    </row>
    <row r="294" spans="1:1" x14ac:dyDescent="0.2">
      <c r="A294" s="142"/>
    </row>
    <row r="295" spans="1:1" x14ac:dyDescent="0.2">
      <c r="A295" s="142"/>
    </row>
    <row r="296" spans="1:1" x14ac:dyDescent="0.2">
      <c r="A296" s="142"/>
    </row>
    <row r="297" spans="1:1" x14ac:dyDescent="0.2">
      <c r="A297" s="142"/>
    </row>
    <row r="298" spans="1:1" x14ac:dyDescent="0.2">
      <c r="A298" s="142"/>
    </row>
    <row r="299" spans="1:1" x14ac:dyDescent="0.2">
      <c r="A299" s="142"/>
    </row>
    <row r="300" spans="1:1" x14ac:dyDescent="0.2">
      <c r="A300" s="142"/>
    </row>
    <row r="301" spans="1:1" x14ac:dyDescent="0.2">
      <c r="A301" s="142"/>
    </row>
    <row r="302" spans="1:1" x14ac:dyDescent="0.2">
      <c r="A302" s="142"/>
    </row>
    <row r="303" spans="1:1" x14ac:dyDescent="0.2">
      <c r="A303" s="142"/>
    </row>
    <row r="304" spans="1:1" x14ac:dyDescent="0.2">
      <c r="A304" s="142"/>
    </row>
    <row r="305" spans="1:1" x14ac:dyDescent="0.2">
      <c r="A305" s="142"/>
    </row>
    <row r="306" spans="1:1" x14ac:dyDescent="0.2">
      <c r="A306" s="142"/>
    </row>
    <row r="307" spans="1:1" x14ac:dyDescent="0.2">
      <c r="A307" s="142"/>
    </row>
    <row r="308" spans="1:1" x14ac:dyDescent="0.2">
      <c r="A308" s="142"/>
    </row>
    <row r="309" spans="1:1" x14ac:dyDescent="0.2">
      <c r="A309" s="142"/>
    </row>
    <row r="310" spans="1:1" x14ac:dyDescent="0.2">
      <c r="A310" s="142"/>
    </row>
    <row r="311" spans="1:1" x14ac:dyDescent="0.2">
      <c r="A311" s="142"/>
    </row>
    <row r="312" spans="1:1" x14ac:dyDescent="0.2">
      <c r="A312" s="142"/>
    </row>
    <row r="313" spans="1:1" x14ac:dyDescent="0.2">
      <c r="A313" s="142"/>
    </row>
    <row r="314" spans="1:1" x14ac:dyDescent="0.2">
      <c r="A314" s="142"/>
    </row>
    <row r="315" spans="1:1" x14ac:dyDescent="0.2">
      <c r="A315" s="142"/>
    </row>
    <row r="316" spans="1:1" x14ac:dyDescent="0.2">
      <c r="A316" s="142"/>
    </row>
    <row r="317" spans="1:1" x14ac:dyDescent="0.2">
      <c r="A317" s="142"/>
    </row>
    <row r="318" spans="1:1" x14ac:dyDescent="0.2">
      <c r="A318" s="142"/>
    </row>
    <row r="319" spans="1:1" x14ac:dyDescent="0.2">
      <c r="A319" s="142"/>
    </row>
    <row r="320" spans="1:1" x14ac:dyDescent="0.2">
      <c r="A320" s="142"/>
    </row>
    <row r="321" spans="1:1" x14ac:dyDescent="0.2">
      <c r="A321" s="142"/>
    </row>
    <row r="322" spans="1:1" x14ac:dyDescent="0.2">
      <c r="A322" s="142"/>
    </row>
    <row r="323" spans="1:1" x14ac:dyDescent="0.2">
      <c r="A323" s="142"/>
    </row>
    <row r="324" spans="1:1" x14ac:dyDescent="0.2">
      <c r="A324" s="142"/>
    </row>
    <row r="325" spans="1:1" x14ac:dyDescent="0.2">
      <c r="A325" s="142"/>
    </row>
    <row r="326" spans="1:1" x14ac:dyDescent="0.2">
      <c r="A326" s="142"/>
    </row>
    <row r="327" spans="1:1" x14ac:dyDescent="0.2">
      <c r="A327" s="142"/>
    </row>
    <row r="328" spans="1:1" x14ac:dyDescent="0.2">
      <c r="A328" s="142"/>
    </row>
    <row r="329" spans="1:1" x14ac:dyDescent="0.2">
      <c r="A329" s="142"/>
    </row>
    <row r="330" spans="1:1" x14ac:dyDescent="0.2">
      <c r="A330" s="142"/>
    </row>
    <row r="331" spans="1:1" x14ac:dyDescent="0.2">
      <c r="A331" s="142"/>
    </row>
    <row r="332" spans="1:1" x14ac:dyDescent="0.2">
      <c r="A332" s="142"/>
    </row>
    <row r="333" spans="1:1" x14ac:dyDescent="0.2">
      <c r="A333" s="142"/>
    </row>
    <row r="334" spans="1:1" x14ac:dyDescent="0.2">
      <c r="A334" s="142"/>
    </row>
    <row r="335" spans="1:1" x14ac:dyDescent="0.2">
      <c r="A335" s="142"/>
    </row>
    <row r="336" spans="1:1" x14ac:dyDescent="0.2">
      <c r="A336" s="142"/>
    </row>
    <row r="337" spans="1:1" x14ac:dyDescent="0.2">
      <c r="A337" s="142"/>
    </row>
    <row r="338" spans="1:1" x14ac:dyDescent="0.2">
      <c r="A338" s="142"/>
    </row>
    <row r="339" spans="1:1" x14ac:dyDescent="0.2">
      <c r="A339" s="142"/>
    </row>
    <row r="340" spans="1:1" x14ac:dyDescent="0.2">
      <c r="A340" s="142"/>
    </row>
    <row r="341" spans="1:1" x14ac:dyDescent="0.2">
      <c r="A341" s="142"/>
    </row>
    <row r="342" spans="1:1" x14ac:dyDescent="0.2">
      <c r="A342" s="142"/>
    </row>
    <row r="343" spans="1:1" x14ac:dyDescent="0.2">
      <c r="A343" s="142"/>
    </row>
    <row r="344" spans="1:1" x14ac:dyDescent="0.2">
      <c r="A344" s="142"/>
    </row>
    <row r="345" spans="1:1" x14ac:dyDescent="0.2">
      <c r="A345" s="142"/>
    </row>
    <row r="346" spans="1:1" x14ac:dyDescent="0.2">
      <c r="A346" s="142"/>
    </row>
    <row r="347" spans="1:1" x14ac:dyDescent="0.2">
      <c r="A347" s="142"/>
    </row>
    <row r="348" spans="1:1" x14ac:dyDescent="0.2">
      <c r="A348" s="142"/>
    </row>
    <row r="349" spans="1:1" x14ac:dyDescent="0.2">
      <c r="A349" s="142"/>
    </row>
    <row r="350" spans="1:1" x14ac:dyDescent="0.2">
      <c r="A350" s="142"/>
    </row>
    <row r="351" spans="1:1" x14ac:dyDescent="0.2">
      <c r="A351" s="142"/>
    </row>
    <row r="352" spans="1:1" x14ac:dyDescent="0.2">
      <c r="A352" s="142"/>
    </row>
    <row r="353" spans="1:1" x14ac:dyDescent="0.2">
      <c r="A353" s="142"/>
    </row>
    <row r="354" spans="1:1" x14ac:dyDescent="0.2">
      <c r="A354" s="142"/>
    </row>
    <row r="355" spans="1:1" x14ac:dyDescent="0.2">
      <c r="A355" s="142"/>
    </row>
    <row r="356" spans="1:1" x14ac:dyDescent="0.2">
      <c r="A356" s="142"/>
    </row>
    <row r="357" spans="1:1" x14ac:dyDescent="0.2">
      <c r="A357" s="142"/>
    </row>
    <row r="358" spans="1:1" x14ac:dyDescent="0.2">
      <c r="A358" s="142"/>
    </row>
    <row r="359" spans="1:1" x14ac:dyDescent="0.2">
      <c r="A359" s="142"/>
    </row>
    <row r="360" spans="1:1" x14ac:dyDescent="0.2">
      <c r="A360" s="142"/>
    </row>
    <row r="361" spans="1:1" x14ac:dyDescent="0.2">
      <c r="A361" s="142"/>
    </row>
    <row r="362" spans="1:1" x14ac:dyDescent="0.2">
      <c r="A362" s="142"/>
    </row>
    <row r="363" spans="1:1" x14ac:dyDescent="0.2">
      <c r="A363" s="142"/>
    </row>
    <row r="364" spans="1:1" x14ac:dyDescent="0.2">
      <c r="A364" s="142"/>
    </row>
    <row r="365" spans="1:1" x14ac:dyDescent="0.2">
      <c r="A365" s="142"/>
    </row>
    <row r="366" spans="1:1" x14ac:dyDescent="0.2">
      <c r="A366" s="142"/>
    </row>
    <row r="367" spans="1:1" x14ac:dyDescent="0.2">
      <c r="A367" s="142"/>
    </row>
    <row r="368" spans="1:1" x14ac:dyDescent="0.2">
      <c r="A368" s="142"/>
    </row>
    <row r="369" spans="1:1" x14ac:dyDescent="0.2">
      <c r="A369" s="142"/>
    </row>
    <row r="370" spans="1:1" x14ac:dyDescent="0.2">
      <c r="A370" s="142"/>
    </row>
    <row r="371" spans="1:1" x14ac:dyDescent="0.2">
      <c r="A371" s="142"/>
    </row>
    <row r="372" spans="1:1" x14ac:dyDescent="0.2">
      <c r="A372" s="142"/>
    </row>
    <row r="373" spans="1:1" x14ac:dyDescent="0.2">
      <c r="A373" s="142"/>
    </row>
    <row r="374" spans="1:1" x14ac:dyDescent="0.2">
      <c r="A374" s="142"/>
    </row>
    <row r="375" spans="1:1" x14ac:dyDescent="0.2">
      <c r="A375" s="142"/>
    </row>
    <row r="376" spans="1:1" x14ac:dyDescent="0.2">
      <c r="A376" s="142"/>
    </row>
    <row r="377" spans="1:1" x14ac:dyDescent="0.2">
      <c r="A377" s="142"/>
    </row>
    <row r="378" spans="1:1" x14ac:dyDescent="0.2">
      <c r="A378" s="142"/>
    </row>
    <row r="379" spans="1:1" x14ac:dyDescent="0.2">
      <c r="A379" s="142"/>
    </row>
    <row r="380" spans="1:1" x14ac:dyDescent="0.2">
      <c r="A380" s="142"/>
    </row>
    <row r="381" spans="1:1" x14ac:dyDescent="0.2">
      <c r="A381" s="142"/>
    </row>
    <row r="382" spans="1:1" x14ac:dyDescent="0.2">
      <c r="A382" s="142"/>
    </row>
    <row r="383" spans="1:1" x14ac:dyDescent="0.2">
      <c r="A383" s="142"/>
    </row>
    <row r="384" spans="1:1" x14ac:dyDescent="0.2">
      <c r="A384" s="142"/>
    </row>
    <row r="385" spans="1:1" x14ac:dyDescent="0.2">
      <c r="A385" s="142"/>
    </row>
    <row r="386" spans="1:1" x14ac:dyDescent="0.2">
      <c r="A386" s="142"/>
    </row>
    <row r="387" spans="1:1" x14ac:dyDescent="0.2">
      <c r="A387" s="142"/>
    </row>
    <row r="388" spans="1:1" x14ac:dyDescent="0.2">
      <c r="A388" s="142"/>
    </row>
    <row r="389" spans="1:1" x14ac:dyDescent="0.2">
      <c r="A389" s="142"/>
    </row>
    <row r="390" spans="1:1" x14ac:dyDescent="0.2">
      <c r="A390" s="142"/>
    </row>
    <row r="391" spans="1:1" x14ac:dyDescent="0.2">
      <c r="A391" s="142"/>
    </row>
    <row r="392" spans="1:1" x14ac:dyDescent="0.2">
      <c r="A392" s="142"/>
    </row>
    <row r="393" spans="1:1" x14ac:dyDescent="0.2">
      <c r="A393" s="142"/>
    </row>
    <row r="394" spans="1:1" x14ac:dyDescent="0.2">
      <c r="A394" s="142"/>
    </row>
    <row r="395" spans="1:1" x14ac:dyDescent="0.2">
      <c r="A395" s="142"/>
    </row>
    <row r="396" spans="1:1" x14ac:dyDescent="0.2">
      <c r="A396" s="142"/>
    </row>
    <row r="397" spans="1:1" x14ac:dyDescent="0.2">
      <c r="A397" s="142"/>
    </row>
    <row r="398" spans="1:1" x14ac:dyDescent="0.2">
      <c r="A398" s="142"/>
    </row>
    <row r="399" spans="1:1" x14ac:dyDescent="0.2">
      <c r="A399" s="142"/>
    </row>
    <row r="400" spans="1:1" x14ac:dyDescent="0.2">
      <c r="A400" s="142"/>
    </row>
    <row r="401" spans="1:1" x14ac:dyDescent="0.2">
      <c r="A401" s="142"/>
    </row>
    <row r="402" spans="1:1" x14ac:dyDescent="0.2">
      <c r="A402" s="142"/>
    </row>
    <row r="403" spans="1:1" x14ac:dyDescent="0.2">
      <c r="A403" s="142"/>
    </row>
    <row r="404" spans="1:1" x14ac:dyDescent="0.2">
      <c r="A404" s="142"/>
    </row>
    <row r="405" spans="1:1" x14ac:dyDescent="0.2">
      <c r="A405" s="142"/>
    </row>
    <row r="406" spans="1:1" x14ac:dyDescent="0.2">
      <c r="A406" s="142"/>
    </row>
    <row r="407" spans="1:1" x14ac:dyDescent="0.2">
      <c r="A407" s="142"/>
    </row>
    <row r="408" spans="1:1" x14ac:dyDescent="0.2">
      <c r="A408" s="142"/>
    </row>
    <row r="409" spans="1:1" x14ac:dyDescent="0.2">
      <c r="A409" s="142"/>
    </row>
    <row r="410" spans="1:1" x14ac:dyDescent="0.2">
      <c r="A410" s="142"/>
    </row>
    <row r="411" spans="1:1" x14ac:dyDescent="0.2">
      <c r="A411" s="142"/>
    </row>
    <row r="412" spans="1:1" x14ac:dyDescent="0.2">
      <c r="A412" s="142"/>
    </row>
    <row r="413" spans="1:1" x14ac:dyDescent="0.2">
      <c r="A413" s="142"/>
    </row>
    <row r="414" spans="1:1" x14ac:dyDescent="0.2">
      <c r="A414" s="142"/>
    </row>
    <row r="415" spans="1:1" x14ac:dyDescent="0.2">
      <c r="A415" s="142"/>
    </row>
    <row r="416" spans="1:1" x14ac:dyDescent="0.2">
      <c r="A416" s="142"/>
    </row>
    <row r="417" spans="1:1" x14ac:dyDescent="0.2">
      <c r="A417" s="142"/>
    </row>
    <row r="418" spans="1:1" x14ac:dyDescent="0.2">
      <c r="A418" s="142"/>
    </row>
    <row r="419" spans="1:1" x14ac:dyDescent="0.2">
      <c r="A419" s="142"/>
    </row>
    <row r="420" spans="1:1" x14ac:dyDescent="0.2">
      <c r="A420" s="142"/>
    </row>
    <row r="421" spans="1:1" x14ac:dyDescent="0.2">
      <c r="A421" s="142"/>
    </row>
    <row r="422" spans="1:1" x14ac:dyDescent="0.2">
      <c r="A422" s="142"/>
    </row>
    <row r="423" spans="1:1" x14ac:dyDescent="0.2">
      <c r="A423" s="142"/>
    </row>
    <row r="424" spans="1:1" x14ac:dyDescent="0.2">
      <c r="A424" s="142"/>
    </row>
    <row r="425" spans="1:1" x14ac:dyDescent="0.2">
      <c r="A425" s="142"/>
    </row>
    <row r="426" spans="1:1" x14ac:dyDescent="0.2">
      <c r="A426" s="142"/>
    </row>
    <row r="427" spans="1:1" x14ac:dyDescent="0.2">
      <c r="A427" s="142"/>
    </row>
    <row r="428" spans="1:1" x14ac:dyDescent="0.2">
      <c r="A428" s="142"/>
    </row>
    <row r="429" spans="1:1" x14ac:dyDescent="0.2">
      <c r="A429" s="142"/>
    </row>
    <row r="430" spans="1:1" x14ac:dyDescent="0.2">
      <c r="A430" s="142"/>
    </row>
    <row r="431" spans="1:1" x14ac:dyDescent="0.2">
      <c r="A431" s="142"/>
    </row>
    <row r="432" spans="1:1" x14ac:dyDescent="0.2">
      <c r="A432" s="142"/>
    </row>
    <row r="433" spans="1:1" x14ac:dyDescent="0.2">
      <c r="A433" s="142"/>
    </row>
    <row r="434" spans="1:1" x14ac:dyDescent="0.2">
      <c r="A434" s="142"/>
    </row>
    <row r="435" spans="1:1" x14ac:dyDescent="0.2">
      <c r="A435" s="142"/>
    </row>
    <row r="436" spans="1:1" x14ac:dyDescent="0.2">
      <c r="A436" s="142"/>
    </row>
    <row r="437" spans="1:1" x14ac:dyDescent="0.2">
      <c r="A437" s="142"/>
    </row>
    <row r="438" spans="1:1" x14ac:dyDescent="0.2">
      <c r="A438" s="142"/>
    </row>
    <row r="439" spans="1:1" x14ac:dyDescent="0.2">
      <c r="A439" s="142"/>
    </row>
    <row r="440" spans="1:1" x14ac:dyDescent="0.2">
      <c r="A440" s="142"/>
    </row>
    <row r="441" spans="1:1" x14ac:dyDescent="0.2">
      <c r="A441" s="142"/>
    </row>
    <row r="442" spans="1:1" x14ac:dyDescent="0.2">
      <c r="A442" s="142"/>
    </row>
    <row r="443" spans="1:1" x14ac:dyDescent="0.2">
      <c r="A443" s="142"/>
    </row>
    <row r="444" spans="1:1" x14ac:dyDescent="0.2">
      <c r="A444" s="142"/>
    </row>
    <row r="445" spans="1:1" x14ac:dyDescent="0.2">
      <c r="A445" s="142"/>
    </row>
    <row r="446" spans="1:1" x14ac:dyDescent="0.2">
      <c r="A446" s="142"/>
    </row>
    <row r="447" spans="1:1" x14ac:dyDescent="0.2">
      <c r="A447" s="142"/>
    </row>
    <row r="448" spans="1:1" x14ac:dyDescent="0.2">
      <c r="A448" s="142"/>
    </row>
    <row r="449" spans="1:1" x14ac:dyDescent="0.2">
      <c r="A449" s="142"/>
    </row>
    <row r="450" spans="1:1" x14ac:dyDescent="0.2">
      <c r="A450" s="142"/>
    </row>
    <row r="451" spans="1:1" x14ac:dyDescent="0.2">
      <c r="A451" s="142"/>
    </row>
    <row r="452" spans="1:1" x14ac:dyDescent="0.2">
      <c r="A452" s="142"/>
    </row>
    <row r="453" spans="1:1" x14ac:dyDescent="0.2">
      <c r="A453" s="142"/>
    </row>
    <row r="454" spans="1:1" x14ac:dyDescent="0.2">
      <c r="A454" s="142"/>
    </row>
    <row r="455" spans="1:1" x14ac:dyDescent="0.2">
      <c r="A455" s="142"/>
    </row>
    <row r="456" spans="1:1" x14ac:dyDescent="0.2">
      <c r="A456" s="142"/>
    </row>
    <row r="457" spans="1:1" x14ac:dyDescent="0.2">
      <c r="A457" s="142"/>
    </row>
    <row r="458" spans="1:1" x14ac:dyDescent="0.2">
      <c r="A458" s="142"/>
    </row>
    <row r="459" spans="1:1" x14ac:dyDescent="0.2">
      <c r="A459" s="142"/>
    </row>
    <row r="460" spans="1:1" x14ac:dyDescent="0.2">
      <c r="A460" s="142"/>
    </row>
    <row r="461" spans="1:1" x14ac:dyDescent="0.2">
      <c r="A461" s="142"/>
    </row>
    <row r="462" spans="1:1" x14ac:dyDescent="0.2">
      <c r="A462" s="142"/>
    </row>
    <row r="463" spans="1:1" x14ac:dyDescent="0.2">
      <c r="A463" s="142"/>
    </row>
    <row r="464" spans="1:1" x14ac:dyDescent="0.2">
      <c r="A464" s="142"/>
    </row>
    <row r="465" spans="1:1" x14ac:dyDescent="0.2">
      <c r="A465" s="142"/>
    </row>
    <row r="466" spans="1:1" x14ac:dyDescent="0.2">
      <c r="A466" s="142"/>
    </row>
    <row r="467" spans="1:1" x14ac:dyDescent="0.2">
      <c r="A467" s="142"/>
    </row>
    <row r="468" spans="1:1" x14ac:dyDescent="0.2">
      <c r="A468" s="142"/>
    </row>
    <row r="469" spans="1:1" x14ac:dyDescent="0.2">
      <c r="A469" s="142"/>
    </row>
    <row r="470" spans="1:1" x14ac:dyDescent="0.2">
      <c r="A470" s="142"/>
    </row>
    <row r="471" spans="1:1" x14ac:dyDescent="0.2">
      <c r="A471" s="142"/>
    </row>
    <row r="472" spans="1:1" x14ac:dyDescent="0.2">
      <c r="A472" s="142"/>
    </row>
    <row r="473" spans="1:1" x14ac:dyDescent="0.2">
      <c r="A473" s="142"/>
    </row>
    <row r="474" spans="1:1" x14ac:dyDescent="0.2">
      <c r="A474" s="142"/>
    </row>
    <row r="475" spans="1:1" x14ac:dyDescent="0.2">
      <c r="A475" s="142"/>
    </row>
    <row r="476" spans="1:1" x14ac:dyDescent="0.2">
      <c r="A476" s="142"/>
    </row>
    <row r="477" spans="1:1" x14ac:dyDescent="0.2">
      <c r="A477" s="142"/>
    </row>
    <row r="478" spans="1:1" x14ac:dyDescent="0.2">
      <c r="A478" s="142"/>
    </row>
    <row r="479" spans="1:1" x14ac:dyDescent="0.2">
      <c r="A479" s="142"/>
    </row>
    <row r="480" spans="1:1" x14ac:dyDescent="0.2">
      <c r="A480" s="142"/>
    </row>
    <row r="481" spans="1:1" x14ac:dyDescent="0.2">
      <c r="A481" s="142"/>
    </row>
    <row r="482" spans="1:1" x14ac:dyDescent="0.2">
      <c r="A482" s="142"/>
    </row>
    <row r="483" spans="1:1" x14ac:dyDescent="0.2">
      <c r="A483" s="142"/>
    </row>
    <row r="484" spans="1:1" x14ac:dyDescent="0.2">
      <c r="A484" s="142"/>
    </row>
    <row r="485" spans="1:1" x14ac:dyDescent="0.2">
      <c r="A485" s="142"/>
    </row>
    <row r="486" spans="1:1" x14ac:dyDescent="0.2">
      <c r="A486" s="142"/>
    </row>
    <row r="487" spans="1:1" x14ac:dyDescent="0.2">
      <c r="A487" s="142"/>
    </row>
    <row r="488" spans="1:1" x14ac:dyDescent="0.2">
      <c r="A488" s="142"/>
    </row>
    <row r="489" spans="1:1" x14ac:dyDescent="0.2">
      <c r="A489" s="142"/>
    </row>
    <row r="490" spans="1:1" x14ac:dyDescent="0.2">
      <c r="A490" s="142"/>
    </row>
    <row r="491" spans="1:1" x14ac:dyDescent="0.2">
      <c r="A491" s="142"/>
    </row>
    <row r="492" spans="1:1" x14ac:dyDescent="0.2">
      <c r="A492" s="142"/>
    </row>
    <row r="493" spans="1:1" x14ac:dyDescent="0.2">
      <c r="A493" s="142"/>
    </row>
    <row r="494" spans="1:1" x14ac:dyDescent="0.2">
      <c r="A494" s="142"/>
    </row>
    <row r="495" spans="1:1" x14ac:dyDescent="0.2">
      <c r="A495" s="142"/>
    </row>
    <row r="496" spans="1:1" x14ac:dyDescent="0.2">
      <c r="A496" s="142"/>
    </row>
    <row r="497" spans="1:1" x14ac:dyDescent="0.2">
      <c r="A497" s="142"/>
    </row>
    <row r="498" spans="1:1" x14ac:dyDescent="0.2">
      <c r="A498" s="142"/>
    </row>
    <row r="499" spans="1:1" x14ac:dyDescent="0.2">
      <c r="A499" s="142"/>
    </row>
    <row r="500" spans="1:1" x14ac:dyDescent="0.2">
      <c r="A500" s="142"/>
    </row>
    <row r="501" spans="1:1" x14ac:dyDescent="0.2">
      <c r="A501" s="142"/>
    </row>
    <row r="502" spans="1:1" x14ac:dyDescent="0.2">
      <c r="A502" s="142"/>
    </row>
    <row r="503" spans="1:1" x14ac:dyDescent="0.2">
      <c r="A503" s="142"/>
    </row>
    <row r="504" spans="1:1" x14ac:dyDescent="0.2">
      <c r="A504" s="142"/>
    </row>
    <row r="505" spans="1:1" x14ac:dyDescent="0.2">
      <c r="A505" s="142"/>
    </row>
    <row r="506" spans="1:1" x14ac:dyDescent="0.2">
      <c r="A506" s="142"/>
    </row>
    <row r="507" spans="1:1" x14ac:dyDescent="0.2">
      <c r="A507" s="142"/>
    </row>
    <row r="508" spans="1:1" x14ac:dyDescent="0.2">
      <c r="A508" s="142"/>
    </row>
    <row r="509" spans="1:1" x14ac:dyDescent="0.2">
      <c r="A509" s="142"/>
    </row>
    <row r="510" spans="1:1" x14ac:dyDescent="0.2">
      <c r="A510" s="142"/>
    </row>
    <row r="511" spans="1:1" x14ac:dyDescent="0.2">
      <c r="A511" s="142"/>
    </row>
    <row r="512" spans="1:1" x14ac:dyDescent="0.2">
      <c r="A512" s="142"/>
    </row>
    <row r="513" spans="1:1" x14ac:dyDescent="0.2">
      <c r="A513" s="142"/>
    </row>
    <row r="514" spans="1:1" x14ac:dyDescent="0.2">
      <c r="A514" s="142"/>
    </row>
    <row r="515" spans="1:1" x14ac:dyDescent="0.2">
      <c r="A515" s="142"/>
    </row>
    <row r="516" spans="1:1" x14ac:dyDescent="0.2">
      <c r="A516" s="142"/>
    </row>
    <row r="517" spans="1:1" x14ac:dyDescent="0.2">
      <c r="A517" s="142"/>
    </row>
    <row r="518" spans="1:1" x14ac:dyDescent="0.2">
      <c r="A518" s="142"/>
    </row>
    <row r="519" spans="1:1" x14ac:dyDescent="0.2">
      <c r="A519" s="142"/>
    </row>
    <row r="520" spans="1:1" x14ac:dyDescent="0.2">
      <c r="A520" s="142"/>
    </row>
    <row r="521" spans="1:1" x14ac:dyDescent="0.2">
      <c r="A521" s="142"/>
    </row>
    <row r="522" spans="1:1" x14ac:dyDescent="0.2">
      <c r="A522" s="142"/>
    </row>
    <row r="523" spans="1:1" x14ac:dyDescent="0.2">
      <c r="A523" s="142"/>
    </row>
    <row r="524" spans="1:1" x14ac:dyDescent="0.2">
      <c r="A524" s="142"/>
    </row>
    <row r="525" spans="1:1" x14ac:dyDescent="0.2">
      <c r="A525" s="142"/>
    </row>
    <row r="526" spans="1:1" x14ac:dyDescent="0.2">
      <c r="A526" s="142"/>
    </row>
    <row r="527" spans="1:1" x14ac:dyDescent="0.2">
      <c r="A527" s="142"/>
    </row>
    <row r="528" spans="1:1" x14ac:dyDescent="0.2">
      <c r="A528" s="142"/>
    </row>
    <row r="529" spans="1:1" x14ac:dyDescent="0.2">
      <c r="A529" s="142"/>
    </row>
    <row r="530" spans="1:1" x14ac:dyDescent="0.2">
      <c r="A530" s="142"/>
    </row>
    <row r="531" spans="1:1" x14ac:dyDescent="0.2">
      <c r="A531" s="142"/>
    </row>
    <row r="532" spans="1:1" x14ac:dyDescent="0.2">
      <c r="A532" s="142"/>
    </row>
    <row r="533" spans="1:1" x14ac:dyDescent="0.2">
      <c r="A533" s="142"/>
    </row>
    <row r="534" spans="1:1" x14ac:dyDescent="0.2">
      <c r="A534" s="142"/>
    </row>
    <row r="535" spans="1:1" x14ac:dyDescent="0.2">
      <c r="A535" s="142"/>
    </row>
    <row r="536" spans="1:1" x14ac:dyDescent="0.2">
      <c r="A536" s="142"/>
    </row>
    <row r="537" spans="1:1" x14ac:dyDescent="0.2">
      <c r="A537" s="142"/>
    </row>
    <row r="538" spans="1:1" x14ac:dyDescent="0.2">
      <c r="A538" s="142"/>
    </row>
    <row r="539" spans="1:1" x14ac:dyDescent="0.2">
      <c r="A539" s="142"/>
    </row>
    <row r="540" spans="1:1" x14ac:dyDescent="0.2">
      <c r="A540" s="142"/>
    </row>
    <row r="541" spans="1:1" x14ac:dyDescent="0.2">
      <c r="A541" s="142"/>
    </row>
    <row r="542" spans="1:1" x14ac:dyDescent="0.2">
      <c r="A542" s="142"/>
    </row>
    <row r="543" spans="1:1" x14ac:dyDescent="0.2">
      <c r="A543" s="142"/>
    </row>
    <row r="544" spans="1:1" x14ac:dyDescent="0.2">
      <c r="A544" s="142"/>
    </row>
    <row r="545" spans="1:1" x14ac:dyDescent="0.2">
      <c r="A545" s="142"/>
    </row>
    <row r="546" spans="1:1" x14ac:dyDescent="0.2">
      <c r="A546" s="142"/>
    </row>
    <row r="547" spans="1:1" x14ac:dyDescent="0.2">
      <c r="A547" s="142"/>
    </row>
    <row r="548" spans="1:1" x14ac:dyDescent="0.2">
      <c r="A548" s="142"/>
    </row>
    <row r="549" spans="1:1" x14ac:dyDescent="0.2">
      <c r="A549" s="142"/>
    </row>
    <row r="550" spans="1:1" x14ac:dyDescent="0.2">
      <c r="A550" s="142"/>
    </row>
    <row r="551" spans="1:1" x14ac:dyDescent="0.2">
      <c r="A551" s="142"/>
    </row>
    <row r="552" spans="1:1" x14ac:dyDescent="0.2">
      <c r="A552" s="142"/>
    </row>
    <row r="553" spans="1:1" x14ac:dyDescent="0.2">
      <c r="A553" s="142"/>
    </row>
    <row r="554" spans="1:1" x14ac:dyDescent="0.2">
      <c r="A554" s="142"/>
    </row>
    <row r="555" spans="1:1" x14ac:dyDescent="0.2">
      <c r="A555" s="142"/>
    </row>
    <row r="556" spans="1:1" x14ac:dyDescent="0.2">
      <c r="A556" s="142"/>
    </row>
    <row r="557" spans="1:1" x14ac:dyDescent="0.2">
      <c r="A557" s="142"/>
    </row>
    <row r="558" spans="1:1" x14ac:dyDescent="0.2">
      <c r="A558" s="142"/>
    </row>
    <row r="559" spans="1:1" x14ac:dyDescent="0.2">
      <c r="A559" s="142"/>
    </row>
    <row r="560" spans="1:1" x14ac:dyDescent="0.2">
      <c r="A560" s="142"/>
    </row>
    <row r="561" spans="1:1" x14ac:dyDescent="0.2">
      <c r="A561" s="142"/>
    </row>
    <row r="562" spans="1:1" x14ac:dyDescent="0.2">
      <c r="A562" s="142"/>
    </row>
    <row r="563" spans="1:1" x14ac:dyDescent="0.2">
      <c r="A563" s="142"/>
    </row>
    <row r="564" spans="1:1" x14ac:dyDescent="0.2">
      <c r="A564" s="142"/>
    </row>
    <row r="565" spans="1:1" x14ac:dyDescent="0.2">
      <c r="A565" s="142"/>
    </row>
    <row r="566" spans="1:1" x14ac:dyDescent="0.2">
      <c r="A566" s="142"/>
    </row>
    <row r="567" spans="1:1" x14ac:dyDescent="0.2">
      <c r="A567" s="142"/>
    </row>
    <row r="568" spans="1:1" x14ac:dyDescent="0.2">
      <c r="A568" s="142"/>
    </row>
    <row r="569" spans="1:1" x14ac:dyDescent="0.2">
      <c r="A569" s="142"/>
    </row>
    <row r="570" spans="1:1" x14ac:dyDescent="0.2">
      <c r="A570" s="142"/>
    </row>
    <row r="571" spans="1:1" x14ac:dyDescent="0.2">
      <c r="A571" s="142"/>
    </row>
    <row r="572" spans="1:1" x14ac:dyDescent="0.2">
      <c r="A572" s="142"/>
    </row>
    <row r="573" spans="1:1" x14ac:dyDescent="0.2">
      <c r="A573" s="142"/>
    </row>
    <row r="574" spans="1:1" x14ac:dyDescent="0.2">
      <c r="A574" s="142"/>
    </row>
    <row r="575" spans="1:1" x14ac:dyDescent="0.2">
      <c r="A575" s="142"/>
    </row>
    <row r="576" spans="1:1" x14ac:dyDescent="0.2">
      <c r="A576" s="142"/>
    </row>
    <row r="577" spans="1:1" x14ac:dyDescent="0.2">
      <c r="A577" s="142"/>
    </row>
    <row r="578" spans="1:1" x14ac:dyDescent="0.2">
      <c r="A578" s="142"/>
    </row>
    <row r="579" spans="1:1" x14ac:dyDescent="0.2">
      <c r="A579" s="142"/>
    </row>
    <row r="580" spans="1:1" x14ac:dyDescent="0.2">
      <c r="A580" s="142"/>
    </row>
    <row r="581" spans="1:1" x14ac:dyDescent="0.2">
      <c r="A581" s="142"/>
    </row>
    <row r="582" spans="1:1" x14ac:dyDescent="0.2">
      <c r="A582" s="142"/>
    </row>
    <row r="583" spans="1:1" x14ac:dyDescent="0.2">
      <c r="A583" s="142"/>
    </row>
    <row r="584" spans="1:1" x14ac:dyDescent="0.2">
      <c r="A584" s="142"/>
    </row>
    <row r="585" spans="1:1" x14ac:dyDescent="0.2">
      <c r="A585" s="142"/>
    </row>
    <row r="586" spans="1:1" x14ac:dyDescent="0.2">
      <c r="A586" s="142"/>
    </row>
    <row r="587" spans="1:1" x14ac:dyDescent="0.2">
      <c r="A587" s="142"/>
    </row>
    <row r="588" spans="1:1" x14ac:dyDescent="0.2">
      <c r="A588" s="142"/>
    </row>
    <row r="589" spans="1:1" x14ac:dyDescent="0.2">
      <c r="A589" s="142"/>
    </row>
    <row r="590" spans="1:1" x14ac:dyDescent="0.2">
      <c r="A590" s="142"/>
    </row>
    <row r="591" spans="1:1" x14ac:dyDescent="0.2">
      <c r="A591" s="142"/>
    </row>
    <row r="592" spans="1:1" x14ac:dyDescent="0.2">
      <c r="A592" s="142"/>
    </row>
    <row r="593" spans="1:1" x14ac:dyDescent="0.2">
      <c r="A593" s="142"/>
    </row>
    <row r="594" spans="1:1" x14ac:dyDescent="0.2">
      <c r="A594" s="142"/>
    </row>
    <row r="595" spans="1:1" x14ac:dyDescent="0.2">
      <c r="A595" s="142"/>
    </row>
    <row r="596" spans="1:1" x14ac:dyDescent="0.2">
      <c r="A596" s="142"/>
    </row>
    <row r="597" spans="1:1" x14ac:dyDescent="0.2">
      <c r="A597" s="142"/>
    </row>
    <row r="598" spans="1:1" x14ac:dyDescent="0.2">
      <c r="A598" s="142"/>
    </row>
    <row r="599" spans="1:1" x14ac:dyDescent="0.2">
      <c r="A599" s="142"/>
    </row>
    <row r="600" spans="1:1" x14ac:dyDescent="0.2">
      <c r="A600" s="142"/>
    </row>
    <row r="601" spans="1:1" x14ac:dyDescent="0.2">
      <c r="A601" s="142"/>
    </row>
    <row r="602" spans="1:1" x14ac:dyDescent="0.2">
      <c r="A602" s="142"/>
    </row>
    <row r="603" spans="1:1" x14ac:dyDescent="0.2">
      <c r="A603" s="142"/>
    </row>
    <row r="604" spans="1:1" x14ac:dyDescent="0.2">
      <c r="A604" s="142"/>
    </row>
    <row r="605" spans="1:1" x14ac:dyDescent="0.2">
      <c r="A605" s="142"/>
    </row>
    <row r="606" spans="1:1" x14ac:dyDescent="0.2">
      <c r="A606" s="142"/>
    </row>
    <row r="607" spans="1:1" x14ac:dyDescent="0.2">
      <c r="A607" s="142"/>
    </row>
    <row r="608" spans="1:1" x14ac:dyDescent="0.2">
      <c r="A608" s="142"/>
    </row>
    <row r="609" spans="1:1" x14ac:dyDescent="0.2">
      <c r="A609" s="142"/>
    </row>
    <row r="610" spans="1:1" x14ac:dyDescent="0.2">
      <c r="A610" s="142"/>
    </row>
    <row r="611" spans="1:1" x14ac:dyDescent="0.2">
      <c r="A611" s="142"/>
    </row>
    <row r="612" spans="1:1" x14ac:dyDescent="0.2">
      <c r="A612" s="142"/>
    </row>
    <row r="613" spans="1:1" x14ac:dyDescent="0.2">
      <c r="A613" s="142"/>
    </row>
    <row r="614" spans="1:1" x14ac:dyDescent="0.2">
      <c r="A614" s="142"/>
    </row>
    <row r="615" spans="1:1" x14ac:dyDescent="0.2">
      <c r="A615" s="142"/>
    </row>
    <row r="616" spans="1:1" x14ac:dyDescent="0.2">
      <c r="A616" s="142"/>
    </row>
    <row r="617" spans="1:1" x14ac:dyDescent="0.2">
      <c r="A617" s="142"/>
    </row>
    <row r="618" spans="1:1" x14ac:dyDescent="0.2">
      <c r="A618" s="142"/>
    </row>
    <row r="619" spans="1:1" x14ac:dyDescent="0.2">
      <c r="A619" s="142"/>
    </row>
    <row r="620" spans="1:1" x14ac:dyDescent="0.2">
      <c r="A620" s="142"/>
    </row>
    <row r="621" spans="1:1" x14ac:dyDescent="0.2">
      <c r="A621" s="142"/>
    </row>
    <row r="622" spans="1:1" x14ac:dyDescent="0.2">
      <c r="A622" s="142"/>
    </row>
    <row r="623" spans="1:1" x14ac:dyDescent="0.2">
      <c r="A623" s="142"/>
    </row>
    <row r="624" spans="1:1" x14ac:dyDescent="0.2">
      <c r="A624" s="142"/>
    </row>
    <row r="625" spans="1:1" x14ac:dyDescent="0.2">
      <c r="A625" s="142"/>
    </row>
    <row r="626" spans="1:1" x14ac:dyDescent="0.2">
      <c r="A626" s="142"/>
    </row>
    <row r="627" spans="1:1" x14ac:dyDescent="0.2">
      <c r="A627" s="142"/>
    </row>
    <row r="628" spans="1:1" x14ac:dyDescent="0.2">
      <c r="A628" s="142"/>
    </row>
    <row r="629" spans="1:1" x14ac:dyDescent="0.2">
      <c r="A629" s="142"/>
    </row>
    <row r="630" spans="1:1" x14ac:dyDescent="0.2">
      <c r="A630" s="142"/>
    </row>
    <row r="631" spans="1:1" x14ac:dyDescent="0.2">
      <c r="A631" s="142"/>
    </row>
    <row r="632" spans="1:1" x14ac:dyDescent="0.2">
      <c r="A632" s="142"/>
    </row>
    <row r="633" spans="1:1" x14ac:dyDescent="0.2">
      <c r="A633" s="142"/>
    </row>
    <row r="634" spans="1:1" x14ac:dyDescent="0.2">
      <c r="A634" s="142"/>
    </row>
    <row r="635" spans="1:1" x14ac:dyDescent="0.2">
      <c r="A635" s="142"/>
    </row>
    <row r="636" spans="1:1" x14ac:dyDescent="0.2">
      <c r="A636" s="142"/>
    </row>
    <row r="637" spans="1:1" x14ac:dyDescent="0.2">
      <c r="A637" s="142"/>
    </row>
    <row r="638" spans="1:1" x14ac:dyDescent="0.2">
      <c r="A638" s="142"/>
    </row>
    <row r="639" spans="1:1" x14ac:dyDescent="0.2">
      <c r="A639" s="142"/>
    </row>
    <row r="640" spans="1:1" x14ac:dyDescent="0.2">
      <c r="A640" s="142"/>
    </row>
    <row r="641" spans="1:1" x14ac:dyDescent="0.2">
      <c r="A641" s="142"/>
    </row>
    <row r="642" spans="1:1" x14ac:dyDescent="0.2">
      <c r="A642" s="142"/>
    </row>
    <row r="643" spans="1:1" x14ac:dyDescent="0.2">
      <c r="A643" s="142"/>
    </row>
    <row r="644" spans="1:1" x14ac:dyDescent="0.2">
      <c r="A644" s="142"/>
    </row>
    <row r="645" spans="1:1" x14ac:dyDescent="0.2">
      <c r="A645" s="142"/>
    </row>
    <row r="646" spans="1:1" x14ac:dyDescent="0.2">
      <c r="A646" s="142"/>
    </row>
    <row r="647" spans="1:1" x14ac:dyDescent="0.2">
      <c r="A647" s="142"/>
    </row>
    <row r="648" spans="1:1" x14ac:dyDescent="0.2">
      <c r="A648" s="142"/>
    </row>
    <row r="649" spans="1:1" x14ac:dyDescent="0.2">
      <c r="A649" s="142"/>
    </row>
    <row r="650" spans="1:1" x14ac:dyDescent="0.2">
      <c r="A650" s="142"/>
    </row>
    <row r="651" spans="1:1" x14ac:dyDescent="0.2">
      <c r="A651" s="142"/>
    </row>
    <row r="652" spans="1:1" x14ac:dyDescent="0.2">
      <c r="A652" s="142"/>
    </row>
    <row r="653" spans="1:1" x14ac:dyDescent="0.2">
      <c r="A653" s="142"/>
    </row>
    <row r="654" spans="1:1" x14ac:dyDescent="0.2">
      <c r="A654" s="142"/>
    </row>
    <row r="655" spans="1:1" x14ac:dyDescent="0.2">
      <c r="A655" s="142"/>
    </row>
    <row r="656" spans="1:1" x14ac:dyDescent="0.2">
      <c r="A656" s="142"/>
    </row>
    <row r="657" spans="1:1" x14ac:dyDescent="0.2">
      <c r="A657" s="142"/>
    </row>
    <row r="658" spans="1:1" x14ac:dyDescent="0.2">
      <c r="A658" s="142"/>
    </row>
    <row r="659" spans="1:1" x14ac:dyDescent="0.2">
      <c r="A659" s="142"/>
    </row>
    <row r="660" spans="1:1" x14ac:dyDescent="0.2">
      <c r="A660" s="142"/>
    </row>
    <row r="661" spans="1:1" x14ac:dyDescent="0.2">
      <c r="A661" s="142"/>
    </row>
    <row r="662" spans="1:1" x14ac:dyDescent="0.2">
      <c r="A662" s="142"/>
    </row>
    <row r="663" spans="1:1" x14ac:dyDescent="0.2">
      <c r="A663" s="142"/>
    </row>
    <row r="664" spans="1:1" x14ac:dyDescent="0.2">
      <c r="A664" s="142"/>
    </row>
    <row r="665" spans="1:1" x14ac:dyDescent="0.2">
      <c r="A665" s="142"/>
    </row>
    <row r="666" spans="1:1" x14ac:dyDescent="0.2">
      <c r="A666" s="142"/>
    </row>
    <row r="667" spans="1:1" x14ac:dyDescent="0.2">
      <c r="A667" s="142"/>
    </row>
    <row r="668" spans="1:1" x14ac:dyDescent="0.2">
      <c r="A668" s="142"/>
    </row>
    <row r="669" spans="1:1" x14ac:dyDescent="0.2">
      <c r="A669" s="142"/>
    </row>
    <row r="670" spans="1:1" x14ac:dyDescent="0.2">
      <c r="A670" s="142"/>
    </row>
    <row r="671" spans="1:1" x14ac:dyDescent="0.2">
      <c r="A671" s="142"/>
    </row>
    <row r="672" spans="1:1" x14ac:dyDescent="0.2">
      <c r="A672" s="142"/>
    </row>
    <row r="673" spans="1:1" x14ac:dyDescent="0.2">
      <c r="A673" s="142"/>
    </row>
    <row r="674" spans="1:1" x14ac:dyDescent="0.2">
      <c r="A674" s="142"/>
    </row>
    <row r="675" spans="1:1" x14ac:dyDescent="0.2">
      <c r="A675" s="142"/>
    </row>
    <row r="676" spans="1:1" x14ac:dyDescent="0.2">
      <c r="A676" s="142"/>
    </row>
    <row r="677" spans="1:1" x14ac:dyDescent="0.2">
      <c r="A677" s="142"/>
    </row>
    <row r="678" spans="1:1" x14ac:dyDescent="0.2">
      <c r="A678" s="142"/>
    </row>
    <row r="679" spans="1:1" x14ac:dyDescent="0.2">
      <c r="A679" s="142"/>
    </row>
    <row r="680" spans="1:1" x14ac:dyDescent="0.2">
      <c r="A680" s="142"/>
    </row>
    <row r="681" spans="1:1" x14ac:dyDescent="0.2">
      <c r="A681" s="142"/>
    </row>
    <row r="682" spans="1:1" x14ac:dyDescent="0.2">
      <c r="A682" s="142"/>
    </row>
    <row r="683" spans="1:1" x14ac:dyDescent="0.2">
      <c r="A683" s="142"/>
    </row>
    <row r="684" spans="1:1" x14ac:dyDescent="0.2">
      <c r="A684" s="142"/>
    </row>
    <row r="685" spans="1:1" x14ac:dyDescent="0.2">
      <c r="A685" s="142"/>
    </row>
    <row r="686" spans="1:1" x14ac:dyDescent="0.2">
      <c r="A686" s="142"/>
    </row>
    <row r="687" spans="1:1" x14ac:dyDescent="0.2">
      <c r="A687" s="142"/>
    </row>
    <row r="688" spans="1:1" x14ac:dyDescent="0.2">
      <c r="A688" s="142"/>
    </row>
    <row r="689" spans="1:1" x14ac:dyDescent="0.2">
      <c r="A689" s="142"/>
    </row>
    <row r="690" spans="1:1" x14ac:dyDescent="0.2">
      <c r="A690" s="142"/>
    </row>
    <row r="691" spans="1:1" x14ac:dyDescent="0.2">
      <c r="A691" s="142"/>
    </row>
    <row r="692" spans="1:1" x14ac:dyDescent="0.2">
      <c r="A692" s="142"/>
    </row>
    <row r="693" spans="1:1" x14ac:dyDescent="0.2">
      <c r="A693" s="142"/>
    </row>
    <row r="694" spans="1:1" x14ac:dyDescent="0.2">
      <c r="A694" s="142"/>
    </row>
    <row r="695" spans="1:1" x14ac:dyDescent="0.2">
      <c r="A695" s="142"/>
    </row>
    <row r="696" spans="1:1" x14ac:dyDescent="0.2">
      <c r="A696" s="142"/>
    </row>
    <row r="697" spans="1:1" x14ac:dyDescent="0.2">
      <c r="A697" s="142"/>
    </row>
    <row r="698" spans="1:1" x14ac:dyDescent="0.2">
      <c r="A698" s="142"/>
    </row>
    <row r="699" spans="1:1" x14ac:dyDescent="0.2">
      <c r="A699" s="142"/>
    </row>
    <row r="700" spans="1:1" x14ac:dyDescent="0.2">
      <c r="A700" s="142"/>
    </row>
    <row r="701" spans="1:1" x14ac:dyDescent="0.2">
      <c r="A701" s="142"/>
    </row>
    <row r="702" spans="1:1" x14ac:dyDescent="0.2">
      <c r="A702" s="142"/>
    </row>
    <row r="703" spans="1:1" x14ac:dyDescent="0.2">
      <c r="A703" s="142"/>
    </row>
    <row r="704" spans="1:1" x14ac:dyDescent="0.2">
      <c r="A704" s="142"/>
    </row>
    <row r="705" spans="1:1" x14ac:dyDescent="0.2">
      <c r="A705" s="142"/>
    </row>
    <row r="706" spans="1:1" x14ac:dyDescent="0.2">
      <c r="A706" s="142"/>
    </row>
    <row r="707" spans="1:1" x14ac:dyDescent="0.2">
      <c r="A707" s="142"/>
    </row>
    <row r="708" spans="1:1" x14ac:dyDescent="0.2">
      <c r="A708" s="142"/>
    </row>
    <row r="709" spans="1:1" x14ac:dyDescent="0.2">
      <c r="A709" s="142"/>
    </row>
    <row r="710" spans="1:1" x14ac:dyDescent="0.2">
      <c r="A710" s="142"/>
    </row>
    <row r="711" spans="1:1" x14ac:dyDescent="0.2">
      <c r="A711" s="142"/>
    </row>
    <row r="712" spans="1:1" x14ac:dyDescent="0.2">
      <c r="A712" s="142"/>
    </row>
    <row r="713" spans="1:1" x14ac:dyDescent="0.2">
      <c r="A713" s="142"/>
    </row>
    <row r="714" spans="1:1" x14ac:dyDescent="0.2">
      <c r="A714" s="142"/>
    </row>
    <row r="715" spans="1:1" x14ac:dyDescent="0.2">
      <c r="A715" s="142"/>
    </row>
    <row r="716" spans="1:1" x14ac:dyDescent="0.2">
      <c r="A716" s="142"/>
    </row>
    <row r="717" spans="1:1" x14ac:dyDescent="0.2">
      <c r="A717" s="142"/>
    </row>
    <row r="718" spans="1:1" x14ac:dyDescent="0.2">
      <c r="A718" s="142"/>
    </row>
    <row r="719" spans="1:1" x14ac:dyDescent="0.2">
      <c r="A719" s="142"/>
    </row>
    <row r="720" spans="1:1" x14ac:dyDescent="0.2">
      <c r="A720" s="142"/>
    </row>
    <row r="721" spans="1:1" x14ac:dyDescent="0.2">
      <c r="A721" s="142"/>
    </row>
    <row r="722" spans="1:1" x14ac:dyDescent="0.2">
      <c r="A722" s="142"/>
    </row>
    <row r="723" spans="1:1" x14ac:dyDescent="0.2">
      <c r="A723" s="142"/>
    </row>
    <row r="724" spans="1:1" x14ac:dyDescent="0.2">
      <c r="A724" s="142"/>
    </row>
    <row r="725" spans="1:1" x14ac:dyDescent="0.2">
      <c r="A725" s="142"/>
    </row>
    <row r="726" spans="1:1" x14ac:dyDescent="0.2">
      <c r="A726" s="142"/>
    </row>
    <row r="727" spans="1:1" x14ac:dyDescent="0.2">
      <c r="A727" s="142"/>
    </row>
    <row r="728" spans="1:1" x14ac:dyDescent="0.2">
      <c r="A728" s="142"/>
    </row>
    <row r="729" spans="1:1" x14ac:dyDescent="0.2">
      <c r="A729" s="142"/>
    </row>
    <row r="730" spans="1:1" x14ac:dyDescent="0.2">
      <c r="A730" s="142"/>
    </row>
    <row r="731" spans="1:1" x14ac:dyDescent="0.2">
      <c r="A731" s="142"/>
    </row>
    <row r="732" spans="1:1" x14ac:dyDescent="0.2">
      <c r="A732" s="142"/>
    </row>
    <row r="733" spans="1:1" x14ac:dyDescent="0.2">
      <c r="A733" s="142"/>
    </row>
    <row r="734" spans="1:1" x14ac:dyDescent="0.2">
      <c r="A734" s="142"/>
    </row>
    <row r="735" spans="1:1" x14ac:dyDescent="0.2">
      <c r="A735" s="142"/>
    </row>
    <row r="736" spans="1:1" x14ac:dyDescent="0.2">
      <c r="A736" s="142"/>
    </row>
    <row r="737" spans="1:1" x14ac:dyDescent="0.2">
      <c r="A737" s="142"/>
    </row>
    <row r="738" spans="1:1" x14ac:dyDescent="0.2">
      <c r="A738" s="142"/>
    </row>
    <row r="739" spans="1:1" x14ac:dyDescent="0.2">
      <c r="A739" s="142"/>
    </row>
    <row r="740" spans="1:1" x14ac:dyDescent="0.2">
      <c r="A740" s="142"/>
    </row>
    <row r="741" spans="1:1" x14ac:dyDescent="0.2">
      <c r="A741" s="142"/>
    </row>
    <row r="742" spans="1:1" x14ac:dyDescent="0.2">
      <c r="A742" s="142"/>
    </row>
    <row r="743" spans="1:1" x14ac:dyDescent="0.2">
      <c r="A743" s="142"/>
    </row>
    <row r="744" spans="1:1" x14ac:dyDescent="0.2">
      <c r="A744" s="142"/>
    </row>
    <row r="745" spans="1:1" x14ac:dyDescent="0.2">
      <c r="A745" s="142"/>
    </row>
    <row r="746" spans="1:1" x14ac:dyDescent="0.2">
      <c r="A746" s="142"/>
    </row>
    <row r="747" spans="1:1" x14ac:dyDescent="0.2">
      <c r="A747" s="142"/>
    </row>
    <row r="748" spans="1:1" x14ac:dyDescent="0.2">
      <c r="A748" s="142"/>
    </row>
    <row r="749" spans="1:1" x14ac:dyDescent="0.2">
      <c r="A749" s="142"/>
    </row>
    <row r="750" spans="1:1" x14ac:dyDescent="0.2">
      <c r="A750" s="142"/>
    </row>
    <row r="751" spans="1:1" x14ac:dyDescent="0.2">
      <c r="A751" s="142"/>
    </row>
    <row r="752" spans="1:1" x14ac:dyDescent="0.2">
      <c r="A752" s="142"/>
    </row>
    <row r="753" spans="1:1" x14ac:dyDescent="0.2">
      <c r="A753" s="142"/>
    </row>
    <row r="754" spans="1:1" x14ac:dyDescent="0.2">
      <c r="A754" s="142"/>
    </row>
    <row r="755" spans="1:1" x14ac:dyDescent="0.2">
      <c r="A755" s="142"/>
    </row>
    <row r="756" spans="1:1" x14ac:dyDescent="0.2">
      <c r="A756" s="142"/>
    </row>
    <row r="757" spans="1:1" x14ac:dyDescent="0.2">
      <c r="A757" s="142"/>
    </row>
    <row r="758" spans="1:1" x14ac:dyDescent="0.2">
      <c r="A758" s="142"/>
    </row>
    <row r="759" spans="1:1" x14ac:dyDescent="0.2">
      <c r="A759" s="142"/>
    </row>
    <row r="760" spans="1:1" x14ac:dyDescent="0.2">
      <c r="A760" s="142"/>
    </row>
    <row r="761" spans="1:1" x14ac:dyDescent="0.2">
      <c r="A761" s="142"/>
    </row>
    <row r="762" spans="1:1" x14ac:dyDescent="0.2">
      <c r="A762" s="142"/>
    </row>
    <row r="763" spans="1:1" x14ac:dyDescent="0.2">
      <c r="A763" s="142"/>
    </row>
    <row r="764" spans="1:1" x14ac:dyDescent="0.2">
      <c r="A764" s="142"/>
    </row>
    <row r="765" spans="1:1" x14ac:dyDescent="0.2">
      <c r="A765" s="142"/>
    </row>
    <row r="766" spans="1:1" x14ac:dyDescent="0.2">
      <c r="A766" s="142"/>
    </row>
    <row r="767" spans="1:1" x14ac:dyDescent="0.2">
      <c r="A767" s="142"/>
    </row>
    <row r="768" spans="1:1" x14ac:dyDescent="0.2">
      <c r="A768" s="142"/>
    </row>
    <row r="769" spans="1:1" x14ac:dyDescent="0.2">
      <c r="A769" s="142"/>
    </row>
    <row r="770" spans="1:1" x14ac:dyDescent="0.2">
      <c r="A770" s="142"/>
    </row>
    <row r="771" spans="1:1" x14ac:dyDescent="0.2">
      <c r="A771" s="142"/>
    </row>
    <row r="772" spans="1:1" x14ac:dyDescent="0.2">
      <c r="A772" s="142"/>
    </row>
    <row r="773" spans="1:1" x14ac:dyDescent="0.2">
      <c r="A773" s="142"/>
    </row>
    <row r="774" spans="1:1" x14ac:dyDescent="0.2">
      <c r="A774" s="142"/>
    </row>
    <row r="775" spans="1:1" x14ac:dyDescent="0.2">
      <c r="A775" s="142"/>
    </row>
    <row r="776" spans="1:1" x14ac:dyDescent="0.2">
      <c r="A776" s="142"/>
    </row>
    <row r="777" spans="1:1" x14ac:dyDescent="0.2">
      <c r="A777" s="142"/>
    </row>
    <row r="778" spans="1:1" x14ac:dyDescent="0.2">
      <c r="A778" s="142"/>
    </row>
    <row r="779" spans="1:1" x14ac:dyDescent="0.2">
      <c r="A779" s="142"/>
    </row>
    <row r="780" spans="1:1" x14ac:dyDescent="0.2">
      <c r="A780" s="142"/>
    </row>
    <row r="781" spans="1:1" x14ac:dyDescent="0.2">
      <c r="A781" s="142"/>
    </row>
    <row r="782" spans="1:1" x14ac:dyDescent="0.2">
      <c r="A782" s="142"/>
    </row>
    <row r="783" spans="1:1" x14ac:dyDescent="0.2">
      <c r="A783" s="142"/>
    </row>
    <row r="784" spans="1:1" x14ac:dyDescent="0.2">
      <c r="A784" s="142"/>
    </row>
    <row r="785" spans="1:1" x14ac:dyDescent="0.2">
      <c r="A785" s="142"/>
    </row>
    <row r="786" spans="1:1" x14ac:dyDescent="0.2">
      <c r="A786" s="142"/>
    </row>
    <row r="787" spans="1:1" x14ac:dyDescent="0.2">
      <c r="A787" s="142"/>
    </row>
    <row r="788" spans="1:1" x14ac:dyDescent="0.2">
      <c r="A788" s="142"/>
    </row>
    <row r="789" spans="1:1" x14ac:dyDescent="0.2">
      <c r="A789" s="142"/>
    </row>
    <row r="790" spans="1:1" x14ac:dyDescent="0.2">
      <c r="A790" s="142"/>
    </row>
    <row r="791" spans="1:1" x14ac:dyDescent="0.2">
      <c r="A791" s="142"/>
    </row>
    <row r="792" spans="1:1" x14ac:dyDescent="0.2">
      <c r="A792" s="142"/>
    </row>
    <row r="793" spans="1:1" x14ac:dyDescent="0.2">
      <c r="A793" s="142"/>
    </row>
    <row r="794" spans="1:1" x14ac:dyDescent="0.2">
      <c r="A794" s="142"/>
    </row>
    <row r="795" spans="1:1" x14ac:dyDescent="0.2">
      <c r="A795" s="142"/>
    </row>
    <row r="796" spans="1:1" x14ac:dyDescent="0.2">
      <c r="A796" s="142"/>
    </row>
    <row r="797" spans="1:1" x14ac:dyDescent="0.2">
      <c r="A797" s="142"/>
    </row>
    <row r="798" spans="1:1" x14ac:dyDescent="0.2">
      <c r="A798" s="142"/>
    </row>
    <row r="799" spans="1:1" x14ac:dyDescent="0.2">
      <c r="A799" s="142"/>
    </row>
    <row r="800" spans="1:1" x14ac:dyDescent="0.2">
      <c r="A800" s="142"/>
    </row>
    <row r="801" spans="1:1" x14ac:dyDescent="0.2">
      <c r="A801" s="142"/>
    </row>
    <row r="802" spans="1:1" x14ac:dyDescent="0.2">
      <c r="A802" s="142"/>
    </row>
    <row r="803" spans="1:1" x14ac:dyDescent="0.2">
      <c r="A803" s="142"/>
    </row>
    <row r="804" spans="1:1" x14ac:dyDescent="0.2">
      <c r="A804" s="142"/>
    </row>
    <row r="805" spans="1:1" x14ac:dyDescent="0.2">
      <c r="A805" s="142"/>
    </row>
    <row r="806" spans="1:1" x14ac:dyDescent="0.2">
      <c r="A806" s="142"/>
    </row>
    <row r="807" spans="1:1" x14ac:dyDescent="0.2">
      <c r="A807" s="142"/>
    </row>
    <row r="808" spans="1:1" x14ac:dyDescent="0.2">
      <c r="A808" s="142"/>
    </row>
    <row r="809" spans="1:1" x14ac:dyDescent="0.2">
      <c r="A809" s="142"/>
    </row>
    <row r="810" spans="1:1" x14ac:dyDescent="0.2">
      <c r="A810" s="142"/>
    </row>
    <row r="811" spans="1:1" x14ac:dyDescent="0.2">
      <c r="A811" s="142"/>
    </row>
    <row r="812" spans="1:1" x14ac:dyDescent="0.2">
      <c r="A812" s="142"/>
    </row>
    <row r="813" spans="1:1" x14ac:dyDescent="0.2">
      <c r="A813" s="142"/>
    </row>
    <row r="814" spans="1:1" x14ac:dyDescent="0.2">
      <c r="A814" s="142"/>
    </row>
    <row r="815" spans="1:1" x14ac:dyDescent="0.2">
      <c r="A815" s="142"/>
    </row>
    <row r="816" spans="1:1" x14ac:dyDescent="0.2">
      <c r="A816" s="142"/>
    </row>
    <row r="817" spans="1:1" x14ac:dyDescent="0.2">
      <c r="A817" s="142"/>
    </row>
    <row r="818" spans="1:1" x14ac:dyDescent="0.2">
      <c r="A818" s="142"/>
    </row>
    <row r="819" spans="1:1" x14ac:dyDescent="0.2">
      <c r="A819" s="142"/>
    </row>
    <row r="820" spans="1:1" x14ac:dyDescent="0.2">
      <c r="A820" s="142"/>
    </row>
    <row r="821" spans="1:1" x14ac:dyDescent="0.2">
      <c r="A821" s="142"/>
    </row>
    <row r="822" spans="1:1" x14ac:dyDescent="0.2">
      <c r="A822" s="142"/>
    </row>
    <row r="823" spans="1:1" x14ac:dyDescent="0.2">
      <c r="A823" s="142"/>
    </row>
    <row r="824" spans="1:1" x14ac:dyDescent="0.2">
      <c r="A824" s="142"/>
    </row>
    <row r="825" spans="1:1" x14ac:dyDescent="0.2">
      <c r="A825" s="142"/>
    </row>
    <row r="826" spans="1:1" x14ac:dyDescent="0.2">
      <c r="A826" s="142"/>
    </row>
    <row r="827" spans="1:1" x14ac:dyDescent="0.2">
      <c r="A827" s="142"/>
    </row>
    <row r="828" spans="1:1" x14ac:dyDescent="0.2">
      <c r="A828" s="142"/>
    </row>
    <row r="829" spans="1:1" x14ac:dyDescent="0.2">
      <c r="A829" s="142"/>
    </row>
    <row r="830" spans="1:1" x14ac:dyDescent="0.2">
      <c r="A830" s="142"/>
    </row>
    <row r="831" spans="1:1" x14ac:dyDescent="0.2">
      <c r="A831" s="142"/>
    </row>
    <row r="832" spans="1:1" x14ac:dyDescent="0.2">
      <c r="A832" s="142"/>
    </row>
    <row r="833" spans="1:1" x14ac:dyDescent="0.2">
      <c r="A833" s="142"/>
    </row>
    <row r="834" spans="1:1" x14ac:dyDescent="0.2">
      <c r="A834" s="142"/>
    </row>
    <row r="835" spans="1:1" x14ac:dyDescent="0.2">
      <c r="A835" s="142"/>
    </row>
    <row r="836" spans="1:1" x14ac:dyDescent="0.2">
      <c r="A836" s="142"/>
    </row>
    <row r="837" spans="1:1" x14ac:dyDescent="0.2">
      <c r="A837" s="142"/>
    </row>
    <row r="838" spans="1:1" x14ac:dyDescent="0.2">
      <c r="A838" s="142"/>
    </row>
    <row r="839" spans="1:1" x14ac:dyDescent="0.2">
      <c r="A839" s="142"/>
    </row>
    <row r="840" spans="1:1" x14ac:dyDescent="0.2">
      <c r="A840" s="142"/>
    </row>
    <row r="841" spans="1:1" x14ac:dyDescent="0.2">
      <c r="A841" s="142"/>
    </row>
    <row r="842" spans="1:1" x14ac:dyDescent="0.2">
      <c r="A842" s="142"/>
    </row>
    <row r="843" spans="1:1" x14ac:dyDescent="0.2">
      <c r="A843" s="142"/>
    </row>
    <row r="844" spans="1:1" x14ac:dyDescent="0.2">
      <c r="A844" s="142"/>
    </row>
    <row r="845" spans="1:1" x14ac:dyDescent="0.2">
      <c r="A845" s="142"/>
    </row>
    <row r="846" spans="1:1" x14ac:dyDescent="0.2">
      <c r="A846" s="142"/>
    </row>
    <row r="847" spans="1:1" x14ac:dyDescent="0.2">
      <c r="A847" s="142"/>
    </row>
    <row r="848" spans="1:1" x14ac:dyDescent="0.2">
      <c r="A848" s="142"/>
    </row>
    <row r="849" spans="1:1" x14ac:dyDescent="0.2">
      <c r="A849" s="142"/>
    </row>
    <row r="850" spans="1:1" x14ac:dyDescent="0.2">
      <c r="A850" s="142"/>
    </row>
    <row r="851" spans="1:1" x14ac:dyDescent="0.2">
      <c r="A851" s="142"/>
    </row>
    <row r="852" spans="1:1" x14ac:dyDescent="0.2">
      <c r="A852" s="142"/>
    </row>
    <row r="853" spans="1:1" x14ac:dyDescent="0.2">
      <c r="A853" s="142"/>
    </row>
    <row r="854" spans="1:1" x14ac:dyDescent="0.2">
      <c r="A854" s="142"/>
    </row>
    <row r="855" spans="1:1" x14ac:dyDescent="0.2">
      <c r="A855" s="142"/>
    </row>
    <row r="856" spans="1:1" x14ac:dyDescent="0.2">
      <c r="A856" s="142"/>
    </row>
    <row r="857" spans="1:1" x14ac:dyDescent="0.2">
      <c r="A857" s="142"/>
    </row>
    <row r="858" spans="1:1" x14ac:dyDescent="0.2">
      <c r="A858" s="142"/>
    </row>
    <row r="859" spans="1:1" x14ac:dyDescent="0.2">
      <c r="A859" s="142"/>
    </row>
    <row r="860" spans="1:1" x14ac:dyDescent="0.2">
      <c r="A860" s="142"/>
    </row>
    <row r="861" spans="1:1" x14ac:dyDescent="0.2">
      <c r="A861" s="142"/>
    </row>
    <row r="862" spans="1:1" x14ac:dyDescent="0.2">
      <c r="A862" s="142"/>
    </row>
    <row r="863" spans="1:1" x14ac:dyDescent="0.2">
      <c r="A863" s="142"/>
    </row>
    <row r="864" spans="1:1" x14ac:dyDescent="0.2">
      <c r="A864" s="142"/>
    </row>
    <row r="865" spans="1:1" x14ac:dyDescent="0.2">
      <c r="A865" s="142"/>
    </row>
    <row r="866" spans="1:1" x14ac:dyDescent="0.2">
      <c r="A866" s="142"/>
    </row>
    <row r="867" spans="1:1" x14ac:dyDescent="0.2">
      <c r="A867" s="142"/>
    </row>
    <row r="868" spans="1:1" x14ac:dyDescent="0.2">
      <c r="A868" s="142"/>
    </row>
    <row r="869" spans="1:1" x14ac:dyDescent="0.2">
      <c r="A869" s="142"/>
    </row>
    <row r="870" spans="1:1" x14ac:dyDescent="0.2">
      <c r="A870" s="142"/>
    </row>
    <row r="871" spans="1:1" x14ac:dyDescent="0.2">
      <c r="A871" s="142"/>
    </row>
    <row r="872" spans="1:1" x14ac:dyDescent="0.2">
      <c r="A872" s="142"/>
    </row>
    <row r="873" spans="1:1" x14ac:dyDescent="0.2">
      <c r="A873" s="142"/>
    </row>
    <row r="874" spans="1:1" x14ac:dyDescent="0.2">
      <c r="A874" s="142"/>
    </row>
    <row r="875" spans="1:1" x14ac:dyDescent="0.2">
      <c r="A875" s="142"/>
    </row>
    <row r="876" spans="1:1" x14ac:dyDescent="0.2">
      <c r="A876" s="142"/>
    </row>
    <row r="877" spans="1:1" x14ac:dyDescent="0.2">
      <c r="A877" s="142"/>
    </row>
    <row r="878" spans="1:1" x14ac:dyDescent="0.2">
      <c r="A878" s="142"/>
    </row>
    <row r="879" spans="1:1" x14ac:dyDescent="0.2">
      <c r="A879" s="142"/>
    </row>
    <row r="880" spans="1:1" x14ac:dyDescent="0.2">
      <c r="A880" s="142"/>
    </row>
    <row r="881" spans="1:1" x14ac:dyDescent="0.2">
      <c r="A881" s="142"/>
    </row>
    <row r="882" spans="1:1" x14ac:dyDescent="0.2">
      <c r="A882" s="142"/>
    </row>
    <row r="883" spans="1:1" x14ac:dyDescent="0.2">
      <c r="A883" s="142"/>
    </row>
    <row r="884" spans="1:1" x14ac:dyDescent="0.2">
      <c r="A884" s="142"/>
    </row>
    <row r="885" spans="1:1" x14ac:dyDescent="0.2">
      <c r="A885" s="142"/>
    </row>
    <row r="886" spans="1:1" x14ac:dyDescent="0.2">
      <c r="A886" s="142"/>
    </row>
    <row r="887" spans="1:1" x14ac:dyDescent="0.2">
      <c r="A887" s="142"/>
    </row>
    <row r="888" spans="1:1" x14ac:dyDescent="0.2">
      <c r="A888" s="142"/>
    </row>
    <row r="889" spans="1:1" x14ac:dyDescent="0.2">
      <c r="A889" s="142"/>
    </row>
    <row r="890" spans="1:1" x14ac:dyDescent="0.2">
      <c r="A890" s="142"/>
    </row>
    <row r="891" spans="1:1" x14ac:dyDescent="0.2">
      <c r="A891" s="142"/>
    </row>
    <row r="892" spans="1:1" x14ac:dyDescent="0.2">
      <c r="A892" s="142"/>
    </row>
    <row r="893" spans="1:1" x14ac:dyDescent="0.2">
      <c r="A893" s="142"/>
    </row>
    <row r="894" spans="1:1" x14ac:dyDescent="0.2">
      <c r="A894" s="142"/>
    </row>
    <row r="895" spans="1:1" x14ac:dyDescent="0.2">
      <c r="A895" s="142"/>
    </row>
    <row r="896" spans="1:1" x14ac:dyDescent="0.2">
      <c r="A896" s="142"/>
    </row>
    <row r="897" spans="1:1" x14ac:dyDescent="0.2">
      <c r="A897" s="142"/>
    </row>
    <row r="898" spans="1:1" x14ac:dyDescent="0.2">
      <c r="A898" s="142"/>
    </row>
    <row r="899" spans="1:1" x14ac:dyDescent="0.2">
      <c r="A899" s="142"/>
    </row>
    <row r="900" spans="1:1" x14ac:dyDescent="0.2">
      <c r="A900" s="142"/>
    </row>
    <row r="901" spans="1:1" x14ac:dyDescent="0.2">
      <c r="A901" s="142"/>
    </row>
    <row r="902" spans="1:1" x14ac:dyDescent="0.2">
      <c r="A902" s="142"/>
    </row>
    <row r="903" spans="1:1" x14ac:dyDescent="0.2">
      <c r="A903" s="142"/>
    </row>
    <row r="904" spans="1:1" x14ac:dyDescent="0.2">
      <c r="A904" s="142"/>
    </row>
    <row r="905" spans="1:1" x14ac:dyDescent="0.2">
      <c r="A905" s="142"/>
    </row>
    <row r="906" spans="1:1" x14ac:dyDescent="0.2">
      <c r="A906" s="142"/>
    </row>
    <row r="907" spans="1:1" x14ac:dyDescent="0.2">
      <c r="A907" s="142"/>
    </row>
    <row r="908" spans="1:1" x14ac:dyDescent="0.2">
      <c r="A908" s="142"/>
    </row>
    <row r="909" spans="1:1" x14ac:dyDescent="0.2">
      <c r="A909" s="142"/>
    </row>
    <row r="910" spans="1:1" x14ac:dyDescent="0.2">
      <c r="A910" s="142"/>
    </row>
    <row r="911" spans="1:1" x14ac:dyDescent="0.2">
      <c r="A911" s="142"/>
    </row>
    <row r="912" spans="1:1" x14ac:dyDescent="0.2">
      <c r="A912" s="142"/>
    </row>
    <row r="913" spans="1:1" x14ac:dyDescent="0.2">
      <c r="A913" s="142"/>
    </row>
    <row r="914" spans="1:1" x14ac:dyDescent="0.2">
      <c r="A914" s="142"/>
    </row>
    <row r="915" spans="1:1" x14ac:dyDescent="0.2">
      <c r="A915" s="142"/>
    </row>
    <row r="916" spans="1:1" x14ac:dyDescent="0.2">
      <c r="A916" s="142"/>
    </row>
    <row r="917" spans="1:1" x14ac:dyDescent="0.2">
      <c r="A917" s="142"/>
    </row>
    <row r="918" spans="1:1" x14ac:dyDescent="0.2">
      <c r="A918" s="142"/>
    </row>
    <row r="919" spans="1:1" x14ac:dyDescent="0.2">
      <c r="A919" s="142"/>
    </row>
    <row r="920" spans="1:1" x14ac:dyDescent="0.2">
      <c r="A920" s="142"/>
    </row>
    <row r="921" spans="1:1" x14ac:dyDescent="0.2">
      <c r="A921" s="142"/>
    </row>
    <row r="922" spans="1:1" x14ac:dyDescent="0.2">
      <c r="A922" s="142"/>
    </row>
    <row r="923" spans="1:1" x14ac:dyDescent="0.2">
      <c r="A923" s="142"/>
    </row>
    <row r="924" spans="1:1" x14ac:dyDescent="0.2">
      <c r="A924" s="142"/>
    </row>
    <row r="925" spans="1:1" x14ac:dyDescent="0.2">
      <c r="A925" s="142"/>
    </row>
    <row r="926" spans="1:1" x14ac:dyDescent="0.2">
      <c r="A926" s="142"/>
    </row>
    <row r="927" spans="1:1" x14ac:dyDescent="0.2">
      <c r="A927" s="142"/>
    </row>
    <row r="928" spans="1:1" x14ac:dyDescent="0.2">
      <c r="A928" s="142"/>
    </row>
    <row r="929" spans="1:1" x14ac:dyDescent="0.2">
      <c r="A929" s="142"/>
    </row>
    <row r="930" spans="1:1" x14ac:dyDescent="0.2">
      <c r="A930" s="142"/>
    </row>
    <row r="931" spans="1:1" x14ac:dyDescent="0.2">
      <c r="A931" s="142"/>
    </row>
    <row r="932" spans="1:1" x14ac:dyDescent="0.2">
      <c r="A932" s="142"/>
    </row>
    <row r="933" spans="1:1" x14ac:dyDescent="0.2">
      <c r="A933" s="142"/>
    </row>
    <row r="934" spans="1:1" x14ac:dyDescent="0.2">
      <c r="A934" s="142"/>
    </row>
    <row r="935" spans="1:1" x14ac:dyDescent="0.2">
      <c r="A935" s="142"/>
    </row>
    <row r="936" spans="1:1" x14ac:dyDescent="0.2">
      <c r="A936" s="142"/>
    </row>
    <row r="937" spans="1:1" x14ac:dyDescent="0.2">
      <c r="A937" s="142"/>
    </row>
    <row r="938" spans="1:1" x14ac:dyDescent="0.2">
      <c r="A938" s="142"/>
    </row>
    <row r="939" spans="1:1" x14ac:dyDescent="0.2">
      <c r="A939" s="142"/>
    </row>
    <row r="940" spans="1:1" x14ac:dyDescent="0.2">
      <c r="A940" s="142"/>
    </row>
    <row r="941" spans="1:1" x14ac:dyDescent="0.2">
      <c r="A941" s="142"/>
    </row>
    <row r="942" spans="1:1" x14ac:dyDescent="0.2">
      <c r="A942" s="142"/>
    </row>
    <row r="943" spans="1:1" x14ac:dyDescent="0.2">
      <c r="A943" s="142"/>
    </row>
    <row r="944" spans="1:1" x14ac:dyDescent="0.2">
      <c r="A944" s="142"/>
    </row>
    <row r="945" spans="1:1" x14ac:dyDescent="0.2">
      <c r="A945" s="142"/>
    </row>
    <row r="946" spans="1:1" x14ac:dyDescent="0.2">
      <c r="A946" s="142"/>
    </row>
    <row r="947" spans="1:1" x14ac:dyDescent="0.2">
      <c r="A947" s="142"/>
    </row>
    <row r="948" spans="1:1" x14ac:dyDescent="0.2">
      <c r="A948" s="142"/>
    </row>
    <row r="949" spans="1:1" x14ac:dyDescent="0.2">
      <c r="A949" s="142"/>
    </row>
    <row r="950" spans="1:1" x14ac:dyDescent="0.2">
      <c r="A950" s="142"/>
    </row>
    <row r="951" spans="1:1" x14ac:dyDescent="0.2">
      <c r="A951" s="142"/>
    </row>
    <row r="952" spans="1:1" x14ac:dyDescent="0.2">
      <c r="A952" s="142"/>
    </row>
    <row r="953" spans="1:1" x14ac:dyDescent="0.2">
      <c r="A953" s="142"/>
    </row>
    <row r="954" spans="1:1" x14ac:dyDescent="0.2">
      <c r="A954" s="142"/>
    </row>
    <row r="955" spans="1:1" x14ac:dyDescent="0.2">
      <c r="A955" s="142"/>
    </row>
    <row r="956" spans="1:1" x14ac:dyDescent="0.2">
      <c r="A956" s="142"/>
    </row>
    <row r="957" spans="1:1" x14ac:dyDescent="0.2">
      <c r="A957" s="142"/>
    </row>
    <row r="958" spans="1:1" x14ac:dyDescent="0.2">
      <c r="A958" s="142"/>
    </row>
    <row r="959" spans="1:1" x14ac:dyDescent="0.2">
      <c r="A959" s="142"/>
    </row>
    <row r="960" spans="1:1" x14ac:dyDescent="0.2">
      <c r="A960" s="142"/>
    </row>
    <row r="961" spans="1:1" x14ac:dyDescent="0.2">
      <c r="A961" s="142"/>
    </row>
    <row r="962" spans="1:1" x14ac:dyDescent="0.2">
      <c r="A962" s="142"/>
    </row>
    <row r="963" spans="1:1" x14ac:dyDescent="0.2">
      <c r="A963" s="142"/>
    </row>
    <row r="964" spans="1:1" x14ac:dyDescent="0.2">
      <c r="A964" s="142"/>
    </row>
    <row r="965" spans="1:1" x14ac:dyDescent="0.2">
      <c r="A965" s="142"/>
    </row>
    <row r="966" spans="1:1" x14ac:dyDescent="0.2">
      <c r="A966" s="142"/>
    </row>
    <row r="967" spans="1:1" x14ac:dyDescent="0.2">
      <c r="A967" s="142"/>
    </row>
    <row r="968" spans="1:1" x14ac:dyDescent="0.2">
      <c r="A968" s="142"/>
    </row>
    <row r="969" spans="1:1" x14ac:dyDescent="0.2">
      <c r="A969" s="142"/>
    </row>
    <row r="970" spans="1:1" x14ac:dyDescent="0.2">
      <c r="A970" s="142"/>
    </row>
    <row r="971" spans="1:1" x14ac:dyDescent="0.2">
      <c r="A971" s="142"/>
    </row>
    <row r="972" spans="1:1" x14ac:dyDescent="0.2">
      <c r="A972" s="142"/>
    </row>
    <row r="973" spans="1:1" x14ac:dyDescent="0.2">
      <c r="A973" s="142"/>
    </row>
    <row r="974" spans="1:1" x14ac:dyDescent="0.2">
      <c r="A974" s="142"/>
    </row>
    <row r="975" spans="1:1" x14ac:dyDescent="0.2">
      <c r="A975" s="142"/>
    </row>
    <row r="976" spans="1:1" x14ac:dyDescent="0.2">
      <c r="A976" s="142"/>
    </row>
    <row r="977" spans="1:1" x14ac:dyDescent="0.2">
      <c r="A977" s="142"/>
    </row>
    <row r="978" spans="1:1" x14ac:dyDescent="0.2">
      <c r="A978" s="142"/>
    </row>
    <row r="979" spans="1:1" x14ac:dyDescent="0.2">
      <c r="A979" s="142"/>
    </row>
    <row r="980" spans="1:1" x14ac:dyDescent="0.2">
      <c r="A980" s="142"/>
    </row>
    <row r="981" spans="1:1" x14ac:dyDescent="0.2">
      <c r="A981" s="142"/>
    </row>
    <row r="982" spans="1:1" x14ac:dyDescent="0.2">
      <c r="A982" s="142"/>
    </row>
    <row r="983" spans="1:1" x14ac:dyDescent="0.2">
      <c r="A983" s="142"/>
    </row>
    <row r="984" spans="1:1" x14ac:dyDescent="0.2">
      <c r="A984" s="142"/>
    </row>
    <row r="985" spans="1:1" x14ac:dyDescent="0.2">
      <c r="A985" s="142"/>
    </row>
    <row r="986" spans="1:1" x14ac:dyDescent="0.2">
      <c r="A986" s="142"/>
    </row>
    <row r="987" spans="1:1" x14ac:dyDescent="0.2">
      <c r="A987" s="142"/>
    </row>
    <row r="988" spans="1:1" x14ac:dyDescent="0.2">
      <c r="A988" s="142"/>
    </row>
    <row r="989" spans="1:1" x14ac:dyDescent="0.2">
      <c r="A989" s="142"/>
    </row>
    <row r="990" spans="1:1" x14ac:dyDescent="0.2">
      <c r="A990" s="142"/>
    </row>
    <row r="991" spans="1:1" x14ac:dyDescent="0.2">
      <c r="A991" s="142"/>
    </row>
    <row r="992" spans="1:1" x14ac:dyDescent="0.2">
      <c r="A992" s="142"/>
    </row>
    <row r="993" spans="1:1" x14ac:dyDescent="0.2">
      <c r="A993" s="142"/>
    </row>
    <row r="994" spans="1:1" x14ac:dyDescent="0.2">
      <c r="A994" s="142"/>
    </row>
    <row r="995" spans="1:1" x14ac:dyDescent="0.2">
      <c r="A995" s="142"/>
    </row>
    <row r="996" spans="1:1" x14ac:dyDescent="0.2">
      <c r="A996" s="142"/>
    </row>
    <row r="997" spans="1:1" x14ac:dyDescent="0.2">
      <c r="A997" s="142"/>
    </row>
    <row r="998" spans="1:1" x14ac:dyDescent="0.2">
      <c r="A998" s="142"/>
    </row>
    <row r="999" spans="1:1" x14ac:dyDescent="0.2">
      <c r="A999" s="142"/>
    </row>
    <row r="1000" spans="1:1" x14ac:dyDescent="0.2">
      <c r="A1000" s="142"/>
    </row>
    <row r="1001" spans="1:1" x14ac:dyDescent="0.2">
      <c r="A1001" s="142"/>
    </row>
    <row r="1002" spans="1:1" x14ac:dyDescent="0.2">
      <c r="A1002" s="142"/>
    </row>
    <row r="1003" spans="1:1" x14ac:dyDescent="0.2">
      <c r="A1003" s="142"/>
    </row>
    <row r="1004" spans="1:1" x14ac:dyDescent="0.2">
      <c r="A1004" s="142"/>
    </row>
    <row r="1005" spans="1:1" x14ac:dyDescent="0.2">
      <c r="A1005" s="142"/>
    </row>
    <row r="1006" spans="1:1" x14ac:dyDescent="0.2">
      <c r="A1006" s="142"/>
    </row>
    <row r="1007" spans="1:1" x14ac:dyDescent="0.2">
      <c r="A1007" s="142"/>
    </row>
    <row r="1008" spans="1:1" x14ac:dyDescent="0.2">
      <c r="A1008" s="142"/>
    </row>
    <row r="1009" spans="1:1" x14ac:dyDescent="0.2">
      <c r="A1009" s="142"/>
    </row>
    <row r="1010" spans="1:1" x14ac:dyDescent="0.2">
      <c r="A1010" s="142"/>
    </row>
    <row r="1011" spans="1:1" x14ac:dyDescent="0.2">
      <c r="A1011" s="142"/>
    </row>
    <row r="1012" spans="1:1" x14ac:dyDescent="0.2">
      <c r="A1012" s="142"/>
    </row>
    <row r="1013" spans="1:1" x14ac:dyDescent="0.2">
      <c r="A1013" s="142"/>
    </row>
    <row r="1014" spans="1:1" x14ac:dyDescent="0.2">
      <c r="A1014" s="142"/>
    </row>
    <row r="1015" spans="1:1" x14ac:dyDescent="0.2">
      <c r="A1015" s="142"/>
    </row>
    <row r="1016" spans="1:1" x14ac:dyDescent="0.2">
      <c r="A1016" s="142"/>
    </row>
    <row r="1017" spans="1:1" x14ac:dyDescent="0.2">
      <c r="A1017" s="142"/>
    </row>
    <row r="1018" spans="1:1" x14ac:dyDescent="0.2">
      <c r="A1018" s="142"/>
    </row>
    <row r="1019" spans="1:1" x14ac:dyDescent="0.2">
      <c r="A1019" s="142"/>
    </row>
    <row r="1020" spans="1:1" x14ac:dyDescent="0.2">
      <c r="A1020" s="142"/>
    </row>
    <row r="1021" spans="1:1" x14ac:dyDescent="0.2">
      <c r="A1021" s="142"/>
    </row>
    <row r="1022" spans="1:1" x14ac:dyDescent="0.2">
      <c r="A1022" s="142"/>
    </row>
    <row r="1023" spans="1:1" x14ac:dyDescent="0.2">
      <c r="A1023" s="142"/>
    </row>
    <row r="1024" spans="1:1" x14ac:dyDescent="0.2">
      <c r="A1024" s="142"/>
    </row>
    <row r="1025" spans="1:1" x14ac:dyDescent="0.2">
      <c r="A1025" s="142"/>
    </row>
    <row r="1026" spans="1:1" x14ac:dyDescent="0.2">
      <c r="A1026" s="142"/>
    </row>
    <row r="1027" spans="1:1" x14ac:dyDescent="0.2">
      <c r="A1027" s="142"/>
    </row>
    <row r="1028" spans="1:1" x14ac:dyDescent="0.2">
      <c r="A1028" s="142"/>
    </row>
    <row r="1029" spans="1:1" x14ac:dyDescent="0.2">
      <c r="A1029" s="142"/>
    </row>
    <row r="1030" spans="1:1" x14ac:dyDescent="0.2">
      <c r="A1030" s="142"/>
    </row>
    <row r="1031" spans="1:1" x14ac:dyDescent="0.2">
      <c r="A1031" s="142"/>
    </row>
    <row r="1032" spans="1:1" x14ac:dyDescent="0.2">
      <c r="A1032" s="142"/>
    </row>
    <row r="1033" spans="1:1" x14ac:dyDescent="0.2">
      <c r="A1033" s="142"/>
    </row>
    <row r="1034" spans="1:1" x14ac:dyDescent="0.2">
      <c r="A1034" s="142"/>
    </row>
    <row r="1035" spans="1:1" x14ac:dyDescent="0.2">
      <c r="A1035" s="142"/>
    </row>
    <row r="1036" spans="1:1" x14ac:dyDescent="0.2">
      <c r="A1036" s="142"/>
    </row>
    <row r="1037" spans="1:1" x14ac:dyDescent="0.2">
      <c r="A1037" s="142"/>
    </row>
    <row r="1038" spans="1:1" x14ac:dyDescent="0.2">
      <c r="A1038" s="142"/>
    </row>
    <row r="1039" spans="1:1" x14ac:dyDescent="0.2">
      <c r="A1039" s="142"/>
    </row>
    <row r="1040" spans="1:1" x14ac:dyDescent="0.2">
      <c r="A1040" s="142"/>
    </row>
    <row r="1041" spans="1:1" x14ac:dyDescent="0.2">
      <c r="A1041" s="142"/>
    </row>
    <row r="1042" spans="1:1" x14ac:dyDescent="0.2">
      <c r="A1042" s="142"/>
    </row>
    <row r="1043" spans="1:1" x14ac:dyDescent="0.2">
      <c r="A1043" s="142"/>
    </row>
    <row r="1044" spans="1:1" x14ac:dyDescent="0.2">
      <c r="A1044" s="142"/>
    </row>
    <row r="1045" spans="1:1" x14ac:dyDescent="0.2">
      <c r="A1045" s="142"/>
    </row>
    <row r="1046" spans="1:1" x14ac:dyDescent="0.2">
      <c r="A1046" s="142"/>
    </row>
    <row r="1047" spans="1:1" x14ac:dyDescent="0.2">
      <c r="A1047" s="142"/>
    </row>
    <row r="1048" spans="1:1" x14ac:dyDescent="0.2">
      <c r="A1048" s="142"/>
    </row>
    <row r="1049" spans="1:1" x14ac:dyDescent="0.2">
      <c r="A1049" s="142"/>
    </row>
    <row r="1050" spans="1:1" x14ac:dyDescent="0.2">
      <c r="A1050" s="142"/>
    </row>
    <row r="1051" spans="1:1" x14ac:dyDescent="0.2">
      <c r="A1051" s="142"/>
    </row>
    <row r="1052" spans="1:1" x14ac:dyDescent="0.2">
      <c r="A1052" s="142"/>
    </row>
    <row r="1053" spans="1:1" x14ac:dyDescent="0.2">
      <c r="A1053" s="142"/>
    </row>
    <row r="1054" spans="1:1" x14ac:dyDescent="0.2">
      <c r="A1054" s="142"/>
    </row>
    <row r="1055" spans="1:1" x14ac:dyDescent="0.2">
      <c r="A1055" s="142"/>
    </row>
    <row r="1056" spans="1:1" x14ac:dyDescent="0.2">
      <c r="A1056" s="142"/>
    </row>
    <row r="1057" spans="1:1" x14ac:dyDescent="0.2">
      <c r="A1057" s="142"/>
    </row>
    <row r="1058" spans="1:1" x14ac:dyDescent="0.2">
      <c r="A1058" s="142"/>
    </row>
    <row r="1059" spans="1:1" x14ac:dyDescent="0.2">
      <c r="A1059" s="142"/>
    </row>
    <row r="1060" spans="1:1" x14ac:dyDescent="0.2">
      <c r="A1060" s="142"/>
    </row>
    <row r="1061" spans="1:1" x14ac:dyDescent="0.2">
      <c r="A1061" s="142"/>
    </row>
    <row r="1062" spans="1:1" x14ac:dyDescent="0.2">
      <c r="A1062" s="142"/>
    </row>
    <row r="1063" spans="1:1" x14ac:dyDescent="0.2">
      <c r="A1063" s="142"/>
    </row>
    <row r="1064" spans="1:1" x14ac:dyDescent="0.2">
      <c r="A1064" s="142"/>
    </row>
    <row r="1065" spans="1:1" x14ac:dyDescent="0.2">
      <c r="A1065" s="142"/>
    </row>
    <row r="1066" spans="1:1" x14ac:dyDescent="0.2">
      <c r="A1066" s="142"/>
    </row>
    <row r="1067" spans="1:1" x14ac:dyDescent="0.2">
      <c r="A1067" s="142"/>
    </row>
    <row r="1068" spans="1:1" x14ac:dyDescent="0.2">
      <c r="A1068" s="142"/>
    </row>
    <row r="1069" spans="1:1" x14ac:dyDescent="0.2">
      <c r="A1069" s="142"/>
    </row>
    <row r="1070" spans="1:1" x14ac:dyDescent="0.2">
      <c r="A1070" s="142"/>
    </row>
    <row r="1071" spans="1:1" x14ac:dyDescent="0.2">
      <c r="A1071" s="142"/>
    </row>
    <row r="1072" spans="1:1" x14ac:dyDescent="0.2">
      <c r="A1072" s="142"/>
    </row>
    <row r="1073" spans="1:1" x14ac:dyDescent="0.2">
      <c r="A1073" s="142"/>
    </row>
    <row r="1074" spans="1:1" x14ac:dyDescent="0.2">
      <c r="A1074" s="142"/>
    </row>
    <row r="1075" spans="1:1" x14ac:dyDescent="0.2">
      <c r="A1075" s="142"/>
    </row>
    <row r="1076" spans="1:1" x14ac:dyDescent="0.2">
      <c r="A1076" s="142"/>
    </row>
    <row r="1077" spans="1:1" x14ac:dyDescent="0.2">
      <c r="A1077" s="142"/>
    </row>
    <row r="1078" spans="1:1" x14ac:dyDescent="0.2">
      <c r="A1078" s="142"/>
    </row>
    <row r="1079" spans="1:1" x14ac:dyDescent="0.2">
      <c r="A1079" s="142"/>
    </row>
    <row r="1080" spans="1:1" x14ac:dyDescent="0.2">
      <c r="A1080" s="142"/>
    </row>
    <row r="1081" spans="1:1" x14ac:dyDescent="0.2">
      <c r="A1081" s="142"/>
    </row>
    <row r="1082" spans="1:1" x14ac:dyDescent="0.2">
      <c r="A1082" s="142"/>
    </row>
    <row r="1083" spans="1:1" x14ac:dyDescent="0.2">
      <c r="A1083" s="142"/>
    </row>
    <row r="1084" spans="1:1" x14ac:dyDescent="0.2">
      <c r="A1084" s="142"/>
    </row>
    <row r="1085" spans="1:1" x14ac:dyDescent="0.2">
      <c r="A1085" s="142"/>
    </row>
    <row r="1086" spans="1:1" x14ac:dyDescent="0.2">
      <c r="A1086" s="142"/>
    </row>
    <row r="1087" spans="1:1" x14ac:dyDescent="0.2">
      <c r="A1087" s="142"/>
    </row>
    <row r="1088" spans="1:1" x14ac:dyDescent="0.2">
      <c r="A1088" s="142"/>
    </row>
    <row r="1089" spans="1:1" x14ac:dyDescent="0.2">
      <c r="A1089" s="142"/>
    </row>
    <row r="1090" spans="1:1" x14ac:dyDescent="0.2">
      <c r="A1090" s="142"/>
    </row>
    <row r="1091" spans="1:1" x14ac:dyDescent="0.2">
      <c r="A1091" s="142"/>
    </row>
    <row r="1092" spans="1:1" x14ac:dyDescent="0.2">
      <c r="A1092" s="142"/>
    </row>
    <row r="1093" spans="1:1" x14ac:dyDescent="0.2">
      <c r="A1093" s="142"/>
    </row>
    <row r="1094" spans="1:1" x14ac:dyDescent="0.2">
      <c r="A1094" s="142"/>
    </row>
    <row r="1095" spans="1:1" x14ac:dyDescent="0.2">
      <c r="A1095" s="142"/>
    </row>
    <row r="1096" spans="1:1" x14ac:dyDescent="0.2">
      <c r="A1096" s="142"/>
    </row>
    <row r="1097" spans="1:1" x14ac:dyDescent="0.2">
      <c r="A1097" s="142"/>
    </row>
    <row r="1098" spans="1:1" x14ac:dyDescent="0.2">
      <c r="A1098" s="142"/>
    </row>
    <row r="1099" spans="1:1" x14ac:dyDescent="0.2">
      <c r="A1099" s="142"/>
    </row>
    <row r="1100" spans="1:1" x14ac:dyDescent="0.2">
      <c r="A1100" s="142"/>
    </row>
    <row r="1101" spans="1:1" x14ac:dyDescent="0.2">
      <c r="A1101" s="142"/>
    </row>
    <row r="1102" spans="1:1" x14ac:dyDescent="0.2">
      <c r="A1102" s="142"/>
    </row>
    <row r="1103" spans="1:1" x14ac:dyDescent="0.2">
      <c r="A1103" s="142"/>
    </row>
    <row r="1104" spans="1:1" x14ac:dyDescent="0.2">
      <c r="A1104" s="142"/>
    </row>
    <row r="1105" spans="1:1" x14ac:dyDescent="0.2">
      <c r="A1105" s="142"/>
    </row>
    <row r="1106" spans="1:1" x14ac:dyDescent="0.2">
      <c r="A1106" s="142"/>
    </row>
    <row r="1107" spans="1:1" x14ac:dyDescent="0.2">
      <c r="A1107" s="142"/>
    </row>
    <row r="1108" spans="1:1" x14ac:dyDescent="0.2">
      <c r="A1108" s="142"/>
    </row>
    <row r="1109" spans="1:1" x14ac:dyDescent="0.2">
      <c r="A1109" s="142"/>
    </row>
    <row r="1110" spans="1:1" x14ac:dyDescent="0.2">
      <c r="A1110" s="142"/>
    </row>
    <row r="1111" spans="1:1" x14ac:dyDescent="0.2">
      <c r="A1111" s="142"/>
    </row>
    <row r="1112" spans="1:1" x14ac:dyDescent="0.2">
      <c r="A1112" s="142"/>
    </row>
    <row r="1113" spans="1:1" x14ac:dyDescent="0.2">
      <c r="A1113" s="142"/>
    </row>
    <row r="1114" spans="1:1" x14ac:dyDescent="0.2">
      <c r="A1114" s="142"/>
    </row>
    <row r="1115" spans="1:1" x14ac:dyDescent="0.2">
      <c r="A1115" s="142"/>
    </row>
    <row r="1116" spans="1:1" x14ac:dyDescent="0.2">
      <c r="A1116" s="142"/>
    </row>
    <row r="1117" spans="1:1" x14ac:dyDescent="0.2">
      <c r="A1117" s="142"/>
    </row>
    <row r="1118" spans="1:1" x14ac:dyDescent="0.2">
      <c r="A1118" s="142"/>
    </row>
    <row r="1119" spans="1:1" x14ac:dyDescent="0.2">
      <c r="A1119" s="142"/>
    </row>
    <row r="1120" spans="1:1" x14ac:dyDescent="0.2">
      <c r="A1120" s="142"/>
    </row>
    <row r="1121" spans="1:1" x14ac:dyDescent="0.2">
      <c r="A1121" s="142"/>
    </row>
    <row r="1122" spans="1:1" x14ac:dyDescent="0.2">
      <c r="A1122" s="142"/>
    </row>
    <row r="1123" spans="1:1" x14ac:dyDescent="0.2">
      <c r="A1123" s="142"/>
    </row>
    <row r="1124" spans="1:1" x14ac:dyDescent="0.2">
      <c r="A1124" s="142"/>
    </row>
    <row r="1125" spans="1:1" x14ac:dyDescent="0.2">
      <c r="A1125" s="142"/>
    </row>
    <row r="1126" spans="1:1" x14ac:dyDescent="0.2">
      <c r="A1126" s="142"/>
    </row>
    <row r="1127" spans="1:1" x14ac:dyDescent="0.2">
      <c r="A1127" s="142"/>
    </row>
    <row r="1128" spans="1:1" x14ac:dyDescent="0.2">
      <c r="A1128" s="142"/>
    </row>
    <row r="1129" spans="1:1" x14ac:dyDescent="0.2">
      <c r="A1129" s="142"/>
    </row>
    <row r="1130" spans="1:1" x14ac:dyDescent="0.2">
      <c r="A1130" s="142"/>
    </row>
    <row r="1131" spans="1:1" x14ac:dyDescent="0.2">
      <c r="A1131" s="142"/>
    </row>
    <row r="1132" spans="1:1" x14ac:dyDescent="0.2">
      <c r="A1132" s="142"/>
    </row>
    <row r="1133" spans="1:1" x14ac:dyDescent="0.2">
      <c r="A1133" s="142"/>
    </row>
    <row r="1134" spans="1:1" x14ac:dyDescent="0.2">
      <c r="A1134" s="142"/>
    </row>
    <row r="1135" spans="1:1" x14ac:dyDescent="0.2">
      <c r="A1135" s="142"/>
    </row>
    <row r="1136" spans="1:1" x14ac:dyDescent="0.2">
      <c r="A1136" s="142"/>
    </row>
    <row r="1137" spans="1:1" x14ac:dyDescent="0.2">
      <c r="A1137" s="142"/>
    </row>
    <row r="1138" spans="1:1" x14ac:dyDescent="0.2">
      <c r="A1138" s="142"/>
    </row>
    <row r="1139" spans="1:1" x14ac:dyDescent="0.2">
      <c r="A1139" s="142"/>
    </row>
    <row r="1140" spans="1:1" x14ac:dyDescent="0.2">
      <c r="A1140" s="142"/>
    </row>
    <row r="1141" spans="1:1" x14ac:dyDescent="0.2">
      <c r="A1141" s="142"/>
    </row>
    <row r="1142" spans="1:1" x14ac:dyDescent="0.2">
      <c r="A1142" s="142"/>
    </row>
    <row r="1143" spans="1:1" x14ac:dyDescent="0.2">
      <c r="A1143" s="142"/>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dcmitype/"/>
    <ds:schemaRef ds:uri="http://schemas.microsoft.com/office/2006/documentManagement/types"/>
    <ds:schemaRef ds:uri="http://purl.org/dc/terms/"/>
    <ds:schemaRef ds:uri="http://schemas.openxmlformats.org/package/2006/metadata/core-properties"/>
    <ds:schemaRef ds:uri="http://purl.org/dc/elements/1.1/"/>
    <ds:schemaRef ds:uri="http://www.w3.org/XML/1998/namespace"/>
    <ds:schemaRef ds:uri="http://schemas.microsoft.com/office/infopath/2007/PartnerControls"/>
    <ds:schemaRef ds:uri="2090b57c-2e4d-4ed9-b313-510fc704fe75"/>
    <ds:schemaRef ds:uri="http://schemas.microsoft.com/office/2006/metadata/properties"/>
  </ds:schemaRefs>
</ds:datastoreItem>
</file>

<file path=customXml/itemProps3.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Anita Slaćanin</cp:lastModifiedBy>
  <cp:lastPrinted>2018-04-25T06:49:36Z</cp:lastPrinted>
  <dcterms:created xsi:type="dcterms:W3CDTF">2008-10-17T11:51:54Z</dcterms:created>
  <dcterms:modified xsi:type="dcterms:W3CDTF">2022-04-28T06:41:26Z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