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c1\fin\Granolio\FINANCIJSKI IZVJEŠTAJI\ZSE REPORTING\2018\Q3\Obrasci\ENG\Nekonsolidirani\"/>
    </mc:Choice>
  </mc:AlternateContent>
  <xr:revisionPtr revIDLastSave="0" documentId="10_ncr:100000_{AD3DEDCF-C898-4C06-A50F-25FA91D03701}" xr6:coauthVersionLast="31" xr6:coauthVersionMax="31" xr10:uidLastSave="{00000000-0000-0000-0000-000000000000}"/>
  <bookViews>
    <workbookView xWindow="0" yWindow="0" windowWidth="21600" windowHeight="10800" activeTab="3" xr2:uid="{00000000-000D-0000-FFFF-FFFF00000000}"/>
  </bookViews>
  <sheets>
    <sheet name="GENERAL" sheetId="15" r:id="rId1"/>
    <sheet name="Balance sheet" sheetId="19" r:id="rId2"/>
    <sheet name="PL" sheetId="18" r:id="rId3"/>
    <sheet name="Cash flow" sheetId="20" r:id="rId4"/>
    <sheet name="Equity movement" sheetId="17" r:id="rId5"/>
  </sheets>
  <definedNames>
    <definedName name="_xlnm._FilterDatabase" localSheetId="2" hidden="1">PL!$A$1:$F$71</definedName>
    <definedName name="_xlnm.Print_Area" localSheetId="4">'Equity movement'!$A$1:$K$27</definedName>
    <definedName name="_xlnm.Print_Area" localSheetId="0">GENERAL!$A$1:$I$63</definedName>
  </definedNames>
  <calcPr calcId="179017" calcOnSave="0"/>
</workbook>
</file>

<file path=xl/calcChain.xml><?xml version="1.0" encoding="utf-8"?>
<calcChain xmlns="http://schemas.openxmlformats.org/spreadsheetml/2006/main">
  <c r="D16" i="19" l="1"/>
  <c r="D56" i="19"/>
  <c r="K23" i="17" l="1"/>
  <c r="J23" i="17"/>
  <c r="K16" i="17"/>
  <c r="J16" i="17"/>
  <c r="D44" i="20"/>
  <c r="C44" i="20"/>
  <c r="D38" i="20"/>
  <c r="C38" i="20"/>
  <c r="D31" i="20"/>
  <c r="C31" i="20"/>
  <c r="D27" i="20"/>
  <c r="C27" i="20"/>
  <c r="D18" i="20"/>
  <c r="C18" i="20"/>
  <c r="D13" i="20"/>
  <c r="C13" i="20"/>
  <c r="F33" i="18"/>
  <c r="E33" i="18"/>
  <c r="D33" i="18"/>
  <c r="C33" i="18"/>
  <c r="F27" i="18"/>
  <c r="E27" i="18"/>
  <c r="D27" i="18"/>
  <c r="C27" i="18"/>
  <c r="F22" i="18"/>
  <c r="E22" i="18"/>
  <c r="D22" i="18"/>
  <c r="C22" i="18"/>
  <c r="F16" i="18"/>
  <c r="E16" i="18"/>
  <c r="D16" i="18"/>
  <c r="C16" i="18"/>
  <c r="F12" i="18"/>
  <c r="E12" i="18"/>
  <c r="D12" i="18"/>
  <c r="C12" i="18"/>
  <c r="F7" i="18"/>
  <c r="E7" i="18"/>
  <c r="D7" i="18"/>
  <c r="C7" i="18"/>
  <c r="D100" i="19"/>
  <c r="C100" i="19"/>
  <c r="D90" i="19"/>
  <c r="C90" i="19"/>
  <c r="D86" i="19"/>
  <c r="C86" i="19"/>
  <c r="D82" i="19"/>
  <c r="C82" i="19"/>
  <c r="D79" i="19"/>
  <c r="C79" i="19"/>
  <c r="D72" i="19"/>
  <c r="C72" i="19"/>
  <c r="C56" i="19"/>
  <c r="D49" i="19"/>
  <c r="C49" i="19"/>
  <c r="C41" i="19"/>
  <c r="D35" i="19"/>
  <c r="C35" i="19"/>
  <c r="D26" i="19"/>
  <c r="C26" i="19"/>
  <c r="C16" i="19"/>
  <c r="D9" i="19"/>
  <c r="C9" i="19"/>
  <c r="D32" i="20" l="1"/>
  <c r="F42" i="18"/>
  <c r="F10" i="18"/>
  <c r="F43" i="18" s="1"/>
  <c r="F44" i="18" s="1"/>
  <c r="F48" i="18" s="1"/>
  <c r="D10" i="18"/>
  <c r="D43" i="18" s="1"/>
  <c r="D45" i="20"/>
  <c r="D19" i="20"/>
  <c r="C33" i="20"/>
  <c r="C20" i="20"/>
  <c r="C69" i="19"/>
  <c r="C114" i="19" s="1"/>
  <c r="D40" i="19"/>
  <c r="C40" i="19"/>
  <c r="C66" i="19" s="1"/>
  <c r="C42" i="18"/>
  <c r="E10" i="18"/>
  <c r="E43" i="18" s="1"/>
  <c r="C8" i="19"/>
  <c r="D8" i="19"/>
  <c r="E42" i="18"/>
  <c r="C10" i="18"/>
  <c r="C43" i="18" s="1"/>
  <c r="C19" i="20"/>
  <c r="C32" i="20"/>
  <c r="C45" i="20"/>
  <c r="D69" i="19"/>
  <c r="D114" i="19" s="1"/>
  <c r="D42" i="18"/>
  <c r="D20" i="20"/>
  <c r="D33" i="20"/>
  <c r="D46" i="20"/>
  <c r="C46" i="20"/>
  <c r="F57" i="18"/>
  <c r="F66" i="18" s="1"/>
  <c r="E57" i="18"/>
  <c r="E66" i="18" s="1"/>
  <c r="D57" i="18"/>
  <c r="D66" i="18" s="1"/>
  <c r="C57" i="18"/>
  <c r="C66" i="18" s="1"/>
  <c r="F45" i="18" l="1"/>
  <c r="F46" i="18"/>
  <c r="D46" i="18"/>
  <c r="D66" i="19"/>
  <c r="D47" i="20"/>
  <c r="C48" i="20"/>
  <c r="C45" i="18"/>
  <c r="E46" i="18"/>
  <c r="C44" i="18"/>
  <c r="C48" i="18" s="1"/>
  <c r="C49" i="18" s="1"/>
  <c r="D45" i="18"/>
  <c r="E44" i="18"/>
  <c r="E48" i="18" s="1"/>
  <c r="E50" i="18" s="1"/>
  <c r="E45" i="18"/>
  <c r="D44" i="18"/>
  <c r="D48" i="18" s="1"/>
  <c r="D49" i="18" s="1"/>
  <c r="D48" i="20"/>
  <c r="C46" i="18"/>
  <c r="C47" i="20"/>
  <c r="F50" i="18"/>
  <c r="F49" i="18"/>
  <c r="F56" i="18"/>
  <c r="F67" i="18" s="1"/>
  <c r="D50" i="20" l="1"/>
  <c r="C50" i="18"/>
  <c r="C50" i="20"/>
  <c r="E56" i="18"/>
  <c r="E67" i="18" s="1"/>
  <c r="E49" i="18"/>
  <c r="D56" i="18"/>
  <c r="D67" i="18" s="1"/>
  <c r="D50" i="18"/>
  <c r="D51" i="20"/>
  <c r="D52" i="20" s="1"/>
  <c r="C51" i="20"/>
  <c r="C56" i="18"/>
  <c r="C67" i="18" s="1"/>
  <c r="C52" i="20" l="1"/>
</calcChain>
</file>

<file path=xl/sharedStrings.xml><?xml version="1.0" encoding="utf-8"?>
<sst xmlns="http://schemas.openxmlformats.org/spreadsheetml/2006/main" count="333" uniqueCount="303">
  <si>
    <t xml:space="preserve">   3. Goodwill</t>
  </si>
  <si>
    <t>MB:</t>
  </si>
  <si>
    <t/>
  </si>
  <si>
    <t>3</t>
  </si>
  <si>
    <t>4</t>
  </si>
  <si>
    <t>Zagreb</t>
  </si>
  <si>
    <t>Tax number (MB):</t>
  </si>
  <si>
    <t>Company registration number (MBS):</t>
  </si>
  <si>
    <t>Personal identification number (OIB):</t>
  </si>
  <si>
    <t>Issuing company:</t>
  </si>
  <si>
    <t>Postal code and place</t>
  </si>
  <si>
    <t>Street and house number:</t>
  </si>
  <si>
    <t>E-mail address:</t>
  </si>
  <si>
    <t>Internet address</t>
  </si>
  <si>
    <t>Municipality/city code and name</t>
  </si>
  <si>
    <t>County code and name</t>
  </si>
  <si>
    <t>Consolidated report:</t>
  </si>
  <si>
    <t>Bookkeeping service:</t>
  </si>
  <si>
    <t>Contact person:</t>
  </si>
  <si>
    <t>Telephone:</t>
  </si>
  <si>
    <t>Family name and name:</t>
  </si>
  <si>
    <t>Annex 1.</t>
  </si>
  <si>
    <t>Reporting period</t>
  </si>
  <si>
    <t>NO</t>
  </si>
  <si>
    <t>Companies of the consolidation subject (according to IFRS):</t>
  </si>
  <si>
    <t>Seat:</t>
  </si>
  <si>
    <t>Number of employees:</t>
  </si>
  <si>
    <t>(period end)</t>
  </si>
  <si>
    <t>NKD code:</t>
  </si>
  <si>
    <t>(only surname and name)</t>
  </si>
  <si>
    <t>(person authorized to represent the company)</t>
  </si>
  <si>
    <t>L.S.</t>
  </si>
  <si>
    <t>(signature of the person authorized to represent the company)</t>
  </si>
  <si>
    <t>to</t>
  </si>
  <si>
    <t>Position</t>
  </si>
  <si>
    <t>AOP</t>
  </si>
  <si>
    <t>Previous period</t>
  </si>
  <si>
    <t>Current period</t>
  </si>
  <si>
    <t>ASSETS</t>
  </si>
  <si>
    <t>I. INTANGIBLE ASSETS (004 do 009)</t>
  </si>
  <si>
    <t xml:space="preserve">   2. Concessions, patents, licenses, trademarks, service marks, software and other rights</t>
  </si>
  <si>
    <t xml:space="preserve">   6. Other intangible assets</t>
  </si>
  <si>
    <t xml:space="preserve">    1. Land</t>
  </si>
  <si>
    <t xml:space="preserve">    2. Buildings</t>
  </si>
  <si>
    <t xml:space="preserve">    3. Plant and equipement</t>
  </si>
  <si>
    <t xml:space="preserve">    4. Tools, working inventory and transportation assets</t>
  </si>
  <si>
    <t xml:space="preserve">    5. Biological assets</t>
  </si>
  <si>
    <t xml:space="preserve">    7. Tangible assets in progress</t>
  </si>
  <si>
    <t xml:space="preserve">    8. Other tangible assets</t>
  </si>
  <si>
    <t xml:space="preserve">     3. Participating interests (shares)</t>
  </si>
  <si>
    <t xml:space="preserve">     5. Investments in securities</t>
  </si>
  <si>
    <t xml:space="preserve">     6. Loans, deposits, etc.</t>
  </si>
  <si>
    <t>IV. RECEIVABLES (030 do 032)</t>
  </si>
  <si>
    <t xml:space="preserve">     1. Receivables from related parties</t>
  </si>
  <si>
    <t xml:space="preserve">     3. Other receivables</t>
  </si>
  <si>
    <t>V. DEFERRED TAX ASSET</t>
  </si>
  <si>
    <t>I. INVENTORIES (036 do 042)</t>
  </si>
  <si>
    <t xml:space="preserve">   1. Raw materials and supplies</t>
  </si>
  <si>
    <t xml:space="preserve">   4. Merchandise</t>
  </si>
  <si>
    <t xml:space="preserve">   6. Long term assets held for sale</t>
  </si>
  <si>
    <t xml:space="preserve">   7. Biological assets</t>
  </si>
  <si>
    <t>II. RECEIVABLES (044 do 049)</t>
  </si>
  <si>
    <t xml:space="preserve">   1. Receivables from related parties</t>
  </si>
  <si>
    <t xml:space="preserve">   3. Receivables from participating parties</t>
  </si>
  <si>
    <t xml:space="preserve">   5. Receivables from government and other institutions</t>
  </si>
  <si>
    <t xml:space="preserve">   6. Other receivables</t>
  </si>
  <si>
    <t xml:space="preserve">     7. Other financial assets</t>
  </si>
  <si>
    <t>IV. CASH AND CASH EQUIVALENTS</t>
  </si>
  <si>
    <t>E)  TOTAL ASSETS (001+002+034+059)</t>
  </si>
  <si>
    <t>A)  ISSUED CAPITAL AND RESERVES (063+064+065+071+072+075+078)</t>
  </si>
  <si>
    <t>I. SUBSCRIBED SHARE CAPITAL</t>
  </si>
  <si>
    <t>II. CAPITAL RESERVES</t>
  </si>
  <si>
    <t>III.RESERVES FROM PROFIT (066+067-068+069+070)</t>
  </si>
  <si>
    <t>4. Statutory reserves</t>
  </si>
  <si>
    <t>5. Other reserves</t>
  </si>
  <si>
    <t>IV. REVALUATION RESERVES</t>
  </si>
  <si>
    <t>1. Retained earnings</t>
  </si>
  <si>
    <t>VII. MINORITY INTEREST</t>
  </si>
  <si>
    <t>B) PROVISIONS (080 do 082)</t>
  </si>
  <si>
    <t xml:space="preserve">     1. Provisions for pensions, severance pay and similar libabilities</t>
  </si>
  <si>
    <t xml:space="preserve">     2. Provisions for tax liabilities</t>
  </si>
  <si>
    <t xml:space="preserve">     3. Other provisions</t>
  </si>
  <si>
    <t xml:space="preserve">     1. Liabilites to related parties</t>
  </si>
  <si>
    <t xml:space="preserve">     2. Liabilities for loans, deposits, etc.</t>
  </si>
  <si>
    <t xml:space="preserve">     3. Liabilities to banks and other financial institutions</t>
  </si>
  <si>
    <t>EQUITY AND LIABILITIES</t>
  </si>
  <si>
    <t>2. Attributable to minority interest</t>
  </si>
  <si>
    <t>II. OPERATING COSTS (115+116+120+124+125+126+129+130)</t>
  </si>
  <si>
    <t xml:space="preserve">        b) Cost of goods sold</t>
  </si>
  <si>
    <t xml:space="preserve">        b) Tax and contributions from salary expenses</t>
  </si>
  <si>
    <t xml:space="preserve">   4. Depreciation and amortisation</t>
  </si>
  <si>
    <t xml:space="preserve">   7. Provisions</t>
  </si>
  <si>
    <t xml:space="preserve">   8. Other operating costs</t>
  </si>
  <si>
    <t>III. FINANCIAL INCOME (132 do 136)</t>
  </si>
  <si>
    <t xml:space="preserve">     5. Other financial income</t>
  </si>
  <si>
    <t>IV. FINANCIAL EXPENSES (138 do 141)</t>
  </si>
  <si>
    <t xml:space="preserve">    4. Other financial expenses</t>
  </si>
  <si>
    <t>VII. EXTRAORDINARY - OTHER INCOME</t>
  </si>
  <si>
    <t>VIII.  EXTRAORDINARY - OTHER EXPENSES</t>
  </si>
  <si>
    <t>IX.  TOTAL INCOME (111+131+144)</t>
  </si>
  <si>
    <t>X. TOTAL EXPENSES (114+137+143+145)</t>
  </si>
  <si>
    <t>XI.   PROFIT OR LOSS BEFORE TAXES (146-147)</t>
  </si>
  <si>
    <t>1. Profit before taxes (146-147)</t>
  </si>
  <si>
    <t>2. Loss before taxes (147-146)</t>
  </si>
  <si>
    <t>XII.  PROFIT OR LOSS FOR THE PERIOD (148-151)</t>
  </si>
  <si>
    <t>1. Profit for the period (149-151)</t>
  </si>
  <si>
    <t>2. Loss for the period (151-148)</t>
  </si>
  <si>
    <t>ADDITION TO PROFIT AND LOSS ACCOUNT  (only for consolidated financial statements)</t>
  </si>
  <si>
    <t>XIV.  PROFIT OR LOSS FOR THE PERIOD</t>
  </si>
  <si>
    <t xml:space="preserve"> 2. Attributable to minority interest</t>
  </si>
  <si>
    <t>STATEMENT OF OTHER COMPREHENSIVE INCOME (only for IFRS adopters)</t>
  </si>
  <si>
    <t>I. PROFIT OR LOSS FOR THE PERIOD (=152)</t>
  </si>
  <si>
    <t>II. OTHER COMPREHENSIVE INCOME/LOSS BEFORE TAXES (159 TO 165)</t>
  </si>
  <si>
    <t>V. COMPREHENSIVE INCOME OR LOSS FOR THE PERIOD (157+167)</t>
  </si>
  <si>
    <t>ADDITION TO STATEMENT OF OTHER COMPREHENSIVE INCOME  (only for consolidated financial statements)</t>
  </si>
  <si>
    <t>VI. COMPREHENSIVE INCOME OR LOSS FOR THE PERIOD</t>
  </si>
  <si>
    <t>Cummulative</t>
  </si>
  <si>
    <t>Income statement</t>
  </si>
  <si>
    <t>CASH FLOWS FROM OPERATING ACTIVITIES</t>
  </si>
  <si>
    <t xml:space="preserve">   1. Profit before tax</t>
  </si>
  <si>
    <t xml:space="preserve">   2. Depreciation and amortisation</t>
  </si>
  <si>
    <t>CASH FLOW FROM INVESTING ACTIVITIES</t>
  </si>
  <si>
    <t>CASH FLOW FROM FINANCING ACTIVITIES</t>
  </si>
  <si>
    <t>Decrease of cash and cash equivalents</t>
  </si>
  <si>
    <t>period</t>
  </si>
  <si>
    <t>Previous year</t>
  </si>
  <si>
    <t>Current year</t>
  </si>
  <si>
    <t xml:space="preserve">  2. Capital reserves</t>
  </si>
  <si>
    <t xml:space="preserve">  3. Reserves from profit</t>
  </si>
  <si>
    <t xml:space="preserve">  7. Revaluation of intangible assets</t>
  </si>
  <si>
    <t xml:space="preserve">  9. Other revaliuation</t>
  </si>
  <si>
    <t>STATEMENT OF CHANGES IN EQUITY</t>
  </si>
  <si>
    <t>Balance Sheet</t>
  </si>
  <si>
    <t>Cash flow statement - indirect method</t>
  </si>
  <si>
    <t>Quarterly financial report TFI-POD</t>
  </si>
  <si>
    <t>01244272</t>
  </si>
  <si>
    <t>080111595</t>
  </si>
  <si>
    <t>59064993527</t>
  </si>
  <si>
    <t>GRANOLIO d.d.</t>
  </si>
  <si>
    <t>BUDMANIJEVA 5</t>
  </si>
  <si>
    <t>granolio@granolio.hr</t>
  </si>
  <si>
    <t>www.granolio.hr</t>
  </si>
  <si>
    <t>GRAD ZAGREB</t>
  </si>
  <si>
    <t>ZAGREB</t>
  </si>
  <si>
    <t>1061</t>
  </si>
  <si>
    <t>JASENKA KORDIĆ</t>
  </si>
  <si>
    <t>01/6320261</t>
  </si>
  <si>
    <t>01/6320224</t>
  </si>
  <si>
    <t>jkordic@granolio.hr</t>
  </si>
  <si>
    <t>HRVOJE FILIPOVIĆ</t>
  </si>
  <si>
    <t>Company: GRANOLIO d.d.</t>
  </si>
  <si>
    <t xml:space="preserve">   1. Sales revenue</t>
  </si>
  <si>
    <t xml:space="preserve">   2. Other operating revenues</t>
  </si>
  <si>
    <t xml:space="preserve">   1. Changes in value of work in progress and  finished products</t>
  </si>
  <si>
    <t xml:space="preserve">        a) Raw material and material costs</t>
  </si>
  <si>
    <t xml:space="preserve">        c) Other external costs</t>
  </si>
  <si>
    <t xml:space="preserve">   2. Material costs (117 do 119)</t>
  </si>
  <si>
    <t xml:space="preserve">        a) Net  salaries and wages</t>
  </si>
  <si>
    <t xml:space="preserve">   3. Staff costs (121 do 123)</t>
  </si>
  <si>
    <t xml:space="preserve">        c) Contributions on gross salaries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</si>
  <si>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</si>
  <si>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</si>
  <si>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</si>
  <si>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</si>
  <si>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>I. OPERATING REVENUE (112 do 113)</t>
  </si>
  <si>
    <t xml:space="preserve">     1. Interest income, foreign exchange gains, dividends and similar income from related parties</t>
  </si>
  <si>
    <t xml:space="preserve">     2. Interest income, foreign exchange gains, dividends and similar income from non - related parties and other entities</t>
  </si>
  <si>
    <t xml:space="preserve">     4. Unrealized gains (income) from financial assets</t>
  </si>
  <si>
    <t xml:space="preserve">     3. Share in income from affiliated entrepreneurs and participating interests</t>
  </si>
  <si>
    <t xml:space="preserve">    1. Interest expenses, foreign exchange losses, dividends and similar expenses from related parties</t>
  </si>
  <si>
    <t xml:space="preserve">    2. Interest expenses, foreign exchange losses, dividends and similar expenses from non - related parties and other entities</t>
  </si>
  <si>
    <t xml:space="preserve">    3. Unrealized losses (expenses) on financial assets</t>
  </si>
  <si>
    <t>V. INCOME FROM INVESTMENT - SHARE IN PROFIT OF ASSOCIATED ENTREPRENEURS</t>
  </si>
  <si>
    <t>VI. LOSS FROM INVESTMENT - SHARE IN LOSS OF ASSOCIATED ENTREPRENEURS</t>
  </si>
  <si>
    <t>XII.  PROFIT TAX</t>
  </si>
  <si>
    <t xml:space="preserve"> 1. Attributed to equity holders of parent company </t>
  </si>
  <si>
    <t>1. Exchange differences on translation of foreign operations</t>
  </si>
  <si>
    <t>2. Movements in revaluation reserves of long - term tangible and intangible assets</t>
  </si>
  <si>
    <t>3. Profit or loss from reevaluation of financial assets available for sale</t>
  </si>
  <si>
    <t>4. Gains or losses on efficient cash flow hedging</t>
  </si>
  <si>
    <t>5. Gains or losses on efficient hedge of a net investment in foreign countries</t>
  </si>
  <si>
    <t>6. Share in other comprehensive income / loss of associated companies</t>
  </si>
  <si>
    <t>7. Actuarial gains / losses on defined benefit plans</t>
  </si>
  <si>
    <t>III. TAX ON OTHER COMPREHENSIVE INCOME FOR THE PERIOD</t>
  </si>
  <si>
    <t>IV.  NET OTHER COMPREHENSIVE INCOME OR LOSS FOR THE PERIOD (158-166)</t>
  </si>
  <si>
    <t xml:space="preserve"> 2. Attributed to minority interest</t>
  </si>
  <si>
    <t xml:space="preserve">   1. Assets development </t>
  </si>
  <si>
    <t>A)  RECEIVABLES FOR SUBSCRIBED BUT  NOT PAID-IN  CAPITAL</t>
  </si>
  <si>
    <t>B)  LONG-TERM ASSETS (003+010+020+029+033)</t>
  </si>
  <si>
    <t xml:space="preserve">   4. Prepayments for purchase of intangible assets</t>
  </si>
  <si>
    <t xml:space="preserve">   5. Intangible assets in preparation</t>
  </si>
  <si>
    <t>II. TANGIBLE ASSETS (011 do 019)</t>
  </si>
  <si>
    <t xml:space="preserve">    6. Prepayments for tangible assets</t>
  </si>
  <si>
    <t xml:space="preserve">    9. Investments in buildings</t>
  </si>
  <si>
    <t>III. LONG-TERM FINANCIAL ASSETS (021 do 028)</t>
  </si>
  <si>
    <t xml:space="preserve">     1. Investments (shares) with related parties</t>
  </si>
  <si>
    <t xml:space="preserve">     2. Loans given to related parties </t>
  </si>
  <si>
    <t xml:space="preserve">     3. Participating interest (shares)</t>
  </si>
  <si>
    <t xml:space="preserve">     4.Loans to entrepreneurs in whom the entity holds participating interests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</si>
  <si>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</si>
  <si>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</si>
  <si>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</si>
  <si>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 xml:space="preserve">     2. Receivables from based on trade loans</t>
  </si>
  <si>
    <t>C)  SHORT TERM ASSETS (035+043+050+058)</t>
  </si>
  <si>
    <t xml:space="preserve">   2. Work in progress</t>
  </si>
  <si>
    <t xml:space="preserve">   3. Finished goods</t>
  </si>
  <si>
    <t xml:space="preserve">   5. Prepayments for inventories</t>
  </si>
  <si>
    <t xml:space="preserve">   2. Accounts receivable</t>
  </si>
  <si>
    <t xml:space="preserve">   4. Receivables from employees and members of related parties</t>
  </si>
  <si>
    <t>III. SHORT TERM FINANCIAL ASSETS (051 do 057)</t>
  </si>
  <si>
    <t xml:space="preserve">     1. Shares (stocks) in related parties </t>
  </si>
  <si>
    <t xml:space="preserve">     2. Loans given to related parties</t>
  </si>
  <si>
    <t xml:space="preserve">     4. Loans to entrepreneurs in whom the entity holds participating interests</t>
  </si>
  <si>
    <t>D)  PREPAID EXPENSES AND ACCRUED REVENUE</t>
  </si>
  <si>
    <t>F)  OFF-BALANCE RECORDS</t>
  </si>
  <si>
    <t>G)  OFF-BALANCE RECORDS</t>
  </si>
  <si>
    <t>2. Accumulated loss</t>
  </si>
  <si>
    <t>V. RETAINED EARNINGS OR ACCUMULATED LOSS (073-074)</t>
  </si>
  <si>
    <t>VI. PROFIT/LOSS FOR THE CURRENT YEAR (076-077)</t>
  </si>
  <si>
    <t>1. Profit for the current year</t>
  </si>
  <si>
    <t>2. Loss for the current year</t>
  </si>
  <si>
    <t>C)  LONG - TERM LIABILITIES (084 do 092)</t>
  </si>
  <si>
    <t>D)  SHORT - TERM LIABILITIES (094 do 105)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</si>
  <si>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</si>
  <si>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</si>
  <si>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</si>
  <si>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</si>
  <si>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</si>
  <si>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</si>
  <si>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 xml:space="preserve">   11. Liabilities for long-term assets held for sale </t>
  </si>
  <si>
    <t xml:space="preserve">   12. Other short - term liabilities</t>
  </si>
  <si>
    <t xml:space="preserve">   10. Liabilities to share - holders</t>
  </si>
  <si>
    <t xml:space="preserve">     9. Liabilities for taxes, contributions and similar fees</t>
  </si>
  <si>
    <t>E) DEFFERED SETTLEMENTS OF CHARGES AND INCOME DEFERRED TO FUTURE PERIOD</t>
  </si>
  <si>
    <t>F)  TOTAL – CAPITAL AND LIABILITIES  (062+079+083+093+106)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</si>
  <si>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</si>
  <si>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</si>
  <si>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</si>
  <si>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</si>
  <si>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</si>
  <si>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</si>
  <si>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</si>
  <si>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</si>
  <si>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</si>
  <si>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</si>
  <si>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</si>
  <si>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</si>
  <si>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</si>
  <si>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</si>
  <si>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A2)NET DECREASE IN IN CASH FLOW FROM OPERATING ACTIVITIES (012-007)</t>
  </si>
  <si>
    <t xml:space="preserve">   1. Cash inflows from sales of long-term tangible and intangible assets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</si>
  <si>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</si>
  <si>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</si>
  <si>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</si>
  <si>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</si>
  <si>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</si>
  <si>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</si>
  <si>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</si>
  <si>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</si>
  <si>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</si>
  <si>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</si>
  <si>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</si>
  <si>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</si>
  <si>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</si>
  <si>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</si>
  <si>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</si>
  <si>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</si>
  <si>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</si>
  <si>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</si>
  <si>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</si>
  <si>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</si>
  <si>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</si>
  <si>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</si>
  <si>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</si>
  <si>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</si>
  <si>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</si>
  <si>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</si>
  <si>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</si>
  <si>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 xml:space="preserve">Cash and cash equivalents at the end of the period </t>
  </si>
  <si>
    <t xml:space="preserve">  1. Subscribed capital</t>
  </si>
  <si>
    <t xml:space="preserve">  4. Retained earnings or accumulated loss</t>
  </si>
  <si>
    <t xml:space="preserve">  5. Profit or loss for the current year</t>
  </si>
  <si>
    <t xml:space="preserve">  6. Revaluation of long - term tangible assets</t>
  </si>
  <si>
    <t xml:space="preserve">  8. Revaluation of financial assets available for sale</t>
  </si>
  <si>
    <t>10. Total capital and reserves (AOP 001 to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</si>
  <si>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</si>
  <si>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</si>
  <si>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</si>
  <si>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</si>
  <si>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</si>
  <si>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</si>
  <si>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to 016)</t>
  </si>
  <si>
    <t>17 a. Attributed to equity holders of parent company</t>
  </si>
  <si>
    <t>17 b.  Attributed to minority interest</t>
  </si>
  <si>
    <t xml:space="preserve"> Quarter</t>
  </si>
  <si>
    <t>Telefax:</t>
  </si>
  <si>
    <t>1. Reserves prescribed by law</t>
  </si>
  <si>
    <t>2. Reserves for treasury shares</t>
  </si>
  <si>
    <t>3. Treasury shares (deductible items)</t>
  </si>
  <si>
    <t xml:space="preserve">     8. Liabilities to employees</t>
  </si>
  <si>
    <t>as of 30.09.2018</t>
  </si>
  <si>
    <t>period 01.01.2018 to 30.09.2018</t>
  </si>
  <si>
    <t>period 01.01.2018. to 30.09.2018.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</si>
</sst>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2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1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23" fillId="0" borderId="0"/>
    <xf numFmtId="0" fontId="2" fillId="0" borderId="0"/>
    <xf numFmtId="0" fontId="12" fillId="0" borderId="0">
      <alignment vertical="top"/>
    </xf>
    <xf numFmtId="0" fontId="8" fillId="0" borderId="0"/>
    <xf numFmtId="0" fontId="12" fillId="0" borderId="0">
      <alignment vertical="top"/>
    </xf>
    <xf numFmtId="0" fontId="24" fillId="0" borderId="0"/>
    <xf numFmtId="0" fontId="1" fillId="0" borderId="0"/>
    <xf numFmtId="0" fontId="2" fillId="0" borderId="0"/>
  </cellStyleXfs>
  <cellXfs count="306">
    <xf numFmtId="0" fontId="0" fillId="0" borderId="0" xfId="0"/>
    <xf numFmtId="164" fontId="5" fillId="0" borderId="1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3" fontId="3" fillId="0" borderId="2" xfId="0" applyNumberFormat="1" applyFont="1" applyFill="1" applyBorder="1" applyAlignment="1" applyProtection="1">
      <alignment vertical="center"/>
      <protection locked="0"/>
    </xf>
    <xf numFmtId="0" fontId="8" fillId="0" borderId="0" xfId="5" applyFont="1" applyAlignment="1"/>
    <xf numFmtId="0" fontId="2" fillId="0" borderId="0" xfId="5" applyFont="1" applyAlignment="1"/>
    <xf numFmtId="0" fontId="8" fillId="0" borderId="4" xfId="5" applyFont="1" applyFill="1" applyBorder="1" applyAlignment="1" applyProtection="1">
      <alignment horizontal="center" vertical="center"/>
      <protection locked="0" hidden="1"/>
    </xf>
    <xf numFmtId="0" fontId="5" fillId="0" borderId="0" xfId="5" applyFont="1" applyFill="1" applyBorder="1" applyAlignment="1" applyProtection="1">
      <alignment horizontal="left" vertical="center"/>
      <protection hidden="1"/>
    </xf>
    <xf numFmtId="0" fontId="6" fillId="0" borderId="0" xfId="5" applyFont="1" applyFill="1" applyBorder="1" applyAlignment="1" applyProtection="1">
      <alignment vertical="center"/>
      <protection hidden="1"/>
    </xf>
    <xf numFmtId="0" fontId="6" fillId="0" borderId="0" xfId="5" applyFont="1" applyFill="1" applyBorder="1" applyAlignment="1" applyProtection="1">
      <alignment horizontal="center" vertical="center" wrapText="1"/>
      <protection hidden="1"/>
    </xf>
    <xf numFmtId="0" fontId="8" fillId="0" borderId="0" xfId="5" applyFont="1" applyBorder="1" applyAlignment="1" applyProtection="1">
      <protection hidden="1"/>
    </xf>
    <xf numFmtId="0" fontId="15" fillId="0" borderId="0" xfId="5" applyFont="1" applyBorder="1" applyAlignment="1" applyProtection="1">
      <alignment horizontal="right" vertical="center" wrapText="1"/>
      <protection hidden="1"/>
    </xf>
    <xf numFmtId="0" fontId="15" fillId="0" borderId="0" xfId="5" applyNumberFormat="1" applyFont="1" applyFill="1" applyBorder="1" applyAlignment="1" applyProtection="1">
      <alignment horizontal="right" vertical="center" shrinkToFit="1"/>
      <protection locked="0" hidden="1"/>
    </xf>
    <xf numFmtId="0" fontId="15" fillId="0" borderId="0" xfId="5" applyFont="1" applyFill="1" applyBorder="1" applyAlignment="1" applyProtection="1">
      <alignment horizontal="left" vertical="center"/>
      <protection hidden="1"/>
    </xf>
    <xf numFmtId="0" fontId="8" fillId="0" borderId="0" xfId="5" applyFont="1" applyBorder="1" applyAlignment="1" applyProtection="1">
      <alignment horizontal="left"/>
      <protection hidden="1"/>
    </xf>
    <xf numFmtId="0" fontId="8" fillId="0" borderId="0" xfId="5" applyFont="1" applyBorder="1" applyAlignment="1" applyProtection="1">
      <alignment vertical="top"/>
      <protection hidden="1"/>
    </xf>
    <xf numFmtId="0" fontId="8" fillId="0" borderId="0" xfId="5" applyFont="1" applyBorder="1" applyAlignment="1" applyProtection="1">
      <alignment horizontal="right"/>
      <protection hidden="1"/>
    </xf>
    <xf numFmtId="0" fontId="5" fillId="0" borderId="0" xfId="5" applyFont="1" applyFill="1" applyBorder="1" applyAlignment="1" applyProtection="1">
      <alignment horizontal="right" vertical="center"/>
      <protection locked="0" hidden="1"/>
    </xf>
    <xf numFmtId="0" fontId="8" fillId="0" borderId="0" xfId="5" applyFont="1" applyFill="1" applyBorder="1" applyAlignment="1" applyProtection="1">
      <protection hidden="1"/>
    </xf>
    <xf numFmtId="0" fontId="8" fillId="0" borderId="0" xfId="5" applyFont="1" applyBorder="1" applyAlignment="1" applyProtection="1">
      <alignment horizontal="center" vertical="center"/>
      <protection locked="0" hidden="1"/>
    </xf>
    <xf numFmtId="0" fontId="8" fillId="0" borderId="0" xfId="5" applyFont="1" applyBorder="1" applyAlignment="1" applyProtection="1">
      <alignment vertical="top" wrapText="1"/>
      <protection hidden="1"/>
    </xf>
    <xf numFmtId="0" fontId="8" fillId="0" borderId="0" xfId="5" applyFont="1" applyBorder="1" applyAlignment="1" applyProtection="1">
      <alignment wrapText="1"/>
      <protection hidden="1"/>
    </xf>
    <xf numFmtId="0" fontId="8" fillId="0" borderId="0" xfId="5" applyFont="1" applyBorder="1" applyAlignment="1" applyProtection="1">
      <alignment horizontal="right" vertical="top"/>
      <protection hidden="1"/>
    </xf>
    <xf numFmtId="0" fontId="8" fillId="0" borderId="0" xfId="5" applyFont="1" applyBorder="1" applyAlignment="1" applyProtection="1">
      <alignment horizontal="center" vertical="top"/>
      <protection hidden="1"/>
    </xf>
    <xf numFmtId="0" fontId="8" fillId="0" borderId="0" xfId="5" applyFont="1" applyBorder="1" applyAlignment="1" applyProtection="1">
      <alignment horizontal="center"/>
      <protection hidden="1"/>
    </xf>
    <xf numFmtId="0" fontId="8" fillId="0" borderId="0" xfId="5" applyFont="1" applyBorder="1" applyAlignment="1"/>
    <xf numFmtId="0" fontId="8" fillId="0" borderId="0" xfId="5" applyFont="1" applyBorder="1" applyAlignment="1" applyProtection="1">
      <alignment horizontal="left" vertical="top"/>
      <protection hidden="1"/>
    </xf>
    <xf numFmtId="0" fontId="8" fillId="0" borderId="0" xfId="5" applyFont="1" applyBorder="1" applyAlignment="1" applyProtection="1">
      <alignment vertical="center"/>
      <protection hidden="1"/>
    </xf>
    <xf numFmtId="0" fontId="8" fillId="0" borderId="5" xfId="5" applyFont="1" applyBorder="1" applyAlignment="1" applyProtection="1">
      <protection hidden="1"/>
    </xf>
    <xf numFmtId="0" fontId="8" fillId="0" borderId="5" xfId="5" applyFont="1" applyBorder="1" applyAlignment="1"/>
    <xf numFmtId="0" fontId="18" fillId="0" borderId="0" xfId="7" applyFont="1" applyFill="1" applyBorder="1" applyAlignment="1">
      <alignment horizontal="center" vertical="center" wrapText="1"/>
    </xf>
    <xf numFmtId="0" fontId="19" fillId="0" borderId="0" xfId="7" applyFont="1" applyFill="1" applyBorder="1" applyAlignment="1" applyProtection="1">
      <alignment horizontal="center" vertical="center"/>
      <protection hidden="1"/>
    </xf>
    <xf numFmtId="164" fontId="20" fillId="0" borderId="1" xfId="0" applyNumberFormat="1" applyFont="1" applyFill="1" applyBorder="1" applyAlignment="1">
      <alignment horizontal="center" vertical="center"/>
    </xf>
    <xf numFmtId="164" fontId="20" fillId="0" borderId="3" xfId="0" applyNumberFormat="1" applyFont="1" applyFill="1" applyBorder="1" applyAlignment="1">
      <alignment horizontal="center" vertical="center"/>
    </xf>
    <xf numFmtId="164" fontId="20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0" fontId="17" fillId="0" borderId="6" xfId="0" applyFont="1" applyFill="1" applyBorder="1" applyAlignment="1">
      <alignment vertical="center"/>
    </xf>
    <xf numFmtId="0" fontId="9" fillId="0" borderId="7" xfId="0" applyFont="1" applyFill="1" applyBorder="1" applyAlignment="1" applyProtection="1">
      <alignment horizontal="center" vertical="center" wrapText="1"/>
      <protection hidden="1"/>
    </xf>
    <xf numFmtId="0" fontId="9" fillId="0" borderId="7" xfId="0" applyFont="1" applyFill="1" applyBorder="1" applyAlignment="1" applyProtection="1">
      <alignment horizontal="center" vertical="center"/>
      <protection hidden="1"/>
    </xf>
    <xf numFmtId="0" fontId="5" fillId="0" borderId="8" xfId="0" applyFont="1" applyFill="1" applyBorder="1" applyAlignment="1" applyProtection="1">
      <alignment horizontal="center" vertical="center" wrapText="1"/>
      <protection hidden="1"/>
    </xf>
    <xf numFmtId="0" fontId="9" fillId="0" borderId="9" xfId="0" applyFont="1" applyFill="1" applyBorder="1" applyAlignment="1" applyProtection="1">
      <alignment horizontal="center" vertical="center" wrapText="1"/>
      <protection hidden="1"/>
    </xf>
    <xf numFmtId="0" fontId="9" fillId="0" borderId="8" xfId="0" applyFont="1" applyFill="1" applyBorder="1" applyAlignment="1" applyProtection="1">
      <alignment horizontal="center" vertical="center" wrapText="1"/>
      <protection hidden="1"/>
    </xf>
    <xf numFmtId="0" fontId="9" fillId="0" borderId="8" xfId="0" applyFont="1" applyFill="1" applyBorder="1" applyAlignment="1" applyProtection="1">
      <alignment horizontal="center" vertical="center"/>
      <protection hidden="1"/>
    </xf>
    <xf numFmtId="0" fontId="5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7" applyFont="1" applyFill="1" applyAlignment="1">
      <alignment wrapText="1"/>
    </xf>
    <xf numFmtId="0" fontId="2" fillId="0" borderId="0" xfId="0" applyFont="1" applyFill="1"/>
    <xf numFmtId="14" fontId="19" fillId="0" borderId="0" xfId="7" applyNumberFormat="1" applyFont="1" applyFill="1" applyBorder="1" applyAlignment="1" applyProtection="1">
      <alignment horizontal="center" vertical="center"/>
      <protection locked="0" hidden="1"/>
    </xf>
    <xf numFmtId="0" fontId="2" fillId="0" borderId="0" xfId="7" applyFont="1" applyFill="1" applyBorder="1" applyAlignment="1">
      <alignment wrapText="1"/>
    </xf>
    <xf numFmtId="0" fontId="20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/>
    </xf>
    <xf numFmtId="0" fontId="8" fillId="0" borderId="10" xfId="5" applyFont="1" applyBorder="1" applyAlignment="1"/>
    <xf numFmtId="0" fontId="8" fillId="0" borderId="11" xfId="5" applyFont="1" applyBorder="1" applyAlignment="1"/>
    <xf numFmtId="0" fontId="6" fillId="0" borderId="12" xfId="5" applyFont="1" applyFill="1" applyBorder="1" applyAlignment="1" applyProtection="1">
      <alignment horizontal="left" vertical="center" wrapText="1"/>
      <protection hidden="1"/>
    </xf>
    <xf numFmtId="0" fontId="8" fillId="0" borderId="12" xfId="5" applyFont="1" applyBorder="1" applyAlignment="1" applyProtection="1">
      <alignment horizontal="left" vertical="center" wrapText="1"/>
      <protection hidden="1"/>
    </xf>
    <xf numFmtId="0" fontId="15" fillId="0" borderId="0" xfId="5" applyFont="1" applyBorder="1" applyAlignment="1" applyProtection="1">
      <alignment horizontal="right"/>
      <protection hidden="1"/>
    </xf>
    <xf numFmtId="0" fontId="8" fillId="0" borderId="12" xfId="5" applyFont="1" applyFill="1" applyBorder="1" applyAlignment="1" applyProtection="1">
      <protection hidden="1"/>
    </xf>
    <xf numFmtId="0" fontId="8" fillId="0" borderId="12" xfId="5" applyFont="1" applyBorder="1" applyAlignment="1" applyProtection="1">
      <alignment wrapText="1"/>
      <protection hidden="1"/>
    </xf>
    <xf numFmtId="0" fontId="8" fillId="0" borderId="12" xfId="5" applyFont="1" applyBorder="1" applyAlignment="1" applyProtection="1">
      <protection hidden="1"/>
    </xf>
    <xf numFmtId="0" fontId="6" fillId="0" borderId="0" xfId="5" applyFont="1" applyBorder="1" applyAlignment="1" applyProtection="1">
      <protection hidden="1"/>
    </xf>
    <xf numFmtId="0" fontId="8" fillId="0" borderId="12" xfId="5" applyFont="1" applyBorder="1" applyAlignment="1" applyProtection="1">
      <alignment horizontal="left" vertical="top" wrapText="1"/>
      <protection hidden="1"/>
    </xf>
    <xf numFmtId="0" fontId="8" fillId="0" borderId="12" xfId="5" applyFont="1" applyBorder="1" applyAlignment="1" applyProtection="1">
      <alignment horizontal="left" vertical="top" indent="2"/>
      <protection hidden="1"/>
    </xf>
    <xf numFmtId="0" fontId="8" fillId="0" borderId="12" xfId="5" applyFont="1" applyBorder="1" applyAlignment="1" applyProtection="1">
      <alignment horizontal="left" vertical="top" wrapText="1" indent="2"/>
      <protection hidden="1"/>
    </xf>
    <xf numFmtId="49" fontId="5" fillId="0" borderId="12" xfId="5" applyNumberFormat="1" applyFont="1" applyBorder="1" applyAlignment="1" applyProtection="1">
      <alignment horizontal="center" vertical="center"/>
      <protection locked="0" hidden="1"/>
    </xf>
    <xf numFmtId="0" fontId="8" fillId="0" borderId="12" xfId="5" applyFont="1" applyBorder="1" applyAlignment="1" applyProtection="1">
      <alignment horizontal="left"/>
      <protection hidden="1"/>
    </xf>
    <xf numFmtId="0" fontId="8" fillId="0" borderId="12" xfId="5" applyFont="1" applyFill="1" applyBorder="1" applyAlignment="1" applyProtection="1">
      <alignment vertical="center"/>
      <protection hidden="1"/>
    </xf>
    <xf numFmtId="0" fontId="8" fillId="0" borderId="13" xfId="5" applyFont="1" applyBorder="1" applyAlignment="1" applyProtection="1">
      <protection hidden="1"/>
    </xf>
    <xf numFmtId="0" fontId="8" fillId="0" borderId="14" xfId="5" applyFont="1" applyFill="1" applyBorder="1" applyAlignment="1" applyProtection="1">
      <protection hidden="1"/>
    </xf>
    <xf numFmtId="0" fontId="8" fillId="0" borderId="15" xfId="5" applyFont="1" applyFill="1" applyBorder="1" applyAlignment="1" applyProtection="1">
      <protection hidden="1"/>
    </xf>
    <xf numFmtId="14" fontId="5" fillId="0" borderId="8" xfId="5" applyNumberFormat="1" applyFont="1" applyFill="1" applyBorder="1" applyAlignment="1" applyProtection="1">
      <alignment horizontal="center" vertical="center"/>
      <protection locked="0" hidden="1"/>
    </xf>
    <xf numFmtId="0" fontId="8" fillId="0" borderId="0" xfId="5" applyFont="1" applyFill="1" applyBorder="1" applyAlignment="1"/>
    <xf numFmtId="49" fontId="5" fillId="0" borderId="0" xfId="5" applyNumberFormat="1" applyFont="1" applyFill="1" applyBorder="1" applyAlignment="1" applyProtection="1">
      <alignment horizontal="center" vertic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Alignment="1" applyProtection="1">
      <alignment horizontal="left"/>
      <protection hidden="1"/>
    </xf>
    <xf numFmtId="0" fontId="6" fillId="0" borderId="0" xfId="0" applyFont="1" applyBorder="1" applyAlignment="1" applyProtection="1">
      <alignment vertical="top"/>
      <protection hidden="1"/>
    </xf>
    <xf numFmtId="1" fontId="5" fillId="2" borderId="7" xfId="0" applyNumberFormat="1" applyFont="1" applyFill="1" applyBorder="1" applyAlignment="1" applyProtection="1">
      <alignment horizontal="center" vertical="center"/>
      <protection locked="0" hidden="1"/>
    </xf>
    <xf numFmtId="0" fontId="5" fillId="0" borderId="0" xfId="0" applyFont="1" applyFill="1" applyBorder="1" applyAlignment="1" applyProtection="1">
      <alignment horizontal="right" vertical="center"/>
      <protection locked="0" hidden="1"/>
    </xf>
    <xf numFmtId="0" fontId="6" fillId="0" borderId="0" xfId="0" applyFont="1" applyAlignment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0" fontId="5" fillId="2" borderId="7" xfId="0" applyFont="1" applyFill="1" applyBorder="1" applyAlignment="1" applyProtection="1">
      <alignment horizontal="center" vertical="center"/>
      <protection locked="0" hidden="1"/>
    </xf>
    <xf numFmtId="0" fontId="5" fillId="0" borderId="0" xfId="0" applyFont="1" applyBorder="1" applyAlignment="1" applyProtection="1">
      <alignment vertical="top"/>
      <protection hidden="1"/>
    </xf>
    <xf numFmtId="0" fontId="6" fillId="0" borderId="0" xfId="0" applyFont="1" applyAlignment="1"/>
    <xf numFmtId="3" fontId="2" fillId="0" borderId="0" xfId="0" applyNumberFormat="1" applyFont="1" applyFill="1"/>
    <xf numFmtId="3" fontId="0" fillId="0" borderId="0" xfId="0" applyNumberFormat="1" applyFill="1"/>
    <xf numFmtId="4" fontId="0" fillId="0" borderId="0" xfId="0" applyNumberFormat="1" applyFill="1"/>
    <xf numFmtId="0" fontId="5" fillId="0" borderId="1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5" fillId="0" borderId="1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horizontal="left" vertical="center" wrapText="1"/>
    </xf>
    <xf numFmtId="0" fontId="17" fillId="0" borderId="20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17" fillId="0" borderId="22" xfId="0" applyFont="1" applyFill="1" applyBorder="1" applyAlignment="1">
      <alignment vertical="center"/>
    </xf>
    <xf numFmtId="0" fontId="6" fillId="0" borderId="16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vertical="center"/>
    </xf>
    <xf numFmtId="0" fontId="13" fillId="0" borderId="0" xfId="0" applyFont="1" applyFill="1" applyBorder="1" applyAlignment="1" applyProtection="1">
      <alignment horizontal="center" vertical="center" wrapText="1"/>
      <protection hidden="1"/>
    </xf>
    <xf numFmtId="0" fontId="10" fillId="0" borderId="14" xfId="0" applyFont="1" applyFill="1" applyBorder="1" applyAlignment="1" applyProtection="1">
      <alignment horizontal="center" vertical="top" wrapText="1"/>
      <protection hidden="1"/>
    </xf>
    <xf numFmtId="0" fontId="10" fillId="0" borderId="9" xfId="0" applyFont="1" applyFill="1" applyBorder="1" applyAlignment="1" applyProtection="1">
      <alignment vertical="center" wrapText="1"/>
      <protection hidden="1"/>
    </xf>
    <xf numFmtId="0" fontId="10" fillId="0" borderId="19" xfId="0" applyFont="1" applyFill="1" applyBorder="1" applyAlignment="1" applyProtection="1">
      <alignment vertical="center" wrapText="1"/>
      <protection hidden="1"/>
    </xf>
    <xf numFmtId="0" fontId="10" fillId="0" borderId="20" xfId="0" applyFont="1" applyFill="1" applyBorder="1" applyAlignment="1" applyProtection="1">
      <alignment vertical="center" wrapText="1"/>
      <protection hidden="1"/>
    </xf>
    <xf numFmtId="0" fontId="5" fillId="0" borderId="9" xfId="0" applyFont="1" applyFill="1" applyBorder="1" applyAlignment="1" applyProtection="1">
      <alignment horizontal="center" vertical="center" wrapText="1"/>
      <protection hidden="1"/>
    </xf>
    <xf numFmtId="0" fontId="5" fillId="0" borderId="23" xfId="0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 applyProtection="1">
      <alignment horizontal="center" vertical="top" wrapText="1"/>
      <protection hidden="1"/>
    </xf>
    <xf numFmtId="0" fontId="5" fillId="0" borderId="25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 applyProtection="1">
      <alignment horizontal="left" vertical="center" wrapText="1"/>
      <protection hidden="1"/>
    </xf>
    <xf numFmtId="0" fontId="17" fillId="0" borderId="19" xfId="0" applyFont="1" applyFill="1" applyBorder="1" applyAlignment="1">
      <alignment vertical="center" wrapText="1"/>
    </xf>
    <xf numFmtId="0" fontId="17" fillId="0" borderId="20" xfId="0" applyFont="1" applyFill="1" applyBorder="1" applyAlignment="1">
      <alignment vertical="center" wrapText="1"/>
    </xf>
    <xf numFmtId="0" fontId="9" fillId="0" borderId="9" xfId="0" applyFont="1" applyFill="1" applyBorder="1" applyAlignment="1" applyProtection="1">
      <alignment vertical="center" wrapText="1"/>
      <protection hidden="1"/>
    </xf>
    <xf numFmtId="0" fontId="9" fillId="0" borderId="19" xfId="0" applyFont="1" applyFill="1" applyBorder="1" applyAlignment="1" applyProtection="1">
      <alignment vertical="center" wrapText="1"/>
      <protection hidden="1"/>
    </xf>
    <xf numFmtId="0" fontId="9" fillId="0" borderId="20" xfId="0" applyFont="1" applyFill="1" applyBorder="1" applyAlignment="1" applyProtection="1">
      <alignment vertical="center" wrapText="1"/>
      <protection hidden="1"/>
    </xf>
    <xf numFmtId="0" fontId="13" fillId="0" borderId="0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top" wrapText="1"/>
    </xf>
    <xf numFmtId="0" fontId="6" fillId="0" borderId="0" xfId="0" applyFont="1" applyBorder="1" applyAlignment="1" applyProtection="1">
      <alignment horizontal="right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8" fillId="0" borderId="0" xfId="5" applyFont="1" applyAlignment="1" applyProtection="1">
      <alignment horizontal="right"/>
      <protection hidden="1"/>
    </xf>
    <xf numFmtId="0" fontId="8" fillId="0" borderId="0" xfId="5" applyFont="1" applyAlignment="1" applyProtection="1">
      <alignment horizontal="right" wrapText="1"/>
      <protection hidden="1"/>
    </xf>
    <xf numFmtId="0" fontId="5" fillId="2" borderId="0" xfId="5" applyFont="1" applyFill="1" applyBorder="1" applyAlignment="1" applyProtection="1">
      <alignment horizontal="right" vertical="center"/>
      <protection locked="0" hidden="1"/>
    </xf>
    <xf numFmtId="0" fontId="8" fillId="0" borderId="0" xfId="5" applyFont="1" applyAlignment="1" applyProtection="1">
      <alignment horizontal="left"/>
      <protection hidden="1"/>
    </xf>
    <xf numFmtId="0" fontId="5" fillId="0" borderId="0" xfId="5" applyFont="1" applyAlignment="1" applyProtection="1">
      <alignment vertical="center"/>
      <protection hidden="1"/>
    </xf>
    <xf numFmtId="0" fontId="8" fillId="0" borderId="0" xfId="5" applyFont="1" applyAlignment="1" applyProtection="1">
      <protection hidden="1"/>
    </xf>
    <xf numFmtId="0" fontId="8" fillId="0" borderId="0" xfId="5" applyFont="1" applyFill="1" applyBorder="1" applyAlignment="1" applyProtection="1">
      <alignment horizontal="right" vertical="top" wrapText="1"/>
      <protection hidden="1"/>
    </xf>
    <xf numFmtId="0" fontId="0" fillId="0" borderId="0" xfId="5" applyFont="1" applyAlignment="1"/>
    <xf numFmtId="0" fontId="6" fillId="0" borderId="0" xfId="0" applyFont="1" applyAlignment="1" applyProtection="1">
      <alignment horizontal="left"/>
      <protection hidden="1"/>
    </xf>
    <xf numFmtId="0" fontId="0" fillId="0" borderId="0" xfId="0" applyFill="1" applyAlignment="1"/>
    <xf numFmtId="0" fontId="6" fillId="0" borderId="18" xfId="0" applyFont="1" applyFill="1" applyBorder="1" applyAlignment="1">
      <alignment horizontal="left" vertical="center" wrapText="1"/>
    </xf>
    <xf numFmtId="49" fontId="5" fillId="0" borderId="7" xfId="5" applyNumberFormat="1" applyFont="1" applyFill="1" applyBorder="1" applyAlignment="1" applyProtection="1">
      <alignment horizontal="right" vertical="center"/>
      <protection locked="0" hidden="1"/>
    </xf>
    <xf numFmtId="3" fontId="3" fillId="3" borderId="1" xfId="0" applyNumberFormat="1" applyFont="1" applyFill="1" applyBorder="1" applyAlignment="1" applyProtection="1">
      <alignment vertical="center"/>
      <protection locked="0"/>
    </xf>
    <xf numFmtId="3" fontId="5" fillId="0" borderId="7" xfId="5" applyNumberFormat="1" applyFont="1" applyFill="1" applyBorder="1" applyAlignment="1" applyProtection="1">
      <alignment horizontal="right" vertical="center"/>
      <protection locked="0" hidden="1"/>
    </xf>
    <xf numFmtId="3" fontId="3" fillId="3" borderId="2" xfId="0" applyNumberFormat="1" applyFont="1" applyFill="1" applyBorder="1" applyAlignment="1" applyProtection="1">
      <alignment vertical="center"/>
      <protection locked="0"/>
    </xf>
    <xf numFmtId="3" fontId="3" fillId="3" borderId="2" xfId="0" applyNumberFormat="1" applyFont="1" applyFill="1" applyBorder="1" applyAlignment="1" applyProtection="1">
      <alignment vertical="center"/>
      <protection hidden="1"/>
    </xf>
    <xf numFmtId="3" fontId="3" fillId="3" borderId="3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3" fontId="3" fillId="0" borderId="2" xfId="0" applyNumberFormat="1" applyFont="1" applyFill="1" applyBorder="1" applyAlignment="1" applyProtection="1">
      <alignment vertical="center"/>
      <protection hidden="1"/>
    </xf>
    <xf numFmtId="3" fontId="11" fillId="0" borderId="0" xfId="0" applyNumberFormat="1" applyFont="1" applyFill="1" applyAlignment="1">
      <alignment vertical="center"/>
    </xf>
    <xf numFmtId="1" fontId="5" fillId="2" borderId="7" xfId="5" applyNumberFormat="1" applyFont="1" applyFill="1" applyBorder="1" applyAlignment="1" applyProtection="1">
      <alignment horizontal="center" vertical="center"/>
      <protection locked="0" hidden="1"/>
    </xf>
    <xf numFmtId="0" fontId="6" fillId="0" borderId="0" xfId="0" applyFont="1" applyFill="1" applyBorder="1" applyAlignment="1" applyProtection="1">
      <protection hidden="1"/>
    </xf>
    <xf numFmtId="0" fontId="6" fillId="0" borderId="0" xfId="0" applyFont="1" applyFill="1" applyBorder="1" applyAlignment="1" applyProtection="1">
      <alignment vertical="top"/>
      <protection hidden="1"/>
    </xf>
    <xf numFmtId="0" fontId="8" fillId="0" borderId="10" xfId="5" applyFont="1" applyFill="1" applyBorder="1" applyAlignment="1" applyProtection="1">
      <protection hidden="1"/>
    </xf>
    <xf numFmtId="0" fontId="8" fillId="0" borderId="11" xfId="5" applyFont="1" applyFill="1" applyBorder="1" applyAlignment="1" applyProtection="1">
      <protection hidden="1"/>
    </xf>
    <xf numFmtId="0" fontId="8" fillId="0" borderId="0" xfId="5" applyFont="1" applyFill="1" applyAlignment="1" applyProtection="1">
      <alignment vertical="top"/>
      <protection hidden="1"/>
    </xf>
    <xf numFmtId="0" fontId="8" fillId="0" borderId="0" xfId="5" applyFont="1" applyFill="1" applyBorder="1" applyAlignment="1" applyProtection="1">
      <alignment horizontal="right" vertical="center"/>
      <protection hidden="1"/>
    </xf>
    <xf numFmtId="0" fontId="8" fillId="0" borderId="0" xfId="5" applyFont="1" applyFill="1" applyBorder="1" applyAlignment="1" applyProtection="1">
      <alignment vertical="top"/>
      <protection hidden="1"/>
    </xf>
    <xf numFmtId="3" fontId="9" fillId="0" borderId="1" xfId="0" applyNumberFormat="1" applyFont="1" applyFill="1" applyBorder="1" applyAlignment="1" applyProtection="1">
      <alignment vertical="center"/>
      <protection hidden="1"/>
    </xf>
    <xf numFmtId="3" fontId="9" fillId="0" borderId="1" xfId="3" applyNumberFormat="1" applyFont="1" applyFill="1" applyBorder="1" applyAlignment="1" applyProtection="1">
      <alignment vertical="center"/>
      <protection hidden="1"/>
    </xf>
    <xf numFmtId="3" fontId="3" fillId="0" borderId="3" xfId="4" applyNumberFormat="1" applyFont="1" applyFill="1" applyBorder="1" applyAlignment="1" applyProtection="1">
      <alignment vertical="center"/>
      <protection locked="0"/>
    </xf>
    <xf numFmtId="3" fontId="3" fillId="0" borderId="1" xfId="4" applyNumberFormat="1" applyFont="1" applyFill="1" applyBorder="1" applyAlignment="1" applyProtection="1">
      <alignment vertical="center"/>
      <protection locked="0"/>
    </xf>
    <xf numFmtId="0" fontId="2" fillId="0" borderId="0" xfId="7" applyFont="1" applyFill="1" applyBorder="1" applyAlignment="1">
      <alignment vertical="center"/>
    </xf>
    <xf numFmtId="0" fontId="5" fillId="3" borderId="16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 applyProtection="1">
      <alignment vertical="center"/>
      <protection locked="0"/>
    </xf>
    <xf numFmtId="164" fontId="5" fillId="0" borderId="25" xfId="0" applyNumberFormat="1" applyFont="1" applyFill="1" applyBorder="1" applyAlignment="1">
      <alignment horizontal="center" vertical="center"/>
    </xf>
    <xf numFmtId="164" fontId="5" fillId="0" borderId="16" xfId="0" applyNumberFormat="1" applyFont="1" applyFill="1" applyBorder="1" applyAlignment="1">
      <alignment horizontal="center" vertical="center"/>
    </xf>
    <xf numFmtId="164" fontId="5" fillId="0" borderId="17" xfId="0" applyNumberFormat="1" applyFont="1" applyFill="1" applyBorder="1" applyAlignment="1">
      <alignment horizontal="center" vertical="center"/>
    </xf>
    <xf numFmtId="164" fontId="5" fillId="0" borderId="18" xfId="0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vertical="center" wrapText="1"/>
    </xf>
    <xf numFmtId="3" fontId="3" fillId="0" borderId="3" xfId="0" applyNumberFormat="1" applyFont="1" applyFill="1" applyBorder="1" applyAlignment="1" applyProtection="1">
      <alignment vertical="center"/>
      <protection hidden="1"/>
    </xf>
    <xf numFmtId="0" fontId="9" fillId="0" borderId="29" xfId="0" applyFont="1" applyFill="1" applyBorder="1" applyAlignment="1">
      <alignment horizontal="left" vertical="center" wrapText="1"/>
    </xf>
    <xf numFmtId="164" fontId="5" fillId="0" borderId="29" xfId="0" applyNumberFormat="1" applyFont="1" applyFill="1" applyBorder="1" applyAlignment="1">
      <alignment horizontal="center" vertical="center"/>
    </xf>
    <xf numFmtId="164" fontId="5" fillId="0" borderId="30" xfId="0" applyNumberFormat="1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left" vertical="center" wrapText="1"/>
    </xf>
    <xf numFmtId="0" fontId="17" fillId="0" borderId="29" xfId="0" applyFont="1" applyFill="1" applyBorder="1" applyAlignment="1">
      <alignment vertical="center"/>
    </xf>
    <xf numFmtId="0" fontId="2" fillId="0" borderId="29" xfId="0" applyFont="1" applyFill="1" applyBorder="1" applyAlignment="1">
      <alignment vertical="center"/>
    </xf>
    <xf numFmtId="3" fontId="3" fillId="0" borderId="30" xfId="0" applyNumberFormat="1" applyFont="1" applyFill="1" applyBorder="1" applyAlignment="1" applyProtection="1">
      <alignment vertical="center"/>
      <protection locked="0"/>
    </xf>
    <xf numFmtId="0" fontId="9" fillId="0" borderId="19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 applyProtection="1">
      <alignment vertical="center"/>
      <protection locked="0"/>
    </xf>
    <xf numFmtId="3" fontId="3" fillId="5" borderId="1" xfId="0" applyNumberFormat="1" applyFont="1" applyFill="1" applyBorder="1" applyAlignment="1" applyProtection="1">
      <alignment vertical="center"/>
      <protection locked="0"/>
    </xf>
    <xf numFmtId="3" fontId="3" fillId="5" borderId="1" xfId="0" applyNumberFormat="1" applyFont="1" applyFill="1" applyBorder="1" applyAlignment="1" applyProtection="1">
      <alignment vertical="center"/>
      <protection hidden="1"/>
    </xf>
    <xf numFmtId="3" fontId="25" fillId="0" borderId="1" xfId="0" applyNumberFormat="1" applyFont="1" applyFill="1" applyBorder="1" applyAlignment="1" applyProtection="1">
      <alignment vertical="center"/>
      <protection locked="0"/>
    </xf>
    <xf numFmtId="3" fontId="9" fillId="5" borderId="1" xfId="0" applyNumberFormat="1" applyFont="1" applyFill="1" applyBorder="1" applyAlignment="1" applyProtection="1">
      <alignment vertical="center"/>
      <protection hidden="1"/>
    </xf>
    <xf numFmtId="3" fontId="9" fillId="0" borderId="2" xfId="0" applyNumberFormat="1" applyFont="1" applyFill="1" applyBorder="1" applyAlignment="1" applyProtection="1">
      <alignment vertical="center"/>
      <protection hidden="1"/>
    </xf>
    <xf numFmtId="3" fontId="9" fillId="5" borderId="2" xfId="0" applyNumberFormat="1" applyFont="1" applyFill="1" applyBorder="1" applyAlignment="1" applyProtection="1">
      <alignment vertical="center"/>
      <protection hidden="1"/>
    </xf>
    <xf numFmtId="0" fontId="16" fillId="0" borderId="0" xfId="7" applyFont="1" applyBorder="1" applyAlignment="1" applyProtection="1">
      <alignment vertical="center"/>
      <protection hidden="1"/>
    </xf>
    <xf numFmtId="0" fontId="16" fillId="0" borderId="12" xfId="7" applyFont="1" applyFill="1" applyBorder="1" applyAlignment="1" applyProtection="1">
      <alignment vertical="center"/>
      <protection hidden="1"/>
    </xf>
    <xf numFmtId="0" fontId="12" fillId="0" borderId="0" xfId="7" applyBorder="1" applyAlignment="1"/>
    <xf numFmtId="0" fontId="12" fillId="0" borderId="12" xfId="7" applyBorder="1" applyAlignment="1"/>
    <xf numFmtId="0" fontId="6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6" fillId="0" borderId="0" xfId="5" applyFont="1" applyAlignment="1" applyProtection="1">
      <protection hidden="1"/>
    </xf>
    <xf numFmtId="3" fontId="3" fillId="0" borderId="16" xfId="0" applyNumberFormat="1" applyFont="1" applyFill="1" applyBorder="1" applyAlignment="1" applyProtection="1">
      <alignment vertical="center"/>
      <protection locked="0"/>
    </xf>
    <xf numFmtId="3" fontId="25" fillId="0" borderId="1" xfId="10" applyNumberFormat="1" applyFont="1" applyFill="1" applyBorder="1" applyAlignment="1" applyProtection="1">
      <alignment vertical="center"/>
      <protection locked="0"/>
    </xf>
    <xf numFmtId="3" fontId="3" fillId="0" borderId="31" xfId="9" applyNumberFormat="1" applyFont="1" applyFill="1" applyBorder="1" applyAlignment="1" applyProtection="1">
      <alignment vertical="center"/>
      <protection locked="0"/>
    </xf>
    <xf numFmtId="3" fontId="3" fillId="0" borderId="1" xfId="9" applyNumberFormat="1" applyFont="1" applyFill="1" applyBorder="1" applyAlignment="1" applyProtection="1">
      <alignment vertical="center"/>
      <protection locked="0"/>
    </xf>
    <xf numFmtId="3" fontId="3" fillId="0" borderId="32" xfId="0" applyNumberFormat="1" applyFont="1" applyFill="1" applyBorder="1" applyAlignment="1" applyProtection="1">
      <alignment vertical="center"/>
      <protection locked="0"/>
    </xf>
    <xf numFmtId="3" fontId="3" fillId="0" borderId="1" xfId="10" applyNumberFormat="1" applyFont="1" applyFill="1" applyBorder="1" applyAlignment="1" applyProtection="1">
      <alignment vertical="center"/>
      <protection locked="0"/>
    </xf>
    <xf numFmtId="3" fontId="25" fillId="0" borderId="33" xfId="0" applyNumberFormat="1" applyFont="1" applyFill="1" applyBorder="1"/>
    <xf numFmtId="3" fontId="3" fillId="0" borderId="34" xfId="0" applyNumberFormat="1" applyFont="1" applyFill="1" applyBorder="1" applyAlignment="1" applyProtection="1">
      <alignment vertical="center"/>
      <protection locked="0"/>
    </xf>
    <xf numFmtId="3" fontId="3" fillId="0" borderId="35" xfId="0" applyNumberFormat="1" applyFont="1" applyFill="1" applyBorder="1" applyAlignment="1" applyProtection="1">
      <alignment vertical="center"/>
      <protection locked="0"/>
    </xf>
    <xf numFmtId="0" fontId="13" fillId="0" borderId="24" xfId="5" applyFont="1" applyBorder="1" applyAlignment="1"/>
    <xf numFmtId="0" fontId="13" fillId="0" borderId="10" xfId="5" applyFont="1" applyBorder="1" applyAlignment="1"/>
    <xf numFmtId="0" fontId="6" fillId="0" borderId="0" xfId="5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right" vertical="center" wrapText="1"/>
      <protection hidden="1"/>
    </xf>
    <xf numFmtId="0" fontId="6" fillId="0" borderId="12" xfId="0" applyFont="1" applyBorder="1" applyAlignment="1" applyProtection="1">
      <alignment horizontal="right" wrapText="1"/>
      <protection hidden="1"/>
    </xf>
    <xf numFmtId="0" fontId="5" fillId="0" borderId="23" xfId="5" applyFont="1" applyFill="1" applyBorder="1" applyAlignment="1" applyProtection="1">
      <alignment horizontal="left" vertical="center"/>
      <protection locked="0" hidden="1"/>
    </xf>
    <xf numFmtId="0" fontId="5" fillId="0" borderId="14" xfId="5" applyFont="1" applyFill="1" applyBorder="1" applyAlignment="1" applyProtection="1">
      <alignment horizontal="left" vertical="center"/>
      <protection locked="0" hidden="1"/>
    </xf>
    <xf numFmtId="49" fontId="5" fillId="0" borderId="23" xfId="5" applyNumberFormat="1" applyFont="1" applyFill="1" applyBorder="1" applyAlignment="1" applyProtection="1">
      <alignment horizontal="left" vertical="center"/>
      <protection locked="0" hidden="1"/>
    </xf>
    <xf numFmtId="49" fontId="5" fillId="0" borderId="14" xfId="5" applyNumberFormat="1" applyFont="1" applyFill="1" applyBorder="1" applyAlignment="1" applyProtection="1">
      <alignment horizontal="left" vertical="center"/>
      <protection locked="0" hidden="1"/>
    </xf>
    <xf numFmtId="49" fontId="5" fillId="0" borderId="15" xfId="5" applyNumberFormat="1" applyFont="1" applyFill="1" applyBorder="1" applyAlignment="1" applyProtection="1">
      <alignment horizontal="left" vertical="center"/>
      <protection locked="0" hidden="1"/>
    </xf>
    <xf numFmtId="0" fontId="6" fillId="0" borderId="14" xfId="5" applyFont="1" applyFill="1" applyBorder="1" applyAlignment="1">
      <alignment horizontal="left"/>
    </xf>
    <xf numFmtId="0" fontId="6" fillId="0" borderId="15" xfId="5" applyFont="1" applyFill="1" applyBorder="1" applyAlignment="1">
      <alignment horizontal="left"/>
    </xf>
    <xf numFmtId="0" fontId="8" fillId="0" borderId="0" xfId="5" applyFont="1" applyFill="1" applyBorder="1" applyAlignment="1" applyProtection="1">
      <alignment horizontal="center" vertical="top"/>
      <protection hidden="1"/>
    </xf>
    <xf numFmtId="0" fontId="8" fillId="0" borderId="0" xfId="5" applyFont="1" applyFill="1" applyBorder="1" applyAlignment="1" applyProtection="1">
      <alignment horizontal="center"/>
      <protection hidden="1"/>
    </xf>
    <xf numFmtId="0" fontId="8" fillId="0" borderId="10" xfId="5" applyFont="1" applyFill="1" applyBorder="1" applyAlignment="1" applyProtection="1">
      <alignment horizontal="center"/>
      <protection hidden="1"/>
    </xf>
    <xf numFmtId="49" fontId="5" fillId="0" borderId="23" xfId="5" applyNumberFormat="1" applyFont="1" applyFill="1" applyBorder="1" applyAlignment="1" applyProtection="1">
      <alignment horizontal="center" vertical="center"/>
      <protection locked="0" hidden="1"/>
    </xf>
    <xf numFmtId="49" fontId="5" fillId="0" borderId="15" xfId="5" applyNumberFormat="1" applyFont="1" applyFill="1" applyBorder="1" applyAlignment="1" applyProtection="1">
      <alignment horizontal="center" vertical="center"/>
      <protection locked="0" hidden="1"/>
    </xf>
    <xf numFmtId="0" fontId="6" fillId="0" borderId="26" xfId="0" applyFont="1" applyBorder="1" applyAlignment="1" applyProtection="1">
      <alignment horizontal="center" vertical="top"/>
      <protection hidden="1"/>
    </xf>
    <xf numFmtId="0" fontId="6" fillId="0" borderId="26" xfId="0" applyFont="1" applyBorder="1" applyAlignment="1">
      <alignment horizontal="center"/>
    </xf>
    <xf numFmtId="0" fontId="6" fillId="0" borderId="26" xfId="0" applyFont="1" applyBorder="1" applyAlignment="1"/>
    <xf numFmtId="0" fontId="8" fillId="0" borderId="14" xfId="5" applyFont="1" applyFill="1" applyBorder="1" applyAlignment="1" applyProtection="1">
      <alignment horizontal="center" vertical="top"/>
      <protection hidden="1"/>
    </xf>
    <xf numFmtId="0" fontId="8" fillId="0" borderId="14" xfId="5" applyFont="1" applyFill="1" applyBorder="1" applyAlignment="1" applyProtection="1">
      <alignment horizontal="center"/>
      <protection hidden="1"/>
    </xf>
    <xf numFmtId="49" fontId="7" fillId="0" borderId="23" xfId="1" applyNumberFormat="1" applyFill="1" applyBorder="1" applyAlignment="1" applyProtection="1">
      <alignment horizontal="left" vertical="center"/>
      <protection locked="0" hidden="1"/>
    </xf>
    <xf numFmtId="0" fontId="6" fillId="0" borderId="0" xfId="0" applyFont="1" applyAlignment="1" applyProtection="1">
      <alignment horizontal="right" vertical="center"/>
      <protection hidden="1"/>
    </xf>
    <xf numFmtId="0" fontId="6" fillId="0" borderId="12" xfId="0" applyFont="1" applyBorder="1" applyAlignment="1" applyProtection="1">
      <alignment horizontal="right"/>
      <protection hidden="1"/>
    </xf>
    <xf numFmtId="0" fontId="6" fillId="0" borderId="15" xfId="5" applyFont="1" applyFill="1" applyBorder="1" applyAlignment="1">
      <alignment horizontal="left" vertical="center"/>
    </xf>
    <xf numFmtId="0" fontId="26" fillId="0" borderId="0" xfId="7" applyFont="1" applyBorder="1" applyAlignment="1" applyProtection="1">
      <alignment horizontal="left"/>
      <protection hidden="1"/>
    </xf>
    <xf numFmtId="0" fontId="27" fillId="0" borderId="0" xfId="7" applyFont="1" applyBorder="1" applyAlignment="1"/>
    <xf numFmtId="0" fontId="16" fillId="0" borderId="0" xfId="7" applyFont="1" applyBorder="1" applyAlignment="1" applyProtection="1">
      <alignment horizontal="left"/>
      <protection hidden="1"/>
    </xf>
    <xf numFmtId="0" fontId="12" fillId="0" borderId="0" xfId="7" applyBorder="1" applyAlignment="1"/>
    <xf numFmtId="0" fontId="12" fillId="0" borderId="12" xfId="7" applyBorder="1" applyAlignment="1"/>
    <xf numFmtId="0" fontId="8" fillId="0" borderId="0" xfId="5" applyFont="1" applyBorder="1" applyAlignment="1" applyProtection="1">
      <alignment horizontal="center" vertical="top"/>
      <protection hidden="1"/>
    </xf>
    <xf numFmtId="0" fontId="8" fillId="0" borderId="0" xfId="5" applyFont="1" applyBorder="1" applyAlignment="1" applyProtection="1">
      <alignment horizontal="center"/>
      <protection hidden="1"/>
    </xf>
    <xf numFmtId="0" fontId="8" fillId="0" borderId="14" xfId="5" applyFont="1" applyFill="1" applyBorder="1" applyAlignment="1"/>
    <xf numFmtId="0" fontId="8" fillId="0" borderId="15" xfId="5" applyFont="1" applyFill="1" applyBorder="1" applyAlignment="1"/>
    <xf numFmtId="0" fontId="8" fillId="0" borderId="0" xfId="5" applyFont="1" applyBorder="1" applyAlignment="1" applyProtection="1">
      <alignment vertical="top" wrapText="1"/>
      <protection hidden="1"/>
    </xf>
    <xf numFmtId="0" fontId="8" fillId="0" borderId="0" xfId="5" applyFont="1" applyBorder="1" applyAlignment="1" applyProtection="1">
      <alignment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8" fillId="0" borderId="0" xfId="5" applyFont="1" applyAlignment="1">
      <alignment horizontal="center"/>
    </xf>
    <xf numFmtId="0" fontId="5" fillId="2" borderId="23" xfId="0" applyFont="1" applyFill="1" applyBorder="1" applyAlignment="1" applyProtection="1">
      <alignment horizontal="left" vertical="center"/>
      <protection locked="0" hidden="1"/>
    </xf>
    <xf numFmtId="0" fontId="6" fillId="0" borderId="14" xfId="0" applyFont="1" applyBorder="1" applyAlignment="1" applyProtection="1">
      <alignment horizontal="left"/>
    </xf>
    <xf numFmtId="0" fontId="6" fillId="0" borderId="15" xfId="0" applyFont="1" applyBorder="1" applyAlignment="1" applyProtection="1">
      <alignment horizontal="left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5" fillId="2" borderId="23" xfId="5" applyFont="1" applyFill="1" applyBorder="1" applyAlignment="1" applyProtection="1">
      <alignment horizontal="left" vertical="center"/>
      <protection locked="0" hidden="1"/>
    </xf>
    <xf numFmtId="0" fontId="6" fillId="0" borderId="14" xfId="5" applyFont="1" applyBorder="1" applyAlignment="1">
      <alignment horizontal="left" vertical="center"/>
    </xf>
    <xf numFmtId="0" fontId="6" fillId="0" borderId="15" xfId="5" applyFont="1" applyBorder="1" applyAlignment="1">
      <alignment horizontal="left" vertical="center"/>
    </xf>
    <xf numFmtId="0" fontId="7" fillId="0" borderId="23" xfId="1" applyFill="1" applyBorder="1" applyAlignment="1" applyProtection="1">
      <protection locked="0" hidden="1"/>
    </xf>
    <xf numFmtId="0" fontId="5" fillId="0" borderId="14" xfId="5" applyFont="1" applyFill="1" applyBorder="1" applyAlignment="1" applyProtection="1">
      <protection locked="0" hidden="1"/>
    </xf>
    <xf numFmtId="0" fontId="5" fillId="0" borderId="15" xfId="5" applyFont="1" applyFill="1" applyBorder="1" applyAlignment="1" applyProtection="1">
      <protection locked="0" hidden="1"/>
    </xf>
    <xf numFmtId="1" fontId="5" fillId="2" borderId="23" xfId="0" applyNumberFormat="1" applyFont="1" applyFill="1" applyBorder="1" applyAlignment="1" applyProtection="1">
      <alignment horizontal="center" vertical="center"/>
      <protection locked="0" hidden="1"/>
    </xf>
    <xf numFmtId="1" fontId="5" fillId="2" borderId="15" xfId="0" applyNumberFormat="1" applyFont="1" applyFill="1" applyBorder="1" applyAlignment="1" applyProtection="1">
      <alignment horizontal="center" vertical="center"/>
      <protection locked="0" hidden="1"/>
    </xf>
    <xf numFmtId="0" fontId="6" fillId="0" borderId="0" xfId="0" applyFont="1" applyBorder="1" applyAlignment="1" applyProtection="1">
      <alignment horizontal="right" vertical="center" wrapText="1"/>
      <protection hidden="1"/>
    </xf>
    <xf numFmtId="0" fontId="6" fillId="0" borderId="0" xfId="0" applyFont="1" applyBorder="1" applyAlignment="1" applyProtection="1">
      <alignment horizontal="right" wrapText="1"/>
      <protection hidden="1"/>
    </xf>
    <xf numFmtId="0" fontId="6" fillId="0" borderId="0" xfId="0" applyFont="1" applyAlignment="1" applyProtection="1">
      <alignment horizontal="right" wrapText="1"/>
      <protection hidden="1"/>
    </xf>
    <xf numFmtId="49" fontId="5" fillId="2" borderId="23" xfId="5" applyNumberFormat="1" applyFont="1" applyFill="1" applyBorder="1" applyAlignment="1" applyProtection="1">
      <alignment horizontal="center" vertical="center"/>
      <protection locked="0" hidden="1"/>
    </xf>
    <xf numFmtId="49" fontId="5" fillId="0" borderId="15" xfId="5" applyNumberFormat="1" applyFont="1" applyBorder="1" applyAlignment="1" applyProtection="1">
      <alignment horizontal="center" vertical="center"/>
      <protection locked="0" hidden="1"/>
    </xf>
    <xf numFmtId="0" fontId="6" fillId="0" borderId="4" xfId="0" applyFont="1" applyBorder="1" applyAlignment="1" applyProtection="1">
      <alignment horizontal="right" vertical="center"/>
      <protection hidden="1"/>
    </xf>
    <xf numFmtId="0" fontId="6" fillId="0" borderId="0" xfId="0" applyFont="1" applyBorder="1" applyAlignment="1" applyProtection="1">
      <alignment horizontal="right"/>
      <protection hidden="1"/>
    </xf>
    <xf numFmtId="0" fontId="6" fillId="0" borderId="12" xfId="0" applyFont="1" applyBorder="1" applyAlignment="1" applyProtection="1">
      <alignment horizontal="right" vertical="center"/>
      <protection hidden="1"/>
    </xf>
    <xf numFmtId="0" fontId="5" fillId="0" borderId="4" xfId="5" applyFont="1" applyFill="1" applyBorder="1" applyAlignment="1" applyProtection="1">
      <alignment horizontal="left" vertical="center" wrapText="1"/>
      <protection hidden="1"/>
    </xf>
    <xf numFmtId="0" fontId="5" fillId="0" borderId="0" xfId="5" applyFont="1" applyFill="1" applyBorder="1" applyAlignment="1" applyProtection="1">
      <alignment horizontal="left" vertical="center" wrapText="1"/>
      <protection hidden="1"/>
    </xf>
    <xf numFmtId="0" fontId="5" fillId="0" borderId="12" xfId="5" applyFont="1" applyFill="1" applyBorder="1" applyAlignment="1" applyProtection="1">
      <alignment horizontal="left" vertical="center" wrapText="1"/>
      <protection hidden="1"/>
    </xf>
    <xf numFmtId="0" fontId="14" fillId="0" borderId="4" xfId="5" applyFont="1" applyBorder="1" applyAlignment="1" applyProtection="1">
      <alignment horizontal="center" vertical="center" wrapText="1"/>
      <protection hidden="1"/>
    </xf>
    <xf numFmtId="0" fontId="14" fillId="0" borderId="0" xfId="5" applyFont="1" applyBorder="1" applyAlignment="1" applyProtection="1">
      <alignment horizontal="center" vertical="center" wrapText="1"/>
      <protection hidden="1"/>
    </xf>
    <xf numFmtId="0" fontId="14" fillId="0" borderId="12" xfId="5" applyFont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horizontal="right" vertical="center" wrapText="1"/>
      <protection hidden="1"/>
    </xf>
    <xf numFmtId="0" fontId="3" fillId="0" borderId="12" xfId="0" applyFont="1" applyBorder="1" applyAlignment="1" applyProtection="1">
      <alignment horizontal="right" wrapText="1"/>
      <protection hidden="1"/>
    </xf>
    <xf numFmtId="0" fontId="18" fillId="0" borderId="0" xfId="7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20" fillId="0" borderId="27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 applyProtection="1">
      <alignment vertical="center" wrapText="1"/>
      <protection hidden="1"/>
    </xf>
    <xf numFmtId="0" fontId="10" fillId="4" borderId="19" xfId="0" applyFont="1" applyFill="1" applyBorder="1" applyAlignment="1" applyProtection="1">
      <alignment vertical="center" wrapText="1"/>
      <protection hidden="1"/>
    </xf>
    <xf numFmtId="0" fontId="10" fillId="4" borderId="20" xfId="0" applyFont="1" applyFill="1" applyBorder="1" applyAlignment="1" applyProtection="1">
      <alignment vertical="center" wrapText="1"/>
      <protection hidden="1"/>
    </xf>
    <xf numFmtId="0" fontId="4" fillId="0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left" vertical="center" wrapText="1"/>
    </xf>
    <xf numFmtId="0" fontId="19" fillId="0" borderId="0" xfId="7" applyFont="1" applyFill="1" applyBorder="1" applyAlignment="1" applyProtection="1">
      <alignment horizontal="center" vertical="center"/>
      <protection hidden="1"/>
    </xf>
    <xf numFmtId="14" fontId="19" fillId="0" borderId="0" xfId="7" applyNumberFormat="1" applyFont="1" applyFill="1" applyBorder="1" applyAlignment="1" applyProtection="1">
      <alignment horizontal="center" vertical="center"/>
      <protection locked="0" hidden="1"/>
    </xf>
    <xf numFmtId="0" fontId="2" fillId="0" borderId="0" xfId="7" applyFont="1" applyFill="1" applyBorder="1" applyAlignment="1">
      <alignment vertical="center"/>
    </xf>
    <xf numFmtId="0" fontId="20" fillId="0" borderId="8" xfId="0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 wrapText="1"/>
    </xf>
  </cellXfs>
  <cellStyles count="11">
    <cellStyle name="Hyperlink" xfId="1" builtinId="8"/>
    <cellStyle name="Normal" xfId="0" builtinId="0"/>
    <cellStyle name="Normal 2" xfId="2" xr:uid="{00000000-0005-0000-0000-000002000000}"/>
    <cellStyle name="Normal 2 2" xfId="10" xr:uid="{00000000-0005-0000-0000-000003000000}"/>
    <cellStyle name="Normal 3" xfId="3" xr:uid="{00000000-0005-0000-0000-000004000000}"/>
    <cellStyle name="Normal 4" xfId="4" xr:uid="{00000000-0005-0000-0000-000005000000}"/>
    <cellStyle name="Normal 5" xfId="8" xr:uid="{00000000-0005-0000-0000-000006000000}"/>
    <cellStyle name="Normal 6" xfId="9" xr:uid="{00000000-0005-0000-0000-000007000000}"/>
    <cellStyle name="Normal_TFI-POD" xfId="5" xr:uid="{00000000-0005-0000-0000-000008000000}"/>
    <cellStyle name="Obično_Knjiga2" xfId="6" xr:uid="{00000000-0005-0000-0000-000009000000}"/>
    <cellStyle name="Style 1" xfId="7" xr:uid="{00000000-0005-0000-0000-00000A000000}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kordic@granolio.hr" TargetMode="External"/><Relationship Id="rId2" Type="http://schemas.openxmlformats.org/officeDocument/2006/relationships/hyperlink" Target="http://www.granolio.hr/" TargetMode="External"/><Relationship Id="rId1" Type="http://schemas.openxmlformats.org/officeDocument/2006/relationships/hyperlink" Target="mailto:granolio@granolio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63"/>
  <sheetViews>
    <sheetView view="pageBreakPreview" zoomScale="110" zoomScaleSheetLayoutView="100" workbookViewId="0">
      <selection activeCell="B29" sqref="B29"/>
    </sheetView>
  </sheetViews>
  <sheetFormatPr defaultColWidth="9.109375" defaultRowHeight="13.2" x14ac:dyDescent="0.25"/>
  <cols>
    <col min="1" max="1" width="9.109375" style="135"/>
    <col min="2" max="2" width="13" style="135" customWidth="1"/>
    <col min="3" max="6" width="9.109375" style="7"/>
    <col min="7" max="7" width="15.109375" style="7" customWidth="1"/>
    <col min="8" max="8" width="19.33203125" style="7" customWidth="1"/>
    <col min="9" max="9" width="14.44140625" style="7" customWidth="1"/>
    <col min="10" max="16384" width="9.109375" style="7"/>
  </cols>
  <sheetData>
    <row r="1" spans="1:12" ht="15.6" x14ac:dyDescent="0.3">
      <c r="A1" s="210" t="s">
        <v>21</v>
      </c>
      <c r="B1" s="211"/>
      <c r="C1" s="211"/>
      <c r="D1" s="58"/>
      <c r="E1" s="58"/>
      <c r="F1" s="58"/>
      <c r="G1" s="58"/>
      <c r="H1" s="58"/>
      <c r="I1" s="59"/>
      <c r="J1" s="6"/>
      <c r="K1" s="6"/>
      <c r="L1" s="6"/>
    </row>
    <row r="2" spans="1:12" x14ac:dyDescent="0.25">
      <c r="A2" s="273" t="s">
        <v>22</v>
      </c>
      <c r="B2" s="274"/>
      <c r="C2" s="274"/>
      <c r="D2" s="275"/>
      <c r="E2" s="76">
        <v>43101</v>
      </c>
      <c r="F2" s="8"/>
      <c r="G2" s="9" t="s">
        <v>33</v>
      </c>
      <c r="H2" s="76">
        <v>43373</v>
      </c>
      <c r="I2" s="60"/>
      <c r="J2" s="6"/>
      <c r="K2" s="6"/>
      <c r="L2" s="6"/>
    </row>
    <row r="3" spans="1:12" x14ac:dyDescent="0.25">
      <c r="A3" s="10"/>
      <c r="B3" s="10"/>
      <c r="C3" s="10"/>
      <c r="D3" s="10"/>
      <c r="E3" s="11"/>
      <c r="F3" s="11"/>
      <c r="G3" s="10"/>
      <c r="H3" s="10"/>
      <c r="I3" s="61"/>
      <c r="J3" s="6"/>
      <c r="K3" s="6"/>
      <c r="L3" s="6"/>
    </row>
    <row r="4" spans="1:12" ht="15" x14ac:dyDescent="0.25">
      <c r="A4" s="276" t="s">
        <v>134</v>
      </c>
      <c r="B4" s="277"/>
      <c r="C4" s="277"/>
      <c r="D4" s="277"/>
      <c r="E4" s="277"/>
      <c r="F4" s="277"/>
      <c r="G4" s="277"/>
      <c r="H4" s="277"/>
      <c r="I4" s="278"/>
      <c r="J4" s="6"/>
      <c r="K4" s="6"/>
      <c r="L4" s="6"/>
    </row>
    <row r="5" spans="1:12" x14ac:dyDescent="0.25">
      <c r="A5" s="12"/>
      <c r="B5" s="12"/>
      <c r="C5" s="12"/>
      <c r="D5" s="12"/>
      <c r="E5" s="13"/>
      <c r="F5" s="62"/>
      <c r="G5" s="14"/>
      <c r="H5" s="15"/>
      <c r="I5" s="63"/>
      <c r="J5" s="6"/>
      <c r="K5" s="6"/>
      <c r="L5" s="6"/>
    </row>
    <row r="6" spans="1:12" x14ac:dyDescent="0.25">
      <c r="A6" s="233" t="s">
        <v>6</v>
      </c>
      <c r="B6" s="234"/>
      <c r="C6" s="268" t="s">
        <v>135</v>
      </c>
      <c r="D6" s="269"/>
      <c r="E6" s="23"/>
      <c r="F6" s="23"/>
      <c r="G6" s="23"/>
      <c r="H6" s="23"/>
      <c r="I6" s="64"/>
      <c r="J6" s="6"/>
      <c r="K6" s="6"/>
      <c r="L6" s="6"/>
    </row>
    <row r="7" spans="1:12" x14ac:dyDescent="0.25">
      <c r="A7" s="128"/>
      <c r="B7" s="128"/>
      <c r="C7" s="79"/>
      <c r="D7" s="79"/>
      <c r="E7" s="23"/>
      <c r="F7" s="23"/>
      <c r="G7" s="23"/>
      <c r="H7" s="23"/>
      <c r="I7" s="64"/>
      <c r="J7" s="6"/>
      <c r="K7" s="6"/>
      <c r="L7" s="6"/>
    </row>
    <row r="8" spans="1:12" ht="12.75" customHeight="1" x14ac:dyDescent="0.25">
      <c r="A8" s="279" t="s">
        <v>7</v>
      </c>
      <c r="B8" s="280"/>
      <c r="C8" s="268" t="s">
        <v>136</v>
      </c>
      <c r="D8" s="269"/>
      <c r="E8" s="23"/>
      <c r="F8" s="23"/>
      <c r="G8" s="23"/>
      <c r="H8" s="23"/>
      <c r="I8" s="65"/>
      <c r="J8" s="6"/>
      <c r="K8" s="6"/>
      <c r="L8" s="6"/>
    </row>
    <row r="9" spans="1:12" x14ac:dyDescent="0.25">
      <c r="A9" s="129"/>
      <c r="B9" s="129"/>
      <c r="C9" s="80"/>
      <c r="D9" s="79"/>
      <c r="E9" s="12"/>
      <c r="F9" s="12"/>
      <c r="G9" s="12"/>
      <c r="H9" s="12"/>
      <c r="I9" s="65"/>
      <c r="J9" s="6"/>
      <c r="K9" s="6"/>
      <c r="L9" s="6"/>
    </row>
    <row r="10" spans="1:12" ht="12.75" customHeight="1" x14ac:dyDescent="0.25">
      <c r="A10" s="265" t="s">
        <v>8</v>
      </c>
      <c r="B10" s="266"/>
      <c r="C10" s="268" t="s">
        <v>137</v>
      </c>
      <c r="D10" s="269"/>
      <c r="E10" s="12"/>
      <c r="F10" s="12"/>
      <c r="G10" s="12"/>
      <c r="H10" s="12"/>
      <c r="I10" s="65"/>
      <c r="J10" s="6"/>
      <c r="K10" s="6"/>
      <c r="L10" s="6"/>
    </row>
    <row r="11" spans="1:12" x14ac:dyDescent="0.25">
      <c r="A11" s="267"/>
      <c r="B11" s="267"/>
      <c r="C11" s="12"/>
      <c r="D11" s="12"/>
      <c r="E11" s="12"/>
      <c r="F11" s="12"/>
      <c r="G11" s="12"/>
      <c r="H11" s="12"/>
      <c r="I11" s="65"/>
      <c r="J11" s="6"/>
      <c r="K11" s="6"/>
      <c r="L11" s="6"/>
    </row>
    <row r="12" spans="1:12" x14ac:dyDescent="0.25">
      <c r="A12" s="233" t="s">
        <v>9</v>
      </c>
      <c r="B12" s="234"/>
      <c r="C12" s="257" t="s">
        <v>138</v>
      </c>
      <c r="D12" s="258"/>
      <c r="E12" s="258"/>
      <c r="F12" s="258"/>
      <c r="G12" s="258"/>
      <c r="H12" s="258"/>
      <c r="I12" s="259"/>
      <c r="J12" s="6"/>
      <c r="K12" s="6"/>
      <c r="L12" s="6"/>
    </row>
    <row r="13" spans="1:12" x14ac:dyDescent="0.25">
      <c r="A13" s="128"/>
      <c r="B13" s="128"/>
      <c r="C13" s="81"/>
      <c r="D13" s="79"/>
      <c r="E13" s="79"/>
      <c r="F13" s="79"/>
      <c r="G13" s="79"/>
      <c r="H13" s="79"/>
      <c r="I13" s="79"/>
      <c r="J13" s="6"/>
      <c r="K13" s="6"/>
      <c r="L13" s="6"/>
    </row>
    <row r="14" spans="1:12" x14ac:dyDescent="0.25">
      <c r="A14" s="233" t="s">
        <v>10</v>
      </c>
      <c r="B14" s="272"/>
      <c r="C14" s="263">
        <v>10000</v>
      </c>
      <c r="D14" s="264"/>
      <c r="E14" s="79"/>
      <c r="F14" s="252" t="s">
        <v>5</v>
      </c>
      <c r="G14" s="255"/>
      <c r="H14" s="255"/>
      <c r="I14" s="256"/>
      <c r="J14" s="6"/>
      <c r="K14" s="6"/>
      <c r="L14" s="6"/>
    </row>
    <row r="15" spans="1:12" x14ac:dyDescent="0.25">
      <c r="A15" s="128"/>
      <c r="B15" s="128"/>
      <c r="C15" s="79"/>
      <c r="D15" s="79"/>
      <c r="E15" s="79"/>
      <c r="F15" s="79"/>
      <c r="G15" s="79"/>
      <c r="H15" s="79"/>
      <c r="I15" s="79"/>
      <c r="J15" s="6"/>
      <c r="K15" s="6"/>
      <c r="L15" s="6"/>
    </row>
    <row r="16" spans="1:12" x14ac:dyDescent="0.25">
      <c r="A16" s="233" t="s">
        <v>11</v>
      </c>
      <c r="B16" s="234"/>
      <c r="C16" s="257" t="s">
        <v>139</v>
      </c>
      <c r="D16" s="258"/>
      <c r="E16" s="258"/>
      <c r="F16" s="258"/>
      <c r="G16" s="258"/>
      <c r="H16" s="258"/>
      <c r="I16" s="259"/>
      <c r="J16" s="6"/>
      <c r="K16" s="6"/>
      <c r="L16" s="6"/>
    </row>
    <row r="17" spans="1:12" x14ac:dyDescent="0.25">
      <c r="A17" s="128"/>
      <c r="B17" s="128"/>
      <c r="C17" s="149"/>
      <c r="D17" s="149"/>
      <c r="E17" s="149"/>
      <c r="F17" s="149"/>
      <c r="G17" s="149"/>
      <c r="H17" s="149"/>
      <c r="I17" s="149"/>
      <c r="J17" s="6"/>
      <c r="K17" s="6"/>
      <c r="L17" s="6"/>
    </row>
    <row r="18" spans="1:12" x14ac:dyDescent="0.25">
      <c r="A18" s="233" t="s">
        <v>12</v>
      </c>
      <c r="B18" s="234"/>
      <c r="C18" s="260" t="s">
        <v>140</v>
      </c>
      <c r="D18" s="261"/>
      <c r="E18" s="261"/>
      <c r="F18" s="261"/>
      <c r="G18" s="261"/>
      <c r="H18" s="261"/>
      <c r="I18" s="262"/>
      <c r="J18" s="6"/>
      <c r="K18" s="6"/>
      <c r="L18" s="6"/>
    </row>
    <row r="19" spans="1:12" x14ac:dyDescent="0.25">
      <c r="A19" s="128"/>
      <c r="B19" s="128"/>
      <c r="C19" s="150"/>
      <c r="D19" s="149"/>
      <c r="E19" s="149"/>
      <c r="F19" s="149"/>
      <c r="G19" s="149"/>
      <c r="H19" s="149"/>
      <c r="I19" s="149"/>
      <c r="J19" s="6"/>
      <c r="K19" s="6"/>
      <c r="L19" s="6"/>
    </row>
    <row r="20" spans="1:12" x14ac:dyDescent="0.25">
      <c r="A20" s="233" t="s">
        <v>13</v>
      </c>
      <c r="B20" s="234"/>
      <c r="C20" s="260" t="s">
        <v>141</v>
      </c>
      <c r="D20" s="261"/>
      <c r="E20" s="261"/>
      <c r="F20" s="261"/>
      <c r="G20" s="261"/>
      <c r="H20" s="261"/>
      <c r="I20" s="262"/>
      <c r="J20" s="6"/>
      <c r="K20" s="6"/>
      <c r="L20" s="6"/>
    </row>
    <row r="21" spans="1:12" x14ac:dyDescent="0.25">
      <c r="A21" s="128"/>
      <c r="B21" s="128"/>
      <c r="C21" s="81"/>
      <c r="D21" s="79"/>
      <c r="E21" s="79"/>
      <c r="F21" s="79"/>
      <c r="G21" s="79"/>
      <c r="H21" s="79"/>
      <c r="I21" s="79"/>
      <c r="J21" s="6"/>
      <c r="K21" s="6"/>
      <c r="L21" s="6"/>
    </row>
    <row r="22" spans="1:12" x14ac:dyDescent="0.25">
      <c r="A22" s="233" t="s">
        <v>14</v>
      </c>
      <c r="B22" s="234"/>
      <c r="C22" s="148">
        <v>133</v>
      </c>
      <c r="D22" s="252" t="s">
        <v>143</v>
      </c>
      <c r="E22" s="253"/>
      <c r="F22" s="254"/>
      <c r="G22" s="270"/>
      <c r="H22" s="271"/>
      <c r="I22" s="83"/>
      <c r="J22" s="6"/>
      <c r="K22" s="6"/>
      <c r="L22" s="6"/>
    </row>
    <row r="23" spans="1:12" x14ac:dyDescent="0.25">
      <c r="A23" s="128"/>
      <c r="B23" s="128"/>
      <c r="C23" s="79"/>
      <c r="D23" s="79"/>
      <c r="E23" s="79"/>
      <c r="F23" s="79"/>
      <c r="G23" s="79"/>
      <c r="H23" s="79"/>
      <c r="I23" s="84"/>
      <c r="J23" s="6"/>
      <c r="K23" s="6"/>
      <c r="L23" s="6"/>
    </row>
    <row r="24" spans="1:12" x14ac:dyDescent="0.25">
      <c r="A24" s="233" t="s">
        <v>15</v>
      </c>
      <c r="B24" s="234"/>
      <c r="C24" s="82">
        <v>21</v>
      </c>
      <c r="D24" s="252" t="s">
        <v>142</v>
      </c>
      <c r="E24" s="253"/>
      <c r="F24" s="253"/>
      <c r="G24" s="254"/>
      <c r="H24" s="127" t="s">
        <v>26</v>
      </c>
      <c r="I24" s="141">
        <v>156</v>
      </c>
      <c r="J24" s="6"/>
      <c r="K24" s="6"/>
      <c r="L24" s="6"/>
    </row>
    <row r="25" spans="1:12" x14ac:dyDescent="0.25">
      <c r="A25" s="128"/>
      <c r="B25" s="128"/>
      <c r="C25" s="79"/>
      <c r="D25" s="79"/>
      <c r="E25" s="79"/>
      <c r="F25" s="79"/>
      <c r="G25" s="85"/>
      <c r="H25" s="128" t="s">
        <v>27</v>
      </c>
      <c r="I25" s="81"/>
      <c r="J25" s="6"/>
      <c r="K25" s="6"/>
      <c r="L25" s="6"/>
    </row>
    <row r="26" spans="1:12" x14ac:dyDescent="0.25">
      <c r="A26" s="233" t="s">
        <v>16</v>
      </c>
      <c r="B26" s="234"/>
      <c r="C26" s="86" t="s">
        <v>23</v>
      </c>
      <c r="D26" s="87"/>
      <c r="E26" s="88"/>
      <c r="F26" s="84"/>
      <c r="G26" s="233" t="s">
        <v>28</v>
      </c>
      <c r="H26" s="234"/>
      <c r="I26" s="139" t="s">
        <v>144</v>
      </c>
      <c r="J26" s="6"/>
      <c r="K26" s="6"/>
      <c r="L26" s="6"/>
    </row>
    <row r="27" spans="1:12" x14ac:dyDescent="0.25">
      <c r="A27" s="128"/>
      <c r="B27" s="128"/>
      <c r="C27" s="12"/>
      <c r="D27" s="66"/>
      <c r="E27" s="66"/>
      <c r="F27" s="66"/>
      <c r="G27" s="66"/>
      <c r="H27" s="12"/>
      <c r="I27" s="67"/>
      <c r="J27" s="6"/>
      <c r="K27" s="6"/>
      <c r="L27" s="6"/>
    </row>
    <row r="28" spans="1:12" x14ac:dyDescent="0.25">
      <c r="A28" s="247" t="s">
        <v>24</v>
      </c>
      <c r="B28" s="248"/>
      <c r="C28" s="249"/>
      <c r="D28" s="249"/>
      <c r="E28" s="248" t="s">
        <v>25</v>
      </c>
      <c r="F28" s="250"/>
      <c r="G28" s="250"/>
      <c r="H28" s="251" t="s">
        <v>1</v>
      </c>
      <c r="I28" s="251"/>
      <c r="J28" s="6"/>
      <c r="K28" s="6"/>
      <c r="L28" s="6"/>
    </row>
    <row r="29" spans="1:12" x14ac:dyDescent="0.25">
      <c r="A29" s="6"/>
      <c r="B29" s="6"/>
      <c r="C29" s="27"/>
      <c r="D29" s="20"/>
      <c r="E29" s="12"/>
      <c r="F29" s="12"/>
      <c r="G29" s="12"/>
      <c r="H29" s="21"/>
      <c r="I29" s="67"/>
      <c r="J29" s="6"/>
      <c r="K29" s="6"/>
      <c r="L29" s="6"/>
    </row>
    <row r="30" spans="1:12" x14ac:dyDescent="0.25">
      <c r="A30" s="215"/>
      <c r="B30" s="220"/>
      <c r="C30" s="220"/>
      <c r="D30" s="221"/>
      <c r="E30" s="215"/>
      <c r="F30" s="220"/>
      <c r="G30" s="221"/>
      <c r="H30" s="225"/>
      <c r="I30" s="226"/>
      <c r="J30" s="6"/>
      <c r="K30" s="6"/>
      <c r="L30" s="6"/>
    </row>
    <row r="31" spans="1:12" x14ac:dyDescent="0.25">
      <c r="A31" s="126"/>
      <c r="B31" s="126"/>
      <c r="C31" s="17"/>
      <c r="D31" s="245"/>
      <c r="E31" s="245"/>
      <c r="F31" s="245"/>
      <c r="G31" s="246"/>
      <c r="H31" s="12"/>
      <c r="I31" s="68"/>
      <c r="J31" s="6"/>
      <c r="K31" s="6"/>
      <c r="L31" s="6"/>
    </row>
    <row r="32" spans="1:12" x14ac:dyDescent="0.25">
      <c r="A32" s="215"/>
      <c r="B32" s="220"/>
      <c r="C32" s="220"/>
      <c r="D32" s="221"/>
      <c r="E32" s="215"/>
      <c r="F32" s="220"/>
      <c r="G32" s="221"/>
      <c r="H32" s="225"/>
      <c r="I32" s="226"/>
      <c r="J32" s="6"/>
      <c r="K32" s="6"/>
      <c r="L32" s="6"/>
    </row>
    <row r="33" spans="1:12" x14ac:dyDescent="0.25">
      <c r="A33" s="126"/>
      <c r="B33" s="126"/>
      <c r="C33" s="17"/>
      <c r="D33" s="22"/>
      <c r="E33" s="22"/>
      <c r="F33" s="22"/>
      <c r="G33" s="23"/>
      <c r="H33" s="12"/>
      <c r="I33" s="69"/>
      <c r="J33" s="6"/>
      <c r="K33" s="6"/>
      <c r="L33" s="6"/>
    </row>
    <row r="34" spans="1:12" x14ac:dyDescent="0.25">
      <c r="A34" s="215"/>
      <c r="B34" s="220"/>
      <c r="C34" s="220"/>
      <c r="D34" s="221"/>
      <c r="E34" s="215"/>
      <c r="F34" s="220"/>
      <c r="G34" s="221"/>
      <c r="H34" s="225"/>
      <c r="I34" s="226"/>
      <c r="J34" s="6"/>
      <c r="K34" s="6"/>
      <c r="L34" s="6"/>
    </row>
    <row r="35" spans="1:12" x14ac:dyDescent="0.25">
      <c r="A35" s="18"/>
      <c r="B35" s="18"/>
      <c r="C35" s="17"/>
      <c r="D35" s="22"/>
      <c r="E35" s="22"/>
      <c r="F35" s="22"/>
      <c r="G35" s="23"/>
      <c r="H35" s="12"/>
      <c r="I35" s="69"/>
      <c r="J35" s="6"/>
      <c r="K35" s="6"/>
      <c r="L35" s="6"/>
    </row>
    <row r="36" spans="1:12" x14ac:dyDescent="0.25">
      <c r="A36" s="215"/>
      <c r="B36" s="220"/>
      <c r="C36" s="220"/>
      <c r="D36" s="221"/>
      <c r="E36" s="215"/>
      <c r="F36" s="220"/>
      <c r="G36" s="221"/>
      <c r="H36" s="225"/>
      <c r="I36" s="226"/>
      <c r="J36" s="6"/>
      <c r="K36" s="6"/>
      <c r="L36" s="6"/>
    </row>
    <row r="37" spans="1:12" x14ac:dyDescent="0.25">
      <c r="A37" s="24"/>
      <c r="B37" s="24"/>
      <c r="C37" s="241"/>
      <c r="D37" s="242"/>
      <c r="E37" s="12"/>
      <c r="F37" s="241"/>
      <c r="G37" s="242"/>
      <c r="H37" s="12"/>
      <c r="I37" s="65"/>
      <c r="J37" s="6"/>
      <c r="K37" s="6"/>
      <c r="L37" s="6"/>
    </row>
    <row r="38" spans="1:12" x14ac:dyDescent="0.25">
      <c r="A38" s="215"/>
      <c r="B38" s="220"/>
      <c r="C38" s="220"/>
      <c r="D38" s="221"/>
      <c r="E38" s="215"/>
      <c r="F38" s="220"/>
      <c r="G38" s="221"/>
      <c r="H38" s="225"/>
      <c r="I38" s="226"/>
      <c r="J38" s="6"/>
      <c r="K38" s="6"/>
      <c r="L38" s="6"/>
    </row>
    <row r="39" spans="1:12" x14ac:dyDescent="0.25">
      <c r="A39" s="24"/>
      <c r="B39" s="24"/>
      <c r="C39" s="25"/>
      <c r="D39" s="26"/>
      <c r="E39" s="12"/>
      <c r="F39" s="25"/>
      <c r="G39" s="26"/>
      <c r="H39" s="12"/>
      <c r="I39" s="65"/>
      <c r="J39" s="6"/>
      <c r="K39" s="6"/>
      <c r="L39" s="6"/>
    </row>
    <row r="40" spans="1:12" x14ac:dyDescent="0.25">
      <c r="A40" s="215"/>
      <c r="B40" s="220"/>
      <c r="C40" s="220"/>
      <c r="D40" s="221"/>
      <c r="E40" s="215"/>
      <c r="F40" s="220"/>
      <c r="G40" s="221"/>
      <c r="H40" s="225"/>
      <c r="I40" s="226"/>
      <c r="J40" s="6"/>
      <c r="K40" s="6"/>
      <c r="L40" s="6"/>
    </row>
    <row r="41" spans="1:12" x14ac:dyDescent="0.25">
      <c r="A41" s="130"/>
      <c r="B41" s="27"/>
      <c r="C41" s="27"/>
      <c r="D41" s="27"/>
      <c r="E41" s="19"/>
      <c r="F41" s="77"/>
      <c r="G41" s="77"/>
      <c r="H41" s="78"/>
      <c r="I41" s="70"/>
      <c r="J41" s="6"/>
      <c r="K41" s="6"/>
      <c r="L41" s="6"/>
    </row>
    <row r="42" spans="1:12" x14ac:dyDescent="0.25">
      <c r="A42" s="24"/>
      <c r="B42" s="24"/>
      <c r="C42" s="25"/>
      <c r="D42" s="26"/>
      <c r="E42" s="12"/>
      <c r="F42" s="25"/>
      <c r="G42" s="26"/>
      <c r="H42" s="12"/>
      <c r="I42" s="65"/>
      <c r="J42" s="6"/>
      <c r="K42" s="6"/>
      <c r="L42" s="6"/>
    </row>
    <row r="43" spans="1:12" x14ac:dyDescent="0.25">
      <c r="A43" s="28"/>
      <c r="B43" s="28"/>
      <c r="C43" s="28"/>
      <c r="D43" s="16"/>
      <c r="E43" s="16"/>
      <c r="F43" s="28"/>
      <c r="G43" s="16"/>
      <c r="H43" s="16"/>
      <c r="I43" s="71"/>
      <c r="J43" s="6"/>
      <c r="K43" s="6"/>
      <c r="L43" s="6"/>
    </row>
    <row r="44" spans="1:12" ht="12.75" customHeight="1" x14ac:dyDescent="0.25">
      <c r="A44" s="213" t="s">
        <v>17</v>
      </c>
      <c r="B44" s="214"/>
      <c r="C44" s="225"/>
      <c r="D44" s="226"/>
      <c r="E44" s="20"/>
      <c r="F44" s="215"/>
      <c r="G44" s="243"/>
      <c r="H44" s="243"/>
      <c r="I44" s="244"/>
      <c r="J44" s="6"/>
      <c r="K44" s="6"/>
      <c r="L44" s="6"/>
    </row>
    <row r="45" spans="1:12" x14ac:dyDescent="0.25">
      <c r="A45" s="24"/>
      <c r="B45" s="24"/>
      <c r="C45" s="222"/>
      <c r="D45" s="223"/>
      <c r="E45" s="20"/>
      <c r="F45" s="222"/>
      <c r="G45" s="224"/>
      <c r="H45" s="151"/>
      <c r="I45" s="152"/>
      <c r="J45" s="6"/>
      <c r="K45" s="6"/>
      <c r="L45" s="6"/>
    </row>
    <row r="46" spans="1:12" ht="12.75" customHeight="1" x14ac:dyDescent="0.25">
      <c r="A46" s="213" t="s">
        <v>18</v>
      </c>
      <c r="B46" s="214"/>
      <c r="C46" s="215" t="s">
        <v>145</v>
      </c>
      <c r="D46" s="216"/>
      <c r="E46" s="216"/>
      <c r="F46" s="216"/>
      <c r="G46" s="216"/>
      <c r="H46" s="216"/>
      <c r="I46" s="216"/>
      <c r="J46" s="6"/>
      <c r="K46" s="6"/>
      <c r="L46" s="6"/>
    </row>
    <row r="47" spans="1:12" x14ac:dyDescent="0.25">
      <c r="A47" s="128"/>
      <c r="B47" s="128"/>
      <c r="C47" s="153" t="s">
        <v>29</v>
      </c>
      <c r="D47" s="20"/>
      <c r="E47" s="20"/>
      <c r="F47" s="20"/>
      <c r="G47" s="20"/>
      <c r="H47" s="20"/>
      <c r="I47" s="63"/>
      <c r="J47" s="6"/>
      <c r="K47" s="6"/>
      <c r="L47" s="6"/>
    </row>
    <row r="48" spans="1:12" x14ac:dyDescent="0.25">
      <c r="A48" s="213" t="s">
        <v>19</v>
      </c>
      <c r="B48" s="214"/>
      <c r="C48" s="217" t="s">
        <v>146</v>
      </c>
      <c r="D48" s="218"/>
      <c r="E48" s="219"/>
      <c r="F48" s="20"/>
      <c r="G48" s="154" t="s">
        <v>295</v>
      </c>
      <c r="H48" s="217" t="s">
        <v>147</v>
      </c>
      <c r="I48" s="219"/>
      <c r="J48" s="6"/>
      <c r="K48" s="6"/>
      <c r="L48" s="6"/>
    </row>
    <row r="49" spans="1:12" x14ac:dyDescent="0.25">
      <c r="A49" s="128"/>
      <c r="B49" s="128"/>
      <c r="C49" s="155"/>
      <c r="D49" s="20"/>
      <c r="E49" s="20"/>
      <c r="F49" s="20"/>
      <c r="G49" s="20"/>
      <c r="H49" s="20"/>
      <c r="I49" s="63"/>
      <c r="J49" s="6"/>
      <c r="K49" s="6"/>
      <c r="L49" s="6"/>
    </row>
    <row r="50" spans="1:12" ht="12.75" customHeight="1" x14ac:dyDescent="0.25">
      <c r="A50" s="213" t="s">
        <v>12</v>
      </c>
      <c r="B50" s="214"/>
      <c r="C50" s="232" t="s">
        <v>148</v>
      </c>
      <c r="D50" s="218"/>
      <c r="E50" s="218"/>
      <c r="F50" s="218"/>
      <c r="G50" s="218"/>
      <c r="H50" s="218"/>
      <c r="I50" s="219"/>
      <c r="J50" s="6"/>
      <c r="K50" s="6"/>
      <c r="L50" s="6"/>
    </row>
    <row r="51" spans="1:12" x14ac:dyDescent="0.25">
      <c r="A51" s="128"/>
      <c r="B51" s="128"/>
      <c r="C51" s="20"/>
      <c r="D51" s="20"/>
      <c r="E51" s="20"/>
      <c r="F51" s="20"/>
      <c r="G51" s="20"/>
      <c r="H51" s="20"/>
      <c r="I51" s="63"/>
      <c r="J51" s="6"/>
      <c r="K51" s="6"/>
      <c r="L51" s="6"/>
    </row>
    <row r="52" spans="1:12" x14ac:dyDescent="0.25">
      <c r="A52" s="233" t="s">
        <v>20</v>
      </c>
      <c r="B52" s="234"/>
      <c r="C52" s="217" t="s">
        <v>149</v>
      </c>
      <c r="D52" s="218"/>
      <c r="E52" s="218"/>
      <c r="F52" s="218"/>
      <c r="G52" s="218"/>
      <c r="H52" s="218"/>
      <c r="I52" s="235"/>
      <c r="J52" s="6"/>
      <c r="K52" s="6"/>
      <c r="L52" s="6"/>
    </row>
    <row r="53" spans="1:12" x14ac:dyDescent="0.25">
      <c r="A53" s="131"/>
      <c r="B53" s="131"/>
      <c r="C53" s="212" t="s">
        <v>30</v>
      </c>
      <c r="D53" s="212"/>
      <c r="E53" s="212"/>
      <c r="F53" s="212"/>
      <c r="G53" s="212"/>
      <c r="H53" s="212"/>
      <c r="I53" s="72"/>
      <c r="J53" s="6"/>
      <c r="K53" s="6"/>
      <c r="L53" s="6"/>
    </row>
    <row r="54" spans="1:12" x14ac:dyDescent="0.25">
      <c r="A54" s="131"/>
      <c r="B54" s="131"/>
      <c r="C54" s="29"/>
      <c r="D54" s="29"/>
      <c r="E54" s="29"/>
      <c r="F54" s="29"/>
      <c r="G54" s="29"/>
      <c r="H54" s="29"/>
      <c r="I54" s="72"/>
      <c r="J54" s="6"/>
      <c r="K54" s="6"/>
      <c r="L54" s="6"/>
    </row>
    <row r="55" spans="1:12" x14ac:dyDescent="0.25">
      <c r="A55" s="131"/>
      <c r="B55" s="236"/>
      <c r="C55" s="237"/>
      <c r="D55" s="237"/>
      <c r="E55" s="237"/>
      <c r="F55" s="194"/>
      <c r="G55" s="194"/>
      <c r="H55" s="194"/>
      <c r="I55" s="195"/>
      <c r="J55" s="6"/>
      <c r="K55" s="6"/>
      <c r="L55" s="6"/>
    </row>
    <row r="56" spans="1:12" x14ac:dyDescent="0.25">
      <c r="A56" s="131"/>
      <c r="B56" s="238"/>
      <c r="C56" s="239"/>
      <c r="D56" s="239"/>
      <c r="E56" s="239"/>
      <c r="F56" s="239"/>
      <c r="G56" s="239"/>
      <c r="H56" s="239"/>
      <c r="I56" s="240"/>
      <c r="J56" s="6"/>
      <c r="K56" s="6"/>
      <c r="L56" s="6"/>
    </row>
    <row r="57" spans="1:12" x14ac:dyDescent="0.25">
      <c r="A57" s="131"/>
      <c r="B57" s="238"/>
      <c r="C57" s="239"/>
      <c r="D57" s="239"/>
      <c r="E57" s="239"/>
      <c r="F57" s="239"/>
      <c r="G57" s="239"/>
      <c r="H57" s="239"/>
      <c r="I57" s="195"/>
      <c r="J57" s="6"/>
      <c r="K57" s="6"/>
      <c r="L57" s="6"/>
    </row>
    <row r="58" spans="1:12" x14ac:dyDescent="0.25">
      <c r="A58" s="131"/>
      <c r="B58" s="238"/>
      <c r="C58" s="239"/>
      <c r="D58" s="239"/>
      <c r="E58" s="239"/>
      <c r="F58" s="239"/>
      <c r="G58" s="239"/>
      <c r="H58" s="239"/>
      <c r="I58" s="240"/>
      <c r="J58" s="6"/>
      <c r="K58" s="6"/>
      <c r="L58" s="6"/>
    </row>
    <row r="59" spans="1:12" x14ac:dyDescent="0.25">
      <c r="A59" s="131"/>
      <c r="B59" s="238"/>
      <c r="C59" s="239"/>
      <c r="D59" s="239"/>
      <c r="E59" s="239"/>
      <c r="F59" s="239"/>
      <c r="G59" s="239"/>
      <c r="H59" s="239"/>
      <c r="I59" s="240"/>
      <c r="J59" s="6"/>
      <c r="K59" s="6"/>
      <c r="L59" s="6"/>
    </row>
    <row r="60" spans="1:12" x14ac:dyDescent="0.25">
      <c r="A60" s="132" t="s">
        <v>2</v>
      </c>
      <c r="B60" s="200"/>
      <c r="C60" s="196"/>
      <c r="D60" s="196"/>
      <c r="E60" s="196"/>
      <c r="F60" s="196"/>
      <c r="G60" s="196"/>
      <c r="H60" s="196"/>
      <c r="I60" s="197"/>
      <c r="J60" s="6"/>
      <c r="K60" s="6"/>
      <c r="L60" s="6"/>
    </row>
    <row r="61" spans="1:12" ht="13.8" thickBot="1" x14ac:dyDescent="0.3">
      <c r="A61" s="133"/>
      <c r="B61" s="133"/>
      <c r="C61" s="12"/>
      <c r="D61" s="12"/>
      <c r="E61" s="12"/>
      <c r="F61" s="12"/>
      <c r="G61" s="30"/>
      <c r="H61" s="31"/>
      <c r="I61" s="73"/>
      <c r="J61" s="6"/>
      <c r="K61" s="6"/>
      <c r="L61" s="6"/>
    </row>
    <row r="62" spans="1:12" x14ac:dyDescent="0.25">
      <c r="A62" s="134"/>
      <c r="B62" s="134"/>
      <c r="C62" s="12"/>
      <c r="D62" s="12"/>
      <c r="E62" s="136" t="s">
        <v>31</v>
      </c>
      <c r="F62" s="6"/>
      <c r="G62" s="227" t="s">
        <v>32</v>
      </c>
      <c r="H62" s="228"/>
      <c r="I62" s="229"/>
      <c r="J62" s="6"/>
      <c r="K62" s="6"/>
      <c r="L62" s="6"/>
    </row>
    <row r="63" spans="1:12" x14ac:dyDescent="0.25">
      <c r="C63" s="74"/>
      <c r="D63" s="74"/>
      <c r="E63" s="74"/>
      <c r="F63" s="74"/>
      <c r="G63" s="230"/>
      <c r="H63" s="231"/>
      <c r="I63" s="75"/>
      <c r="J63" s="6"/>
      <c r="K63" s="6"/>
      <c r="L63" s="6"/>
    </row>
  </sheetData>
  <protectedRanges>
    <protectedRange sqref="C14:D14 F14:I14 C24:G24 D22:F22 C26" name="Range1_1_1"/>
    <protectedRange sqref="I26" name="Range1_10"/>
    <protectedRange sqref="A30:I30" name="Range1_11"/>
    <protectedRange sqref="A32:D32" name="Range1_1_3"/>
    <protectedRange sqref="E32:G32" name="Range1_2_1"/>
    <protectedRange sqref="H32:I32" name="Range1_3_1"/>
    <protectedRange sqref="A34:D34" name="Range1_4_1"/>
    <protectedRange sqref="E34:G34" name="Range1_5_1"/>
    <protectedRange sqref="E2" name="Range1"/>
    <protectedRange sqref="H2" name="Range1_9"/>
    <protectedRange sqref="I24" name="Range1_14"/>
    <protectedRange sqref="C6:D6" name="Range1_1"/>
    <protectedRange sqref="C8:D8" name="Range1_1_2"/>
    <protectedRange sqref="C10:D10" name="Range1_1_4"/>
    <protectedRange sqref="C12:I12" name="Range1_1_5"/>
    <protectedRange sqref="C16:I16" name="Range1_1_6"/>
    <protectedRange sqref="C18:I18" name="Range1_1_7"/>
    <protectedRange sqref="C20:I20" name="Range1_1_8"/>
    <protectedRange sqref="C22" name="Range1_1_9"/>
  </protectedRanges>
  <mergeCells count="73">
    <mergeCell ref="A2:D2"/>
    <mergeCell ref="A4:I4"/>
    <mergeCell ref="A6:B6"/>
    <mergeCell ref="C6:D6"/>
    <mergeCell ref="A8:B8"/>
    <mergeCell ref="C8:D8"/>
    <mergeCell ref="A10:B11"/>
    <mergeCell ref="C10:D10"/>
    <mergeCell ref="D22:F22"/>
    <mergeCell ref="G22:H22"/>
    <mergeCell ref="A12:B12"/>
    <mergeCell ref="C12:I12"/>
    <mergeCell ref="A14:B14"/>
    <mergeCell ref="A20:B20"/>
    <mergeCell ref="C20:I20"/>
    <mergeCell ref="A22:B22"/>
    <mergeCell ref="A24:B24"/>
    <mergeCell ref="D24:G24"/>
    <mergeCell ref="A26:B26"/>
    <mergeCell ref="G26:H26"/>
    <mergeCell ref="F14:I14"/>
    <mergeCell ref="A16:B16"/>
    <mergeCell ref="C16:I16"/>
    <mergeCell ref="A18:B18"/>
    <mergeCell ref="C18:I18"/>
    <mergeCell ref="C14:D14"/>
    <mergeCell ref="D31:G31"/>
    <mergeCell ref="A32:D32"/>
    <mergeCell ref="E32:G32"/>
    <mergeCell ref="H32:I32"/>
    <mergeCell ref="A28:D28"/>
    <mergeCell ref="E28:G28"/>
    <mergeCell ref="H28:I28"/>
    <mergeCell ref="A30:D30"/>
    <mergeCell ref="E30:G30"/>
    <mergeCell ref="H30:I30"/>
    <mergeCell ref="A34:D34"/>
    <mergeCell ref="E34:G34"/>
    <mergeCell ref="C37:D37"/>
    <mergeCell ref="F37:G37"/>
    <mergeCell ref="F44:I44"/>
    <mergeCell ref="A36:D36"/>
    <mergeCell ref="E36:G36"/>
    <mergeCell ref="H36:I36"/>
    <mergeCell ref="H34:I34"/>
    <mergeCell ref="E40:G40"/>
    <mergeCell ref="G62:I62"/>
    <mergeCell ref="G63:H63"/>
    <mergeCell ref="A50:B50"/>
    <mergeCell ref="C50:I50"/>
    <mergeCell ref="A52:B52"/>
    <mergeCell ref="C52:I52"/>
    <mergeCell ref="B55:E55"/>
    <mergeCell ref="B56:I56"/>
    <mergeCell ref="B58:I58"/>
    <mergeCell ref="B59:I59"/>
    <mergeCell ref="B57:H57"/>
    <mergeCell ref="A1:C1"/>
    <mergeCell ref="C53:H53"/>
    <mergeCell ref="A46:B46"/>
    <mergeCell ref="C46:I46"/>
    <mergeCell ref="A48:B48"/>
    <mergeCell ref="C48:E48"/>
    <mergeCell ref="H48:I48"/>
    <mergeCell ref="A38:D38"/>
    <mergeCell ref="E38:G38"/>
    <mergeCell ref="C45:D45"/>
    <mergeCell ref="F45:G45"/>
    <mergeCell ref="H38:I38"/>
    <mergeCell ref="A40:D40"/>
    <mergeCell ref="A44:B44"/>
    <mergeCell ref="H40:I40"/>
    <mergeCell ref="C44:D44"/>
  </mergeCells>
  <phoneticPr fontId="4" type="noConversion"/>
  <conditionalFormatting sqref="H29">
    <cfRule type="cellIs" dxfId="4" priority="3" stopIfTrue="1" operator="equal">
      <formula>"DA"</formula>
    </cfRule>
  </conditionalFormatting>
  <conditionalFormatting sqref="H2">
    <cfRule type="cellIs" dxfId="3" priority="4" stopIfTrue="1" operator="lessThan">
      <formula>#REF!</formula>
    </cfRule>
  </conditionalFormatting>
  <conditionalFormatting sqref="H2">
    <cfRule type="cellIs" dxfId="2" priority="2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dataValidations count="3">
    <dataValidation type="textLength" allowBlank="1" showInputMessage="1" showErrorMessage="1" errorTitle="Neispravan matični broj" error="Matični broj unosi se na osam znamenaka s vodećim nulama. Matični broj mora biti brojevna vrijednost." sqref="C6:D6" xr:uid="{00000000-0002-0000-0000-000000000000}">
      <formula1>8</formula1>
      <formula2>8</formula2>
    </dataValidation>
    <dataValidation type="textLength" allowBlank="1" showInputMessage="1" showErrorMessage="1" errorTitle="Neispravan matični broj" error="Matični broj unosi se na osam znamenaka s vodećim nulama. Matični broj mora biti brojevna vrijednost." sqref="C8:D8" xr:uid="{00000000-0002-0000-0000-000001000000}">
      <formula1>9</formula1>
      <formula2>9</formula2>
    </dataValidation>
    <dataValidation type="textLength" allowBlank="1" showInputMessage="1" showErrorMessage="1" errorTitle="Neispravan matični broj" error="Osobni identifikacijski broj unosi se na 11 znamenaka. Ispravite unos." sqref="C10:D10" xr:uid="{00000000-0002-0000-0000-000002000000}">
      <formula1>11</formula1>
      <formula2>11</formula2>
    </dataValidation>
  </dataValidations>
  <hyperlinks>
    <hyperlink ref="C18" r:id="rId1" xr:uid="{00000000-0004-0000-0000-000000000000}"/>
    <hyperlink ref="C20" r:id="rId2" xr:uid="{00000000-0004-0000-0000-000001000000}"/>
    <hyperlink ref="C50" r:id="rId3" xr:uid="{00000000-0004-0000-0000-000002000000}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121"/>
  <sheetViews>
    <sheetView view="pageBreakPreview" zoomScale="70" zoomScaleNormal="130" zoomScaleSheetLayoutView="70" workbookViewId="0">
      <selection activeCell="L1" sqref="L1"/>
    </sheetView>
  </sheetViews>
  <sheetFormatPr defaultColWidth="9.109375" defaultRowHeight="13.2" x14ac:dyDescent="0.25"/>
  <cols>
    <col min="1" max="1" width="76.6640625" style="137" customWidth="1"/>
    <col min="2" max="2" width="9.109375" style="37"/>
    <col min="3" max="3" width="13.44140625" style="37" customWidth="1"/>
    <col min="4" max="4" width="14.88671875" style="37" customWidth="1"/>
    <col min="5" max="16384" width="9.109375" style="37"/>
  </cols>
  <sheetData>
    <row r="1" spans="1:4" ht="12.75" customHeight="1" x14ac:dyDescent="0.25">
      <c r="A1" s="108" t="s">
        <v>132</v>
      </c>
      <c r="B1" s="108"/>
      <c r="C1" s="108"/>
      <c r="D1" s="108"/>
    </row>
    <row r="2" spans="1:4" ht="12.75" customHeight="1" x14ac:dyDescent="0.25">
      <c r="A2" s="109" t="s">
        <v>300</v>
      </c>
      <c r="B2" s="109"/>
      <c r="C2" s="109"/>
      <c r="D2" s="109"/>
    </row>
    <row r="3" spans="1:4" ht="12.75" customHeight="1" x14ac:dyDescent="0.25">
      <c r="A3" s="110" t="s">
        <v>150</v>
      </c>
      <c r="B3" s="111"/>
      <c r="C3" s="111"/>
      <c r="D3" s="112"/>
    </row>
    <row r="4" spans="1:4" ht="22.5" customHeight="1" x14ac:dyDescent="0.25">
      <c r="A4" s="113" t="s">
        <v>34</v>
      </c>
      <c r="B4" s="41" t="s">
        <v>35</v>
      </c>
      <c r="C4" s="42" t="s">
        <v>36</v>
      </c>
      <c r="D4" s="43" t="s">
        <v>37</v>
      </c>
    </row>
    <row r="5" spans="1:4" ht="12.75" customHeight="1" x14ac:dyDescent="0.25">
      <c r="A5" s="39">
        <v>1</v>
      </c>
      <c r="B5" s="40">
        <v>2</v>
      </c>
      <c r="C5" s="39">
        <v>3</v>
      </c>
      <c r="D5" s="39">
        <v>4</v>
      </c>
    </row>
    <row r="6" spans="1:4" ht="12.75" customHeight="1" x14ac:dyDescent="0.25">
      <c r="A6" s="114" t="s">
        <v>38</v>
      </c>
      <c r="B6" s="186"/>
      <c r="C6" s="115"/>
      <c r="D6" s="186"/>
    </row>
    <row r="7" spans="1:4" ht="12.75" customHeight="1" x14ac:dyDescent="0.25">
      <c r="A7" s="103" t="s">
        <v>187</v>
      </c>
      <c r="B7" s="171">
        <v>1</v>
      </c>
      <c r="C7" s="3"/>
      <c r="D7" s="3"/>
    </row>
    <row r="8" spans="1:4" ht="12.75" customHeight="1" x14ac:dyDescent="0.25">
      <c r="A8" s="169" t="s">
        <v>188</v>
      </c>
      <c r="B8" s="172">
        <v>2</v>
      </c>
      <c r="C8" s="145">
        <f>C9+C16+C26+C35+C39</f>
        <v>426471549</v>
      </c>
      <c r="D8" s="145">
        <f>D9+D16+D26+D35+D39</f>
        <v>395122305</v>
      </c>
    </row>
    <row r="9" spans="1:4" ht="12.75" customHeight="1" x14ac:dyDescent="0.25">
      <c r="A9" s="168" t="s">
        <v>39</v>
      </c>
      <c r="B9" s="172">
        <v>3</v>
      </c>
      <c r="C9" s="145">
        <f>SUM(C10:C15)</f>
        <v>124361664</v>
      </c>
      <c r="D9" s="145">
        <f>SUM(D10:D15)</f>
        <v>123113964</v>
      </c>
    </row>
    <row r="10" spans="1:4" x14ac:dyDescent="0.25">
      <c r="A10" s="168" t="s">
        <v>186</v>
      </c>
      <c r="B10" s="172">
        <v>4</v>
      </c>
      <c r="C10" s="4">
        <v>0</v>
      </c>
      <c r="D10" s="205">
        <v>0</v>
      </c>
    </row>
    <row r="11" spans="1:4" x14ac:dyDescent="0.25">
      <c r="A11" s="168" t="s">
        <v>40</v>
      </c>
      <c r="B11" s="172">
        <v>5</v>
      </c>
      <c r="C11" s="4">
        <v>120331497</v>
      </c>
      <c r="D11" s="207">
        <v>120333297</v>
      </c>
    </row>
    <row r="12" spans="1:4" x14ac:dyDescent="0.25">
      <c r="A12" s="168" t="s">
        <v>0</v>
      </c>
      <c r="B12" s="172">
        <v>6</v>
      </c>
      <c r="C12" s="4">
        <v>0</v>
      </c>
      <c r="D12" s="207">
        <v>0</v>
      </c>
    </row>
    <row r="13" spans="1:4" x14ac:dyDescent="0.25">
      <c r="A13" s="168" t="s">
        <v>189</v>
      </c>
      <c r="B13" s="172">
        <v>7</v>
      </c>
      <c r="C13" s="4">
        <v>0</v>
      </c>
      <c r="D13" s="207">
        <v>0</v>
      </c>
    </row>
    <row r="14" spans="1:4" x14ac:dyDescent="0.25">
      <c r="A14" s="168" t="s">
        <v>190</v>
      </c>
      <c r="B14" s="172">
        <v>8</v>
      </c>
      <c r="C14" s="4">
        <v>0</v>
      </c>
      <c r="D14" s="207">
        <v>0</v>
      </c>
    </row>
    <row r="15" spans="1:4" x14ac:dyDescent="0.25">
      <c r="A15" s="168" t="s">
        <v>41</v>
      </c>
      <c r="B15" s="172">
        <v>9</v>
      </c>
      <c r="C15" s="4">
        <v>4030167</v>
      </c>
      <c r="D15" s="207">
        <v>2780667</v>
      </c>
    </row>
    <row r="16" spans="1:4" x14ac:dyDescent="0.25">
      <c r="A16" s="168" t="s">
        <v>191</v>
      </c>
      <c r="B16" s="172">
        <v>10</v>
      </c>
      <c r="C16" s="145">
        <f>SUM(C17:C25)</f>
        <v>132386401</v>
      </c>
      <c r="D16" s="145">
        <f>D17+D18+D19+D20+D21+D22+D23+D24+D25</f>
        <v>148200100</v>
      </c>
    </row>
    <row r="17" spans="1:4" x14ac:dyDescent="0.25">
      <c r="A17" s="168" t="s">
        <v>42</v>
      </c>
      <c r="B17" s="172">
        <v>11</v>
      </c>
      <c r="C17" s="4">
        <v>8303370</v>
      </c>
      <c r="D17" s="205">
        <v>9155420</v>
      </c>
    </row>
    <row r="18" spans="1:4" x14ac:dyDescent="0.25">
      <c r="A18" s="168" t="s">
        <v>43</v>
      </c>
      <c r="B18" s="172">
        <v>12</v>
      </c>
      <c r="C18" s="4">
        <v>108954232</v>
      </c>
      <c r="D18" s="205">
        <v>116299424</v>
      </c>
    </row>
    <row r="19" spans="1:4" x14ac:dyDescent="0.25">
      <c r="A19" s="168" t="s">
        <v>44</v>
      </c>
      <c r="B19" s="172">
        <v>13</v>
      </c>
      <c r="C19" s="4">
        <v>14121832</v>
      </c>
      <c r="D19" s="205">
        <v>12762597</v>
      </c>
    </row>
    <row r="20" spans="1:4" x14ac:dyDescent="0.25">
      <c r="A20" s="168" t="s">
        <v>45</v>
      </c>
      <c r="B20" s="172">
        <v>14</v>
      </c>
      <c r="C20" s="4">
        <v>906703</v>
      </c>
      <c r="D20" s="205">
        <v>568823</v>
      </c>
    </row>
    <row r="21" spans="1:4" x14ac:dyDescent="0.25">
      <c r="A21" s="168" t="s">
        <v>46</v>
      </c>
      <c r="B21" s="172">
        <v>15</v>
      </c>
      <c r="C21" s="4"/>
      <c r="D21" s="205"/>
    </row>
    <row r="22" spans="1:4" x14ac:dyDescent="0.25">
      <c r="A22" s="168" t="s">
        <v>192</v>
      </c>
      <c r="B22" s="172">
        <v>16</v>
      </c>
      <c r="C22" s="4"/>
      <c r="D22" s="205"/>
    </row>
    <row r="23" spans="1:4" x14ac:dyDescent="0.25">
      <c r="A23" s="168" t="s">
        <v>47</v>
      </c>
      <c r="B23" s="172">
        <v>17</v>
      </c>
      <c r="C23" s="4">
        <v>24225</v>
      </c>
      <c r="D23" s="205">
        <v>9334080</v>
      </c>
    </row>
    <row r="24" spans="1:4" x14ac:dyDescent="0.25">
      <c r="A24" s="168" t="s">
        <v>48</v>
      </c>
      <c r="B24" s="172">
        <v>18</v>
      </c>
      <c r="C24" s="4">
        <v>76039</v>
      </c>
      <c r="D24" s="205">
        <v>79756</v>
      </c>
    </row>
    <row r="25" spans="1:4" x14ac:dyDescent="0.25">
      <c r="A25" s="168" t="s">
        <v>193</v>
      </c>
      <c r="B25" s="172">
        <v>19</v>
      </c>
      <c r="C25" s="4"/>
      <c r="D25" s="205"/>
    </row>
    <row r="26" spans="1:4" x14ac:dyDescent="0.25">
      <c r="A26" s="168" t="s">
        <v>194</v>
      </c>
      <c r="B26" s="172">
        <v>20</v>
      </c>
      <c r="C26" s="145">
        <f>SUM(C27:C34)</f>
        <v>169708484</v>
      </c>
      <c r="D26" s="145">
        <f>SUM(D27:D34)</f>
        <v>123793241</v>
      </c>
    </row>
    <row r="27" spans="1:4" x14ac:dyDescent="0.25">
      <c r="A27" s="168" t="s">
        <v>195</v>
      </c>
      <c r="B27" s="172">
        <v>21</v>
      </c>
      <c r="C27" s="4">
        <v>155964074</v>
      </c>
      <c r="D27" s="205">
        <v>110048831</v>
      </c>
    </row>
    <row r="28" spans="1:4" x14ac:dyDescent="0.25">
      <c r="A28" s="168" t="s">
        <v>196</v>
      </c>
      <c r="B28" s="172">
        <v>22</v>
      </c>
      <c r="C28" s="4"/>
      <c r="D28" s="205">
        <v>0</v>
      </c>
    </row>
    <row r="29" spans="1:4" x14ac:dyDescent="0.25">
      <c r="A29" s="168" t="s">
        <v>197</v>
      </c>
      <c r="B29" s="172">
        <v>23</v>
      </c>
      <c r="C29" s="4"/>
      <c r="D29" s="205">
        <v>0</v>
      </c>
    </row>
    <row r="30" spans="1:4" x14ac:dyDescent="0.25">
      <c r="A30" s="168" t="s">
        <v>198</v>
      </c>
      <c r="B30" s="172">
        <v>24</v>
      </c>
      <c r="C30" s="4"/>
      <c r="D30" s="205">
        <v>0</v>
      </c>
    </row>
    <row r="31" spans="1:4" x14ac:dyDescent="0.25">
      <c r="A31" s="168" t="s">
        <v>50</v>
      </c>
      <c r="B31" s="172">
        <v>25</v>
      </c>
      <c r="C31" s="4"/>
      <c r="D31" s="205">
        <v>0</v>
      </c>
    </row>
    <row r="32" spans="1:4" x14ac:dyDescent="0.25">
      <c r="A32" s="168" t="s">
        <v>199</v>
      </c>
      <c r="B32" s="172">
        <v>26</v>
      </c>
      <c r="C32" s="4">
        <v>258820</v>
      </c>
      <c r="D32" s="205">
        <v>258820</v>
      </c>
    </row>
    <row r="33" spans="1:4" x14ac:dyDescent="0.25">
      <c r="A33" s="168" t="s">
        <v>200</v>
      </c>
      <c r="B33" s="172">
        <v>27</v>
      </c>
      <c r="C33" s="4">
        <v>13485590</v>
      </c>
      <c r="D33" s="205">
        <v>13485590</v>
      </c>
    </row>
    <row r="34" spans="1:4" x14ac:dyDescent="0.25">
      <c r="A34" s="168" t="s">
        <v>201</v>
      </c>
      <c r="B34" s="172">
        <v>28</v>
      </c>
      <c r="C34" s="4"/>
      <c r="D34" s="205">
        <v>0</v>
      </c>
    </row>
    <row r="35" spans="1:4" x14ac:dyDescent="0.25">
      <c r="A35" s="168" t="s">
        <v>52</v>
      </c>
      <c r="B35" s="172">
        <v>29</v>
      </c>
      <c r="C35" s="145">
        <f>SUM(C36:C38)</f>
        <v>15000</v>
      </c>
      <c r="D35" s="145">
        <f>SUM(D36:D38)</f>
        <v>15000</v>
      </c>
    </row>
    <row r="36" spans="1:4" x14ac:dyDescent="0.25">
      <c r="A36" s="168" t="s">
        <v>53</v>
      </c>
      <c r="B36" s="172">
        <v>30</v>
      </c>
      <c r="C36" s="4"/>
      <c r="D36" s="4"/>
    </row>
    <row r="37" spans="1:4" x14ac:dyDescent="0.25">
      <c r="A37" s="168" t="s">
        <v>202</v>
      </c>
      <c r="B37" s="172">
        <v>31</v>
      </c>
      <c r="C37" s="4"/>
      <c r="D37" s="4"/>
    </row>
    <row r="38" spans="1:4" x14ac:dyDescent="0.25">
      <c r="A38" s="168" t="s">
        <v>54</v>
      </c>
      <c r="B38" s="172">
        <v>32</v>
      </c>
      <c r="C38" s="4">
        <v>15000</v>
      </c>
      <c r="D38" s="205">
        <v>15000</v>
      </c>
    </row>
    <row r="39" spans="1:4" x14ac:dyDescent="0.25">
      <c r="A39" s="168" t="s">
        <v>55</v>
      </c>
      <c r="B39" s="172">
        <v>33</v>
      </c>
      <c r="C39" s="4"/>
      <c r="D39" s="4"/>
    </row>
    <row r="40" spans="1:4" x14ac:dyDescent="0.25">
      <c r="A40" s="169" t="s">
        <v>203</v>
      </c>
      <c r="B40" s="172">
        <v>34</v>
      </c>
      <c r="C40" s="145">
        <f>C41+C49+C56+C64</f>
        <v>151206835</v>
      </c>
      <c r="D40" s="145">
        <f>D41+D49+D56+D64</f>
        <v>157425570.21000001</v>
      </c>
    </row>
    <row r="41" spans="1:4" x14ac:dyDescent="0.25">
      <c r="A41" s="168" t="s">
        <v>56</v>
      </c>
      <c r="B41" s="172">
        <v>35</v>
      </c>
      <c r="C41" s="145">
        <f>SUM(C42:C48)</f>
        <v>20566701</v>
      </c>
      <c r="D41" s="145">
        <v>24104022</v>
      </c>
    </row>
    <row r="42" spans="1:4" x14ac:dyDescent="0.25">
      <c r="A42" s="168" t="s">
        <v>57</v>
      </c>
      <c r="B42" s="172">
        <v>36</v>
      </c>
      <c r="C42" s="4">
        <v>11955946</v>
      </c>
      <c r="D42" s="205">
        <v>7124359</v>
      </c>
    </row>
    <row r="43" spans="1:4" x14ac:dyDescent="0.25">
      <c r="A43" s="168" t="s">
        <v>204</v>
      </c>
      <c r="B43" s="172">
        <v>37</v>
      </c>
      <c r="C43" s="4">
        <v>608463</v>
      </c>
      <c r="D43" s="205">
        <v>205410</v>
      </c>
    </row>
    <row r="44" spans="1:4" x14ac:dyDescent="0.25">
      <c r="A44" s="168" t="s">
        <v>205</v>
      </c>
      <c r="B44" s="172">
        <v>38</v>
      </c>
      <c r="C44" s="4">
        <v>1629346</v>
      </c>
      <c r="D44" s="205">
        <v>1960867</v>
      </c>
    </row>
    <row r="45" spans="1:4" x14ac:dyDescent="0.25">
      <c r="A45" s="168" t="s">
        <v>58</v>
      </c>
      <c r="B45" s="172">
        <v>39</v>
      </c>
      <c r="C45" s="4">
        <v>6372946</v>
      </c>
      <c r="D45" s="205">
        <v>14813386</v>
      </c>
    </row>
    <row r="46" spans="1:4" x14ac:dyDescent="0.25">
      <c r="A46" s="168" t="s">
        <v>206</v>
      </c>
      <c r="B46" s="172">
        <v>40</v>
      </c>
      <c r="C46" s="4">
        <v>0</v>
      </c>
      <c r="D46" s="205">
        <v>0</v>
      </c>
    </row>
    <row r="47" spans="1:4" x14ac:dyDescent="0.25">
      <c r="A47" s="168" t="s">
        <v>59</v>
      </c>
      <c r="B47" s="172">
        <v>41</v>
      </c>
      <c r="C47" s="4">
        <v>0</v>
      </c>
      <c r="D47" s="205">
        <v>0</v>
      </c>
    </row>
    <row r="48" spans="1:4" x14ac:dyDescent="0.25">
      <c r="A48" s="168" t="s">
        <v>60</v>
      </c>
      <c r="B48" s="172">
        <v>42</v>
      </c>
      <c r="C48" s="4">
        <v>0</v>
      </c>
      <c r="D48" s="205">
        <v>0</v>
      </c>
    </row>
    <row r="49" spans="1:4" x14ac:dyDescent="0.25">
      <c r="A49" s="168" t="s">
        <v>61</v>
      </c>
      <c r="B49" s="172">
        <v>43</v>
      </c>
      <c r="C49" s="145">
        <f>SUM(C50:C55)</f>
        <v>86478862</v>
      </c>
      <c r="D49" s="145">
        <f>SUM(D50:D55)</f>
        <v>91606652</v>
      </c>
    </row>
    <row r="50" spans="1:4" x14ac:dyDescent="0.25">
      <c r="A50" s="168" t="s">
        <v>62</v>
      </c>
      <c r="B50" s="172">
        <v>44</v>
      </c>
      <c r="C50" s="4">
        <v>3112298</v>
      </c>
      <c r="D50" s="205">
        <v>5331681</v>
      </c>
    </row>
    <row r="51" spans="1:4" x14ac:dyDescent="0.25">
      <c r="A51" s="168" t="s">
        <v>207</v>
      </c>
      <c r="B51" s="172">
        <v>45</v>
      </c>
      <c r="C51" s="4">
        <v>55779215</v>
      </c>
      <c r="D51" s="205">
        <v>58377031</v>
      </c>
    </row>
    <row r="52" spans="1:4" x14ac:dyDescent="0.25">
      <c r="A52" s="168" t="s">
        <v>63</v>
      </c>
      <c r="B52" s="172">
        <v>46</v>
      </c>
      <c r="C52" s="4"/>
      <c r="D52" s="205"/>
    </row>
    <row r="53" spans="1:4" x14ac:dyDescent="0.25">
      <c r="A53" s="168" t="s">
        <v>208</v>
      </c>
      <c r="B53" s="172">
        <v>47</v>
      </c>
      <c r="C53" s="4">
        <v>0</v>
      </c>
      <c r="D53" s="205">
        <v>0</v>
      </c>
    </row>
    <row r="54" spans="1:4" x14ac:dyDescent="0.25">
      <c r="A54" s="168" t="s">
        <v>64</v>
      </c>
      <c r="B54" s="172">
        <v>48</v>
      </c>
      <c r="C54" s="4">
        <v>3335881</v>
      </c>
      <c r="D54" s="205">
        <v>586353</v>
      </c>
    </row>
    <row r="55" spans="1:4" x14ac:dyDescent="0.25">
      <c r="A55" s="168" t="s">
        <v>65</v>
      </c>
      <c r="B55" s="172">
        <v>49</v>
      </c>
      <c r="C55" s="4">
        <v>24251468</v>
      </c>
      <c r="D55" s="205">
        <v>27311587</v>
      </c>
    </row>
    <row r="56" spans="1:4" x14ac:dyDescent="0.25">
      <c r="A56" s="168" t="s">
        <v>209</v>
      </c>
      <c r="B56" s="172">
        <v>50</v>
      </c>
      <c r="C56" s="145">
        <f>SUM(C57:C63)</f>
        <v>41360548</v>
      </c>
      <c r="D56" s="145">
        <f>D57+D58+D59+D60+D61+D62+D63</f>
        <v>40553435.210000001</v>
      </c>
    </row>
    <row r="57" spans="1:4" x14ac:dyDescent="0.25">
      <c r="A57" s="168" t="s">
        <v>210</v>
      </c>
      <c r="B57" s="172">
        <v>51</v>
      </c>
      <c r="C57" s="4"/>
      <c r="D57" s="4"/>
    </row>
    <row r="58" spans="1:4" x14ac:dyDescent="0.25">
      <c r="A58" s="168" t="s">
        <v>211</v>
      </c>
      <c r="B58" s="172">
        <v>52</v>
      </c>
      <c r="C58" s="4">
        <v>28149773</v>
      </c>
      <c r="D58" s="205">
        <v>27400773</v>
      </c>
    </row>
    <row r="59" spans="1:4" x14ac:dyDescent="0.25">
      <c r="A59" s="168" t="s">
        <v>49</v>
      </c>
      <c r="B59" s="172">
        <v>53</v>
      </c>
      <c r="C59" s="4"/>
      <c r="D59" s="205">
        <v>0</v>
      </c>
    </row>
    <row r="60" spans="1:4" x14ac:dyDescent="0.25">
      <c r="A60" s="168" t="s">
        <v>212</v>
      </c>
      <c r="B60" s="172">
        <v>54</v>
      </c>
      <c r="C60" s="4"/>
      <c r="D60" s="205">
        <v>0</v>
      </c>
    </row>
    <row r="61" spans="1:4" x14ac:dyDescent="0.25">
      <c r="A61" s="168" t="s">
        <v>50</v>
      </c>
      <c r="B61" s="172">
        <v>55</v>
      </c>
      <c r="C61" s="4">
        <v>178281</v>
      </c>
      <c r="D61" s="205">
        <v>178281.21</v>
      </c>
    </row>
    <row r="62" spans="1:4" x14ac:dyDescent="0.25">
      <c r="A62" s="168" t="s">
        <v>51</v>
      </c>
      <c r="B62" s="172">
        <v>56</v>
      </c>
      <c r="C62" s="4">
        <v>13032494</v>
      </c>
      <c r="D62" s="205">
        <v>12974381</v>
      </c>
    </row>
    <row r="63" spans="1:4" x14ac:dyDescent="0.25">
      <c r="A63" s="168" t="s">
        <v>66</v>
      </c>
      <c r="B63" s="172">
        <v>57</v>
      </c>
      <c r="C63" s="4"/>
      <c r="D63" s="205">
        <v>0</v>
      </c>
    </row>
    <row r="64" spans="1:4" x14ac:dyDescent="0.25">
      <c r="A64" s="168" t="s">
        <v>67</v>
      </c>
      <c r="B64" s="172">
        <v>58</v>
      </c>
      <c r="C64" s="4">
        <v>2800724</v>
      </c>
      <c r="D64" s="205">
        <v>1161461</v>
      </c>
    </row>
    <row r="65" spans="1:4" x14ac:dyDescent="0.25">
      <c r="A65" s="169" t="s">
        <v>213</v>
      </c>
      <c r="B65" s="172">
        <v>59</v>
      </c>
      <c r="C65" s="4">
        <v>616706</v>
      </c>
      <c r="D65" s="205">
        <v>592588</v>
      </c>
    </row>
    <row r="66" spans="1:4" x14ac:dyDescent="0.25">
      <c r="A66" s="169" t="s">
        <v>68</v>
      </c>
      <c r="B66" s="172">
        <v>60</v>
      </c>
      <c r="C66" s="145">
        <f>C7+C8+C40+C65</f>
        <v>578295090</v>
      </c>
      <c r="D66" s="145">
        <f>D7+D8+D40+D65</f>
        <v>553140463.21000004</v>
      </c>
    </row>
    <row r="67" spans="1:4" x14ac:dyDescent="0.25">
      <c r="A67" s="106" t="s">
        <v>214</v>
      </c>
      <c r="B67" s="173">
        <v>61</v>
      </c>
      <c r="C67" s="5">
        <v>9276687</v>
      </c>
      <c r="D67" s="208">
        <v>9718413</v>
      </c>
    </row>
    <row r="68" spans="1:4" x14ac:dyDescent="0.25">
      <c r="A68" s="99" t="s">
        <v>85</v>
      </c>
      <c r="B68" s="107"/>
      <c r="C68" s="187"/>
      <c r="D68" s="170"/>
    </row>
    <row r="69" spans="1:4" x14ac:dyDescent="0.25">
      <c r="A69" s="117" t="s">
        <v>69</v>
      </c>
      <c r="B69" s="171">
        <v>62</v>
      </c>
      <c r="C69" s="176">
        <f>C70+C71+C72+C78+C79+C82+C85</f>
        <v>-23854782.379999995</v>
      </c>
      <c r="D69" s="176">
        <f>D70+D71+D72+D78+D79+D82+D85</f>
        <v>-17547825.5</v>
      </c>
    </row>
    <row r="70" spans="1:4" x14ac:dyDescent="0.25">
      <c r="A70" s="166" t="s">
        <v>70</v>
      </c>
      <c r="B70" s="172">
        <v>63</v>
      </c>
      <c r="C70" s="4">
        <v>19016430</v>
      </c>
      <c r="D70" s="205">
        <v>19016430</v>
      </c>
    </row>
    <row r="71" spans="1:4" x14ac:dyDescent="0.25">
      <c r="A71" s="166" t="s">
        <v>71</v>
      </c>
      <c r="B71" s="172">
        <v>64</v>
      </c>
      <c r="C71" s="4">
        <v>84186546.620000005</v>
      </c>
      <c r="D71" s="205">
        <v>84195807</v>
      </c>
    </row>
    <row r="72" spans="1:4" x14ac:dyDescent="0.25">
      <c r="A72" s="166" t="s">
        <v>72</v>
      </c>
      <c r="B72" s="172">
        <v>65</v>
      </c>
      <c r="C72" s="145">
        <f>C73+C74-C75+C76+C77</f>
        <v>1208554</v>
      </c>
      <c r="D72" s="145">
        <f>D73+D74-D75+D76+D77</f>
        <v>1208553.5</v>
      </c>
    </row>
    <row r="73" spans="1:4" x14ac:dyDescent="0.25">
      <c r="A73" s="198" t="s">
        <v>296</v>
      </c>
      <c r="B73" s="172">
        <v>66</v>
      </c>
      <c r="C73" s="4">
        <v>408554</v>
      </c>
      <c r="D73" s="205">
        <v>408553.5</v>
      </c>
    </row>
    <row r="74" spans="1:4" x14ac:dyDescent="0.25">
      <c r="A74" s="198" t="s">
        <v>297</v>
      </c>
      <c r="B74" s="172">
        <v>67</v>
      </c>
      <c r="C74" s="4">
        <v>800000</v>
      </c>
      <c r="D74" s="205">
        <v>800000</v>
      </c>
    </row>
    <row r="75" spans="1:4" x14ac:dyDescent="0.25">
      <c r="A75" s="198" t="s">
        <v>298</v>
      </c>
      <c r="B75" s="172">
        <v>68</v>
      </c>
      <c r="C75" s="4"/>
      <c r="D75" s="4"/>
    </row>
    <row r="76" spans="1:4" x14ac:dyDescent="0.25">
      <c r="A76" s="166" t="s">
        <v>73</v>
      </c>
      <c r="B76" s="172">
        <v>69</v>
      </c>
      <c r="C76" s="4"/>
      <c r="D76" s="4"/>
    </row>
    <row r="77" spans="1:4" x14ac:dyDescent="0.25">
      <c r="A77" s="166" t="s">
        <v>74</v>
      </c>
      <c r="B77" s="172">
        <v>70</v>
      </c>
      <c r="C77" s="4"/>
      <c r="D77" s="4"/>
    </row>
    <row r="78" spans="1:4" x14ac:dyDescent="0.25">
      <c r="A78" s="166" t="s">
        <v>75</v>
      </c>
      <c r="B78" s="172">
        <v>71</v>
      </c>
      <c r="C78" s="4">
        <v>60117173</v>
      </c>
      <c r="D78" s="205">
        <v>58428704</v>
      </c>
    </row>
    <row r="79" spans="1:4" x14ac:dyDescent="0.25">
      <c r="A79" s="166" t="s">
        <v>217</v>
      </c>
      <c r="B79" s="172">
        <v>72</v>
      </c>
      <c r="C79" s="145">
        <f>C80-C81</f>
        <v>9803142</v>
      </c>
      <c r="D79" s="145">
        <f>D80-D81</f>
        <v>-170301333</v>
      </c>
    </row>
    <row r="80" spans="1:4" x14ac:dyDescent="0.25">
      <c r="A80" s="166" t="s">
        <v>76</v>
      </c>
      <c r="B80" s="172">
        <v>73</v>
      </c>
      <c r="C80" s="4">
        <v>9803142</v>
      </c>
      <c r="D80" s="205"/>
    </row>
    <row r="81" spans="1:4" x14ac:dyDescent="0.25">
      <c r="A81" s="166" t="s">
        <v>216</v>
      </c>
      <c r="B81" s="172">
        <v>74</v>
      </c>
      <c r="C81" s="4">
        <v>0</v>
      </c>
      <c r="D81" s="205">
        <v>170301333</v>
      </c>
    </row>
    <row r="82" spans="1:4" x14ac:dyDescent="0.25">
      <c r="A82" s="166" t="s">
        <v>218</v>
      </c>
      <c r="B82" s="172">
        <v>75</v>
      </c>
      <c r="C82" s="145">
        <f>C83-C84</f>
        <v>-198186628</v>
      </c>
      <c r="D82" s="145">
        <f>D83-D84</f>
        <v>-10095987</v>
      </c>
    </row>
    <row r="83" spans="1:4" x14ac:dyDescent="0.25">
      <c r="A83" s="166" t="s">
        <v>219</v>
      </c>
      <c r="B83" s="172">
        <v>76</v>
      </c>
      <c r="C83" s="4"/>
      <c r="D83" s="4"/>
    </row>
    <row r="84" spans="1:4" x14ac:dyDescent="0.25">
      <c r="A84" s="166" t="s">
        <v>220</v>
      </c>
      <c r="B84" s="172">
        <v>77</v>
      </c>
      <c r="C84" s="4">
        <v>198186628</v>
      </c>
      <c r="D84" s="205">
        <v>10095987</v>
      </c>
    </row>
    <row r="85" spans="1:4" x14ac:dyDescent="0.25">
      <c r="A85" s="166" t="s">
        <v>77</v>
      </c>
      <c r="B85" s="172">
        <v>78</v>
      </c>
      <c r="C85" s="4"/>
      <c r="D85" s="4"/>
    </row>
    <row r="86" spans="1:4" x14ac:dyDescent="0.25">
      <c r="A86" s="167" t="s">
        <v>78</v>
      </c>
      <c r="B86" s="172">
        <v>79</v>
      </c>
      <c r="C86" s="145">
        <f>SUM(C87:C89)</f>
        <v>0</v>
      </c>
      <c r="D86" s="145">
        <f>SUM(D87:D89)</f>
        <v>0</v>
      </c>
    </row>
    <row r="87" spans="1:4" x14ac:dyDescent="0.25">
      <c r="A87" s="166" t="s">
        <v>79</v>
      </c>
      <c r="B87" s="172">
        <v>80</v>
      </c>
      <c r="C87" s="4"/>
      <c r="D87" s="4"/>
    </row>
    <row r="88" spans="1:4" x14ac:dyDescent="0.25">
      <c r="A88" s="166" t="s">
        <v>80</v>
      </c>
      <c r="B88" s="172">
        <v>81</v>
      </c>
      <c r="C88" s="4"/>
      <c r="D88" s="4"/>
    </row>
    <row r="89" spans="1:4" x14ac:dyDescent="0.25">
      <c r="A89" s="166" t="s">
        <v>81</v>
      </c>
      <c r="B89" s="172">
        <v>82</v>
      </c>
      <c r="C89" s="4"/>
      <c r="D89" s="4"/>
    </row>
    <row r="90" spans="1:4" x14ac:dyDescent="0.25">
      <c r="A90" s="167" t="s">
        <v>221</v>
      </c>
      <c r="B90" s="172">
        <v>83</v>
      </c>
      <c r="C90" s="145">
        <f>SUM(C91:C99)</f>
        <v>13953913</v>
      </c>
      <c r="D90" s="145">
        <f>SUM(D91:D99)</f>
        <v>13212128</v>
      </c>
    </row>
    <row r="91" spans="1:4" x14ac:dyDescent="0.25">
      <c r="A91" s="166" t="s">
        <v>82</v>
      </c>
      <c r="B91" s="172">
        <v>84</v>
      </c>
      <c r="C91" s="4"/>
      <c r="D91" s="4"/>
    </row>
    <row r="92" spans="1:4" x14ac:dyDescent="0.25">
      <c r="A92" s="166" t="s">
        <v>83</v>
      </c>
      <c r="B92" s="172">
        <v>85</v>
      </c>
      <c r="C92" s="4"/>
      <c r="D92" s="4"/>
    </row>
    <row r="93" spans="1:4" x14ac:dyDescent="0.25">
      <c r="A93" s="166" t="s">
        <v>84</v>
      </c>
      <c r="B93" s="172">
        <v>86</v>
      </c>
      <c r="C93" s="4">
        <v>757460</v>
      </c>
      <c r="D93" s="205">
        <v>386315</v>
      </c>
    </row>
    <row r="94" spans="1:4" x14ac:dyDescent="0.25">
      <c r="A94" s="166" t="s">
        <v>223</v>
      </c>
      <c r="B94" s="172">
        <v>87</v>
      </c>
      <c r="C94" s="4">
        <v>0</v>
      </c>
      <c r="D94" s="205">
        <v>0</v>
      </c>
    </row>
    <row r="95" spans="1:4" x14ac:dyDescent="0.25">
      <c r="A95" s="166" t="s">
        <v>224</v>
      </c>
      <c r="B95" s="172">
        <v>88</v>
      </c>
      <c r="C95" s="4">
        <v>0</v>
      </c>
      <c r="D95" s="205">
        <v>0</v>
      </c>
    </row>
    <row r="96" spans="1:4" x14ac:dyDescent="0.25">
      <c r="A96" s="166" t="s">
        <v>225</v>
      </c>
      <c r="B96" s="172">
        <v>89</v>
      </c>
      <c r="C96" s="4">
        <v>0</v>
      </c>
      <c r="D96" s="205">
        <v>0</v>
      </c>
    </row>
    <row r="97" spans="1:4" x14ac:dyDescent="0.25">
      <c r="A97" s="166" t="s">
        <v>226</v>
      </c>
      <c r="B97" s="172">
        <v>90</v>
      </c>
      <c r="C97" s="4">
        <v>0</v>
      </c>
      <c r="D97" s="205">
        <v>0</v>
      </c>
    </row>
    <row r="98" spans="1:4" x14ac:dyDescent="0.25">
      <c r="A98" s="166" t="s">
        <v>227</v>
      </c>
      <c r="B98" s="172">
        <v>91</v>
      </c>
      <c r="C98" s="4">
        <v>0</v>
      </c>
      <c r="D98" s="205">
        <v>0</v>
      </c>
    </row>
    <row r="99" spans="1:4" x14ac:dyDescent="0.25">
      <c r="A99" s="166" t="s">
        <v>228</v>
      </c>
      <c r="B99" s="172">
        <v>92</v>
      </c>
      <c r="C99" s="4">
        <v>13196453</v>
      </c>
      <c r="D99" s="205">
        <v>12825813</v>
      </c>
    </row>
    <row r="100" spans="1:4" x14ac:dyDescent="0.25">
      <c r="A100" s="167" t="s">
        <v>222</v>
      </c>
      <c r="B100" s="172">
        <v>93</v>
      </c>
      <c r="C100" s="145">
        <f>SUM(C101:C112)</f>
        <v>587525457</v>
      </c>
      <c r="D100" s="145">
        <f>SUM(D101:D112)</f>
        <v>557209420</v>
      </c>
    </row>
    <row r="101" spans="1:4" x14ac:dyDescent="0.25">
      <c r="A101" s="166" t="s">
        <v>82</v>
      </c>
      <c r="B101" s="172">
        <v>94</v>
      </c>
      <c r="C101" s="4">
        <v>39163726</v>
      </c>
      <c r="D101" s="205">
        <v>30532</v>
      </c>
    </row>
    <row r="102" spans="1:4" x14ac:dyDescent="0.25">
      <c r="A102" s="166" t="s">
        <v>83</v>
      </c>
      <c r="B102" s="172">
        <v>95</v>
      </c>
      <c r="C102" s="4">
        <v>0</v>
      </c>
      <c r="D102" s="205">
        <v>0</v>
      </c>
    </row>
    <row r="103" spans="1:4" x14ac:dyDescent="0.25">
      <c r="A103" s="166" t="s">
        <v>84</v>
      </c>
      <c r="B103" s="172">
        <v>96</v>
      </c>
      <c r="C103" s="4">
        <v>341369183</v>
      </c>
      <c r="D103" s="205">
        <v>343036431</v>
      </c>
    </row>
    <row r="104" spans="1:4" x14ac:dyDescent="0.25">
      <c r="A104" s="166" t="s">
        <v>223</v>
      </c>
      <c r="B104" s="172">
        <v>97</v>
      </c>
      <c r="C104" s="4">
        <v>2948210</v>
      </c>
      <c r="D104" s="205">
        <v>2663921</v>
      </c>
    </row>
    <row r="105" spans="1:4" x14ac:dyDescent="0.25">
      <c r="A105" s="166" t="s">
        <v>224</v>
      </c>
      <c r="B105" s="172">
        <v>98</v>
      </c>
      <c r="C105" s="4">
        <v>77540491</v>
      </c>
      <c r="D105" s="205">
        <v>86645791</v>
      </c>
    </row>
    <row r="106" spans="1:4" x14ac:dyDescent="0.25">
      <c r="A106" s="166" t="s">
        <v>225</v>
      </c>
      <c r="B106" s="172">
        <v>99</v>
      </c>
      <c r="C106" s="4">
        <v>47550600</v>
      </c>
      <c r="D106" s="205">
        <v>45320600</v>
      </c>
    </row>
    <row r="107" spans="1:4" x14ac:dyDescent="0.25">
      <c r="A107" s="166" t="s">
        <v>226</v>
      </c>
      <c r="B107" s="172">
        <v>100</v>
      </c>
      <c r="C107" s="4">
        <v>0</v>
      </c>
      <c r="D107" s="209">
        <v>0</v>
      </c>
    </row>
    <row r="108" spans="1:4" x14ac:dyDescent="0.25">
      <c r="A108" s="198" t="s">
        <v>299</v>
      </c>
      <c r="B108" s="172">
        <v>101</v>
      </c>
      <c r="C108" s="4">
        <v>1012249</v>
      </c>
      <c r="D108" s="205">
        <v>922642</v>
      </c>
    </row>
    <row r="109" spans="1:4" x14ac:dyDescent="0.25">
      <c r="A109" s="166" t="s">
        <v>232</v>
      </c>
      <c r="B109" s="172">
        <v>102</v>
      </c>
      <c r="C109" s="4">
        <v>737771</v>
      </c>
      <c r="D109" s="205">
        <v>1402238</v>
      </c>
    </row>
    <row r="110" spans="1:4" x14ac:dyDescent="0.25">
      <c r="A110" s="166" t="s">
        <v>231</v>
      </c>
      <c r="B110" s="172">
        <v>103</v>
      </c>
      <c r="C110" s="4">
        <v>0</v>
      </c>
      <c r="D110" s="205">
        <v>0</v>
      </c>
    </row>
    <row r="111" spans="1:4" x14ac:dyDescent="0.25">
      <c r="A111" s="166" t="s">
        <v>229</v>
      </c>
      <c r="B111" s="172">
        <v>104</v>
      </c>
      <c r="C111" s="4">
        <v>0</v>
      </c>
      <c r="D111" s="205">
        <v>0</v>
      </c>
    </row>
    <row r="112" spans="1:4" x14ac:dyDescent="0.25">
      <c r="A112" s="166" t="s">
        <v>230</v>
      </c>
      <c r="B112" s="172">
        <v>105</v>
      </c>
      <c r="C112" s="4">
        <v>77203227</v>
      </c>
      <c r="D112" s="205">
        <v>77187265</v>
      </c>
    </row>
    <row r="113" spans="1:4" x14ac:dyDescent="0.25">
      <c r="A113" s="167" t="s">
        <v>233</v>
      </c>
      <c r="B113" s="172">
        <v>106</v>
      </c>
      <c r="C113" s="4">
        <v>670502</v>
      </c>
      <c r="D113" s="205">
        <v>266739</v>
      </c>
    </row>
    <row r="114" spans="1:4" x14ac:dyDescent="0.25">
      <c r="A114" s="167" t="s">
        <v>234</v>
      </c>
      <c r="B114" s="172">
        <v>107</v>
      </c>
      <c r="C114" s="145">
        <f>C69+C86+C90+C100+C113</f>
        <v>578295089.62</v>
      </c>
      <c r="D114" s="145">
        <f>D69+D86+D90+D100+D113</f>
        <v>553140461.5</v>
      </c>
    </row>
    <row r="115" spans="1:4" x14ac:dyDescent="0.25">
      <c r="A115" s="98" t="s">
        <v>215</v>
      </c>
      <c r="B115" s="174">
        <v>108</v>
      </c>
      <c r="C115" s="5">
        <v>9276687</v>
      </c>
      <c r="D115" s="208">
        <v>9718413</v>
      </c>
    </row>
    <row r="116" spans="1:4" ht="14.25" customHeight="1" x14ac:dyDescent="0.25">
      <c r="A116" s="99" t="s">
        <v>235</v>
      </c>
      <c r="B116" s="101"/>
      <c r="C116" s="101"/>
      <c r="D116" s="102"/>
    </row>
    <row r="117" spans="1:4" x14ac:dyDescent="0.25">
      <c r="A117" s="103" t="s">
        <v>236</v>
      </c>
      <c r="B117" s="38"/>
      <c r="C117" s="38"/>
      <c r="D117" s="104"/>
    </row>
    <row r="118" spans="1:4" x14ac:dyDescent="0.25">
      <c r="A118" s="166" t="s">
        <v>237</v>
      </c>
      <c r="B118" s="1">
        <v>109</v>
      </c>
      <c r="C118" s="140"/>
      <c r="D118" s="140"/>
    </row>
    <row r="119" spans="1:4" x14ac:dyDescent="0.25">
      <c r="A119" s="165" t="s">
        <v>86</v>
      </c>
      <c r="B119" s="2">
        <v>110</v>
      </c>
      <c r="C119" s="142"/>
      <c r="D119" s="142"/>
    </row>
    <row r="120" spans="1:4" x14ac:dyDescent="0.25">
      <c r="A120" s="94"/>
      <c r="B120" s="95"/>
      <c r="C120" s="95"/>
      <c r="D120" s="95"/>
    </row>
    <row r="121" spans="1:4" x14ac:dyDescent="0.25">
      <c r="A121" s="96"/>
      <c r="B121" s="97"/>
      <c r="C121" s="147"/>
      <c r="D121" s="147"/>
    </row>
  </sheetData>
  <phoneticPr fontId="4" type="noConversion"/>
  <dataValidations count="1">
    <dataValidation allowBlank="1" sqref="C118:D119 D7:D10 D16:D106 C7:C115 D108:D115" xr:uid="{00000000-0002-0000-0100-000000000000}"/>
  </dataValidations>
  <pageMargins left="0.75" right="0.75" top="1" bottom="1" header="0.5" footer="0.5"/>
  <pageSetup paperSize="9" scale="66" orientation="portrait" r:id="rId1"/>
  <headerFooter alignWithMargins="0"/>
  <rowBreaks count="1" manualBreakCount="1">
    <brk id="67" max="16383" man="1"/>
  </rowBreaks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F71"/>
  <sheetViews>
    <sheetView view="pageBreakPreview" zoomScale="110" workbookViewId="0">
      <selection activeCell="A3" sqref="A3"/>
    </sheetView>
  </sheetViews>
  <sheetFormatPr defaultColWidth="9.109375" defaultRowHeight="13.2" x14ac:dyDescent="0.25"/>
  <cols>
    <col min="1" max="1" width="80.88671875" style="137" customWidth="1"/>
    <col min="2" max="2" width="9.109375" style="37"/>
    <col min="3" max="4" width="11.6640625" style="37" bestFit="1" customWidth="1"/>
    <col min="5" max="6" width="11.109375" style="37" bestFit="1" customWidth="1"/>
    <col min="7" max="16384" width="9.109375" style="37"/>
  </cols>
  <sheetData>
    <row r="1" spans="1:6" ht="15.6" x14ac:dyDescent="0.25">
      <c r="A1" s="108" t="s">
        <v>117</v>
      </c>
      <c r="B1" s="108"/>
      <c r="C1" s="108"/>
      <c r="D1" s="108"/>
      <c r="E1" s="108"/>
      <c r="F1" s="108"/>
    </row>
    <row r="2" spans="1:6" x14ac:dyDescent="0.25">
      <c r="A2" s="116" t="s">
        <v>302</v>
      </c>
      <c r="B2" s="116"/>
      <c r="C2" s="116"/>
      <c r="D2" s="116"/>
      <c r="E2" s="116"/>
      <c r="F2" s="116"/>
    </row>
    <row r="3" spans="1:6" x14ac:dyDescent="0.25">
      <c r="A3" s="118" t="s">
        <v>150</v>
      </c>
      <c r="B3" s="118"/>
      <c r="C3" s="118"/>
      <c r="D3" s="118"/>
      <c r="E3" s="118"/>
      <c r="F3" s="118"/>
    </row>
    <row r="4" spans="1:6" ht="20.399999999999999" x14ac:dyDescent="0.25">
      <c r="A4" s="113" t="s">
        <v>34</v>
      </c>
      <c r="B4" s="41" t="s">
        <v>35</v>
      </c>
      <c r="C4" s="43" t="s">
        <v>36</v>
      </c>
      <c r="D4" s="43" t="s">
        <v>36</v>
      </c>
      <c r="E4" s="43" t="s">
        <v>37</v>
      </c>
      <c r="F4" s="43" t="s">
        <v>37</v>
      </c>
    </row>
    <row r="5" spans="1:6" x14ac:dyDescent="0.25">
      <c r="A5" s="113"/>
      <c r="B5" s="41"/>
      <c r="C5" s="43" t="s">
        <v>116</v>
      </c>
      <c r="D5" s="43" t="s">
        <v>294</v>
      </c>
      <c r="E5" s="43" t="s">
        <v>116</v>
      </c>
      <c r="F5" s="43" t="s">
        <v>294</v>
      </c>
    </row>
    <row r="6" spans="1:6" x14ac:dyDescent="0.25">
      <c r="A6" s="42">
        <v>1</v>
      </c>
      <c r="B6" s="44">
        <v>2</v>
      </c>
      <c r="C6" s="43">
        <v>3</v>
      </c>
      <c r="D6" s="43">
        <v>4</v>
      </c>
      <c r="E6" s="43">
        <v>5</v>
      </c>
      <c r="F6" s="43">
        <v>6</v>
      </c>
    </row>
    <row r="7" spans="1:6" x14ac:dyDescent="0.25">
      <c r="A7" s="103" t="s">
        <v>164</v>
      </c>
      <c r="B7" s="178">
        <v>111</v>
      </c>
      <c r="C7" s="176">
        <f>SUM(C8:C9)</f>
        <v>187646720</v>
      </c>
      <c r="D7" s="176">
        <f>SUM(D8:D9)</f>
        <v>72122356</v>
      </c>
      <c r="E7" s="176">
        <f>SUM(E8:E9)</f>
        <v>125932714</v>
      </c>
      <c r="F7" s="176">
        <f>SUM(F8:F9)</f>
        <v>65021944</v>
      </c>
    </row>
    <row r="8" spans="1:6" x14ac:dyDescent="0.25">
      <c r="A8" s="161" t="s">
        <v>151</v>
      </c>
      <c r="B8" s="1">
        <v>112</v>
      </c>
      <c r="C8" s="4">
        <v>186755905</v>
      </c>
      <c r="D8" s="4">
        <v>71652506</v>
      </c>
      <c r="E8" s="4">
        <v>124107115</v>
      </c>
      <c r="F8" s="4">
        <v>64296109</v>
      </c>
    </row>
    <row r="9" spans="1:6" x14ac:dyDescent="0.25">
      <c r="A9" s="169" t="s">
        <v>152</v>
      </c>
      <c r="B9" s="1">
        <v>113</v>
      </c>
      <c r="C9" s="4">
        <v>890815</v>
      </c>
      <c r="D9" s="4">
        <v>469850</v>
      </c>
      <c r="E9" s="4">
        <v>1825599</v>
      </c>
      <c r="F9" s="4">
        <v>725835</v>
      </c>
    </row>
    <row r="10" spans="1:6" x14ac:dyDescent="0.25">
      <c r="A10" s="169" t="s">
        <v>87</v>
      </c>
      <c r="B10" s="1">
        <v>114</v>
      </c>
      <c r="C10" s="145">
        <f>C11+C12+C16+C20+C21+C22+C25+C26</f>
        <v>198994412</v>
      </c>
      <c r="D10" s="145">
        <f>D11+D12+D16+D20+D21+D22+D25+D26</f>
        <v>76167412</v>
      </c>
      <c r="E10" s="145">
        <f>E11+E12+E16+E20+E21+E22+E25+E26</f>
        <v>132498714</v>
      </c>
      <c r="F10" s="189">
        <f>F11+F12+F16+F20+F21+F22+F25+F26</f>
        <v>68645545</v>
      </c>
    </row>
    <row r="11" spans="1:6" x14ac:dyDescent="0.25">
      <c r="A11" s="169" t="s">
        <v>153</v>
      </c>
      <c r="B11" s="1">
        <v>115</v>
      </c>
      <c r="C11" s="201">
        <v>1038323</v>
      </c>
      <c r="D11" s="201">
        <v>1402731</v>
      </c>
      <c r="E11" s="201">
        <v>554119</v>
      </c>
      <c r="F11" s="201">
        <v>919539</v>
      </c>
    </row>
    <row r="12" spans="1:6" x14ac:dyDescent="0.25">
      <c r="A12" s="169" t="s">
        <v>156</v>
      </c>
      <c r="B12" s="1">
        <v>116</v>
      </c>
      <c r="C12" s="189">
        <f>SUM(C13:C15)</f>
        <v>175024869</v>
      </c>
      <c r="D12" s="189">
        <f>SUM(D13:D15)</f>
        <v>65243817</v>
      </c>
      <c r="E12" s="189">
        <f>SUM(E13:E15)</f>
        <v>116532398</v>
      </c>
      <c r="F12" s="189">
        <f>SUM(F13:F15)</f>
        <v>60047222</v>
      </c>
    </row>
    <row r="13" spans="1:6" x14ac:dyDescent="0.25">
      <c r="A13" s="168" t="s">
        <v>154</v>
      </c>
      <c r="B13" s="1">
        <v>117</v>
      </c>
      <c r="C13" s="202">
        <v>78419980</v>
      </c>
      <c r="D13" s="203">
        <v>33238290</v>
      </c>
      <c r="E13" s="204">
        <v>86406056</v>
      </c>
      <c r="F13" s="205">
        <v>42339340</v>
      </c>
    </row>
    <row r="14" spans="1:6" x14ac:dyDescent="0.25">
      <c r="A14" s="168" t="s">
        <v>88</v>
      </c>
      <c r="B14" s="1">
        <v>118</v>
      </c>
      <c r="C14" s="206">
        <v>83960678</v>
      </c>
      <c r="D14" s="203">
        <v>26772190</v>
      </c>
      <c r="E14" s="204">
        <v>20541086</v>
      </c>
      <c r="F14" s="205">
        <v>12724226</v>
      </c>
    </row>
    <row r="15" spans="1:6" x14ac:dyDescent="0.25">
      <c r="A15" s="168" t="s">
        <v>155</v>
      </c>
      <c r="B15" s="1">
        <v>119</v>
      </c>
      <c r="C15" s="206">
        <v>12644211</v>
      </c>
      <c r="D15" s="203">
        <v>5233337</v>
      </c>
      <c r="E15" s="204">
        <v>9585256</v>
      </c>
      <c r="F15" s="205">
        <v>4983656</v>
      </c>
    </row>
    <row r="16" spans="1:6" x14ac:dyDescent="0.25">
      <c r="A16" s="169" t="s">
        <v>158</v>
      </c>
      <c r="B16" s="1">
        <v>120</v>
      </c>
      <c r="C16" s="189">
        <f>SUM(C17:C19)</f>
        <v>12232794</v>
      </c>
      <c r="D16" s="189">
        <f>SUM(D17:D19)</f>
        <v>5028587</v>
      </c>
      <c r="E16" s="189">
        <f>SUM(E17:E19)</f>
        <v>8137416</v>
      </c>
      <c r="F16" s="189">
        <f>SUM(F17:F19)</f>
        <v>4050134</v>
      </c>
    </row>
    <row r="17" spans="1:6" x14ac:dyDescent="0.25">
      <c r="A17" s="168" t="s">
        <v>157</v>
      </c>
      <c r="B17" s="1">
        <v>121</v>
      </c>
      <c r="C17" s="206">
        <v>6686552</v>
      </c>
      <c r="D17" s="4">
        <v>3074388</v>
      </c>
      <c r="E17" s="4">
        <v>5127574</v>
      </c>
      <c r="F17" s="205">
        <v>2568358</v>
      </c>
    </row>
    <row r="18" spans="1:6" x14ac:dyDescent="0.25">
      <c r="A18" s="168" t="s">
        <v>89</v>
      </c>
      <c r="B18" s="1">
        <v>122</v>
      </c>
      <c r="C18" s="206">
        <v>2906194</v>
      </c>
      <c r="D18" s="4">
        <v>1219194</v>
      </c>
      <c r="E18" s="4">
        <v>1919198</v>
      </c>
      <c r="F18" s="205">
        <v>945200</v>
      </c>
    </row>
    <row r="19" spans="1:6" x14ac:dyDescent="0.25">
      <c r="A19" s="168" t="s">
        <v>159</v>
      </c>
      <c r="B19" s="1">
        <v>123</v>
      </c>
      <c r="C19" s="206">
        <v>2640048</v>
      </c>
      <c r="D19" s="4">
        <v>735005</v>
      </c>
      <c r="E19" s="4">
        <v>1090644</v>
      </c>
      <c r="F19" s="205">
        <v>536576</v>
      </c>
    </row>
    <row r="20" spans="1:6" x14ac:dyDescent="0.25">
      <c r="A20" s="169" t="s">
        <v>90</v>
      </c>
      <c r="B20" s="1">
        <v>124</v>
      </c>
      <c r="C20" s="206">
        <v>5534875</v>
      </c>
      <c r="D20" s="4">
        <v>2720996</v>
      </c>
      <c r="E20" s="4">
        <v>5192525</v>
      </c>
      <c r="F20" s="205">
        <v>2576650</v>
      </c>
    </row>
    <row r="21" spans="1:6" x14ac:dyDescent="0.25">
      <c r="A21" s="169" t="s">
        <v>160</v>
      </c>
      <c r="B21" s="1">
        <v>125</v>
      </c>
      <c r="C21" s="206">
        <v>1800602</v>
      </c>
      <c r="D21" s="4">
        <v>607153</v>
      </c>
      <c r="E21" s="4">
        <v>1263965</v>
      </c>
      <c r="F21" s="205">
        <v>644924</v>
      </c>
    </row>
    <row r="22" spans="1:6" x14ac:dyDescent="0.25">
      <c r="A22" s="169" t="s">
        <v>161</v>
      </c>
      <c r="B22" s="1">
        <v>126</v>
      </c>
      <c r="C22" s="189">
        <f>SUM(C23:C24)</f>
        <v>0</v>
      </c>
      <c r="D22" s="189">
        <f>SUM(D23:D24)</f>
        <v>0</v>
      </c>
      <c r="E22" s="189">
        <f>SUM(E23:E24)</f>
        <v>0</v>
      </c>
      <c r="F22" s="189">
        <f>SUM(F23:F24)</f>
        <v>0</v>
      </c>
    </row>
    <row r="23" spans="1:6" x14ac:dyDescent="0.25">
      <c r="A23" s="168" t="s">
        <v>162</v>
      </c>
      <c r="B23" s="1">
        <v>127</v>
      </c>
      <c r="C23" s="4"/>
      <c r="D23" s="4"/>
      <c r="E23" s="4"/>
      <c r="F23" s="4">
        <v>0</v>
      </c>
    </row>
    <row r="24" spans="1:6" x14ac:dyDescent="0.25">
      <c r="A24" s="168" t="s">
        <v>163</v>
      </c>
      <c r="B24" s="1">
        <v>128</v>
      </c>
      <c r="C24" s="4"/>
      <c r="D24" s="4"/>
      <c r="E24" s="4"/>
      <c r="F24" s="4"/>
    </row>
    <row r="25" spans="1:6" x14ac:dyDescent="0.25">
      <c r="A25" s="169" t="s">
        <v>91</v>
      </c>
      <c r="B25" s="1">
        <v>129</v>
      </c>
      <c r="C25" s="188"/>
      <c r="D25" s="188"/>
      <c r="E25" s="188"/>
      <c r="F25" s="188">
        <v>0</v>
      </c>
    </row>
    <row r="26" spans="1:6" x14ac:dyDescent="0.25">
      <c r="A26" s="169" t="s">
        <v>92</v>
      </c>
      <c r="B26" s="1">
        <v>130</v>
      </c>
      <c r="C26" s="206">
        <v>3362949</v>
      </c>
      <c r="D26" s="203">
        <v>1164128</v>
      </c>
      <c r="E26" s="204">
        <v>818291</v>
      </c>
      <c r="F26" s="205">
        <v>407076</v>
      </c>
    </row>
    <row r="27" spans="1:6" x14ac:dyDescent="0.25">
      <c r="A27" s="169" t="s">
        <v>93</v>
      </c>
      <c r="B27" s="1">
        <v>131</v>
      </c>
      <c r="C27" s="145">
        <f>SUM(C28:C32)</f>
        <v>2403518</v>
      </c>
      <c r="D27" s="189">
        <f>SUM(D28:D32)</f>
        <v>1161146</v>
      </c>
      <c r="E27" s="145">
        <f>SUM(E28:E32)</f>
        <v>1125425</v>
      </c>
      <c r="F27" s="189">
        <f>SUM(F28:F32)</f>
        <v>497294</v>
      </c>
    </row>
    <row r="28" spans="1:6" x14ac:dyDescent="0.25">
      <c r="A28" s="169" t="s">
        <v>165</v>
      </c>
      <c r="B28" s="1">
        <v>132</v>
      </c>
      <c r="C28" s="206">
        <v>452240</v>
      </c>
      <c r="D28" s="4">
        <v>216760</v>
      </c>
      <c r="E28" s="4">
        <v>295176</v>
      </c>
      <c r="F28" s="205">
        <v>144573</v>
      </c>
    </row>
    <row r="29" spans="1:6" ht="32.25" customHeight="1" x14ac:dyDescent="0.25">
      <c r="A29" s="169" t="s">
        <v>166</v>
      </c>
      <c r="B29" s="1">
        <v>133</v>
      </c>
      <c r="C29" s="206">
        <v>867559</v>
      </c>
      <c r="D29" s="4">
        <v>501025</v>
      </c>
      <c r="E29" s="4">
        <v>830249</v>
      </c>
      <c r="F29" s="205">
        <v>352721</v>
      </c>
    </row>
    <row r="30" spans="1:6" x14ac:dyDescent="0.25">
      <c r="A30" s="169" t="s">
        <v>168</v>
      </c>
      <c r="B30" s="1">
        <v>134</v>
      </c>
      <c r="C30" s="206"/>
      <c r="D30" s="4">
        <v>0</v>
      </c>
      <c r="E30" s="4">
        <v>0</v>
      </c>
      <c r="F30" s="205">
        <v>0</v>
      </c>
    </row>
    <row r="31" spans="1:6" x14ac:dyDescent="0.25">
      <c r="A31" s="169" t="s">
        <v>167</v>
      </c>
      <c r="B31" s="1">
        <v>135</v>
      </c>
      <c r="C31" s="206"/>
      <c r="D31" s="4">
        <v>0</v>
      </c>
      <c r="E31" s="4">
        <v>0</v>
      </c>
      <c r="F31" s="205">
        <v>0</v>
      </c>
    </row>
    <row r="32" spans="1:6" x14ac:dyDescent="0.25">
      <c r="A32" s="169" t="s">
        <v>94</v>
      </c>
      <c r="B32" s="1">
        <v>136</v>
      </c>
      <c r="C32" s="206">
        <v>1083719</v>
      </c>
      <c r="D32" s="4">
        <v>443361</v>
      </c>
      <c r="E32" s="4">
        <v>0</v>
      </c>
      <c r="F32" s="205">
        <v>0</v>
      </c>
    </row>
    <row r="33" spans="1:6" x14ac:dyDescent="0.25">
      <c r="A33" s="169" t="s">
        <v>95</v>
      </c>
      <c r="B33" s="1">
        <v>137</v>
      </c>
      <c r="C33" s="145">
        <f>SUM(C34:C37)</f>
        <v>14382283</v>
      </c>
      <c r="D33" s="189">
        <f>SUM(D34:D37)</f>
        <v>6516245</v>
      </c>
      <c r="E33" s="145">
        <f>SUM(E34:E37)</f>
        <v>835653</v>
      </c>
      <c r="F33" s="189">
        <f>SUM(F34:F37)</f>
        <v>344513</v>
      </c>
    </row>
    <row r="34" spans="1:6" ht="21" customHeight="1" x14ac:dyDescent="0.25">
      <c r="A34" s="169" t="s">
        <v>169</v>
      </c>
      <c r="B34" s="1">
        <v>138</v>
      </c>
      <c r="C34" s="206">
        <v>512131</v>
      </c>
      <c r="D34" s="4">
        <v>339482</v>
      </c>
      <c r="E34" s="4">
        <v>515661</v>
      </c>
      <c r="F34" s="205">
        <v>128537</v>
      </c>
    </row>
    <row r="35" spans="1:6" ht="23.25" customHeight="1" x14ac:dyDescent="0.25">
      <c r="A35" s="169" t="s">
        <v>170</v>
      </c>
      <c r="B35" s="1">
        <v>139</v>
      </c>
      <c r="C35" s="206">
        <v>13839858</v>
      </c>
      <c r="D35" s="4">
        <v>6173878</v>
      </c>
      <c r="E35" s="4">
        <v>298431</v>
      </c>
      <c r="F35" s="205">
        <v>194467</v>
      </c>
    </row>
    <row r="36" spans="1:6" x14ac:dyDescent="0.25">
      <c r="A36" s="169" t="s">
        <v>171</v>
      </c>
      <c r="B36" s="1">
        <v>140</v>
      </c>
      <c r="C36" s="206"/>
      <c r="D36" s="4"/>
      <c r="E36" s="4">
        <v>0</v>
      </c>
      <c r="F36" s="205">
        <v>0</v>
      </c>
    </row>
    <row r="37" spans="1:6" x14ac:dyDescent="0.25">
      <c r="A37" s="169" t="s">
        <v>96</v>
      </c>
      <c r="B37" s="1">
        <v>141</v>
      </c>
      <c r="C37" s="206">
        <v>30294</v>
      </c>
      <c r="D37" s="4">
        <v>2885</v>
      </c>
      <c r="E37" s="4">
        <v>21561</v>
      </c>
      <c r="F37" s="205">
        <v>21509</v>
      </c>
    </row>
    <row r="38" spans="1:6" x14ac:dyDescent="0.25">
      <c r="A38" s="169" t="s">
        <v>172</v>
      </c>
      <c r="B38" s="1">
        <v>142</v>
      </c>
      <c r="C38" s="4"/>
      <c r="D38" s="4"/>
      <c r="E38" s="4"/>
      <c r="F38" s="4"/>
    </row>
    <row r="39" spans="1:6" x14ac:dyDescent="0.25">
      <c r="A39" s="169" t="s">
        <v>173</v>
      </c>
      <c r="B39" s="1">
        <v>143</v>
      </c>
      <c r="C39" s="4"/>
      <c r="D39" s="4"/>
      <c r="E39" s="4"/>
      <c r="F39" s="4"/>
    </row>
    <row r="40" spans="1:6" x14ac:dyDescent="0.25">
      <c r="A40" s="169" t="s">
        <v>97</v>
      </c>
      <c r="B40" s="1">
        <v>144</v>
      </c>
      <c r="C40" s="4"/>
      <c r="D40" s="4"/>
      <c r="E40" s="4"/>
      <c r="F40" s="4"/>
    </row>
    <row r="41" spans="1:6" x14ac:dyDescent="0.25">
      <c r="A41" s="169" t="s">
        <v>98</v>
      </c>
      <c r="B41" s="1">
        <v>145</v>
      </c>
      <c r="C41" s="4"/>
      <c r="D41" s="4"/>
      <c r="E41" s="4"/>
      <c r="F41" s="4"/>
    </row>
    <row r="42" spans="1:6" x14ac:dyDescent="0.25">
      <c r="A42" s="169" t="s">
        <v>99</v>
      </c>
      <c r="B42" s="1">
        <v>146</v>
      </c>
      <c r="C42" s="145">
        <f>C7+C27+C38+C40</f>
        <v>190050238</v>
      </c>
      <c r="D42" s="189">
        <f>D7+D27+D38+D40</f>
        <v>73283502</v>
      </c>
      <c r="E42" s="145">
        <f>E7+E27+E38+E40</f>
        <v>127058139</v>
      </c>
      <c r="F42" s="189">
        <f>F7+F27+F38+F40</f>
        <v>65519238</v>
      </c>
    </row>
    <row r="43" spans="1:6" x14ac:dyDescent="0.25">
      <c r="A43" s="169" t="s">
        <v>100</v>
      </c>
      <c r="B43" s="1">
        <v>147</v>
      </c>
      <c r="C43" s="145">
        <f>C10+C33+C39+C41</f>
        <v>213376695</v>
      </c>
      <c r="D43" s="189">
        <f>D10+D33+D39+D41</f>
        <v>82683657</v>
      </c>
      <c r="E43" s="145">
        <f>E10+E33+E39+E41</f>
        <v>133334367</v>
      </c>
      <c r="F43" s="189">
        <f>F10+F33+F39+F41</f>
        <v>68990058</v>
      </c>
    </row>
    <row r="44" spans="1:6" x14ac:dyDescent="0.25">
      <c r="A44" s="169" t="s">
        <v>101</v>
      </c>
      <c r="B44" s="1">
        <v>148</v>
      </c>
      <c r="C44" s="145">
        <f>C42-C43</f>
        <v>-23326457</v>
      </c>
      <c r="D44" s="145">
        <f>D42-D43</f>
        <v>-9400155</v>
      </c>
      <c r="E44" s="145">
        <f>E42-E43</f>
        <v>-6276228</v>
      </c>
      <c r="F44" s="145">
        <f>F42-F43</f>
        <v>-3470820</v>
      </c>
    </row>
    <row r="45" spans="1:6" x14ac:dyDescent="0.25">
      <c r="A45" s="168" t="s">
        <v>102</v>
      </c>
      <c r="B45" s="1">
        <v>149</v>
      </c>
      <c r="C45" s="145">
        <f>IF(C42&gt;C43,C42-C43,0)</f>
        <v>0</v>
      </c>
      <c r="D45" s="145">
        <f>IF(D42&gt;D43,D42-D43,0)</f>
        <v>0</v>
      </c>
      <c r="E45" s="145">
        <f>IF(E42&gt;E43,E42-E43,0)</f>
        <v>0</v>
      </c>
      <c r="F45" s="145">
        <f>IF(F42&gt;F43,F42-F43,0)</f>
        <v>0</v>
      </c>
    </row>
    <row r="46" spans="1:6" x14ac:dyDescent="0.25">
      <c r="A46" s="168" t="s">
        <v>103</v>
      </c>
      <c r="B46" s="1">
        <v>150</v>
      </c>
      <c r="C46" s="145">
        <f>IF(C43&gt;C42,C43-C42,0)</f>
        <v>23326457</v>
      </c>
      <c r="D46" s="145">
        <f>IF(D43&gt;D42,D43-D42,0)</f>
        <v>9400155</v>
      </c>
      <c r="E46" s="145">
        <f>IF(E43&gt;E42,E43-E42,0)</f>
        <v>6276228</v>
      </c>
      <c r="F46" s="145">
        <f>IF(F43&gt;F42,F43-F42,0)</f>
        <v>3470820</v>
      </c>
    </row>
    <row r="47" spans="1:6" x14ac:dyDescent="0.25">
      <c r="A47" s="169" t="s">
        <v>174</v>
      </c>
      <c r="B47" s="1">
        <v>151</v>
      </c>
      <c r="C47" s="4"/>
      <c r="D47" s="4"/>
      <c r="E47" s="4"/>
      <c r="F47" s="4"/>
    </row>
    <row r="48" spans="1:6" x14ac:dyDescent="0.25">
      <c r="A48" s="169" t="s">
        <v>104</v>
      </c>
      <c r="B48" s="1">
        <v>152</v>
      </c>
      <c r="C48" s="145">
        <f>C44-C47</f>
        <v>-23326457</v>
      </c>
      <c r="D48" s="145">
        <f>D44-D47</f>
        <v>-9400155</v>
      </c>
      <c r="E48" s="145">
        <f>E44-E47</f>
        <v>-6276228</v>
      </c>
      <c r="F48" s="145">
        <f>F44-F47</f>
        <v>-3470820</v>
      </c>
    </row>
    <row r="49" spans="1:6" x14ac:dyDescent="0.25">
      <c r="A49" s="168" t="s">
        <v>105</v>
      </c>
      <c r="B49" s="1">
        <v>153</v>
      </c>
      <c r="C49" s="145">
        <f>IF(C48&gt;0,C48,0)</f>
        <v>0</v>
      </c>
      <c r="D49" s="145">
        <f>IF(D48&gt;0,D48,0)</f>
        <v>0</v>
      </c>
      <c r="E49" s="145">
        <f>IF(E48&gt;0,E48,0)</f>
        <v>0</v>
      </c>
      <c r="F49" s="145">
        <f>IF(F48&gt;0,F48,0)</f>
        <v>0</v>
      </c>
    </row>
    <row r="50" spans="1:6" x14ac:dyDescent="0.25">
      <c r="A50" s="138" t="s">
        <v>106</v>
      </c>
      <c r="B50" s="179">
        <v>154</v>
      </c>
      <c r="C50" s="146">
        <f>IF(C48&lt;0,-C48,0)</f>
        <v>23326457</v>
      </c>
      <c r="D50" s="146">
        <f>IF(D48&lt;0,-D48,0)</f>
        <v>9400155</v>
      </c>
      <c r="E50" s="146">
        <f>IF(E48&lt;0,-E48,0)</f>
        <v>6276228</v>
      </c>
      <c r="F50" s="146">
        <f>IF(F48&lt;0,-F48,0)</f>
        <v>3470820</v>
      </c>
    </row>
    <row r="51" spans="1:6" x14ac:dyDescent="0.25">
      <c r="A51" s="99" t="s">
        <v>107</v>
      </c>
      <c r="B51" s="100"/>
      <c r="C51" s="164"/>
      <c r="D51" s="164"/>
      <c r="E51" s="164"/>
      <c r="F51" s="175"/>
    </row>
    <row r="52" spans="1:6" x14ac:dyDescent="0.25">
      <c r="A52" s="117" t="s">
        <v>108</v>
      </c>
      <c r="B52" s="181"/>
      <c r="C52" s="182"/>
      <c r="D52" s="182"/>
      <c r="E52" s="182"/>
      <c r="F52" s="182"/>
    </row>
    <row r="53" spans="1:6" x14ac:dyDescent="0.25">
      <c r="A53" s="169" t="s">
        <v>175</v>
      </c>
      <c r="B53" s="1">
        <v>155</v>
      </c>
      <c r="C53" s="4"/>
      <c r="D53" s="4"/>
      <c r="E53" s="4"/>
      <c r="F53" s="4"/>
    </row>
    <row r="54" spans="1:6" x14ac:dyDescent="0.25">
      <c r="A54" s="98" t="s">
        <v>109</v>
      </c>
      <c r="B54" s="179">
        <v>156</v>
      </c>
      <c r="C54" s="183"/>
      <c r="D54" s="183"/>
      <c r="E54" s="183"/>
      <c r="F54" s="183"/>
    </row>
    <row r="55" spans="1:6" x14ac:dyDescent="0.25">
      <c r="A55" s="99" t="s">
        <v>110</v>
      </c>
      <c r="B55" s="100"/>
      <c r="C55" s="164"/>
      <c r="D55" s="164"/>
      <c r="E55" s="164"/>
      <c r="F55" s="175"/>
    </row>
    <row r="56" spans="1:6" x14ac:dyDescent="0.25">
      <c r="A56" s="117" t="s">
        <v>111</v>
      </c>
      <c r="B56" s="178">
        <v>157</v>
      </c>
      <c r="C56" s="3">
        <f>C48</f>
        <v>-23326457</v>
      </c>
      <c r="D56" s="3">
        <f>D48</f>
        <v>-9400155</v>
      </c>
      <c r="E56" s="3">
        <f>E48</f>
        <v>-6276228</v>
      </c>
      <c r="F56" s="3">
        <f>F48</f>
        <v>-3470820</v>
      </c>
    </row>
    <row r="57" spans="1:6" x14ac:dyDescent="0.25">
      <c r="A57" s="169" t="s">
        <v>112</v>
      </c>
      <c r="B57" s="1">
        <v>158</v>
      </c>
      <c r="C57" s="189">
        <f>SUM(C58:C64)</f>
        <v>0</v>
      </c>
      <c r="D57" s="145">
        <f>SUM(D58:D64)</f>
        <v>0</v>
      </c>
      <c r="E57" s="145">
        <f>SUM(E58:E64)</f>
        <v>0</v>
      </c>
      <c r="F57" s="145">
        <f>SUM(F58:F64)</f>
        <v>0</v>
      </c>
    </row>
    <row r="58" spans="1:6" x14ac:dyDescent="0.25">
      <c r="A58" s="169" t="s">
        <v>176</v>
      </c>
      <c r="B58" s="1">
        <v>159</v>
      </c>
      <c r="C58" s="4"/>
      <c r="D58" s="4"/>
      <c r="E58" s="4"/>
      <c r="F58" s="4"/>
    </row>
    <row r="59" spans="1:6" x14ac:dyDescent="0.25">
      <c r="A59" s="169" t="s">
        <v>177</v>
      </c>
      <c r="B59" s="1">
        <v>160</v>
      </c>
      <c r="C59" s="4"/>
      <c r="D59" s="4"/>
      <c r="E59" s="4"/>
      <c r="F59" s="4"/>
    </row>
    <row r="60" spans="1:6" x14ac:dyDescent="0.25">
      <c r="A60" s="169" t="s">
        <v>178</v>
      </c>
      <c r="B60" s="1">
        <v>161</v>
      </c>
      <c r="C60" s="188"/>
      <c r="D60" s="4"/>
      <c r="E60" s="4"/>
      <c r="F60" s="4"/>
    </row>
    <row r="61" spans="1:6" x14ac:dyDescent="0.25">
      <c r="A61" s="199" t="s">
        <v>179</v>
      </c>
      <c r="B61" s="1">
        <v>162</v>
      </c>
      <c r="C61" s="4"/>
      <c r="D61" s="4"/>
      <c r="E61" s="4"/>
      <c r="F61" s="4"/>
    </row>
    <row r="62" spans="1:6" x14ac:dyDescent="0.25">
      <c r="A62" s="199" t="s">
        <v>180</v>
      </c>
      <c r="B62" s="1">
        <v>163</v>
      </c>
      <c r="C62" s="4"/>
      <c r="D62" s="4"/>
      <c r="E62" s="4"/>
      <c r="F62" s="4"/>
    </row>
    <row r="63" spans="1:6" x14ac:dyDescent="0.25">
      <c r="A63" s="169" t="s">
        <v>181</v>
      </c>
      <c r="B63" s="1">
        <v>164</v>
      </c>
      <c r="C63" s="4"/>
      <c r="D63" s="4"/>
      <c r="E63" s="4"/>
      <c r="F63" s="4"/>
    </row>
    <row r="64" spans="1:6" x14ac:dyDescent="0.25">
      <c r="A64" s="169" t="s">
        <v>182</v>
      </c>
      <c r="B64" s="1">
        <v>165</v>
      </c>
      <c r="C64" s="4"/>
      <c r="D64" s="4"/>
      <c r="E64" s="4"/>
      <c r="F64" s="4"/>
    </row>
    <row r="65" spans="1:6" x14ac:dyDescent="0.25">
      <c r="A65" s="169" t="s">
        <v>183</v>
      </c>
      <c r="B65" s="1">
        <v>166</v>
      </c>
      <c r="C65" s="4"/>
      <c r="D65" s="4"/>
      <c r="E65" s="4"/>
      <c r="F65" s="4"/>
    </row>
    <row r="66" spans="1:6" x14ac:dyDescent="0.25">
      <c r="A66" s="169" t="s">
        <v>184</v>
      </c>
      <c r="B66" s="1">
        <v>167</v>
      </c>
      <c r="C66" s="145">
        <f>C57-C65</f>
        <v>0</v>
      </c>
      <c r="D66" s="145">
        <f>D57-D65</f>
        <v>0</v>
      </c>
      <c r="E66" s="145">
        <f>E57-E65</f>
        <v>0</v>
      </c>
      <c r="F66" s="145">
        <f>F57-F65</f>
        <v>0</v>
      </c>
    </row>
    <row r="67" spans="1:6" x14ac:dyDescent="0.25">
      <c r="A67" s="98" t="s">
        <v>113</v>
      </c>
      <c r="B67" s="179">
        <v>168</v>
      </c>
      <c r="C67" s="146">
        <f>C56+C66</f>
        <v>-23326457</v>
      </c>
      <c r="D67" s="146">
        <f>D56+D66</f>
        <v>-9400155</v>
      </c>
      <c r="E67" s="146">
        <f>E56+E66</f>
        <v>-6276228</v>
      </c>
      <c r="F67" s="146">
        <f>F56+F66</f>
        <v>-3470820</v>
      </c>
    </row>
    <row r="68" spans="1:6" ht="24" x14ac:dyDescent="0.25">
      <c r="A68" s="99" t="s">
        <v>114</v>
      </c>
      <c r="B68" s="100"/>
      <c r="C68" s="184"/>
      <c r="D68" s="184"/>
      <c r="E68" s="184"/>
      <c r="F68" s="185"/>
    </row>
    <row r="69" spans="1:6" x14ac:dyDescent="0.25">
      <c r="A69" s="117" t="s">
        <v>115</v>
      </c>
      <c r="B69" s="180"/>
      <c r="C69" s="177"/>
      <c r="D69" s="177"/>
      <c r="E69" s="177"/>
      <c r="F69" s="177"/>
    </row>
    <row r="70" spans="1:6" x14ac:dyDescent="0.25">
      <c r="A70" s="169" t="s">
        <v>175</v>
      </c>
      <c r="B70" s="1">
        <v>169</v>
      </c>
      <c r="C70" s="4"/>
      <c r="D70" s="4"/>
      <c r="E70" s="4"/>
      <c r="F70" s="4"/>
    </row>
    <row r="71" spans="1:6" x14ac:dyDescent="0.25">
      <c r="A71" s="106" t="s">
        <v>185</v>
      </c>
      <c r="B71" s="2">
        <v>170</v>
      </c>
      <c r="C71" s="5"/>
      <c r="D71" s="5"/>
      <c r="E71" s="5"/>
      <c r="F71" s="5"/>
    </row>
  </sheetData>
  <phoneticPr fontId="4" type="noConversion"/>
  <dataValidations count="1">
    <dataValidation allowBlank="1" sqref="C70:F71 C7:F67" xr:uid="{00000000-0002-0000-0200-000000000000}"/>
  </dataValidations>
  <pageMargins left="0.75" right="0.75" top="1" bottom="1" header="0.5" footer="0.5"/>
  <pageSetup paperSize="9" scale="64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58"/>
  <sheetViews>
    <sheetView tabSelected="1" view="pageBreakPreview" zoomScale="110" workbookViewId="0">
      <selection activeCell="K46" sqref="K46"/>
    </sheetView>
  </sheetViews>
  <sheetFormatPr defaultColWidth="9.109375" defaultRowHeight="13.2" x14ac:dyDescent="0.25"/>
  <cols>
    <col min="1" max="1" width="65.109375" style="137" customWidth="1"/>
    <col min="2" max="2" width="9.109375" style="37"/>
    <col min="3" max="3" width="13.5546875" style="37" bestFit="1" customWidth="1"/>
    <col min="4" max="4" width="12.88671875" style="37" bestFit="1" customWidth="1"/>
    <col min="5" max="7" width="9.109375" style="37"/>
    <col min="8" max="8" width="8.88671875" style="37" customWidth="1"/>
    <col min="9" max="16384" width="9.109375" style="37"/>
  </cols>
  <sheetData>
    <row r="1" spans="1:4" ht="15.6" x14ac:dyDescent="0.25">
      <c r="A1" s="124" t="s">
        <v>133</v>
      </c>
      <c r="B1" s="124"/>
      <c r="C1" s="124"/>
      <c r="D1" s="124"/>
    </row>
    <row r="2" spans="1:4" x14ac:dyDescent="0.25">
      <c r="A2" s="125" t="s">
        <v>301</v>
      </c>
      <c r="B2" s="125"/>
      <c r="C2" s="125"/>
      <c r="D2" s="125"/>
    </row>
    <row r="3" spans="1:4" x14ac:dyDescent="0.25">
      <c r="A3" s="121" t="s">
        <v>150</v>
      </c>
      <c r="B3" s="122"/>
      <c r="C3" s="122"/>
      <c r="D3" s="123"/>
    </row>
    <row r="4" spans="1:4" x14ac:dyDescent="0.25">
      <c r="A4" s="45" t="s">
        <v>34</v>
      </c>
      <c r="B4" s="45" t="s">
        <v>35</v>
      </c>
      <c r="C4" s="46" t="s">
        <v>36</v>
      </c>
      <c r="D4" s="46" t="s">
        <v>37</v>
      </c>
    </row>
    <row r="5" spans="1:4" x14ac:dyDescent="0.25">
      <c r="A5" s="46">
        <v>1</v>
      </c>
      <c r="B5" s="47">
        <v>2</v>
      </c>
      <c r="C5" s="48" t="s">
        <v>3</v>
      </c>
      <c r="D5" s="48" t="s">
        <v>4</v>
      </c>
    </row>
    <row r="6" spans="1:4" x14ac:dyDescent="0.25">
      <c r="A6" s="99" t="s">
        <v>118</v>
      </c>
      <c r="B6" s="119"/>
      <c r="C6" s="119"/>
      <c r="D6" s="120"/>
    </row>
    <row r="7" spans="1:4" x14ac:dyDescent="0.25">
      <c r="A7" s="105" t="s">
        <v>119</v>
      </c>
      <c r="B7" s="1">
        <v>1</v>
      </c>
      <c r="C7" s="3">
        <v>-26411619</v>
      </c>
      <c r="D7" s="3">
        <v>-10095987</v>
      </c>
    </row>
    <row r="8" spans="1:4" x14ac:dyDescent="0.25">
      <c r="A8" s="105" t="s">
        <v>120</v>
      </c>
      <c r="B8" s="1">
        <v>2</v>
      </c>
      <c r="C8" s="4">
        <v>8193886</v>
      </c>
      <c r="D8" s="4">
        <v>7802605</v>
      </c>
    </row>
    <row r="9" spans="1:4" x14ac:dyDescent="0.25">
      <c r="A9" s="105" t="s">
        <v>238</v>
      </c>
      <c r="B9" s="1">
        <v>3</v>
      </c>
      <c r="C9" s="4">
        <v>15260864</v>
      </c>
      <c r="D9" s="4">
        <v>13125942</v>
      </c>
    </row>
    <row r="10" spans="1:4" x14ac:dyDescent="0.25">
      <c r="A10" s="105" t="s">
        <v>239</v>
      </c>
      <c r="B10" s="1">
        <v>4</v>
      </c>
      <c r="C10" s="4"/>
      <c r="D10" s="188"/>
    </row>
    <row r="11" spans="1:4" x14ac:dyDescent="0.25">
      <c r="A11" s="105" t="s">
        <v>240</v>
      </c>
      <c r="B11" s="1">
        <v>5</v>
      </c>
      <c r="C11" s="4">
        <v>14216552</v>
      </c>
      <c r="D11" s="4"/>
    </row>
    <row r="12" spans="1:4" x14ac:dyDescent="0.25">
      <c r="A12" s="105" t="s">
        <v>241</v>
      </c>
      <c r="B12" s="1">
        <v>6</v>
      </c>
      <c r="C12" s="4">
        <v>19164417</v>
      </c>
      <c r="D12" s="4">
        <v>853254</v>
      </c>
    </row>
    <row r="13" spans="1:4" x14ac:dyDescent="0.25">
      <c r="A13" s="92" t="s">
        <v>242</v>
      </c>
      <c r="B13" s="1">
        <v>7</v>
      </c>
      <c r="C13" s="156">
        <f>SUM(C7:C12)</f>
        <v>30424100</v>
      </c>
      <c r="D13" s="191">
        <f>SUM(D7:D12)</f>
        <v>11685814</v>
      </c>
    </row>
    <row r="14" spans="1:4" x14ac:dyDescent="0.25">
      <c r="A14" s="105" t="s">
        <v>243</v>
      </c>
      <c r="B14" s="1">
        <v>8</v>
      </c>
      <c r="C14" s="4"/>
      <c r="D14" s="188"/>
    </row>
    <row r="15" spans="1:4" x14ac:dyDescent="0.25">
      <c r="A15" s="105" t="s">
        <v>244</v>
      </c>
      <c r="B15" s="1">
        <v>9</v>
      </c>
      <c r="C15" s="4">
        <v>5884782</v>
      </c>
      <c r="D15" s="4">
        <v>5993201</v>
      </c>
    </row>
    <row r="16" spans="1:4" x14ac:dyDescent="0.25">
      <c r="A16" s="105" t="s">
        <v>245</v>
      </c>
      <c r="B16" s="1">
        <v>10</v>
      </c>
      <c r="C16" s="4"/>
      <c r="D16" s="4">
        <v>3470999</v>
      </c>
    </row>
    <row r="17" spans="1:4" x14ac:dyDescent="0.25">
      <c r="A17" s="105" t="s">
        <v>246</v>
      </c>
      <c r="B17" s="1">
        <v>11</v>
      </c>
      <c r="C17" s="4">
        <v>10060231</v>
      </c>
      <c r="D17" s="4">
        <v>1869902</v>
      </c>
    </row>
    <row r="18" spans="1:4" x14ac:dyDescent="0.25">
      <c r="A18" s="92" t="s">
        <v>247</v>
      </c>
      <c r="B18" s="1">
        <v>12</v>
      </c>
      <c r="C18" s="156">
        <f>SUM(C14:C17)</f>
        <v>15945013</v>
      </c>
      <c r="D18" s="191">
        <f>SUM(D14:D17)</f>
        <v>11334102</v>
      </c>
    </row>
    <row r="19" spans="1:4" ht="12.75" customHeight="1" x14ac:dyDescent="0.25">
      <c r="A19" s="92" t="s">
        <v>248</v>
      </c>
      <c r="B19" s="1">
        <v>13</v>
      </c>
      <c r="C19" s="157">
        <f>IF(C13&gt;C18,C13-C18,0)</f>
        <v>14479087</v>
      </c>
      <c r="D19" s="157">
        <f>IF(D13&gt;D18,D13-D18,0)</f>
        <v>351712</v>
      </c>
    </row>
    <row r="20" spans="1:4" ht="13.5" customHeight="1" x14ac:dyDescent="0.25">
      <c r="A20" s="92" t="s">
        <v>249</v>
      </c>
      <c r="B20" s="1">
        <v>14</v>
      </c>
      <c r="C20" s="192">
        <f>IF(C18&gt;C13,C18-C13,0)</f>
        <v>0</v>
      </c>
      <c r="D20" s="192">
        <f>IF(D18&gt;D13,D18-D13,0)</f>
        <v>0</v>
      </c>
    </row>
    <row r="21" spans="1:4" x14ac:dyDescent="0.25">
      <c r="A21" s="99" t="s">
        <v>121</v>
      </c>
      <c r="B21" s="119"/>
      <c r="C21" s="162"/>
      <c r="D21" s="163"/>
    </row>
    <row r="22" spans="1:4" x14ac:dyDescent="0.25">
      <c r="A22" s="105" t="s">
        <v>250</v>
      </c>
      <c r="B22" s="1">
        <v>15</v>
      </c>
      <c r="C22" s="3">
        <v>80917</v>
      </c>
      <c r="D22" s="3"/>
    </row>
    <row r="23" spans="1:4" x14ac:dyDescent="0.25">
      <c r="A23" s="105" t="s">
        <v>251</v>
      </c>
      <c r="B23" s="1">
        <v>16</v>
      </c>
      <c r="C23" s="4">
        <v>13003940</v>
      </c>
      <c r="D23" s="4">
        <v>796898</v>
      </c>
    </row>
    <row r="24" spans="1:4" x14ac:dyDescent="0.25">
      <c r="A24" s="105" t="s">
        <v>252</v>
      </c>
      <c r="B24" s="1">
        <v>17</v>
      </c>
      <c r="C24" s="4">
        <v>1081315</v>
      </c>
      <c r="D24" s="4">
        <v>280147</v>
      </c>
    </row>
    <row r="25" spans="1:4" x14ac:dyDescent="0.25">
      <c r="A25" s="105" t="s">
        <v>253</v>
      </c>
      <c r="B25" s="1">
        <v>18</v>
      </c>
      <c r="C25" s="4"/>
      <c r="D25" s="4"/>
    </row>
    <row r="26" spans="1:4" x14ac:dyDescent="0.25">
      <c r="A26" s="105" t="s">
        <v>254</v>
      </c>
      <c r="B26" s="1">
        <v>19</v>
      </c>
      <c r="C26" s="4">
        <v>795584</v>
      </c>
      <c r="D26" s="4">
        <v>10215</v>
      </c>
    </row>
    <row r="27" spans="1:4" x14ac:dyDescent="0.25">
      <c r="A27" s="92" t="s">
        <v>255</v>
      </c>
      <c r="B27" s="1">
        <v>20</v>
      </c>
      <c r="C27" s="156">
        <f>SUM(C22:C26)</f>
        <v>14961756</v>
      </c>
      <c r="D27" s="156">
        <f>SUM(D22:D26)</f>
        <v>1087260</v>
      </c>
    </row>
    <row r="28" spans="1:4" x14ac:dyDescent="0.25">
      <c r="A28" s="105" t="s">
        <v>256</v>
      </c>
      <c r="B28" s="1">
        <v>21</v>
      </c>
      <c r="C28" s="4">
        <v>1881255</v>
      </c>
      <c r="D28" s="4">
        <v>1722204</v>
      </c>
    </row>
    <row r="29" spans="1:4" x14ac:dyDescent="0.25">
      <c r="A29" s="105" t="s">
        <v>257</v>
      </c>
      <c r="B29" s="1">
        <v>22</v>
      </c>
      <c r="C29" s="4">
        <v>29829373</v>
      </c>
      <c r="D29" s="4"/>
    </row>
    <row r="30" spans="1:4" x14ac:dyDescent="0.25">
      <c r="A30" s="105" t="s">
        <v>258</v>
      </c>
      <c r="B30" s="1">
        <v>23</v>
      </c>
      <c r="C30" s="4">
        <v>14747</v>
      </c>
      <c r="D30" s="4"/>
    </row>
    <row r="31" spans="1:4" x14ac:dyDescent="0.25">
      <c r="A31" s="92" t="s">
        <v>259</v>
      </c>
      <c r="B31" s="1">
        <v>24</v>
      </c>
      <c r="C31" s="156">
        <f>SUM(C28:C30)</f>
        <v>31725375</v>
      </c>
      <c r="D31" s="156">
        <f>SUM(D28:D30)</f>
        <v>1722204</v>
      </c>
    </row>
    <row r="32" spans="1:4" x14ac:dyDescent="0.25">
      <c r="A32" s="92" t="s">
        <v>260</v>
      </c>
      <c r="B32" s="1">
        <v>25</v>
      </c>
      <c r="C32" s="156">
        <f>IF(C27&gt;C31,C27-C31,0)</f>
        <v>0</v>
      </c>
      <c r="D32" s="156">
        <f>IF(D27&gt;D31,D27-D31,0)</f>
        <v>0</v>
      </c>
    </row>
    <row r="33" spans="1:4" x14ac:dyDescent="0.25">
      <c r="A33" s="92" t="s">
        <v>261</v>
      </c>
      <c r="B33" s="1">
        <v>26</v>
      </c>
      <c r="C33" s="192">
        <f>IF(C31&gt;C27,C31-C27,0)</f>
        <v>16763619</v>
      </c>
      <c r="D33" s="192">
        <f>IF(D31&gt;D27,D31-D27,0)</f>
        <v>634944</v>
      </c>
    </row>
    <row r="34" spans="1:4" x14ac:dyDescent="0.25">
      <c r="A34" s="99" t="s">
        <v>122</v>
      </c>
      <c r="B34" s="119"/>
      <c r="C34" s="162"/>
      <c r="D34" s="163"/>
    </row>
    <row r="35" spans="1:4" x14ac:dyDescent="0.25">
      <c r="A35" s="105" t="s">
        <v>262</v>
      </c>
      <c r="B35" s="1">
        <v>27</v>
      </c>
      <c r="C35" s="3"/>
      <c r="D35" s="3"/>
    </row>
    <row r="36" spans="1:4" ht="15.75" customHeight="1" x14ac:dyDescent="0.25">
      <c r="A36" s="105" t="s">
        <v>263</v>
      </c>
      <c r="B36" s="1">
        <v>28</v>
      </c>
      <c r="C36" s="4">
        <v>98403467</v>
      </c>
      <c r="D36" s="4">
        <v>780000</v>
      </c>
    </row>
    <row r="37" spans="1:4" x14ac:dyDescent="0.25">
      <c r="A37" s="105" t="s">
        <v>264</v>
      </c>
      <c r="B37" s="1">
        <v>29</v>
      </c>
      <c r="C37" s="4"/>
      <c r="D37" s="4"/>
    </row>
    <row r="38" spans="1:4" x14ac:dyDescent="0.25">
      <c r="A38" s="92" t="s">
        <v>265</v>
      </c>
      <c r="B38" s="1">
        <v>30</v>
      </c>
      <c r="C38" s="156">
        <f>SUM(C35:C37)</f>
        <v>98403467</v>
      </c>
      <c r="D38" s="156">
        <f>SUM(D35:D37)</f>
        <v>780000</v>
      </c>
    </row>
    <row r="39" spans="1:4" x14ac:dyDescent="0.25">
      <c r="A39" s="105" t="s">
        <v>266</v>
      </c>
      <c r="B39" s="1">
        <v>31</v>
      </c>
      <c r="C39" s="4">
        <v>90493518</v>
      </c>
      <c r="D39" s="4">
        <v>729000</v>
      </c>
    </row>
    <row r="40" spans="1:4" x14ac:dyDescent="0.25">
      <c r="A40" s="105" t="s">
        <v>267</v>
      </c>
      <c r="B40" s="1">
        <v>32</v>
      </c>
      <c r="C40" s="190"/>
      <c r="D40" s="4"/>
    </row>
    <row r="41" spans="1:4" x14ac:dyDescent="0.25">
      <c r="A41" s="105" t="s">
        <v>268</v>
      </c>
      <c r="B41" s="1">
        <v>33</v>
      </c>
      <c r="C41" s="190">
        <v>729948</v>
      </c>
      <c r="D41" s="190">
        <v>377031</v>
      </c>
    </row>
    <row r="42" spans="1:4" x14ac:dyDescent="0.25">
      <c r="A42" s="105" t="s">
        <v>269</v>
      </c>
      <c r="B42" s="1">
        <v>34</v>
      </c>
      <c r="C42" s="4"/>
      <c r="D42" s="4"/>
    </row>
    <row r="43" spans="1:4" x14ac:dyDescent="0.25">
      <c r="A43" s="105" t="s">
        <v>270</v>
      </c>
      <c r="B43" s="1">
        <v>35</v>
      </c>
      <c r="C43" s="4">
        <v>12266801</v>
      </c>
      <c r="D43" s="4">
        <v>1030000</v>
      </c>
    </row>
    <row r="44" spans="1:4" x14ac:dyDescent="0.25">
      <c r="A44" s="92" t="s">
        <v>271</v>
      </c>
      <c r="B44" s="1">
        <v>36</v>
      </c>
      <c r="C44" s="156">
        <f>SUM(C39:C43)</f>
        <v>103490267</v>
      </c>
      <c r="D44" s="156">
        <f>SUM(D39:D43)</f>
        <v>2136031</v>
      </c>
    </row>
    <row r="45" spans="1:4" x14ac:dyDescent="0.25">
      <c r="A45" s="92" t="s">
        <v>272</v>
      </c>
      <c r="B45" s="1">
        <v>37</v>
      </c>
      <c r="C45" s="156">
        <f>IF(C38&gt;C44,C38-C44,0)</f>
        <v>0</v>
      </c>
      <c r="D45" s="156">
        <f>IF(D38&gt;D44,D38-D44,0)</f>
        <v>0</v>
      </c>
    </row>
    <row r="46" spans="1:4" x14ac:dyDescent="0.25">
      <c r="A46" s="92" t="s">
        <v>273</v>
      </c>
      <c r="B46" s="1">
        <v>38</v>
      </c>
      <c r="C46" s="156">
        <f>IF(C44&gt;C38,C44-C38,0)</f>
        <v>5086800</v>
      </c>
      <c r="D46" s="156">
        <f>IF(D44&gt;D38,D44-D38,0)</f>
        <v>1356031</v>
      </c>
    </row>
    <row r="47" spans="1:4" x14ac:dyDescent="0.25">
      <c r="A47" s="105" t="s">
        <v>274</v>
      </c>
      <c r="B47" s="1">
        <v>39</v>
      </c>
      <c r="C47" s="145">
        <f>IF(C19-C20+C32-C33+C45-C46&gt;0,C19-C20+C32-C33+C45-C46,0)</f>
        <v>0</v>
      </c>
      <c r="D47" s="145">
        <f>IF(D19-D20+D32-D33+D45-D46&gt;0,D19-D20+D32-D33+D45-D46,0)</f>
        <v>0</v>
      </c>
    </row>
    <row r="48" spans="1:4" x14ac:dyDescent="0.25">
      <c r="A48" s="105" t="s">
        <v>275</v>
      </c>
      <c r="B48" s="1">
        <v>40</v>
      </c>
      <c r="C48" s="145">
        <f>IF(C20-C19+C33-C32+C46-C45&gt;0,C20-C19+C33-C32+C46-C45,0)</f>
        <v>7371332</v>
      </c>
      <c r="D48" s="145">
        <f>IF(D20-D19+D33-D32+D46-D45&gt;0,D20-D19+D33-D32+D46-D45,0)</f>
        <v>1639263</v>
      </c>
    </row>
    <row r="49" spans="1:4" x14ac:dyDescent="0.25">
      <c r="A49" s="105" t="s">
        <v>276</v>
      </c>
      <c r="B49" s="1">
        <v>41</v>
      </c>
      <c r="C49" s="4">
        <v>9300282</v>
      </c>
      <c r="D49" s="4">
        <v>2800724</v>
      </c>
    </row>
    <row r="50" spans="1:4" x14ac:dyDescent="0.25">
      <c r="A50" s="105" t="s">
        <v>277</v>
      </c>
      <c r="B50" s="1">
        <v>42</v>
      </c>
      <c r="C50" s="4">
        <f>IF(C47&gt;C48,C47-C48,0)</f>
        <v>0</v>
      </c>
      <c r="D50" s="4">
        <f>IF(D47&gt;D48,D47-D48,0)</f>
        <v>0</v>
      </c>
    </row>
    <row r="51" spans="1:4" x14ac:dyDescent="0.25">
      <c r="A51" s="105" t="s">
        <v>123</v>
      </c>
      <c r="B51" s="1">
        <v>43</v>
      </c>
      <c r="C51" s="4">
        <f>IF(C48&gt;C47,C48-C47,0)</f>
        <v>7371332</v>
      </c>
      <c r="D51" s="4">
        <f>IF(D48&gt;D47,D48-D47,0)</f>
        <v>1639263</v>
      </c>
    </row>
    <row r="52" spans="1:4" x14ac:dyDescent="0.25">
      <c r="A52" s="93" t="s">
        <v>278</v>
      </c>
      <c r="B52" s="2">
        <v>44</v>
      </c>
      <c r="C52" s="146">
        <f>C49+C50-C51</f>
        <v>1928950</v>
      </c>
      <c r="D52" s="146">
        <f>D49+D50-D51</f>
        <v>1161461</v>
      </c>
    </row>
    <row r="53" spans="1:4" x14ac:dyDescent="0.25">
      <c r="C53" s="90"/>
    </row>
    <row r="54" spans="1:4" x14ac:dyDescent="0.25">
      <c r="C54" s="91"/>
      <c r="D54" s="91"/>
    </row>
    <row r="57" spans="1:4" x14ac:dyDescent="0.25">
      <c r="C57" s="90"/>
      <c r="D57" s="90"/>
    </row>
    <row r="58" spans="1:4" x14ac:dyDescent="0.25">
      <c r="D58" s="90"/>
    </row>
  </sheetData>
  <protectedRanges>
    <protectedRange sqref="C28" name="Range1_13_1_2"/>
  </protectedRanges>
  <phoneticPr fontId="4" type="noConversion"/>
  <dataValidations count="1">
    <dataValidation allowBlank="1" sqref="C22:D33 C7:D20 C35:D52" xr:uid="{00000000-0002-0000-0300-000000000000}"/>
  </dataValidations>
  <pageMargins left="0.75" right="0.75" top="1" bottom="1" header="0.5" footer="0.5"/>
  <pageSetup paperSize="9" scale="81" orientation="portrait" r:id="rId1"/>
  <headerFooter alignWithMargins="0"/>
  <ignoredErrors>
    <ignoredError sqref="C5:D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L27"/>
  <sheetViews>
    <sheetView view="pageBreakPreview" zoomScale="125" workbookViewId="0">
      <selection activeCell="K23" sqref="K23"/>
    </sheetView>
  </sheetViews>
  <sheetFormatPr defaultColWidth="9.109375" defaultRowHeight="13.2" x14ac:dyDescent="0.25"/>
  <cols>
    <col min="1" max="4" width="9.109375" style="51"/>
    <col min="5" max="5" width="10.109375" style="51" bestFit="1" customWidth="1"/>
    <col min="6" max="9" width="9.109375" style="51"/>
    <col min="10" max="10" width="10.88671875" style="51" bestFit="1" customWidth="1"/>
    <col min="11" max="11" width="11.6640625" style="51" bestFit="1" customWidth="1"/>
    <col min="12" max="12" width="11.44140625" style="51" bestFit="1" customWidth="1"/>
    <col min="13" max="16384" width="9.109375" style="51"/>
  </cols>
  <sheetData>
    <row r="1" spans="1:12" x14ac:dyDescent="0.25">
      <c r="A1" s="281" t="s">
        <v>131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50"/>
    </row>
    <row r="2" spans="1:12" ht="15.6" x14ac:dyDescent="0.25">
      <c r="A2" s="32"/>
      <c r="B2" s="49"/>
      <c r="C2" s="301" t="s">
        <v>124</v>
      </c>
      <c r="D2" s="301"/>
      <c r="E2" s="52">
        <v>43101</v>
      </c>
      <c r="F2" s="33" t="s">
        <v>33</v>
      </c>
      <c r="G2" s="302">
        <v>43373</v>
      </c>
      <c r="H2" s="303"/>
      <c r="I2" s="49"/>
      <c r="J2" s="49"/>
      <c r="K2" s="49"/>
      <c r="L2" s="53"/>
    </row>
    <row r="3" spans="1:12" ht="15.6" x14ac:dyDescent="0.25">
      <c r="A3" s="32"/>
      <c r="B3" s="49"/>
      <c r="C3" s="33"/>
      <c r="D3" s="33"/>
      <c r="E3" s="52"/>
      <c r="F3" s="33"/>
      <c r="G3" s="52"/>
      <c r="H3" s="160"/>
      <c r="I3" s="49"/>
      <c r="J3" s="49"/>
      <c r="K3" s="49"/>
      <c r="L3" s="53"/>
    </row>
    <row r="4" spans="1:12" x14ac:dyDescent="0.25">
      <c r="A4" s="288" t="s">
        <v>150</v>
      </c>
      <c r="B4" s="289"/>
      <c r="C4" s="289"/>
      <c r="D4" s="289"/>
      <c r="E4" s="289"/>
      <c r="F4" s="289"/>
      <c r="G4" s="289"/>
      <c r="H4" s="289"/>
      <c r="I4" s="289"/>
      <c r="J4" s="289"/>
      <c r="K4" s="290"/>
      <c r="L4" s="53"/>
    </row>
    <row r="5" spans="1:12" x14ac:dyDescent="0.25">
      <c r="A5" s="304" t="s">
        <v>34</v>
      </c>
      <c r="B5" s="304"/>
      <c r="C5" s="304"/>
      <c r="D5" s="304"/>
      <c r="E5" s="304"/>
      <c r="F5" s="304"/>
      <c r="G5" s="304"/>
      <c r="H5" s="304"/>
      <c r="I5" s="54" t="s">
        <v>35</v>
      </c>
      <c r="J5" s="55" t="s">
        <v>125</v>
      </c>
      <c r="K5" s="55" t="s">
        <v>126</v>
      </c>
    </row>
    <row r="6" spans="1:12" x14ac:dyDescent="0.25">
      <c r="A6" s="305">
        <v>1</v>
      </c>
      <c r="B6" s="305"/>
      <c r="C6" s="305"/>
      <c r="D6" s="305"/>
      <c r="E6" s="305"/>
      <c r="F6" s="305"/>
      <c r="G6" s="305"/>
      <c r="H6" s="305"/>
      <c r="I6" s="57">
        <v>2</v>
      </c>
      <c r="J6" s="56" t="s">
        <v>3</v>
      </c>
      <c r="K6" s="56" t="s">
        <v>4</v>
      </c>
    </row>
    <row r="7" spans="1:12" x14ac:dyDescent="0.25">
      <c r="A7" s="283" t="s">
        <v>279</v>
      </c>
      <c r="B7" s="284"/>
      <c r="C7" s="284"/>
      <c r="D7" s="284"/>
      <c r="E7" s="284"/>
      <c r="F7" s="284"/>
      <c r="G7" s="284"/>
      <c r="H7" s="284"/>
      <c r="I7" s="34">
        <v>1</v>
      </c>
      <c r="J7" s="158">
        <v>19016430</v>
      </c>
      <c r="K7" s="158">
        <v>19016430</v>
      </c>
    </row>
    <row r="8" spans="1:12" x14ac:dyDescent="0.25">
      <c r="A8" s="287" t="s">
        <v>127</v>
      </c>
      <c r="B8" s="284"/>
      <c r="C8" s="284"/>
      <c r="D8" s="284"/>
      <c r="E8" s="284"/>
      <c r="F8" s="284"/>
      <c r="G8" s="284"/>
      <c r="H8" s="284"/>
      <c r="I8" s="34">
        <v>2</v>
      </c>
      <c r="J8" s="159">
        <v>84186546.620000005</v>
      </c>
      <c r="K8" s="159">
        <v>84195807</v>
      </c>
    </row>
    <row r="9" spans="1:12" x14ac:dyDescent="0.25">
      <c r="A9" s="287" t="s">
        <v>128</v>
      </c>
      <c r="B9" s="284"/>
      <c r="C9" s="284"/>
      <c r="D9" s="284"/>
      <c r="E9" s="284"/>
      <c r="F9" s="284"/>
      <c r="G9" s="284"/>
      <c r="H9" s="284"/>
      <c r="I9" s="34">
        <v>3</v>
      </c>
      <c r="J9" s="159">
        <v>1208554</v>
      </c>
      <c r="K9" s="159">
        <v>1208553.5</v>
      </c>
    </row>
    <row r="10" spans="1:12" x14ac:dyDescent="0.25">
      <c r="A10" s="283" t="s">
        <v>280</v>
      </c>
      <c r="B10" s="284"/>
      <c r="C10" s="284"/>
      <c r="D10" s="284"/>
      <c r="E10" s="284"/>
      <c r="F10" s="284"/>
      <c r="G10" s="284"/>
      <c r="H10" s="284"/>
      <c r="I10" s="34">
        <v>4</v>
      </c>
      <c r="J10" s="159">
        <v>8893437</v>
      </c>
      <c r="K10" s="159">
        <v>-170301333</v>
      </c>
    </row>
    <row r="11" spans="1:12" x14ac:dyDescent="0.25">
      <c r="A11" s="283" t="s">
        <v>281</v>
      </c>
      <c r="B11" s="284"/>
      <c r="C11" s="284"/>
      <c r="D11" s="284"/>
      <c r="E11" s="284"/>
      <c r="F11" s="284"/>
      <c r="G11" s="284"/>
      <c r="H11" s="284"/>
      <c r="I11" s="34">
        <v>5</v>
      </c>
      <c r="J11" s="159">
        <v>-26411619</v>
      </c>
      <c r="K11" s="159">
        <v>-10095987</v>
      </c>
    </row>
    <row r="12" spans="1:12" x14ac:dyDescent="0.25">
      <c r="A12" s="283" t="s">
        <v>282</v>
      </c>
      <c r="B12" s="284"/>
      <c r="C12" s="284"/>
      <c r="D12" s="284"/>
      <c r="E12" s="284"/>
      <c r="F12" s="284"/>
      <c r="G12" s="284"/>
      <c r="H12" s="284"/>
      <c r="I12" s="34">
        <v>6</v>
      </c>
      <c r="J12" s="159">
        <v>60863131</v>
      </c>
      <c r="K12" s="159">
        <v>58428704</v>
      </c>
    </row>
    <row r="13" spans="1:12" x14ac:dyDescent="0.25">
      <c r="A13" s="283" t="s">
        <v>129</v>
      </c>
      <c r="B13" s="284"/>
      <c r="C13" s="284"/>
      <c r="D13" s="284"/>
      <c r="E13" s="284"/>
      <c r="F13" s="284"/>
      <c r="G13" s="284"/>
      <c r="H13" s="284"/>
      <c r="I13" s="34">
        <v>7</v>
      </c>
      <c r="J13" s="159"/>
      <c r="K13" s="159"/>
    </row>
    <row r="14" spans="1:12" x14ac:dyDescent="0.25">
      <c r="A14" s="283" t="s">
        <v>283</v>
      </c>
      <c r="B14" s="284"/>
      <c r="C14" s="284"/>
      <c r="D14" s="284"/>
      <c r="E14" s="284"/>
      <c r="F14" s="284"/>
      <c r="G14" s="284"/>
      <c r="H14" s="284"/>
      <c r="I14" s="34">
        <v>8</v>
      </c>
      <c r="J14" s="159"/>
      <c r="K14" s="159"/>
    </row>
    <row r="15" spans="1:12" x14ac:dyDescent="0.25">
      <c r="A15" s="287" t="s">
        <v>130</v>
      </c>
      <c r="B15" s="284"/>
      <c r="C15" s="284"/>
      <c r="D15" s="284"/>
      <c r="E15" s="284"/>
      <c r="F15" s="284"/>
      <c r="G15" s="284"/>
      <c r="H15" s="284"/>
      <c r="I15" s="34">
        <v>9</v>
      </c>
      <c r="J15" s="159"/>
      <c r="K15" s="159"/>
    </row>
    <row r="16" spans="1:12" x14ac:dyDescent="0.25">
      <c r="A16" s="285" t="s">
        <v>284</v>
      </c>
      <c r="B16" s="286"/>
      <c r="C16" s="286"/>
      <c r="D16" s="286"/>
      <c r="E16" s="286"/>
      <c r="F16" s="286"/>
      <c r="G16" s="286"/>
      <c r="H16" s="286"/>
      <c r="I16" s="34">
        <v>10</v>
      </c>
      <c r="J16" s="156">
        <f>SUM(J7:J15)</f>
        <v>147756479.62</v>
      </c>
      <c r="K16" s="156">
        <f>SUM(K7:K15)</f>
        <v>-17547825.5</v>
      </c>
      <c r="L16" s="89"/>
    </row>
    <row r="17" spans="1:11" x14ac:dyDescent="0.25">
      <c r="A17" s="283" t="s">
        <v>285</v>
      </c>
      <c r="B17" s="284"/>
      <c r="C17" s="284"/>
      <c r="D17" s="284"/>
      <c r="E17" s="284"/>
      <c r="F17" s="284"/>
      <c r="G17" s="284"/>
      <c r="H17" s="284"/>
      <c r="I17" s="34">
        <v>11</v>
      </c>
      <c r="J17" s="159"/>
      <c r="K17" s="159"/>
    </row>
    <row r="18" spans="1:11" x14ac:dyDescent="0.25">
      <c r="A18" s="283" t="s">
        <v>286</v>
      </c>
      <c r="B18" s="284"/>
      <c r="C18" s="284"/>
      <c r="D18" s="284"/>
      <c r="E18" s="284"/>
      <c r="F18" s="284"/>
      <c r="G18" s="284"/>
      <c r="H18" s="284"/>
      <c r="I18" s="34">
        <v>12</v>
      </c>
      <c r="J18" s="159">
        <v>2030290</v>
      </c>
      <c r="K18" s="159">
        <v>370640</v>
      </c>
    </row>
    <row r="19" spans="1:11" x14ac:dyDescent="0.25">
      <c r="A19" s="283" t="s">
        <v>287</v>
      </c>
      <c r="B19" s="284"/>
      <c r="C19" s="284"/>
      <c r="D19" s="284"/>
      <c r="E19" s="284"/>
      <c r="F19" s="284"/>
      <c r="G19" s="284"/>
      <c r="H19" s="284"/>
      <c r="I19" s="34">
        <v>13</v>
      </c>
      <c r="J19" s="159">
        <v>0</v>
      </c>
      <c r="K19" s="159">
        <v>0</v>
      </c>
    </row>
    <row r="20" spans="1:11" x14ac:dyDescent="0.25">
      <c r="A20" s="283" t="s">
        <v>288</v>
      </c>
      <c r="B20" s="284"/>
      <c r="C20" s="284"/>
      <c r="D20" s="284"/>
      <c r="E20" s="284"/>
      <c r="F20" s="284"/>
      <c r="G20" s="284"/>
      <c r="H20" s="284"/>
      <c r="I20" s="34">
        <v>14</v>
      </c>
      <c r="J20" s="159">
        <v>0</v>
      </c>
      <c r="K20" s="159">
        <v>0</v>
      </c>
    </row>
    <row r="21" spans="1:11" x14ac:dyDescent="0.25">
      <c r="A21" s="283" t="s">
        <v>289</v>
      </c>
      <c r="B21" s="284"/>
      <c r="C21" s="284"/>
      <c r="D21" s="284"/>
      <c r="E21" s="284"/>
      <c r="F21" s="284"/>
      <c r="G21" s="284"/>
      <c r="H21" s="284"/>
      <c r="I21" s="34">
        <v>15</v>
      </c>
      <c r="J21" s="159">
        <v>0</v>
      </c>
      <c r="K21" s="159">
        <v>0</v>
      </c>
    </row>
    <row r="22" spans="1:11" x14ac:dyDescent="0.25">
      <c r="A22" s="283" t="s">
        <v>290</v>
      </c>
      <c r="B22" s="284"/>
      <c r="C22" s="284"/>
      <c r="D22" s="284"/>
      <c r="E22" s="284"/>
      <c r="F22" s="284"/>
      <c r="G22" s="284"/>
      <c r="H22" s="284"/>
      <c r="I22" s="34">
        <v>16</v>
      </c>
      <c r="J22" s="159">
        <v>-26411620</v>
      </c>
      <c r="K22" s="159">
        <v>5936317</v>
      </c>
    </row>
    <row r="23" spans="1:11" x14ac:dyDescent="0.25">
      <c r="A23" s="285" t="s">
        <v>291</v>
      </c>
      <c r="B23" s="286"/>
      <c r="C23" s="286"/>
      <c r="D23" s="286"/>
      <c r="E23" s="286"/>
      <c r="F23" s="286"/>
      <c r="G23" s="286"/>
      <c r="H23" s="286"/>
      <c r="I23" s="34">
        <v>17</v>
      </c>
      <c r="J23" s="192">
        <f>SUM(J17:J22)</f>
        <v>-24381330</v>
      </c>
      <c r="K23" s="193">
        <f>SUM(K17:K22)</f>
        <v>6306957</v>
      </c>
    </row>
    <row r="24" spans="1:11" x14ac:dyDescent="0.25">
      <c r="A24" s="293"/>
      <c r="B24" s="294"/>
      <c r="C24" s="294"/>
      <c r="D24" s="294"/>
      <c r="E24" s="294"/>
      <c r="F24" s="294"/>
      <c r="G24" s="294"/>
      <c r="H24" s="294"/>
      <c r="I24" s="295"/>
      <c r="J24" s="295"/>
      <c r="K24" s="296"/>
    </row>
    <row r="25" spans="1:11" x14ac:dyDescent="0.25">
      <c r="A25" s="297" t="s">
        <v>292</v>
      </c>
      <c r="B25" s="298"/>
      <c r="C25" s="298"/>
      <c r="D25" s="298"/>
      <c r="E25" s="298"/>
      <c r="F25" s="298"/>
      <c r="G25" s="298"/>
      <c r="H25" s="298"/>
      <c r="I25" s="35">
        <v>18</v>
      </c>
      <c r="J25" s="144"/>
      <c r="K25" s="144"/>
    </row>
    <row r="26" spans="1:11" ht="17.25" customHeight="1" x14ac:dyDescent="0.25">
      <c r="A26" s="299" t="s">
        <v>293</v>
      </c>
      <c r="B26" s="300"/>
      <c r="C26" s="300"/>
      <c r="D26" s="300"/>
      <c r="E26" s="300"/>
      <c r="F26" s="300"/>
      <c r="G26" s="300"/>
      <c r="H26" s="300"/>
      <c r="I26" s="36">
        <v>19</v>
      </c>
      <c r="J26" s="143"/>
      <c r="K26" s="143"/>
    </row>
    <row r="27" spans="1:11" ht="30" customHeight="1" x14ac:dyDescent="0.25">
      <c r="A27" s="291"/>
      <c r="B27" s="292"/>
      <c r="C27" s="292"/>
      <c r="D27" s="292"/>
      <c r="E27" s="292"/>
      <c r="F27" s="292"/>
      <c r="G27" s="292"/>
      <c r="H27" s="292"/>
      <c r="I27" s="292"/>
      <c r="J27" s="292"/>
      <c r="K27" s="292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7">
    <mergeCell ref="A15:H15"/>
    <mergeCell ref="C2:D2"/>
    <mergeCell ref="G2:H2"/>
    <mergeCell ref="A5:H5"/>
    <mergeCell ref="A6:H6"/>
    <mergeCell ref="A27:K27"/>
    <mergeCell ref="A24:K24"/>
    <mergeCell ref="A25:H25"/>
    <mergeCell ref="A26:H26"/>
    <mergeCell ref="A19:H19"/>
    <mergeCell ref="A20:H20"/>
    <mergeCell ref="A1:K1"/>
    <mergeCell ref="A21:H21"/>
    <mergeCell ref="A22:H22"/>
    <mergeCell ref="A23:H23"/>
    <mergeCell ref="A17:H17"/>
    <mergeCell ref="A18:H18"/>
    <mergeCell ref="A9:H9"/>
    <mergeCell ref="A10:H10"/>
    <mergeCell ref="A11:H11"/>
    <mergeCell ref="A12:H12"/>
    <mergeCell ref="A16:H16"/>
    <mergeCell ref="A7:H7"/>
    <mergeCell ref="A8:H8"/>
    <mergeCell ref="A13:H13"/>
    <mergeCell ref="A4:K4"/>
    <mergeCell ref="A14:H14"/>
  </mergeCells>
  <phoneticPr fontId="4" type="noConversion"/>
  <conditionalFormatting sqref="G2:G4">
    <cfRule type="cellIs" dxfId="0" priority="2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5" xr:uid="{00000000-0002-0000-0400-000000000000}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24:K24" xr:uid="{00000000-0002-0000-0400-000001000000}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G2:G3 E2:E3" xr:uid="{00000000-0002-0000-0400-000002000000}">
      <formula1>39448</formula1>
    </dataValidation>
    <dataValidation allowBlank="1" sqref="J26:K26 J7:K23" xr:uid="{00000000-0002-0000-0400-000003000000}"/>
  </dataValidation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GENERAL</vt:lpstr>
      <vt:lpstr>Balance sheet</vt:lpstr>
      <vt:lpstr>PL</vt:lpstr>
      <vt:lpstr>Cash flow</vt:lpstr>
      <vt:lpstr>Equity movement</vt:lpstr>
      <vt:lpstr>'Equity movement'!Print_Area</vt:lpstr>
      <vt:lpstr>GENERAL!Print_Area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Vedrana Krsnik</dc:creator>
  <cp:lastModifiedBy>Zdravka Krizmanić</cp:lastModifiedBy>
  <cp:lastPrinted>2016-07-28T12:01:12Z</cp:lastPrinted>
  <dcterms:created xsi:type="dcterms:W3CDTF">2008-10-17T11:51:54Z</dcterms:created>
  <dcterms:modified xsi:type="dcterms:W3CDTF">2018-10-29T09:40:00Z</dcterms:modified>
</cp:coreProperties>
</file>