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19 Q4\Za objavu\Konsolidirano\"/>
    </mc:Choice>
  </mc:AlternateContent>
  <workbookProtection workbookPassword="CA29" lockStructure="1"/>
  <bookViews>
    <workbookView xWindow="0" yWindow="0" windowWidth="25200" windowHeight="1188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sharedStrings.xml><?xml version="1.0" encoding="utf-8"?>
<sst xmlns="http://schemas.openxmlformats.org/spreadsheetml/2006/main" count="538" uniqueCount="386">
  <si>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</si>
  <si>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</si>
  <si>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</si>
  <si>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</si>
  <si>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</si>
  <si>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</si>
  <si>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</si>
  <si>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</si>
  <si>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</si>
  <si>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</si>
  <si>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</si>
  <si>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</si>
  <si>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</si>
  <si>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</si>
  <si>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</si>
  <si>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</si>
  <si>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</si>
  <si>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</si>
  <si>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</si>
  <si>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</si>
  <si>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</si>
  <si>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</si>
  <si>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</si>
  <si>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</si>
  <si>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</si>
  <si>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</si>
  <si>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</si>
  <si>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</si>
  <si>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</si>
  <si>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</si>
  <si>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</si>
  <si>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</si>
  <si>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</si>
  <si>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</si>
  <si>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</si>
  <si>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</si>
  <si>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</si>
  <si>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</si>
  <si>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</si>
  <si>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</si>
  <si>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</si>
  <si>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</si>
  <si>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</si>
  <si>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</si>
  <si>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</si>
  <si>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</si>
  <si>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</si>
  <si>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</si>
  <si>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</si>
  <si>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</si>
  <si>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</si>
  <si>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</si>
  <si>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</si>
  <si>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</si>
  <si>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</si>
  <si>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</si>
  <si>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</si>
  <si>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</si>
  <si>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</si>
  <si>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</si>
  <si>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</si>
  <si>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</si>
  <si>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</si>
  <si>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</si>
  <si>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</si>
  <si>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</si>
  <si>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</si>
  <si>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</si>
  <si>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</si>
  <si>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</si>
  <si>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</si>
  <si>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</si>
  <si>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</si>
  <si>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</si>
  <si>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</si>
  <si>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</si>
  <si>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</si>
  <si>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</si>
  <si>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</si>
  <si>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</si>
  <si>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</si>
  <si>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</si>
  <si>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</si>
  <si>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</si>
  <si>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</si>
  <si>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</si>
  <si>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</si>
  <si>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</si>
  <si>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</si>
  <si>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</si>
  <si>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</si>
  <si>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</si>
  <si>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</si>
  <si>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</si>
  <si>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</si>
  <si>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</si>
  <si>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</si>
  <si>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</si>
  <si>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</si>
  <si>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</si>
  <si>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</si>
  <si>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</si>
  <si>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</si>
  <si>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</si>
  <si>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</si>
  <si>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</si>
  <si>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</si>
  <si>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</si>
  <si>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</si>
  <si>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</si>
  <si>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</si>
  <si>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</si>
  <si>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</si>
  <si>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</si>
  <si>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</si>
  <si>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</si>
  <si>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</si>
  <si>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</si>
  <si>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</si>
  <si>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</si>
  <si>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</si>
  <si>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</si>
  <si>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</si>
  <si>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</si>
  <si>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</si>
  <si>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</si>
  <si>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</si>
  <si>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</si>
  <si>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</si>
  <si>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</si>
  <si>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</si>
  <si>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</si>
  <si>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</si>
  <si>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</si>
  <si>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</si>
  <si>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</si>
  <si>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</si>
  <si>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</si>
  <si>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</si>
  <si>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</si>
  <si>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</si>
  <si>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</si>
  <si>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</si>
  <si>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</si>
  <si>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</si>
  <si>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</si>
  <si>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</si>
  <si>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</si>
  <si>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</si>
  <si>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</si>
  <si>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</si>
  <si>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</si>
  <si>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</si>
  <si>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</si>
  <si>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</si>
  <si>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</si>
  <si>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</si>
  <si>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</si>
  <si>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</si>
  <si>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</si>
  <si>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</si>
  <si>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</si>
  <si>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</si>
  <si>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</si>
  <si>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</si>
  <si>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</si>
  <si>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</si>
  <si>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</si>
  <si>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</si>
  <si>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</si>
  <si>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</si>
  <si>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</si>
  <si>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</si>
  <si>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</si>
  <si>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</si>
  <si>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</si>
  <si>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</si>
  <si>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</si>
  <si>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</si>
  <si>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</si>
  <si>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</si>
  <si>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</si>
  <si>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</si>
  <si>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</si>
  <si>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</si>
  <si>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</si>
  <si>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</si>
  <si>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</si>
  <si>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</si>
  <si>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</si>
  <si>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</si>
  <si>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</si>
  <si>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</si>
  <si>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</si>
  <si>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</si>
  <si>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</si>
  <si>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</si>
  <si>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</si>
  <si>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</si>
  <si>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</si>
  <si>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</si>
  <si>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</si>
  <si>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</si>
  <si>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</si>
  <si>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</si>
  <si>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</si>
  <si>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</si>
  <si>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</si>
  <si>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</si>
  <si>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</si>
  <si>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</si>
  <si>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</si>
  <si>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</si>
  <si>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</si>
  <si>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</si>
  <si>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</si>
  <si>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</si>
  <si>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</si>
  <si>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</si>
  <si>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</si>
  <si>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</si>
  <si>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</si>
  <si>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</si>
  <si>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</si>
  <si>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</si>
  <si>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</si>
  <si>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</si>
  <si>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</si>
  <si>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</si>
  <si>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</si>
  <si>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</si>
  <si>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</si>
  <si>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</si>
  <si>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</si>
  <si>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</si>
  <si>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</si>
  <si>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</si>
  <si>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</si>
  <si>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</si>
  <si>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</si>
  <si>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</si>
  <si>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</si>
  <si>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</si>
  <si>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</si>
  <si>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</si>
  <si>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</si>
  <si>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</si>
  <si>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</si>
  <si>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</si>
  <si>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</si>
  <si>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</si>
  <si>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</si>
  <si>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</si>
  <si>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</si>
  <si>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</si>
  <si>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</si>
  <si>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</si>
  <si>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</si>
  <si>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</si>
  <si>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</si>
  <si>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</si>
  <si>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</si>
  <si>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</si>
  <si>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</si>
  <si>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</si>
  <si>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</si>
  <si>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</si>
  <si>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</si>
  <si>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</si>
  <si>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</si>
  <si>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</si>
  <si>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</si>
  <si>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</si>
  <si>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</si>
  <si>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</si>
  <si>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</si>
  <si>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</si>
  <si>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</si>
  <si>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</si>
  <si>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</si>
  <si>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</si>
  <si>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</si>
  <si>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</si>
  <si>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</si>
  <si>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</si>
  <si>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</si>
  <si>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</si>
  <si>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</si>
  <si>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</si>
  <si>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</si>
  <si>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</si>
  <si>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</si>
  <si>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</si>
  <si>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</si>
  <si>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</si>
  <si>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</si>
  <si>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</si>
  <si>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</si>
  <si>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</si>
  <si>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</si>
  <si>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</si>
  <si>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</si>
  <si>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</si>
  <si>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</si>
  <si>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</si>
  <si>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</si>
  <si>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</si>
  <si>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</si>
  <si>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</si>
  <si>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</si>
  <si>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</si>
  <si>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</si>
  <si>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31.12.2018.</t>
  </si>
  <si>
    <t>Ispravci vrijednosti</t>
  </si>
  <si>
    <t>AOP 044</t>
  </si>
  <si>
    <t>10) DEPOZITI</t>
  </si>
  <si>
    <t>u razdoblju 1.1.2019 do 31.12.2019</t>
  </si>
  <si>
    <t>Prethodno razdoblje 01.01. - 31.12.2018.</t>
  </si>
  <si>
    <t>Tekuće razdoblje 01.01. - 31.12.2019.</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</si>
  <si>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</si>
  <si>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</si>
  <si>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</si>
  <si>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</si>
  <si>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</si>
  <si>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</si>
  <si>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</si>
  <si>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</si>
  <si>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</si>
  <si>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</si>
  <si>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</si>
  <si>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</si>
  <si>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</si>
  <si>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</si>
  <si>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</si>
  <si>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</si>
  <si>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</si>
  <si>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</si>
  <si>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</si>
  <si>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</si>
  <si>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</si>
  <si>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</si>
  <si>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</si>
  <si>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</si>
  <si>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</si>
  <si>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</si>
  <si>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</si>
  <si>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</si>
  <si>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</si>
  <si>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</si>
  <si>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</si>
  <si>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</si>
  <si>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</si>
  <si>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</si>
  <si>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</si>
  <si>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</si>
  <si>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</si>
  <si>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</si>
  <si>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</si>
  <si>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</si>
  <si>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</si>
  <si>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</si>
  <si>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</si>
  <si>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</si>
  <si>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</si>
  <si>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</si>
  <si>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</si>
  <si>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</si>
  <si>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</si>
  <si>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</si>
  <si>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</si>
  <si>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</si>
  <si>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</si>
  <si>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</si>
  <si>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</si>
  <si>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</si>
  <si>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</si>
  <si>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</si>
  <si>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8) KREDITI I PREDUJMOVI</t>
  </si>
  <si>
    <t>HPB Invest d.o.o.</t>
  </si>
  <si>
    <t>Strojarska 20, 10000 Zagreb</t>
  </si>
  <si>
    <t>01972278</t>
  </si>
  <si>
    <t>HPB-nekretnine d.o.o.</t>
  </si>
  <si>
    <t>Amruševa 8, 10000 Zagreb</t>
  </si>
  <si>
    <t>01972260</t>
  </si>
  <si>
    <t xml:space="preserve">stanje na dan 31.12.2019 </t>
  </si>
  <si>
    <t>u razdoblju 1.1.2019.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</si>
</sst>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
    <numFmt numFmtId="165" formatCode="00"/>
    <numFmt numFmtId="166" formatCode="#,##0;\(#,##0\)"/>
    <numFmt numFmtId="167" formatCode="#,##0.00;\(#,##0.00\)"/>
    <numFmt numFmtId="168" formatCode="_(* #,##0.00_);_(* \(#,##0.00\);_(* &quot;-&quot;??_);_(@_)"/>
    <numFmt numFmtId="169" formatCode="#,##0_ ;\-#,##0\ "/>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1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
      <b/>
      <sz val="9"/>
      <color indexed="8"/>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
      <patternFill patternType="lightGray">
        <fgColor indexed="22"/>
        <bgColor theme="0"/>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medium">
        <color indexed="64"/>
      </right>
      <top/>
      <bottom style="medium">
        <color rgb="FFC0C0C0"/>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43" fontId="32" fillId="0" borderId="0" applyFont="0" applyFill="0" applyBorder="0" applyAlignment="0" applyProtection="0"/>
  </cellStyleXfs>
  <cellXfs count="32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6" fillId="0" borderId="0" xfId="0" applyFont="1"/>
    <xf numFmtId="0" fontId="31" fillId="17" borderId="0" xfId="7" applyFont="1" applyFill="1" applyBorder="1" applyAlignment="1">
      <alignment horizontal="left" vertical="center"/>
    </xf>
    <xf numFmtId="166" fontId="31" fillId="17" borderId="0" xfId="7" applyNumberFormat="1" applyFont="1" applyFill="1" applyBorder="1" applyAlignment="1">
      <alignment horizontal="right"/>
    </xf>
    <xf numFmtId="0" fontId="31" fillId="17" borderId="0" xfId="7" applyFont="1" applyFill="1" applyBorder="1" applyAlignment="1">
      <alignment horizontal="right" vertical="center"/>
    </xf>
    <xf numFmtId="0" fontId="5" fillId="0" borderId="0" xfId="7" applyFont="1" applyFill="1" applyBorder="1" applyAlignment="1">
      <alignment vertical="center"/>
    </xf>
    <xf numFmtId="0" fontId="31" fillId="15"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3"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3" fillId="0" borderId="0" xfId="0" applyFont="1" applyBorder="1" applyAlignment="1">
      <alignment horizontal="center" vertical="center"/>
    </xf>
    <xf numFmtId="0" fontId="35" fillId="0" borderId="0" xfId="5" applyFont="1" applyFill="1" applyBorder="1" applyAlignment="1">
      <alignment horizontal="center" vertical="center"/>
    </xf>
    <xf numFmtId="0" fontId="33" fillId="0" borderId="0" xfId="0" applyFont="1" applyFill="1" applyBorder="1"/>
    <xf numFmtId="3" fontId="31" fillId="15" borderId="0" xfId="6" applyNumberFormat="1" applyFont="1" applyFill="1" applyBorder="1" applyAlignment="1">
      <alignment horizontal="right" vertical="center"/>
    </xf>
    <xf numFmtId="166" fontId="31" fillId="15" borderId="0" xfId="6" applyNumberFormat="1" applyFont="1" applyFill="1" applyBorder="1" applyAlignment="1">
      <alignment horizontal="right" vertical="center"/>
    </xf>
    <xf numFmtId="166" fontId="34" fillId="0" borderId="0" xfId="5" applyNumberFormat="1" applyFont="1" applyFill="1" applyBorder="1" applyAlignment="1">
      <alignment horizontal="right" vertical="center"/>
    </xf>
    <xf numFmtId="166" fontId="33" fillId="0" borderId="0" xfId="0" applyNumberFormat="1" applyFont="1" applyBorder="1"/>
    <xf numFmtId="0" fontId="35" fillId="0" borderId="0" xfId="5" applyFont="1" applyFill="1" applyBorder="1" applyAlignment="1"/>
    <xf numFmtId="166" fontId="36"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6"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5"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7"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3" fontId="31" fillId="15" borderId="0" xfId="6" applyNumberFormat="1" applyFont="1" applyFill="1" applyBorder="1" applyAlignment="1">
      <alignment horizontal="right"/>
    </xf>
    <xf numFmtId="166" fontId="31" fillId="15" borderId="0" xfId="6" applyNumberFormat="1" applyFont="1" applyFill="1" applyBorder="1" applyAlignment="1">
      <alignment horizontal="right"/>
    </xf>
    <xf numFmtId="0" fontId="5" fillId="0" borderId="0" xfId="6" applyFont="1" applyFill="1" applyBorder="1" applyAlignment="1">
      <alignment horizontal="right"/>
    </xf>
    <xf numFmtId="166" fontId="31" fillId="17" borderId="0" xfId="7" applyNumberFormat="1" applyFont="1" applyFill="1" applyBorder="1" applyAlignment="1">
      <alignment vertical="center"/>
    </xf>
    <xf numFmtId="166" fontId="31" fillId="17" borderId="0" xfId="5" applyNumberFormat="1" applyFont="1" applyFill="1" applyBorder="1" applyAlignment="1">
      <alignment vertical="center"/>
    </xf>
    <xf numFmtId="0" fontId="31" fillId="17" borderId="0" xfId="6" applyFont="1" applyFill="1" applyBorder="1" applyAlignment="1">
      <alignment vertical="center"/>
    </xf>
    <xf numFmtId="0" fontId="5" fillId="0" borderId="0" xfId="7" applyFont="1" applyFill="1" applyBorder="1" applyAlignment="1">
      <alignment vertical="center" wrapText="1"/>
    </xf>
    <xf numFmtId="0" fontId="31" fillId="15" borderId="0" xfId="7" applyFont="1" applyFill="1" applyBorder="1"/>
    <xf numFmtId="3" fontId="31" fillId="15" borderId="0" xfId="6" applyNumberFormat="1" applyFont="1" applyFill="1" applyBorder="1" applyAlignment="1"/>
    <xf numFmtId="3" fontId="31" fillId="15" borderId="0" xfId="6" applyNumberFormat="1" applyFont="1" applyFill="1" applyBorder="1" applyAlignment="1">
      <alignment vertical="center"/>
    </xf>
    <xf numFmtId="0" fontId="33" fillId="0" borderId="0" xfId="0" applyFont="1" applyBorder="1" applyAlignment="1">
      <alignment horizontal="right"/>
    </xf>
    <xf numFmtId="0" fontId="34" fillId="0" borderId="0" xfId="5" applyFont="1" applyFill="1" applyBorder="1" applyAlignment="1">
      <alignment horizontal="center" vertical="center"/>
    </xf>
    <xf numFmtId="166" fontId="34" fillId="0" borderId="0" xfId="5" applyNumberFormat="1" applyFont="1" applyFill="1" applyBorder="1" applyAlignment="1">
      <alignment horizontal="right"/>
    </xf>
    <xf numFmtId="0" fontId="38" fillId="0" borderId="0" xfId="0" applyFont="1" applyBorder="1"/>
    <xf numFmtId="0" fontId="38" fillId="0" borderId="0" xfId="0" applyFont="1" applyBorder="1" applyAlignment="1">
      <alignment horizontal="center" vertical="center"/>
    </xf>
    <xf numFmtId="169" fontId="5" fillId="0" borderId="0" xfId="9" applyNumberFormat="1" applyFont="1" applyFill="1" applyBorder="1" applyAlignment="1">
      <alignment horizontal="right" vertical="center"/>
    </xf>
    <xf numFmtId="169" fontId="5" fillId="16" borderId="0" xfId="9" applyNumberFormat="1" applyFont="1" applyFill="1" applyBorder="1" applyAlignment="1" applyProtection="1">
      <alignment horizontal="right" vertical="center" shrinkToFit="1"/>
      <protection locked="0"/>
    </xf>
    <xf numFmtId="169" fontId="5" fillId="0" borderId="0" xfId="9" applyNumberFormat="1" applyFont="1" applyFill="1" applyBorder="1" applyAlignment="1" applyProtection="1">
      <alignment horizontal="right" vertical="center" shrinkToFit="1"/>
      <protection locked="0"/>
    </xf>
    <xf numFmtId="169" fontId="31" fillId="15" borderId="0" xfId="9" applyNumberFormat="1" applyFont="1" applyFill="1" applyBorder="1" applyAlignment="1">
      <alignment horizontal="right" vertical="center"/>
    </xf>
    <xf numFmtId="169" fontId="4" fillId="0" borderId="0" xfId="9" applyNumberFormat="1" applyFont="1" applyFill="1" applyBorder="1" applyAlignment="1">
      <alignment horizontal="right" vertical="center"/>
    </xf>
    <xf numFmtId="169" fontId="4" fillId="16" borderId="0" xfId="9" applyNumberFormat="1" applyFont="1" applyFill="1" applyBorder="1" applyAlignment="1" applyProtection="1">
      <alignment horizontal="right" vertical="center" shrinkToFit="1"/>
      <protection locked="0"/>
    </xf>
    <xf numFmtId="0" fontId="4" fillId="11" borderId="30" xfId="6" quotePrefix="1" applyFont="1" applyFill="1" applyBorder="1" applyAlignment="1" applyProtection="1">
      <alignment horizontal="center" vertical="center"/>
      <protection locked="0"/>
    </xf>
    <xf numFmtId="3" fontId="15" fillId="0" borderId="31" xfId="0" applyNumberFormat="1" applyFont="1" applyBorder="1" applyAlignment="1">
      <alignment horizontal="right" vertical="center"/>
    </xf>
    <xf numFmtId="3" fontId="15" fillId="0" borderId="0" xfId="0" applyNumberFormat="1" applyFont="1"/>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39" fillId="18" borderId="3" xfId="5" applyFont="1" applyFill="1" applyBorder="1" applyAlignment="1" applyProtection="1">
      <alignment horizontal="left" vertical="center"/>
      <protection locked="0" hidden="1"/>
    </xf>
    <xf numFmtId="0" fontId="39" fillId="18" borderId="28" xfId="5" applyFont="1" applyFill="1" applyBorder="1" applyAlignment="1" applyProtection="1">
      <alignment horizontal="left" vertical="center"/>
      <protection locked="0" hidden="1"/>
    </xf>
    <xf numFmtId="0" fontId="39" fillId="18" borderId="26" xfId="5" applyFont="1" applyFill="1" applyBorder="1" applyAlignment="1" applyProtection="1">
      <alignment horizontal="left" vertical="center"/>
      <protection locked="0" hidden="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1" fillId="17" borderId="0" xfId="7" applyNumberFormat="1" applyFont="1" applyFill="1" applyBorder="1" applyAlignment="1">
      <alignment horizontal="center"/>
    </xf>
    <xf numFmtId="0" fontId="31" fillId="17" borderId="0" xfId="7" applyFont="1" applyFill="1" applyBorder="1" applyAlignment="1">
      <alignment horizontal="center" vertical="center"/>
    </xf>
  </cellXfs>
  <cellStyles count="10">
    <cellStyle name="Comma" xfId="9" builtinId="3"/>
    <cellStyle name="Comma 2" xfId="8"/>
    <cellStyle name="Hyperlink 2" xfId="2"/>
    <cellStyle name="Normal" xfId="0" builtinId="0"/>
    <cellStyle name="Normal 14" xfId="6"/>
    <cellStyle name="Normal 2" xfId="3"/>
    <cellStyle name="Normal 3" xfId="4"/>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57150</xdr:rowOff>
    </xdr:from>
    <xdr:to>
      <xdr:col>0</xdr:col>
      <xdr:colOff>1400175</xdr:colOff>
      <xdr:row>3</xdr:row>
      <xdr:rowOff>28575</xdr:rowOff>
    </xdr:to>
    <xdr:pic>
      <xdr:nvPicPr>
        <xdr:cNvPr id="3"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workbookViewId="0">
      <selection activeCell="J39" sqref="J39"/>
    </sheetView>
  </sheetViews>
  <sheetFormatPr defaultColWidth="9.140625" defaultRowHeight="15" x14ac:dyDescent="0.25"/>
  <cols>
    <col min="1" max="1" width="9.140625" style="60"/>
    <col min="2" max="2" width="10.42578125" style="60" customWidth="1"/>
    <col min="3" max="8" width="9.140625" style="60"/>
    <col min="9" max="9" width="13.42578125" style="60" customWidth="1"/>
    <col min="10" max="16384" width="9.140625" style="60"/>
  </cols>
  <sheetData>
    <row r="1" spans="1:10" ht="15.75" x14ac:dyDescent="0.25">
      <c r="A1" s="225" t="s">
        <v>239</v>
      </c>
      <c r="B1" s="226"/>
      <c r="C1" s="226"/>
      <c r="D1" s="58"/>
      <c r="E1" s="58"/>
      <c r="F1" s="58"/>
      <c r="G1" s="58"/>
      <c r="H1" s="58"/>
      <c r="I1" s="58"/>
      <c r="J1" s="59"/>
    </row>
    <row r="2" spans="1:10" ht="14.45" customHeight="1" x14ac:dyDescent="0.25">
      <c r="A2" s="227" t="s">
        <v>255</v>
      </c>
      <c r="B2" s="228"/>
      <c r="C2" s="228"/>
      <c r="D2" s="228"/>
      <c r="E2" s="228"/>
      <c r="F2" s="228"/>
      <c r="G2" s="228"/>
      <c r="H2" s="228"/>
      <c r="I2" s="228"/>
      <c r="J2" s="229"/>
    </row>
    <row r="3" spans="1:10" x14ac:dyDescent="0.25">
      <c r="A3" s="61"/>
      <c r="B3" s="62"/>
      <c r="C3" s="62"/>
      <c r="D3" s="62"/>
      <c r="E3" s="62"/>
      <c r="F3" s="62"/>
      <c r="G3" s="62"/>
      <c r="H3" s="62"/>
      <c r="I3" s="62"/>
      <c r="J3" s="63"/>
    </row>
    <row r="4" spans="1:10" ht="33.6" customHeight="1" x14ac:dyDescent="0.25">
      <c r="A4" s="230" t="s">
        <v>240</v>
      </c>
      <c r="B4" s="231"/>
      <c r="C4" s="231"/>
      <c r="D4" s="231"/>
      <c r="E4" s="232">
        <v>43466</v>
      </c>
      <c r="F4" s="233"/>
      <c r="G4" s="64" t="s">
        <v>0</v>
      </c>
      <c r="H4" s="234">
        <v>43830</v>
      </c>
      <c r="I4" s="233"/>
      <c r="J4" s="65"/>
    </row>
    <row r="5" spans="1:10" s="66" customFormat="1" ht="10.15" customHeight="1" x14ac:dyDescent="0.25">
      <c r="A5" s="235"/>
      <c r="B5" s="236"/>
      <c r="C5" s="236"/>
      <c r="D5" s="236"/>
      <c r="E5" s="236"/>
      <c r="F5" s="236"/>
      <c r="G5" s="236"/>
      <c r="H5" s="236"/>
      <c r="I5" s="236"/>
      <c r="J5" s="237"/>
    </row>
    <row r="6" spans="1:10" ht="20.45" customHeight="1" x14ac:dyDescent="0.25">
      <c r="A6" s="67"/>
      <c r="B6" s="68" t="s">
        <v>262</v>
      </c>
      <c r="C6" s="69"/>
      <c r="D6" s="69"/>
      <c r="E6" s="75">
        <v>2019</v>
      </c>
      <c r="F6" s="70"/>
      <c r="G6" s="64"/>
      <c r="H6" s="70"/>
      <c r="I6" s="71"/>
      <c r="J6" s="72"/>
    </row>
    <row r="7" spans="1:10" s="74" customFormat="1" ht="10.9" customHeight="1" x14ac:dyDescent="0.25">
      <c r="A7" s="67"/>
      <c r="B7" s="69"/>
      <c r="C7" s="69"/>
      <c r="D7" s="69"/>
      <c r="E7" s="73"/>
      <c r="F7" s="73"/>
      <c r="G7" s="64"/>
      <c r="H7" s="70"/>
      <c r="I7" s="71"/>
      <c r="J7" s="72"/>
    </row>
    <row r="8" spans="1:10" ht="20.45" customHeight="1" x14ac:dyDescent="0.25">
      <c r="A8" s="67"/>
      <c r="B8" s="68" t="s">
        <v>263</v>
      </c>
      <c r="C8" s="69"/>
      <c r="D8" s="69"/>
      <c r="E8" s="75">
        <v>4</v>
      </c>
      <c r="F8" s="70"/>
      <c r="G8" s="64"/>
      <c r="H8" s="70"/>
      <c r="I8" s="71"/>
      <c r="J8" s="72"/>
    </row>
    <row r="9" spans="1:10" s="74" customFormat="1" ht="10.9" customHeight="1" x14ac:dyDescent="0.25">
      <c r="A9" s="67"/>
      <c r="B9" s="69"/>
      <c r="C9" s="69"/>
      <c r="D9" s="69"/>
      <c r="E9" s="73"/>
      <c r="F9" s="73"/>
      <c r="G9" s="64"/>
      <c r="H9" s="73"/>
      <c r="I9" s="76"/>
      <c r="J9" s="72"/>
    </row>
    <row r="10" spans="1:10" ht="37.9" customHeight="1" x14ac:dyDescent="0.25">
      <c r="A10" s="221" t="s">
        <v>264</v>
      </c>
      <c r="B10" s="222"/>
      <c r="C10" s="222"/>
      <c r="D10" s="222"/>
      <c r="E10" s="222"/>
      <c r="F10" s="222"/>
      <c r="G10" s="222"/>
      <c r="H10" s="222"/>
      <c r="I10" s="222"/>
      <c r="J10" s="77"/>
    </row>
    <row r="11" spans="1:10" ht="24.6" customHeight="1" x14ac:dyDescent="0.25">
      <c r="A11" s="208" t="s">
        <v>241</v>
      </c>
      <c r="B11" s="223"/>
      <c r="C11" s="215" t="s">
        <v>282</v>
      </c>
      <c r="D11" s="216"/>
      <c r="E11" s="78"/>
      <c r="F11" s="172" t="s">
        <v>265</v>
      </c>
      <c r="G11" s="219"/>
      <c r="H11" s="188" t="s">
        <v>283</v>
      </c>
      <c r="I11" s="189"/>
      <c r="J11" s="79"/>
    </row>
    <row r="12" spans="1:10" ht="14.45" customHeight="1" x14ac:dyDescent="0.25">
      <c r="A12" s="80"/>
      <c r="B12" s="81"/>
      <c r="C12" s="81"/>
      <c r="D12" s="81"/>
      <c r="E12" s="224"/>
      <c r="F12" s="224"/>
      <c r="G12" s="224"/>
      <c r="H12" s="224"/>
      <c r="I12" s="82"/>
      <c r="J12" s="79"/>
    </row>
    <row r="13" spans="1:10" ht="21" customHeight="1" x14ac:dyDescent="0.25">
      <c r="A13" s="171" t="s">
        <v>256</v>
      </c>
      <c r="B13" s="219"/>
      <c r="C13" s="215" t="s">
        <v>284</v>
      </c>
      <c r="D13" s="216"/>
      <c r="E13" s="238"/>
      <c r="F13" s="224"/>
      <c r="G13" s="224"/>
      <c r="H13" s="224"/>
      <c r="I13" s="82"/>
      <c r="J13" s="79"/>
    </row>
    <row r="14" spans="1:10" ht="10.9" customHeight="1" x14ac:dyDescent="0.25">
      <c r="A14" s="78"/>
      <c r="B14" s="82"/>
      <c r="C14" s="81"/>
      <c r="D14" s="81"/>
      <c r="E14" s="178"/>
      <c r="F14" s="178"/>
      <c r="G14" s="178"/>
      <c r="H14" s="178"/>
      <c r="I14" s="81"/>
      <c r="J14" s="83"/>
    </row>
    <row r="15" spans="1:10" ht="22.9" customHeight="1" x14ac:dyDescent="0.25">
      <c r="A15" s="171" t="s">
        <v>242</v>
      </c>
      <c r="B15" s="219"/>
      <c r="C15" s="215" t="s">
        <v>285</v>
      </c>
      <c r="D15" s="216"/>
      <c r="E15" s="220"/>
      <c r="F15" s="210"/>
      <c r="G15" s="84" t="s">
        <v>266</v>
      </c>
      <c r="H15" s="188" t="s">
        <v>287</v>
      </c>
      <c r="I15" s="189"/>
      <c r="J15" s="85"/>
    </row>
    <row r="16" spans="1:10" ht="10.9" customHeight="1" x14ac:dyDescent="0.25">
      <c r="A16" s="78"/>
      <c r="B16" s="82"/>
      <c r="C16" s="81"/>
      <c r="D16" s="81"/>
      <c r="E16" s="178"/>
      <c r="F16" s="178"/>
      <c r="G16" s="178"/>
      <c r="H16" s="178"/>
      <c r="I16" s="81"/>
      <c r="J16" s="83"/>
    </row>
    <row r="17" spans="1:10" ht="22.9" customHeight="1" x14ac:dyDescent="0.25">
      <c r="A17" s="86"/>
      <c r="B17" s="84" t="s">
        <v>267</v>
      </c>
      <c r="C17" s="215" t="s">
        <v>286</v>
      </c>
      <c r="D17" s="216"/>
      <c r="E17" s="87"/>
      <c r="F17" s="87"/>
      <c r="G17" s="87"/>
      <c r="H17" s="87"/>
      <c r="I17" s="87"/>
      <c r="J17" s="85"/>
    </row>
    <row r="18" spans="1:10" x14ac:dyDescent="0.25">
      <c r="A18" s="217"/>
      <c r="B18" s="218"/>
      <c r="C18" s="178"/>
      <c r="D18" s="178"/>
      <c r="E18" s="178"/>
      <c r="F18" s="178"/>
      <c r="G18" s="178"/>
      <c r="H18" s="178"/>
      <c r="I18" s="81"/>
      <c r="J18" s="83"/>
    </row>
    <row r="19" spans="1:10" x14ac:dyDescent="0.25">
      <c r="A19" s="208" t="s">
        <v>243</v>
      </c>
      <c r="B19" s="209"/>
      <c r="C19" s="179" t="s">
        <v>288</v>
      </c>
      <c r="D19" s="180"/>
      <c r="E19" s="180"/>
      <c r="F19" s="180"/>
      <c r="G19" s="180"/>
      <c r="H19" s="180"/>
      <c r="I19" s="180"/>
      <c r="J19" s="181"/>
    </row>
    <row r="20" spans="1:10" x14ac:dyDescent="0.25">
      <c r="A20" s="80"/>
      <c r="B20" s="81"/>
      <c r="C20" s="88"/>
      <c r="D20" s="81"/>
      <c r="E20" s="178"/>
      <c r="F20" s="178"/>
      <c r="G20" s="178"/>
      <c r="H20" s="178"/>
      <c r="I20" s="81"/>
      <c r="J20" s="83"/>
    </row>
    <row r="21" spans="1:10" x14ac:dyDescent="0.25">
      <c r="A21" s="208" t="s">
        <v>244</v>
      </c>
      <c r="B21" s="209"/>
      <c r="C21" s="188">
        <v>10000</v>
      </c>
      <c r="D21" s="189"/>
      <c r="E21" s="178"/>
      <c r="F21" s="178"/>
      <c r="G21" s="179" t="s">
        <v>289</v>
      </c>
      <c r="H21" s="180"/>
      <c r="I21" s="180"/>
      <c r="J21" s="181"/>
    </row>
    <row r="22" spans="1:10" x14ac:dyDescent="0.25">
      <c r="A22" s="80"/>
      <c r="B22" s="81"/>
      <c r="C22" s="81"/>
      <c r="D22" s="81"/>
      <c r="E22" s="178"/>
      <c r="F22" s="178"/>
      <c r="G22" s="178"/>
      <c r="H22" s="178"/>
      <c r="I22" s="81"/>
      <c r="J22" s="83"/>
    </row>
    <row r="23" spans="1:10" x14ac:dyDescent="0.25">
      <c r="A23" s="208" t="s">
        <v>245</v>
      </c>
      <c r="B23" s="209"/>
      <c r="C23" s="179" t="s">
        <v>290</v>
      </c>
      <c r="D23" s="180"/>
      <c r="E23" s="180"/>
      <c r="F23" s="180"/>
      <c r="G23" s="180"/>
      <c r="H23" s="180"/>
      <c r="I23" s="180"/>
      <c r="J23" s="181"/>
    </row>
    <row r="24" spans="1:10" x14ac:dyDescent="0.25">
      <c r="A24" s="80"/>
      <c r="B24" s="81"/>
      <c r="C24" s="81"/>
      <c r="D24" s="81"/>
      <c r="E24" s="178"/>
      <c r="F24" s="178"/>
      <c r="G24" s="178"/>
      <c r="H24" s="178"/>
      <c r="I24" s="81"/>
      <c r="J24" s="83"/>
    </row>
    <row r="25" spans="1:10" x14ac:dyDescent="0.25">
      <c r="A25" s="208" t="s">
        <v>246</v>
      </c>
      <c r="B25" s="209"/>
      <c r="C25" s="212" t="s">
        <v>291</v>
      </c>
      <c r="D25" s="213"/>
      <c r="E25" s="213"/>
      <c r="F25" s="213"/>
      <c r="G25" s="213"/>
      <c r="H25" s="213"/>
      <c r="I25" s="213"/>
      <c r="J25" s="214"/>
    </row>
    <row r="26" spans="1:10" x14ac:dyDescent="0.25">
      <c r="A26" s="80"/>
      <c r="B26" s="81"/>
      <c r="C26" s="88"/>
      <c r="D26" s="81"/>
      <c r="E26" s="178"/>
      <c r="F26" s="178"/>
      <c r="G26" s="178"/>
      <c r="H26" s="178"/>
      <c r="I26" s="81"/>
      <c r="J26" s="83"/>
    </row>
    <row r="27" spans="1:10" x14ac:dyDescent="0.25">
      <c r="A27" s="208" t="s">
        <v>247</v>
      </c>
      <c r="B27" s="209"/>
      <c r="C27" s="212" t="s">
        <v>292</v>
      </c>
      <c r="D27" s="213"/>
      <c r="E27" s="213"/>
      <c r="F27" s="213"/>
      <c r="G27" s="213"/>
      <c r="H27" s="213"/>
      <c r="I27" s="213"/>
      <c r="J27" s="214"/>
    </row>
    <row r="28" spans="1:10" ht="13.9" customHeight="1" x14ac:dyDescent="0.25">
      <c r="A28" s="80"/>
      <c r="B28" s="81"/>
      <c r="C28" s="88"/>
      <c r="D28" s="81"/>
      <c r="E28" s="178"/>
      <c r="F28" s="178"/>
      <c r="G28" s="178"/>
      <c r="H28" s="178"/>
      <c r="I28" s="81"/>
      <c r="J28" s="83"/>
    </row>
    <row r="29" spans="1:10" ht="22.9" customHeight="1" x14ac:dyDescent="0.25">
      <c r="A29" s="211" t="s">
        <v>257</v>
      </c>
      <c r="B29" s="191"/>
      <c r="C29" s="89">
        <v>1281</v>
      </c>
      <c r="D29" s="90"/>
      <c r="E29" s="182"/>
      <c r="F29" s="182"/>
      <c r="G29" s="182"/>
      <c r="H29" s="182"/>
      <c r="I29" s="91"/>
      <c r="J29" s="92"/>
    </row>
    <row r="30" spans="1:10" x14ac:dyDescent="0.25">
      <c r="A30" s="80"/>
      <c r="B30" s="81"/>
      <c r="C30" s="81"/>
      <c r="D30" s="81"/>
      <c r="E30" s="178"/>
      <c r="F30" s="178"/>
      <c r="G30" s="178"/>
      <c r="H30" s="178"/>
      <c r="I30" s="91"/>
      <c r="J30" s="92"/>
    </row>
    <row r="31" spans="1:10" x14ac:dyDescent="0.25">
      <c r="A31" s="208" t="s">
        <v>248</v>
      </c>
      <c r="B31" s="209"/>
      <c r="C31" s="104" t="s">
        <v>270</v>
      </c>
      <c r="D31" s="207" t="s">
        <v>268</v>
      </c>
      <c r="E31" s="186"/>
      <c r="F31" s="186"/>
      <c r="G31" s="186"/>
      <c r="H31" s="93"/>
      <c r="I31" s="94" t="s">
        <v>269</v>
      </c>
      <c r="J31" s="95" t="s">
        <v>270</v>
      </c>
    </row>
    <row r="32" spans="1:10" x14ac:dyDescent="0.25">
      <c r="A32" s="208"/>
      <c r="B32" s="209"/>
      <c r="C32" s="96"/>
      <c r="D32" s="64"/>
      <c r="E32" s="210"/>
      <c r="F32" s="210"/>
      <c r="G32" s="210"/>
      <c r="H32" s="210"/>
      <c r="I32" s="91"/>
      <c r="J32" s="92"/>
    </row>
    <row r="33" spans="1:10" x14ac:dyDescent="0.25">
      <c r="A33" s="208" t="s">
        <v>258</v>
      </c>
      <c r="B33" s="209"/>
      <c r="C33" s="89" t="s">
        <v>272</v>
      </c>
      <c r="D33" s="207" t="s">
        <v>271</v>
      </c>
      <c r="E33" s="186"/>
      <c r="F33" s="186"/>
      <c r="G33" s="186"/>
      <c r="H33" s="87"/>
      <c r="I33" s="94" t="s">
        <v>272</v>
      </c>
      <c r="J33" s="95" t="s">
        <v>273</v>
      </c>
    </row>
    <row r="34" spans="1:10" x14ac:dyDescent="0.25">
      <c r="A34" s="80"/>
      <c r="B34" s="81"/>
      <c r="C34" s="81"/>
      <c r="D34" s="81"/>
      <c r="E34" s="178"/>
      <c r="F34" s="178"/>
      <c r="G34" s="178"/>
      <c r="H34" s="178"/>
      <c r="I34" s="81"/>
      <c r="J34" s="83"/>
    </row>
    <row r="35" spans="1:10" x14ac:dyDescent="0.25">
      <c r="A35" s="207" t="s">
        <v>259</v>
      </c>
      <c r="B35" s="186"/>
      <c r="C35" s="186"/>
      <c r="D35" s="186"/>
      <c r="E35" s="186" t="s">
        <v>249</v>
      </c>
      <c r="F35" s="186"/>
      <c r="G35" s="186"/>
      <c r="H35" s="186"/>
      <c r="I35" s="186"/>
      <c r="J35" s="97" t="s">
        <v>250</v>
      </c>
    </row>
    <row r="36" spans="1:10" x14ac:dyDescent="0.25">
      <c r="A36" s="80"/>
      <c r="B36" s="81"/>
      <c r="C36" s="81"/>
      <c r="D36" s="81"/>
      <c r="E36" s="178"/>
      <c r="F36" s="178"/>
      <c r="G36" s="178"/>
      <c r="H36" s="178"/>
      <c r="I36" s="81"/>
      <c r="J36" s="92"/>
    </row>
    <row r="37" spans="1:10" x14ac:dyDescent="0.25">
      <c r="A37" s="199" t="s">
        <v>378</v>
      </c>
      <c r="B37" s="200"/>
      <c r="C37" s="200"/>
      <c r="D37" s="200"/>
      <c r="E37" s="201" t="s">
        <v>379</v>
      </c>
      <c r="F37" s="202"/>
      <c r="G37" s="202"/>
      <c r="H37" s="202"/>
      <c r="I37" s="203"/>
      <c r="J37" s="168" t="s">
        <v>380</v>
      </c>
    </row>
    <row r="38" spans="1:10" x14ac:dyDescent="0.25">
      <c r="A38" s="80"/>
      <c r="B38" s="81"/>
      <c r="C38" s="88"/>
      <c r="D38" s="198"/>
      <c r="E38" s="198"/>
      <c r="F38" s="198"/>
      <c r="G38" s="198"/>
      <c r="H38" s="198"/>
      <c r="I38" s="198"/>
      <c r="J38" s="83"/>
    </row>
    <row r="39" spans="1:10" x14ac:dyDescent="0.25">
      <c r="A39" s="204" t="s">
        <v>381</v>
      </c>
      <c r="B39" s="205"/>
      <c r="C39" s="205"/>
      <c r="D39" s="206"/>
      <c r="E39" s="201" t="s">
        <v>382</v>
      </c>
      <c r="F39" s="202"/>
      <c r="G39" s="202"/>
      <c r="H39" s="202"/>
      <c r="I39" s="203"/>
      <c r="J39" s="168" t="s">
        <v>383</v>
      </c>
    </row>
    <row r="40" spans="1:10" x14ac:dyDescent="0.25">
      <c r="A40" s="80"/>
      <c r="B40" s="81"/>
      <c r="C40" s="88"/>
      <c r="D40" s="98"/>
      <c r="E40" s="198"/>
      <c r="F40" s="198"/>
      <c r="G40" s="198"/>
      <c r="H40" s="198"/>
      <c r="I40" s="82"/>
      <c r="J40" s="83"/>
    </row>
    <row r="41" spans="1:10" x14ac:dyDescent="0.25">
      <c r="A41" s="194"/>
      <c r="B41" s="195"/>
      <c r="C41" s="195"/>
      <c r="D41" s="196"/>
      <c r="E41" s="194"/>
      <c r="F41" s="195"/>
      <c r="G41" s="195"/>
      <c r="H41" s="195"/>
      <c r="I41" s="196"/>
      <c r="J41" s="89"/>
    </row>
    <row r="42" spans="1:10" x14ac:dyDescent="0.25">
      <c r="A42" s="80"/>
      <c r="B42" s="81"/>
      <c r="C42" s="88"/>
      <c r="D42" s="98"/>
      <c r="E42" s="198"/>
      <c r="F42" s="198"/>
      <c r="G42" s="198"/>
      <c r="H42" s="198"/>
      <c r="I42" s="82"/>
      <c r="J42" s="83"/>
    </row>
    <row r="43" spans="1:10" x14ac:dyDescent="0.25">
      <c r="A43" s="194"/>
      <c r="B43" s="195"/>
      <c r="C43" s="195"/>
      <c r="D43" s="196"/>
      <c r="E43" s="194"/>
      <c r="F43" s="195"/>
      <c r="G43" s="195"/>
      <c r="H43" s="195"/>
      <c r="I43" s="196"/>
      <c r="J43" s="89"/>
    </row>
    <row r="44" spans="1:10" x14ac:dyDescent="0.25">
      <c r="A44" s="99"/>
      <c r="B44" s="88"/>
      <c r="C44" s="192"/>
      <c r="D44" s="192"/>
      <c r="E44" s="178"/>
      <c r="F44" s="178"/>
      <c r="G44" s="192"/>
      <c r="H44" s="192"/>
      <c r="I44" s="192"/>
      <c r="J44" s="83"/>
    </row>
    <row r="45" spans="1:10" x14ac:dyDescent="0.25">
      <c r="A45" s="194"/>
      <c r="B45" s="195"/>
      <c r="C45" s="195"/>
      <c r="D45" s="196"/>
      <c r="E45" s="194"/>
      <c r="F45" s="195"/>
      <c r="G45" s="195"/>
      <c r="H45" s="195"/>
      <c r="I45" s="196"/>
      <c r="J45" s="89"/>
    </row>
    <row r="46" spans="1:10" x14ac:dyDescent="0.25">
      <c r="A46" s="99"/>
      <c r="B46" s="88"/>
      <c r="C46" s="88"/>
      <c r="D46" s="81"/>
      <c r="E46" s="197"/>
      <c r="F46" s="197"/>
      <c r="G46" s="192"/>
      <c r="H46" s="192"/>
      <c r="I46" s="81"/>
      <c r="J46" s="83"/>
    </row>
    <row r="47" spans="1:10" x14ac:dyDescent="0.25">
      <c r="A47" s="194"/>
      <c r="B47" s="195"/>
      <c r="C47" s="195"/>
      <c r="D47" s="196"/>
      <c r="E47" s="194"/>
      <c r="F47" s="195"/>
      <c r="G47" s="195"/>
      <c r="H47" s="195"/>
      <c r="I47" s="196"/>
      <c r="J47" s="89"/>
    </row>
    <row r="48" spans="1:10" x14ac:dyDescent="0.25">
      <c r="A48" s="99"/>
      <c r="B48" s="88"/>
      <c r="C48" s="88"/>
      <c r="D48" s="81"/>
      <c r="E48" s="178"/>
      <c r="F48" s="178"/>
      <c r="G48" s="192"/>
      <c r="H48" s="192"/>
      <c r="I48" s="81"/>
      <c r="J48" s="100" t="s">
        <v>274</v>
      </c>
    </row>
    <row r="49" spans="1:10" x14ac:dyDescent="0.25">
      <c r="A49" s="99"/>
      <c r="B49" s="88"/>
      <c r="C49" s="88"/>
      <c r="D49" s="81"/>
      <c r="E49" s="178"/>
      <c r="F49" s="178"/>
      <c r="G49" s="192"/>
      <c r="H49" s="192"/>
      <c r="I49" s="81"/>
      <c r="J49" s="100" t="s">
        <v>275</v>
      </c>
    </row>
    <row r="50" spans="1:10" ht="14.45" customHeight="1" x14ac:dyDescent="0.25">
      <c r="A50" s="171" t="s">
        <v>251</v>
      </c>
      <c r="B50" s="172"/>
      <c r="C50" s="188" t="s">
        <v>275</v>
      </c>
      <c r="D50" s="189"/>
      <c r="E50" s="190" t="s">
        <v>276</v>
      </c>
      <c r="F50" s="191"/>
      <c r="G50" s="179"/>
      <c r="H50" s="180"/>
      <c r="I50" s="180"/>
      <c r="J50" s="181"/>
    </row>
    <row r="51" spans="1:10" x14ac:dyDescent="0.25">
      <c r="A51" s="99"/>
      <c r="B51" s="88"/>
      <c r="C51" s="192"/>
      <c r="D51" s="192"/>
      <c r="E51" s="178"/>
      <c r="F51" s="178"/>
      <c r="G51" s="193" t="s">
        <v>277</v>
      </c>
      <c r="H51" s="193"/>
      <c r="I51" s="193"/>
      <c r="J51" s="72"/>
    </row>
    <row r="52" spans="1:10" ht="13.9" customHeight="1" x14ac:dyDescent="0.25">
      <c r="A52" s="171" t="s">
        <v>252</v>
      </c>
      <c r="B52" s="172"/>
      <c r="C52" s="179" t="s">
        <v>293</v>
      </c>
      <c r="D52" s="180"/>
      <c r="E52" s="180"/>
      <c r="F52" s="180"/>
      <c r="G52" s="180"/>
      <c r="H52" s="180"/>
      <c r="I52" s="180"/>
      <c r="J52" s="181"/>
    </row>
    <row r="53" spans="1:10" x14ac:dyDescent="0.25">
      <c r="A53" s="80"/>
      <c r="B53" s="81"/>
      <c r="C53" s="182" t="s">
        <v>253</v>
      </c>
      <c r="D53" s="182"/>
      <c r="E53" s="182"/>
      <c r="F53" s="182"/>
      <c r="G53" s="182"/>
      <c r="H53" s="182"/>
      <c r="I53" s="182"/>
      <c r="J53" s="83"/>
    </row>
    <row r="54" spans="1:10" x14ac:dyDescent="0.25">
      <c r="A54" s="171" t="s">
        <v>254</v>
      </c>
      <c r="B54" s="172"/>
      <c r="C54" s="183" t="s">
        <v>294</v>
      </c>
      <c r="D54" s="184"/>
      <c r="E54" s="185"/>
      <c r="F54" s="178"/>
      <c r="G54" s="178"/>
      <c r="H54" s="186"/>
      <c r="I54" s="186"/>
      <c r="J54" s="187"/>
    </row>
    <row r="55" spans="1:10" x14ac:dyDescent="0.25">
      <c r="A55" s="80"/>
      <c r="B55" s="81"/>
      <c r="C55" s="88"/>
      <c r="D55" s="81"/>
      <c r="E55" s="178"/>
      <c r="F55" s="178"/>
      <c r="G55" s="178"/>
      <c r="H55" s="178"/>
      <c r="I55" s="81"/>
      <c r="J55" s="83"/>
    </row>
    <row r="56" spans="1:10" ht="14.45" customHeight="1" x14ac:dyDescent="0.25">
      <c r="A56" s="171" t="s">
        <v>246</v>
      </c>
      <c r="B56" s="172"/>
      <c r="C56" s="173"/>
      <c r="D56" s="174"/>
      <c r="E56" s="174"/>
      <c r="F56" s="174"/>
      <c r="G56" s="174"/>
      <c r="H56" s="174"/>
      <c r="I56" s="174"/>
      <c r="J56" s="175"/>
    </row>
    <row r="57" spans="1:10" x14ac:dyDescent="0.25">
      <c r="A57" s="80"/>
      <c r="B57" s="81"/>
      <c r="C57" s="81"/>
      <c r="D57" s="81"/>
      <c r="E57" s="178"/>
      <c r="F57" s="178"/>
      <c r="G57" s="178"/>
      <c r="H57" s="178"/>
      <c r="I57" s="81"/>
      <c r="J57" s="83"/>
    </row>
    <row r="58" spans="1:10" x14ac:dyDescent="0.25">
      <c r="A58" s="171" t="s">
        <v>278</v>
      </c>
      <c r="B58" s="172"/>
      <c r="C58" s="173"/>
      <c r="D58" s="174"/>
      <c r="E58" s="174"/>
      <c r="F58" s="174"/>
      <c r="G58" s="174"/>
      <c r="H58" s="174"/>
      <c r="I58" s="174"/>
      <c r="J58" s="175"/>
    </row>
    <row r="59" spans="1:10" ht="14.45" customHeight="1" x14ac:dyDescent="0.25">
      <c r="A59" s="80"/>
      <c r="B59" s="81"/>
      <c r="C59" s="176" t="s">
        <v>279</v>
      </c>
      <c r="D59" s="176"/>
      <c r="E59" s="176"/>
      <c r="F59" s="176"/>
      <c r="G59" s="81"/>
      <c r="H59" s="81"/>
      <c r="I59" s="81"/>
      <c r="J59" s="83"/>
    </row>
    <row r="60" spans="1:10" x14ac:dyDescent="0.25">
      <c r="A60" s="171" t="s">
        <v>280</v>
      </c>
      <c r="B60" s="172"/>
      <c r="C60" s="173"/>
      <c r="D60" s="174"/>
      <c r="E60" s="174"/>
      <c r="F60" s="174"/>
      <c r="G60" s="174"/>
      <c r="H60" s="174"/>
      <c r="I60" s="174"/>
      <c r="J60" s="175"/>
    </row>
    <row r="61" spans="1:10" ht="14.45" customHeight="1" x14ac:dyDescent="0.25">
      <c r="A61" s="101"/>
      <c r="B61" s="102"/>
      <c r="C61" s="177" t="s">
        <v>281</v>
      </c>
      <c r="D61" s="177"/>
      <c r="E61" s="177"/>
      <c r="F61" s="177"/>
      <c r="G61" s="177"/>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8" zoomScale="115" zoomScaleNormal="100" zoomScaleSheetLayoutView="115" workbookViewId="0">
      <selection activeCell="I82" sqref="I82"/>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48" t="s">
        <v>1</v>
      </c>
      <c r="B1" s="249"/>
      <c r="C1" s="249"/>
      <c r="D1" s="249"/>
      <c r="E1" s="249"/>
      <c r="F1" s="249"/>
      <c r="G1" s="249"/>
      <c r="H1" s="249"/>
    </row>
    <row r="2" spans="1:9" x14ac:dyDescent="0.2">
      <c r="A2" s="250" t="s">
        <v>384</v>
      </c>
      <c r="B2" s="251"/>
      <c r="C2" s="251"/>
      <c r="D2" s="251"/>
      <c r="E2" s="251"/>
      <c r="F2" s="251"/>
      <c r="G2" s="251"/>
      <c r="H2" s="251"/>
    </row>
    <row r="3" spans="1:9" x14ac:dyDescent="0.2">
      <c r="A3" s="259" t="s">
        <v>12</v>
      </c>
      <c r="B3" s="260"/>
      <c r="C3" s="260"/>
      <c r="D3" s="260"/>
      <c r="E3" s="260"/>
      <c r="F3" s="260"/>
      <c r="G3" s="260"/>
      <c r="H3" s="260"/>
      <c r="I3" s="261"/>
    </row>
    <row r="4" spans="1:9" x14ac:dyDescent="0.2">
      <c r="A4" s="256" t="s">
        <v>295</v>
      </c>
      <c r="B4" s="257"/>
      <c r="C4" s="257"/>
      <c r="D4" s="257"/>
      <c r="E4" s="257"/>
      <c r="F4" s="257"/>
      <c r="G4" s="257"/>
      <c r="H4" s="257"/>
      <c r="I4" s="258"/>
    </row>
    <row r="5" spans="1:9" ht="67.5" x14ac:dyDescent="0.2">
      <c r="A5" s="254" t="s">
        <v>2</v>
      </c>
      <c r="B5" s="255"/>
      <c r="C5" s="255"/>
      <c r="D5" s="255"/>
      <c r="E5" s="255"/>
      <c r="F5" s="255"/>
      <c r="G5" s="2" t="s">
        <v>4</v>
      </c>
      <c r="H5" s="26" t="s">
        <v>227</v>
      </c>
      <c r="I5" s="26" t="s">
        <v>228</v>
      </c>
    </row>
    <row r="6" spans="1:9" x14ac:dyDescent="0.2">
      <c r="A6" s="252">
        <v>1</v>
      </c>
      <c r="B6" s="253"/>
      <c r="C6" s="253"/>
      <c r="D6" s="253"/>
      <c r="E6" s="253"/>
      <c r="F6" s="253"/>
      <c r="G6" s="3">
        <v>2</v>
      </c>
      <c r="H6" s="26">
        <v>3</v>
      </c>
      <c r="I6" s="26">
        <v>4</v>
      </c>
    </row>
    <row r="7" spans="1:9" x14ac:dyDescent="0.2">
      <c r="A7" s="241"/>
      <c r="B7" s="241"/>
      <c r="C7" s="241"/>
      <c r="D7" s="241"/>
      <c r="E7" s="241"/>
      <c r="F7" s="241"/>
      <c r="G7" s="241"/>
      <c r="H7" s="241"/>
      <c r="I7" s="242"/>
    </row>
    <row r="8" spans="1:9" x14ac:dyDescent="0.2">
      <c r="A8" s="243" t="s">
        <v>14</v>
      </c>
      <c r="B8" s="244"/>
      <c r="C8" s="244"/>
      <c r="D8" s="244"/>
      <c r="E8" s="244"/>
      <c r="F8" s="244"/>
      <c r="G8" s="244"/>
      <c r="H8" s="244"/>
      <c r="I8" s="244"/>
    </row>
    <row r="9" spans="1:9" ht="28.5" customHeight="1" x14ac:dyDescent="0.2">
      <c r="A9" s="245" t="s">
        <v>22</v>
      </c>
      <c r="B9" s="245"/>
      <c r="C9" s="245"/>
      <c r="D9" s="245"/>
      <c r="E9" s="245"/>
      <c r="F9" s="245"/>
      <c r="G9" s="4">
        <v>1</v>
      </c>
      <c r="H9" s="27">
        <f>H10+H11+H12</f>
        <v>4174072806</v>
      </c>
      <c r="I9" s="27">
        <f>I10+I11+I12</f>
        <v>2772782193</v>
      </c>
    </row>
    <row r="10" spans="1:9" x14ac:dyDescent="0.2">
      <c r="A10" s="246" t="s">
        <v>23</v>
      </c>
      <c r="B10" s="246"/>
      <c r="C10" s="246"/>
      <c r="D10" s="246"/>
      <c r="E10" s="246"/>
      <c r="F10" s="246"/>
      <c r="G10" s="5">
        <v>2</v>
      </c>
      <c r="H10" s="28">
        <v>508022480</v>
      </c>
      <c r="I10" s="28">
        <v>961912026</v>
      </c>
    </row>
    <row r="11" spans="1:9" x14ac:dyDescent="0.2">
      <c r="A11" s="246" t="s">
        <v>24</v>
      </c>
      <c r="B11" s="246"/>
      <c r="C11" s="246"/>
      <c r="D11" s="246"/>
      <c r="E11" s="246"/>
      <c r="F11" s="246"/>
      <c r="G11" s="5">
        <v>3</v>
      </c>
      <c r="H11" s="28">
        <v>2770834522</v>
      </c>
      <c r="I11" s="28">
        <v>1014563142</v>
      </c>
    </row>
    <row r="12" spans="1:9" x14ac:dyDescent="0.2">
      <c r="A12" s="239" t="s">
        <v>25</v>
      </c>
      <c r="B12" s="239"/>
      <c r="C12" s="239"/>
      <c r="D12" s="239"/>
      <c r="E12" s="239"/>
      <c r="F12" s="239"/>
      <c r="G12" s="5">
        <v>4</v>
      </c>
      <c r="H12" s="28">
        <v>895215804</v>
      </c>
      <c r="I12" s="28">
        <v>796307025</v>
      </c>
    </row>
    <row r="13" spans="1:9" x14ac:dyDescent="0.2">
      <c r="A13" s="247" t="s">
        <v>26</v>
      </c>
      <c r="B13" s="247"/>
      <c r="C13" s="247"/>
      <c r="D13" s="247"/>
      <c r="E13" s="247"/>
      <c r="F13" s="247"/>
      <c r="G13" s="4">
        <v>5</v>
      </c>
      <c r="H13" s="29">
        <f>H14+H15+H16+H17</f>
        <v>814679702</v>
      </c>
      <c r="I13" s="29">
        <f>I14+I15+I16+I17</f>
        <v>612871552</v>
      </c>
    </row>
    <row r="14" spans="1:9" x14ac:dyDescent="0.2">
      <c r="A14" s="240" t="s">
        <v>27</v>
      </c>
      <c r="B14" s="240"/>
      <c r="C14" s="240"/>
      <c r="D14" s="240"/>
      <c r="E14" s="240"/>
      <c r="F14" s="240"/>
      <c r="G14" s="5">
        <v>6</v>
      </c>
      <c r="H14" s="28">
        <v>479860</v>
      </c>
      <c r="I14" s="28">
        <v>852203</v>
      </c>
    </row>
    <row r="15" spans="1:9" x14ac:dyDescent="0.2">
      <c r="A15" s="240" t="s">
        <v>28</v>
      </c>
      <c r="B15" s="240"/>
      <c r="C15" s="240"/>
      <c r="D15" s="240"/>
      <c r="E15" s="240"/>
      <c r="F15" s="240"/>
      <c r="G15" s="5">
        <v>7</v>
      </c>
      <c r="H15" s="28">
        <v>132682086</v>
      </c>
      <c r="I15" s="28">
        <v>96079539</v>
      </c>
    </row>
    <row r="16" spans="1:9" x14ac:dyDescent="0.2">
      <c r="A16" s="240" t="s">
        <v>29</v>
      </c>
      <c r="B16" s="240"/>
      <c r="C16" s="240"/>
      <c r="D16" s="240"/>
      <c r="E16" s="240"/>
      <c r="F16" s="240"/>
      <c r="G16" s="5">
        <v>8</v>
      </c>
      <c r="H16" s="28">
        <v>681517756</v>
      </c>
      <c r="I16" s="28">
        <v>515939810</v>
      </c>
    </row>
    <row r="17" spans="1:9" x14ac:dyDescent="0.2">
      <c r="A17" s="240" t="s">
        <v>30</v>
      </c>
      <c r="B17" s="240"/>
      <c r="C17" s="240"/>
      <c r="D17" s="240"/>
      <c r="E17" s="240"/>
      <c r="F17" s="240"/>
      <c r="G17" s="5">
        <v>9</v>
      </c>
      <c r="H17" s="28">
        <v>0</v>
      </c>
      <c r="I17" s="28">
        <v>0</v>
      </c>
    </row>
    <row r="18" spans="1:9" ht="32.450000000000003" customHeight="1" x14ac:dyDescent="0.2">
      <c r="A18" s="247" t="s">
        <v>31</v>
      </c>
      <c r="B18" s="247"/>
      <c r="C18" s="247"/>
      <c r="D18" s="247"/>
      <c r="E18" s="247"/>
      <c r="F18" s="247"/>
      <c r="G18" s="4">
        <v>10</v>
      </c>
      <c r="H18" s="29">
        <f>H19+H20+H21</f>
        <v>1755565</v>
      </c>
      <c r="I18" s="29">
        <f>I19+I20+I21</f>
        <v>21199086</v>
      </c>
    </row>
    <row r="19" spans="1:9" x14ac:dyDescent="0.2">
      <c r="A19" s="240" t="s">
        <v>28</v>
      </c>
      <c r="B19" s="240"/>
      <c r="C19" s="240"/>
      <c r="D19" s="240"/>
      <c r="E19" s="240"/>
      <c r="F19" s="240"/>
      <c r="G19" s="5">
        <v>11</v>
      </c>
      <c r="H19" s="28">
        <v>79277</v>
      </c>
      <c r="I19" s="28">
        <v>0</v>
      </c>
    </row>
    <row r="20" spans="1:9" x14ac:dyDescent="0.2">
      <c r="A20" s="240" t="s">
        <v>29</v>
      </c>
      <c r="B20" s="240"/>
      <c r="C20" s="240"/>
      <c r="D20" s="240"/>
      <c r="E20" s="240"/>
      <c r="F20" s="240"/>
      <c r="G20" s="5">
        <v>12</v>
      </c>
      <c r="H20" s="28">
        <v>0</v>
      </c>
      <c r="I20" s="28">
        <v>0</v>
      </c>
    </row>
    <row r="21" spans="1:9" x14ac:dyDescent="0.2">
      <c r="A21" s="240" t="s">
        <v>30</v>
      </c>
      <c r="B21" s="240"/>
      <c r="C21" s="240"/>
      <c r="D21" s="240"/>
      <c r="E21" s="240"/>
      <c r="F21" s="240"/>
      <c r="G21" s="5">
        <v>13</v>
      </c>
      <c r="H21" s="28">
        <v>1676288</v>
      </c>
      <c r="I21" s="28">
        <v>21199086</v>
      </c>
    </row>
    <row r="22" spans="1:9" x14ac:dyDescent="0.2">
      <c r="A22" s="247" t="s">
        <v>32</v>
      </c>
      <c r="B22" s="247"/>
      <c r="C22" s="247"/>
      <c r="D22" s="247"/>
      <c r="E22" s="247"/>
      <c r="F22" s="247"/>
      <c r="G22" s="4">
        <v>14</v>
      </c>
      <c r="H22" s="29">
        <f>H23+H24</f>
        <v>0</v>
      </c>
      <c r="I22" s="29">
        <f>I23+I24</f>
        <v>0</v>
      </c>
    </row>
    <row r="23" spans="1:9" x14ac:dyDescent="0.2">
      <c r="A23" s="240" t="s">
        <v>29</v>
      </c>
      <c r="B23" s="240"/>
      <c r="C23" s="240"/>
      <c r="D23" s="240"/>
      <c r="E23" s="240"/>
      <c r="F23" s="240"/>
      <c r="G23" s="5">
        <v>15</v>
      </c>
      <c r="H23" s="28">
        <v>0</v>
      </c>
      <c r="I23" s="28">
        <v>0</v>
      </c>
    </row>
    <row r="24" spans="1:9" x14ac:dyDescent="0.2">
      <c r="A24" s="240" t="s">
        <v>30</v>
      </c>
      <c r="B24" s="240"/>
      <c r="C24" s="240"/>
      <c r="D24" s="240"/>
      <c r="E24" s="240"/>
      <c r="F24" s="240"/>
      <c r="G24" s="5">
        <v>16</v>
      </c>
      <c r="H24" s="28">
        <v>0</v>
      </c>
      <c r="I24" s="28">
        <v>0</v>
      </c>
    </row>
    <row r="25" spans="1:9" ht="22.9" customHeight="1" x14ac:dyDescent="0.2">
      <c r="A25" s="247" t="s">
        <v>33</v>
      </c>
      <c r="B25" s="247"/>
      <c r="C25" s="247"/>
      <c r="D25" s="247"/>
      <c r="E25" s="247"/>
      <c r="F25" s="247"/>
      <c r="G25" s="4">
        <v>17</v>
      </c>
      <c r="H25" s="29">
        <f>H26+H27+H28</f>
        <v>4060105428</v>
      </c>
      <c r="I25" s="29">
        <f>I26+I27+I28</f>
        <v>4640197866</v>
      </c>
    </row>
    <row r="26" spans="1:9" x14ac:dyDescent="0.2">
      <c r="A26" s="240" t="s">
        <v>28</v>
      </c>
      <c r="B26" s="240"/>
      <c r="C26" s="240"/>
      <c r="D26" s="240"/>
      <c r="E26" s="240"/>
      <c r="F26" s="240"/>
      <c r="G26" s="5">
        <v>18</v>
      </c>
      <c r="H26" s="28">
        <v>19101961</v>
      </c>
      <c r="I26" s="28">
        <v>57269384</v>
      </c>
    </row>
    <row r="27" spans="1:9" x14ac:dyDescent="0.2">
      <c r="A27" s="240" t="s">
        <v>29</v>
      </c>
      <c r="B27" s="240"/>
      <c r="C27" s="240"/>
      <c r="D27" s="240"/>
      <c r="E27" s="240"/>
      <c r="F27" s="240"/>
      <c r="G27" s="5">
        <v>19</v>
      </c>
      <c r="H27" s="28">
        <v>4041003467</v>
      </c>
      <c r="I27" s="28">
        <v>4582928482</v>
      </c>
    </row>
    <row r="28" spans="1:9" x14ac:dyDescent="0.2">
      <c r="A28" s="240" t="s">
        <v>30</v>
      </c>
      <c r="B28" s="240"/>
      <c r="C28" s="240"/>
      <c r="D28" s="240"/>
      <c r="E28" s="240"/>
      <c r="F28" s="240"/>
      <c r="G28" s="5">
        <v>20</v>
      </c>
      <c r="H28" s="28">
        <v>0</v>
      </c>
      <c r="I28" s="28">
        <v>0</v>
      </c>
    </row>
    <row r="29" spans="1:9" x14ac:dyDescent="0.2">
      <c r="A29" s="247" t="s">
        <v>34</v>
      </c>
      <c r="B29" s="247"/>
      <c r="C29" s="247"/>
      <c r="D29" s="247"/>
      <c r="E29" s="247"/>
      <c r="F29" s="247"/>
      <c r="G29" s="4">
        <v>21</v>
      </c>
      <c r="H29" s="29">
        <f>H30+H31</f>
        <v>13615764739</v>
      </c>
      <c r="I29" s="29">
        <f>I30+I31</f>
        <v>15213145060</v>
      </c>
    </row>
    <row r="30" spans="1:9" x14ac:dyDescent="0.2">
      <c r="A30" s="240" t="s">
        <v>29</v>
      </c>
      <c r="B30" s="240"/>
      <c r="C30" s="240"/>
      <c r="D30" s="240"/>
      <c r="E30" s="240"/>
      <c r="F30" s="240"/>
      <c r="G30" s="5">
        <v>22</v>
      </c>
      <c r="H30" s="28">
        <v>98348773</v>
      </c>
      <c r="I30" s="28">
        <v>4305695</v>
      </c>
    </row>
    <row r="31" spans="1:9" x14ac:dyDescent="0.2">
      <c r="A31" s="240" t="s">
        <v>30</v>
      </c>
      <c r="B31" s="240"/>
      <c r="C31" s="240"/>
      <c r="D31" s="240"/>
      <c r="E31" s="240"/>
      <c r="F31" s="240"/>
      <c r="G31" s="5">
        <v>23</v>
      </c>
      <c r="H31" s="28">
        <v>13517415966</v>
      </c>
      <c r="I31" s="28">
        <v>15208839365</v>
      </c>
    </row>
    <row r="32" spans="1:9" x14ac:dyDescent="0.2">
      <c r="A32" s="240" t="s">
        <v>35</v>
      </c>
      <c r="B32" s="240"/>
      <c r="C32" s="240"/>
      <c r="D32" s="240"/>
      <c r="E32" s="240"/>
      <c r="F32" s="240"/>
      <c r="G32" s="5">
        <v>24</v>
      </c>
      <c r="H32" s="28">
        <v>0</v>
      </c>
      <c r="I32" s="28">
        <v>0</v>
      </c>
    </row>
    <row r="33" spans="1:9" ht="23.45" customHeight="1" x14ac:dyDescent="0.2">
      <c r="A33" s="240" t="s">
        <v>36</v>
      </c>
      <c r="B33" s="240"/>
      <c r="C33" s="240"/>
      <c r="D33" s="240"/>
      <c r="E33" s="240"/>
      <c r="F33" s="240"/>
      <c r="G33" s="5">
        <v>25</v>
      </c>
      <c r="H33" s="28">
        <v>0</v>
      </c>
      <c r="I33" s="28">
        <v>0</v>
      </c>
    </row>
    <row r="34" spans="1:9" x14ac:dyDescent="0.2">
      <c r="A34" s="240" t="s">
        <v>37</v>
      </c>
      <c r="B34" s="240"/>
      <c r="C34" s="240"/>
      <c r="D34" s="240"/>
      <c r="E34" s="240"/>
      <c r="F34" s="240"/>
      <c r="G34" s="5">
        <v>26</v>
      </c>
      <c r="H34" s="28">
        <v>0</v>
      </c>
      <c r="I34" s="28">
        <v>0</v>
      </c>
    </row>
    <row r="35" spans="1:9" x14ac:dyDescent="0.2">
      <c r="A35" s="240" t="s">
        <v>38</v>
      </c>
      <c r="B35" s="240"/>
      <c r="C35" s="240"/>
      <c r="D35" s="240"/>
      <c r="E35" s="240"/>
      <c r="F35" s="240"/>
      <c r="G35" s="5">
        <v>27</v>
      </c>
      <c r="H35" s="28">
        <v>161103318</v>
      </c>
      <c r="I35" s="28">
        <v>320155501</v>
      </c>
    </row>
    <row r="36" spans="1:9" x14ac:dyDescent="0.2">
      <c r="A36" s="240" t="s">
        <v>39</v>
      </c>
      <c r="B36" s="240"/>
      <c r="C36" s="240"/>
      <c r="D36" s="240"/>
      <c r="E36" s="240"/>
      <c r="F36" s="240"/>
      <c r="G36" s="5">
        <v>28</v>
      </c>
      <c r="H36" s="28">
        <v>115346193</v>
      </c>
      <c r="I36" s="28">
        <v>110129923</v>
      </c>
    </row>
    <row r="37" spans="1:9" x14ac:dyDescent="0.2">
      <c r="A37" s="240" t="s">
        <v>40</v>
      </c>
      <c r="B37" s="240"/>
      <c r="C37" s="240"/>
      <c r="D37" s="240"/>
      <c r="E37" s="240"/>
      <c r="F37" s="240"/>
      <c r="G37" s="5">
        <v>29</v>
      </c>
      <c r="H37" s="28">
        <v>23328406</v>
      </c>
      <c r="I37" s="28">
        <v>76401435</v>
      </c>
    </row>
    <row r="38" spans="1:9" x14ac:dyDescent="0.2">
      <c r="A38" s="240" t="s">
        <v>41</v>
      </c>
      <c r="B38" s="240"/>
      <c r="C38" s="240"/>
      <c r="D38" s="240"/>
      <c r="E38" s="240"/>
      <c r="F38" s="240"/>
      <c r="G38" s="5">
        <v>30</v>
      </c>
      <c r="H38" s="28">
        <v>66503859</v>
      </c>
      <c r="I38" s="28">
        <v>53160108</v>
      </c>
    </row>
    <row r="39" spans="1:9" ht="31.15" customHeight="1" x14ac:dyDescent="0.2">
      <c r="A39" s="240" t="s">
        <v>42</v>
      </c>
      <c r="B39" s="240"/>
      <c r="C39" s="240"/>
      <c r="D39" s="240"/>
      <c r="E39" s="240"/>
      <c r="F39" s="240"/>
      <c r="G39" s="5">
        <v>31</v>
      </c>
      <c r="H39" s="28">
        <v>71608804</v>
      </c>
      <c r="I39" s="28">
        <v>20000000</v>
      </c>
    </row>
    <row r="40" spans="1:9" x14ac:dyDescent="0.2">
      <c r="A40" s="264" t="s">
        <v>43</v>
      </c>
      <c r="B40" s="264"/>
      <c r="C40" s="264"/>
      <c r="D40" s="264"/>
      <c r="E40" s="264"/>
      <c r="F40" s="264"/>
      <c r="G40" s="4">
        <v>32</v>
      </c>
      <c r="H40" s="27">
        <f>H9+H13+H18+H22+H25+H29+H32+H33+H34+H35+H36+H37+H38+H39</f>
        <v>23104268820</v>
      </c>
      <c r="I40" s="27">
        <f>I9+I13+I18+I22+I25+I29+I32+I33+I34+I35+I36+I37+I38+I39</f>
        <v>23840042724</v>
      </c>
    </row>
    <row r="41" spans="1:9" x14ac:dyDescent="0.2">
      <c r="A41" s="243" t="s">
        <v>15</v>
      </c>
      <c r="B41" s="244"/>
      <c r="C41" s="244"/>
      <c r="D41" s="244"/>
      <c r="E41" s="244"/>
      <c r="F41" s="244"/>
      <c r="G41" s="244"/>
      <c r="H41" s="244"/>
      <c r="I41" s="244"/>
    </row>
    <row r="42" spans="1:9" x14ac:dyDescent="0.2">
      <c r="A42" s="263" t="s">
        <v>44</v>
      </c>
      <c r="B42" s="247"/>
      <c r="C42" s="247"/>
      <c r="D42" s="247"/>
      <c r="E42" s="247"/>
      <c r="F42" s="247"/>
      <c r="G42" s="4">
        <v>33</v>
      </c>
      <c r="H42" s="27">
        <f>H43+H44+H45+H46+H47</f>
        <v>445274</v>
      </c>
      <c r="I42" s="27">
        <f>I43+I44+I45+I46+I47</f>
        <v>863025</v>
      </c>
    </row>
    <row r="43" spans="1:9" x14ac:dyDescent="0.2">
      <c r="A43" s="240" t="s">
        <v>45</v>
      </c>
      <c r="B43" s="240"/>
      <c r="C43" s="240"/>
      <c r="D43" s="240"/>
      <c r="E43" s="240"/>
      <c r="F43" s="240"/>
      <c r="G43" s="5">
        <v>34</v>
      </c>
      <c r="H43" s="28">
        <v>445274</v>
      </c>
      <c r="I43" s="28">
        <v>863025</v>
      </c>
    </row>
    <row r="44" spans="1:9" x14ac:dyDescent="0.2">
      <c r="A44" s="240" t="s">
        <v>46</v>
      </c>
      <c r="B44" s="240"/>
      <c r="C44" s="240"/>
      <c r="D44" s="240"/>
      <c r="E44" s="240"/>
      <c r="F44" s="240"/>
      <c r="G44" s="5">
        <v>35</v>
      </c>
      <c r="H44" s="28">
        <v>0</v>
      </c>
      <c r="I44" s="28">
        <v>0</v>
      </c>
    </row>
    <row r="45" spans="1:9" x14ac:dyDescent="0.2">
      <c r="A45" s="240" t="s">
        <v>47</v>
      </c>
      <c r="B45" s="240"/>
      <c r="C45" s="240"/>
      <c r="D45" s="240"/>
      <c r="E45" s="240"/>
      <c r="F45" s="240"/>
      <c r="G45" s="5">
        <v>36</v>
      </c>
      <c r="H45" s="28">
        <v>0</v>
      </c>
      <c r="I45" s="28">
        <v>0</v>
      </c>
    </row>
    <row r="46" spans="1:9" x14ac:dyDescent="0.2">
      <c r="A46" s="240" t="s">
        <v>48</v>
      </c>
      <c r="B46" s="240"/>
      <c r="C46" s="240"/>
      <c r="D46" s="240"/>
      <c r="E46" s="240"/>
      <c r="F46" s="240"/>
      <c r="G46" s="5">
        <v>37</v>
      </c>
      <c r="H46" s="28">
        <v>0</v>
      </c>
      <c r="I46" s="28">
        <v>0</v>
      </c>
    </row>
    <row r="47" spans="1:9" x14ac:dyDescent="0.2">
      <c r="A47" s="240" t="s">
        <v>49</v>
      </c>
      <c r="B47" s="240"/>
      <c r="C47" s="240"/>
      <c r="D47" s="240"/>
      <c r="E47" s="240"/>
      <c r="F47" s="240"/>
      <c r="G47" s="5">
        <v>38</v>
      </c>
      <c r="H47" s="28">
        <v>0</v>
      </c>
      <c r="I47" s="28">
        <v>0</v>
      </c>
    </row>
    <row r="48" spans="1:9" ht="22.15" customHeight="1" x14ac:dyDescent="0.2">
      <c r="A48" s="263" t="s">
        <v>50</v>
      </c>
      <c r="B48" s="247"/>
      <c r="C48" s="247"/>
      <c r="D48" s="247"/>
      <c r="E48" s="247"/>
      <c r="F48" s="247"/>
      <c r="G48" s="4">
        <v>39</v>
      </c>
      <c r="H48" s="27">
        <f>H49+H50+H51</f>
        <v>0</v>
      </c>
      <c r="I48" s="27">
        <f>I49+I50+I51</f>
        <v>0</v>
      </c>
    </row>
    <row r="49" spans="1:9" x14ac:dyDescent="0.2">
      <c r="A49" s="240" t="s">
        <v>47</v>
      </c>
      <c r="B49" s="240"/>
      <c r="C49" s="240"/>
      <c r="D49" s="240"/>
      <c r="E49" s="240"/>
      <c r="F49" s="240"/>
      <c r="G49" s="5">
        <v>40</v>
      </c>
      <c r="H49" s="28">
        <v>0</v>
      </c>
      <c r="I49" s="28">
        <v>0</v>
      </c>
    </row>
    <row r="50" spans="1:9" x14ac:dyDescent="0.2">
      <c r="A50" s="240" t="s">
        <v>48</v>
      </c>
      <c r="B50" s="240"/>
      <c r="C50" s="240"/>
      <c r="D50" s="240"/>
      <c r="E50" s="240"/>
      <c r="F50" s="240"/>
      <c r="G50" s="5">
        <v>41</v>
      </c>
      <c r="H50" s="28">
        <v>0</v>
      </c>
      <c r="I50" s="28">
        <v>0</v>
      </c>
    </row>
    <row r="51" spans="1:9" x14ac:dyDescent="0.2">
      <c r="A51" s="240" t="s">
        <v>49</v>
      </c>
      <c r="B51" s="240"/>
      <c r="C51" s="240"/>
      <c r="D51" s="240"/>
      <c r="E51" s="240"/>
      <c r="F51" s="240"/>
      <c r="G51" s="5">
        <v>42</v>
      </c>
      <c r="H51" s="28">
        <v>0</v>
      </c>
      <c r="I51" s="28">
        <v>0</v>
      </c>
    </row>
    <row r="52" spans="1:9" x14ac:dyDescent="0.2">
      <c r="A52" s="263" t="s">
        <v>51</v>
      </c>
      <c r="B52" s="247"/>
      <c r="C52" s="247"/>
      <c r="D52" s="247"/>
      <c r="E52" s="247"/>
      <c r="F52" s="247"/>
      <c r="G52" s="4">
        <v>43</v>
      </c>
      <c r="H52" s="27">
        <f>H53+H54+H55</f>
        <v>20777926380</v>
      </c>
      <c r="I52" s="27">
        <f>I53+I54+I55</f>
        <v>21048705186</v>
      </c>
    </row>
    <row r="53" spans="1:9" x14ac:dyDescent="0.2">
      <c r="A53" s="240" t="s">
        <v>47</v>
      </c>
      <c r="B53" s="240"/>
      <c r="C53" s="240"/>
      <c r="D53" s="240"/>
      <c r="E53" s="240"/>
      <c r="F53" s="240"/>
      <c r="G53" s="5">
        <v>44</v>
      </c>
      <c r="H53" s="28">
        <v>20770313185</v>
      </c>
      <c r="I53" s="28">
        <v>20936228925</v>
      </c>
    </row>
    <row r="54" spans="1:9" x14ac:dyDescent="0.2">
      <c r="A54" s="240" t="s">
        <v>48</v>
      </c>
      <c r="B54" s="240"/>
      <c r="C54" s="240"/>
      <c r="D54" s="240"/>
      <c r="E54" s="240"/>
      <c r="F54" s="240"/>
      <c r="G54" s="5">
        <v>45</v>
      </c>
      <c r="H54" s="28">
        <v>0</v>
      </c>
      <c r="I54" s="28">
        <v>0</v>
      </c>
    </row>
    <row r="55" spans="1:9" x14ac:dyDescent="0.2">
      <c r="A55" s="240" t="s">
        <v>49</v>
      </c>
      <c r="B55" s="240"/>
      <c r="C55" s="240"/>
      <c r="D55" s="240"/>
      <c r="E55" s="240"/>
      <c r="F55" s="240"/>
      <c r="G55" s="5">
        <v>46</v>
      </c>
      <c r="H55" s="28">
        <v>7613195</v>
      </c>
      <c r="I55" s="28">
        <v>112476261</v>
      </c>
    </row>
    <row r="56" spans="1:9" x14ac:dyDescent="0.2">
      <c r="A56" s="240" t="s">
        <v>52</v>
      </c>
      <c r="B56" s="240"/>
      <c r="C56" s="240"/>
      <c r="D56" s="240"/>
      <c r="E56" s="240"/>
      <c r="F56" s="240"/>
      <c r="G56" s="5">
        <v>47</v>
      </c>
      <c r="H56" s="28">
        <v>0</v>
      </c>
      <c r="I56" s="28">
        <v>0</v>
      </c>
    </row>
    <row r="57" spans="1:9" ht="26.45" customHeight="1" x14ac:dyDescent="0.2">
      <c r="A57" s="262" t="s">
        <v>53</v>
      </c>
      <c r="B57" s="262"/>
      <c r="C57" s="262"/>
      <c r="D57" s="262"/>
      <c r="E57" s="262"/>
      <c r="F57" s="262"/>
      <c r="G57" s="5">
        <v>48</v>
      </c>
      <c r="H57" s="28">
        <v>0</v>
      </c>
      <c r="I57" s="28">
        <v>0</v>
      </c>
    </row>
    <row r="58" spans="1:9" x14ac:dyDescent="0.2">
      <c r="A58" s="262" t="s">
        <v>54</v>
      </c>
      <c r="B58" s="262"/>
      <c r="C58" s="262"/>
      <c r="D58" s="262"/>
      <c r="E58" s="262"/>
      <c r="F58" s="262"/>
      <c r="G58" s="5">
        <v>49</v>
      </c>
      <c r="H58" s="28">
        <v>123118687</v>
      </c>
      <c r="I58" s="28">
        <v>196063323</v>
      </c>
    </row>
    <row r="59" spans="1:9" x14ac:dyDescent="0.2">
      <c r="A59" s="262" t="s">
        <v>55</v>
      </c>
      <c r="B59" s="240"/>
      <c r="C59" s="240"/>
      <c r="D59" s="240"/>
      <c r="E59" s="240"/>
      <c r="F59" s="240"/>
      <c r="G59" s="5">
        <v>50</v>
      </c>
      <c r="H59" s="28">
        <v>27515721</v>
      </c>
      <c r="I59" s="28">
        <v>72483751</v>
      </c>
    </row>
    <row r="60" spans="1:9" x14ac:dyDescent="0.2">
      <c r="A60" s="262" t="s">
        <v>56</v>
      </c>
      <c r="B60" s="262"/>
      <c r="C60" s="262"/>
      <c r="D60" s="262"/>
      <c r="E60" s="262"/>
      <c r="F60" s="262"/>
      <c r="G60" s="5">
        <v>51</v>
      </c>
      <c r="H60" s="28">
        <v>0</v>
      </c>
      <c r="I60" s="28">
        <v>0</v>
      </c>
    </row>
    <row r="61" spans="1:9" x14ac:dyDescent="0.2">
      <c r="A61" s="262" t="s">
        <v>57</v>
      </c>
      <c r="B61" s="262"/>
      <c r="C61" s="262"/>
      <c r="D61" s="262"/>
      <c r="E61" s="262"/>
      <c r="F61" s="262"/>
      <c r="G61" s="5">
        <v>52</v>
      </c>
      <c r="H61" s="28">
        <v>159426018</v>
      </c>
      <c r="I61" s="28">
        <v>150178165</v>
      </c>
    </row>
    <row r="62" spans="1:9" ht="27" customHeight="1" x14ac:dyDescent="0.2">
      <c r="A62" s="262" t="s">
        <v>58</v>
      </c>
      <c r="B62" s="262"/>
      <c r="C62" s="262"/>
      <c r="D62" s="262"/>
      <c r="E62" s="262"/>
      <c r="F62" s="262"/>
      <c r="G62" s="5">
        <v>53</v>
      </c>
      <c r="H62" s="28">
        <v>0</v>
      </c>
      <c r="I62" s="28">
        <v>0</v>
      </c>
    </row>
    <row r="63" spans="1:9" x14ac:dyDescent="0.2">
      <c r="A63" s="264" t="s">
        <v>59</v>
      </c>
      <c r="B63" s="265"/>
      <c r="C63" s="265"/>
      <c r="D63" s="265"/>
      <c r="E63" s="265"/>
      <c r="F63" s="265"/>
      <c r="G63" s="4">
        <v>54</v>
      </c>
      <c r="H63" s="27">
        <f>H42+H48+H52+H56+H57+H58+H59+H60+H61+H62</f>
        <v>21088432080</v>
      </c>
      <c r="I63" s="27">
        <f>I42+I48+I52+I56+I57+I58+I59+I60+I61+I62</f>
        <v>21468293450</v>
      </c>
    </row>
    <row r="64" spans="1:9" x14ac:dyDescent="0.2">
      <c r="A64" s="266" t="s">
        <v>16</v>
      </c>
      <c r="B64" s="267"/>
      <c r="C64" s="267"/>
      <c r="D64" s="267"/>
      <c r="E64" s="267"/>
      <c r="F64" s="267"/>
      <c r="G64" s="267"/>
      <c r="H64" s="267"/>
      <c r="I64" s="267"/>
    </row>
    <row r="65" spans="1:9" x14ac:dyDescent="0.2">
      <c r="A65" s="240" t="s">
        <v>60</v>
      </c>
      <c r="B65" s="240"/>
      <c r="C65" s="240"/>
      <c r="D65" s="240"/>
      <c r="E65" s="240"/>
      <c r="F65" s="240"/>
      <c r="G65" s="5">
        <v>55</v>
      </c>
      <c r="H65" s="28">
        <v>1214775000</v>
      </c>
      <c r="I65" s="28">
        <v>1214775000</v>
      </c>
    </row>
    <row r="66" spans="1:9" x14ac:dyDescent="0.2">
      <c r="A66" s="240" t="s">
        <v>61</v>
      </c>
      <c r="B66" s="240"/>
      <c r="C66" s="240"/>
      <c r="D66" s="240"/>
      <c r="E66" s="240"/>
      <c r="F66" s="240"/>
      <c r="G66" s="5">
        <v>56</v>
      </c>
      <c r="H66" s="28">
        <v>0</v>
      </c>
      <c r="I66" s="28">
        <v>0</v>
      </c>
    </row>
    <row r="67" spans="1:9" x14ac:dyDescent="0.2">
      <c r="A67" s="240" t="s">
        <v>62</v>
      </c>
      <c r="B67" s="240"/>
      <c r="C67" s="240"/>
      <c r="D67" s="240"/>
      <c r="E67" s="240"/>
      <c r="F67" s="240"/>
      <c r="G67" s="5">
        <v>57</v>
      </c>
      <c r="H67" s="28">
        <v>0</v>
      </c>
      <c r="I67" s="28">
        <v>0</v>
      </c>
    </row>
    <row r="68" spans="1:9" x14ac:dyDescent="0.2">
      <c r="A68" s="240" t="s">
        <v>63</v>
      </c>
      <c r="B68" s="240"/>
      <c r="C68" s="240"/>
      <c r="D68" s="240"/>
      <c r="E68" s="240"/>
      <c r="F68" s="240"/>
      <c r="G68" s="5">
        <v>58</v>
      </c>
      <c r="H68" s="28">
        <v>0</v>
      </c>
      <c r="I68" s="28">
        <v>0</v>
      </c>
    </row>
    <row r="69" spans="1:9" x14ac:dyDescent="0.2">
      <c r="A69" s="240" t="s">
        <v>64</v>
      </c>
      <c r="B69" s="240"/>
      <c r="C69" s="240"/>
      <c r="D69" s="240"/>
      <c r="E69" s="240"/>
      <c r="F69" s="240"/>
      <c r="G69" s="5">
        <v>59</v>
      </c>
      <c r="H69" s="28">
        <v>101235748</v>
      </c>
      <c r="I69" s="28">
        <v>319405173</v>
      </c>
    </row>
    <row r="70" spans="1:9" x14ac:dyDescent="0.2">
      <c r="A70" s="240" t="s">
        <v>65</v>
      </c>
      <c r="B70" s="240"/>
      <c r="C70" s="240"/>
      <c r="D70" s="240"/>
      <c r="E70" s="240"/>
      <c r="F70" s="240"/>
      <c r="G70" s="5">
        <v>60</v>
      </c>
      <c r="H70" s="28">
        <v>137956415</v>
      </c>
      <c r="I70" s="28">
        <v>156511227</v>
      </c>
    </row>
    <row r="71" spans="1:9" x14ac:dyDescent="0.2">
      <c r="A71" s="240" t="s">
        <v>66</v>
      </c>
      <c r="B71" s="240"/>
      <c r="C71" s="240"/>
      <c r="D71" s="240"/>
      <c r="E71" s="240"/>
      <c r="F71" s="240"/>
      <c r="G71" s="5">
        <v>61</v>
      </c>
      <c r="H71" s="28">
        <v>0</v>
      </c>
      <c r="I71" s="28">
        <v>0</v>
      </c>
    </row>
    <row r="72" spans="1:9" x14ac:dyDescent="0.2">
      <c r="A72" s="240" t="s">
        <v>67</v>
      </c>
      <c r="B72" s="240"/>
      <c r="C72" s="240"/>
      <c r="D72" s="240"/>
      <c r="E72" s="240"/>
      <c r="F72" s="240"/>
      <c r="G72" s="5">
        <v>62</v>
      </c>
      <c r="H72" s="28">
        <v>406399544</v>
      </c>
      <c r="I72" s="28">
        <v>539561769</v>
      </c>
    </row>
    <row r="73" spans="1:9" x14ac:dyDescent="0.2">
      <c r="A73" s="240" t="s">
        <v>68</v>
      </c>
      <c r="B73" s="240"/>
      <c r="C73" s="240"/>
      <c r="D73" s="240"/>
      <c r="E73" s="240"/>
      <c r="F73" s="240"/>
      <c r="G73" s="5">
        <v>63</v>
      </c>
      <c r="H73" s="28">
        <v>-477000</v>
      </c>
      <c r="I73" s="28">
        <v>-477000</v>
      </c>
    </row>
    <row r="74" spans="1:9" x14ac:dyDescent="0.2">
      <c r="A74" s="240" t="s">
        <v>69</v>
      </c>
      <c r="B74" s="240"/>
      <c r="C74" s="240"/>
      <c r="D74" s="240"/>
      <c r="E74" s="240"/>
      <c r="F74" s="240"/>
      <c r="G74" s="5">
        <v>64</v>
      </c>
      <c r="H74" s="28">
        <v>155947033</v>
      </c>
      <c r="I74" s="28">
        <v>141973105</v>
      </c>
    </row>
    <row r="75" spans="1:9" x14ac:dyDescent="0.2">
      <c r="A75" s="240" t="s">
        <v>70</v>
      </c>
      <c r="B75" s="240"/>
      <c r="C75" s="240"/>
      <c r="D75" s="240"/>
      <c r="E75" s="240"/>
      <c r="F75" s="240"/>
      <c r="G75" s="5">
        <v>65</v>
      </c>
      <c r="H75" s="28">
        <v>0</v>
      </c>
      <c r="I75" s="28">
        <v>0</v>
      </c>
    </row>
    <row r="76" spans="1:9" x14ac:dyDescent="0.2">
      <c r="A76" s="240" t="s">
        <v>71</v>
      </c>
      <c r="B76" s="240"/>
      <c r="C76" s="240"/>
      <c r="D76" s="240"/>
      <c r="E76" s="240"/>
      <c r="F76" s="240"/>
      <c r="G76" s="5">
        <v>66</v>
      </c>
      <c r="H76" s="28">
        <v>0</v>
      </c>
      <c r="I76" s="28">
        <v>0</v>
      </c>
    </row>
    <row r="77" spans="1:9" x14ac:dyDescent="0.2">
      <c r="A77" s="264" t="s">
        <v>72</v>
      </c>
      <c r="B77" s="264"/>
      <c r="C77" s="264"/>
      <c r="D77" s="264"/>
      <c r="E77" s="264"/>
      <c r="F77" s="264"/>
      <c r="G77" s="4">
        <v>67</v>
      </c>
      <c r="H77" s="27">
        <f>H65+H66+H67+H68+H69+H70+H71+H72+H73+H74+H75+H76</f>
        <v>2015836740</v>
      </c>
      <c r="I77" s="27">
        <f>I65+I66+I67+I68+I69+I70+I71+I72+I73+I74+I75+I76</f>
        <v>2371749274</v>
      </c>
    </row>
    <row r="78" spans="1:9" x14ac:dyDescent="0.2">
      <c r="A78" s="264" t="s">
        <v>73</v>
      </c>
      <c r="B78" s="265"/>
      <c r="C78" s="265"/>
      <c r="D78" s="265"/>
      <c r="E78" s="265"/>
      <c r="F78" s="265"/>
      <c r="G78" s="4">
        <v>68</v>
      </c>
      <c r="H78" s="27">
        <f>H63+H77</f>
        <v>23104268820</v>
      </c>
      <c r="I78" s="27">
        <f>I63+I77</f>
        <v>23840042724</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37" zoomScaleNormal="100" zoomScaleSheetLayoutView="110" workbookViewId="0">
      <selection activeCell="L69" sqref="L69"/>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80" t="s">
        <v>5</v>
      </c>
      <c r="B1" s="249"/>
      <c r="C1" s="249"/>
      <c r="D1" s="249"/>
      <c r="E1" s="249"/>
      <c r="F1" s="249"/>
      <c r="G1" s="249"/>
      <c r="H1" s="249"/>
    </row>
    <row r="2" spans="1:11" x14ac:dyDescent="0.2">
      <c r="A2" s="279" t="s">
        <v>316</v>
      </c>
      <c r="B2" s="251"/>
      <c r="C2" s="251"/>
      <c r="D2" s="251"/>
      <c r="E2" s="251"/>
      <c r="F2" s="251"/>
      <c r="G2" s="251"/>
      <c r="H2" s="251"/>
    </row>
    <row r="3" spans="1:11" x14ac:dyDescent="0.2">
      <c r="A3" s="272" t="s">
        <v>12</v>
      </c>
      <c r="B3" s="273"/>
      <c r="C3" s="273"/>
      <c r="D3" s="273"/>
      <c r="E3" s="273"/>
      <c r="F3" s="273"/>
      <c r="G3" s="273"/>
      <c r="H3" s="273"/>
      <c r="I3" s="261"/>
      <c r="J3" s="261"/>
      <c r="K3" s="261"/>
    </row>
    <row r="4" spans="1:11" x14ac:dyDescent="0.2">
      <c r="A4" s="274" t="s">
        <v>296</v>
      </c>
      <c r="B4" s="257"/>
      <c r="C4" s="257"/>
      <c r="D4" s="257"/>
      <c r="E4" s="257"/>
      <c r="F4" s="257"/>
      <c r="G4" s="257"/>
      <c r="H4" s="257"/>
      <c r="I4" s="258"/>
      <c r="J4" s="258"/>
      <c r="K4" s="258"/>
    </row>
    <row r="5" spans="1:11" ht="22.5" customHeight="1" x14ac:dyDescent="0.2">
      <c r="A5" s="270" t="s">
        <v>2</v>
      </c>
      <c r="B5" s="255"/>
      <c r="C5" s="255"/>
      <c r="D5" s="255"/>
      <c r="E5" s="255"/>
      <c r="F5" s="255"/>
      <c r="G5" s="270" t="s">
        <v>6</v>
      </c>
      <c r="H5" s="268" t="s">
        <v>229</v>
      </c>
      <c r="I5" s="269"/>
      <c r="J5" s="268" t="s">
        <v>224</v>
      </c>
      <c r="K5" s="269"/>
    </row>
    <row r="6" spans="1:11" x14ac:dyDescent="0.2">
      <c r="A6" s="255"/>
      <c r="B6" s="255"/>
      <c r="C6" s="255"/>
      <c r="D6" s="255"/>
      <c r="E6" s="255"/>
      <c r="F6" s="255"/>
      <c r="G6" s="255"/>
      <c r="H6" s="32" t="s">
        <v>225</v>
      </c>
      <c r="I6" s="32" t="s">
        <v>226</v>
      </c>
      <c r="J6" s="32" t="s">
        <v>225</v>
      </c>
      <c r="K6" s="32" t="s">
        <v>226</v>
      </c>
    </row>
    <row r="7" spans="1:11" x14ac:dyDescent="0.2">
      <c r="A7" s="278">
        <v>1</v>
      </c>
      <c r="B7" s="253"/>
      <c r="C7" s="253"/>
      <c r="D7" s="253"/>
      <c r="E7" s="253"/>
      <c r="F7" s="253"/>
      <c r="G7" s="7">
        <v>2</v>
      </c>
      <c r="H7" s="32">
        <v>3</v>
      </c>
      <c r="I7" s="32">
        <v>4</v>
      </c>
      <c r="J7" s="32">
        <v>5</v>
      </c>
      <c r="K7" s="32">
        <v>6</v>
      </c>
    </row>
    <row r="8" spans="1:11" x14ac:dyDescent="0.2">
      <c r="A8" s="275" t="s">
        <v>75</v>
      </c>
      <c r="B8" s="275"/>
      <c r="C8" s="275"/>
      <c r="D8" s="275"/>
      <c r="E8" s="275"/>
      <c r="F8" s="275"/>
      <c r="G8" s="5">
        <v>1</v>
      </c>
      <c r="H8" s="33">
        <v>648819000</v>
      </c>
      <c r="I8" s="33">
        <v>173190386</v>
      </c>
      <c r="J8" s="33">
        <v>622605735</v>
      </c>
      <c r="K8" s="33">
        <v>165856704</v>
      </c>
    </row>
    <row r="9" spans="1:11" x14ac:dyDescent="0.2">
      <c r="A9" s="275" t="s">
        <v>74</v>
      </c>
      <c r="B9" s="275"/>
      <c r="C9" s="275"/>
      <c r="D9" s="275"/>
      <c r="E9" s="275"/>
      <c r="F9" s="275"/>
      <c r="G9" s="5">
        <v>2</v>
      </c>
      <c r="H9" s="33">
        <v>110090608</v>
      </c>
      <c r="I9" s="33">
        <v>23346338</v>
      </c>
      <c r="J9" s="33">
        <v>77148529</v>
      </c>
      <c r="K9" s="33">
        <v>22868142</v>
      </c>
    </row>
    <row r="10" spans="1:11" x14ac:dyDescent="0.2">
      <c r="A10" s="275" t="s">
        <v>76</v>
      </c>
      <c r="B10" s="275"/>
      <c r="C10" s="275"/>
      <c r="D10" s="275"/>
      <c r="E10" s="275"/>
      <c r="F10" s="275"/>
      <c r="G10" s="5">
        <v>3</v>
      </c>
      <c r="H10" s="34">
        <v>0</v>
      </c>
      <c r="I10" s="34">
        <v>0</v>
      </c>
      <c r="J10" s="34">
        <v>0</v>
      </c>
      <c r="K10" s="34">
        <v>0</v>
      </c>
    </row>
    <row r="11" spans="1:11" x14ac:dyDescent="0.2">
      <c r="A11" s="275" t="s">
        <v>77</v>
      </c>
      <c r="B11" s="275"/>
      <c r="C11" s="275"/>
      <c r="D11" s="275"/>
      <c r="E11" s="275"/>
      <c r="F11" s="275"/>
      <c r="G11" s="5">
        <v>4</v>
      </c>
      <c r="H11" s="33">
        <v>982314</v>
      </c>
      <c r="I11" s="33">
        <v>18720</v>
      </c>
      <c r="J11" s="33">
        <v>3645670</v>
      </c>
      <c r="K11" s="33">
        <v>23216</v>
      </c>
    </row>
    <row r="12" spans="1:11" x14ac:dyDescent="0.2">
      <c r="A12" s="275" t="s">
        <v>78</v>
      </c>
      <c r="B12" s="275"/>
      <c r="C12" s="275"/>
      <c r="D12" s="275"/>
      <c r="E12" s="275"/>
      <c r="F12" s="275"/>
      <c r="G12" s="5">
        <v>5</v>
      </c>
      <c r="H12" s="33">
        <v>534332324</v>
      </c>
      <c r="I12" s="33">
        <v>136507787</v>
      </c>
      <c r="J12" s="33">
        <v>539380118</v>
      </c>
      <c r="K12" s="33">
        <v>121154958</v>
      </c>
    </row>
    <row r="13" spans="1:11" x14ac:dyDescent="0.2">
      <c r="A13" s="275" t="s">
        <v>79</v>
      </c>
      <c r="B13" s="275"/>
      <c r="C13" s="275"/>
      <c r="D13" s="275"/>
      <c r="E13" s="275"/>
      <c r="F13" s="275"/>
      <c r="G13" s="5">
        <v>6</v>
      </c>
      <c r="H13" s="34">
        <v>321996207</v>
      </c>
      <c r="I13" s="34">
        <v>76067746</v>
      </c>
      <c r="J13" s="34">
        <v>325301350</v>
      </c>
      <c r="K13" s="34">
        <v>72566824</v>
      </c>
    </row>
    <row r="14" spans="1:11" ht="40.15" customHeight="1" x14ac:dyDescent="0.2">
      <c r="A14" s="275" t="s">
        <v>80</v>
      </c>
      <c r="B14" s="275"/>
      <c r="C14" s="275"/>
      <c r="D14" s="275"/>
      <c r="E14" s="275"/>
      <c r="F14" s="275"/>
      <c r="G14" s="5">
        <v>7</v>
      </c>
      <c r="H14" s="33">
        <v>4637141</v>
      </c>
      <c r="I14" s="33">
        <v>4637141</v>
      </c>
      <c r="J14" s="33">
        <v>5158277</v>
      </c>
      <c r="K14" s="33">
        <v>1078594</v>
      </c>
    </row>
    <row r="15" spans="1:11" ht="24.6" customHeight="1" x14ac:dyDescent="0.2">
      <c r="A15" s="275" t="s">
        <v>81</v>
      </c>
      <c r="B15" s="275"/>
      <c r="C15" s="275"/>
      <c r="D15" s="275"/>
      <c r="E15" s="275"/>
      <c r="F15" s="275"/>
      <c r="G15" s="5">
        <v>8</v>
      </c>
      <c r="H15" s="33">
        <v>39108455</v>
      </c>
      <c r="I15" s="33">
        <v>4743503</v>
      </c>
      <c r="J15" s="33">
        <v>98471145</v>
      </c>
      <c r="K15" s="33">
        <v>11281365</v>
      </c>
    </row>
    <row r="16" spans="1:11" ht="27" customHeight="1" x14ac:dyDescent="0.2">
      <c r="A16" s="275" t="s">
        <v>82</v>
      </c>
      <c r="B16" s="275"/>
      <c r="C16" s="275"/>
      <c r="D16" s="275"/>
      <c r="E16" s="275"/>
      <c r="F16" s="275"/>
      <c r="G16" s="5">
        <v>9</v>
      </c>
      <c r="H16" s="33">
        <v>2549495</v>
      </c>
      <c r="I16" s="33">
        <v>2549495</v>
      </c>
      <c r="J16" s="33">
        <v>813430</v>
      </c>
      <c r="K16" s="33">
        <v>811403</v>
      </c>
    </row>
    <row r="17" spans="1:11" ht="22.15" customHeight="1" x14ac:dyDescent="0.2">
      <c r="A17" s="275" t="s">
        <v>83</v>
      </c>
      <c r="B17" s="275"/>
      <c r="C17" s="275"/>
      <c r="D17" s="275"/>
      <c r="E17" s="275"/>
      <c r="F17" s="275"/>
      <c r="G17" s="5">
        <v>10</v>
      </c>
      <c r="H17" s="33">
        <v>0</v>
      </c>
      <c r="I17" s="33">
        <v>0</v>
      </c>
      <c r="J17" s="33">
        <v>0</v>
      </c>
      <c r="K17" s="33">
        <v>0</v>
      </c>
    </row>
    <row r="18" spans="1:11" x14ac:dyDescent="0.2">
      <c r="A18" s="275" t="s">
        <v>84</v>
      </c>
      <c r="B18" s="275"/>
      <c r="C18" s="275"/>
      <c r="D18" s="275"/>
      <c r="E18" s="275"/>
      <c r="F18" s="275"/>
      <c r="G18" s="5">
        <v>11</v>
      </c>
      <c r="H18" s="33">
        <v>0</v>
      </c>
      <c r="I18" s="33">
        <v>0</v>
      </c>
      <c r="J18" s="33">
        <v>0</v>
      </c>
      <c r="K18" s="33">
        <v>0</v>
      </c>
    </row>
    <row r="19" spans="1:11" x14ac:dyDescent="0.2">
      <c r="A19" s="275" t="s">
        <v>85</v>
      </c>
      <c r="B19" s="275"/>
      <c r="C19" s="275"/>
      <c r="D19" s="275"/>
      <c r="E19" s="275"/>
      <c r="F19" s="275"/>
      <c r="G19" s="5">
        <v>12</v>
      </c>
      <c r="H19" s="33">
        <v>-3649343</v>
      </c>
      <c r="I19" s="33">
        <v>-2602868</v>
      </c>
      <c r="J19" s="33">
        <v>-3343723</v>
      </c>
      <c r="K19" s="33">
        <v>-562018</v>
      </c>
    </row>
    <row r="20" spans="1:11" x14ac:dyDescent="0.2">
      <c r="A20" s="275" t="s">
        <v>86</v>
      </c>
      <c r="B20" s="275"/>
      <c r="C20" s="275"/>
      <c r="D20" s="275"/>
      <c r="E20" s="275"/>
      <c r="F20" s="275"/>
      <c r="G20" s="5">
        <v>13</v>
      </c>
      <c r="H20" s="33">
        <v>0</v>
      </c>
      <c r="I20" s="33">
        <v>0</v>
      </c>
      <c r="J20" s="33">
        <v>0</v>
      </c>
      <c r="K20" s="33">
        <v>0</v>
      </c>
    </row>
    <row r="21" spans="1:11" x14ac:dyDescent="0.2">
      <c r="A21" s="275" t="s">
        <v>87</v>
      </c>
      <c r="B21" s="275"/>
      <c r="C21" s="275"/>
      <c r="D21" s="275"/>
      <c r="E21" s="275"/>
      <c r="F21" s="275"/>
      <c r="G21" s="5">
        <v>14</v>
      </c>
      <c r="H21" s="33">
        <v>11697703</v>
      </c>
      <c r="I21" s="33">
        <v>6403868</v>
      </c>
      <c r="J21" s="33">
        <v>27500749</v>
      </c>
      <c r="K21" s="33">
        <v>22012494</v>
      </c>
    </row>
    <row r="22" spans="1:11" x14ac:dyDescent="0.2">
      <c r="A22" s="275" t="s">
        <v>88</v>
      </c>
      <c r="B22" s="275"/>
      <c r="C22" s="275"/>
      <c r="D22" s="275"/>
      <c r="E22" s="275"/>
      <c r="F22" s="275"/>
      <c r="G22" s="5">
        <v>15</v>
      </c>
      <c r="H22" s="33">
        <v>46045988</v>
      </c>
      <c r="I22" s="33">
        <v>11703030</v>
      </c>
      <c r="J22" s="33">
        <v>49170933</v>
      </c>
      <c r="K22" s="33">
        <v>16503055</v>
      </c>
    </row>
    <row r="23" spans="1:11" ht="25.9" customHeight="1" x14ac:dyDescent="0.2">
      <c r="A23" s="264" t="s">
        <v>89</v>
      </c>
      <c r="B23" s="264"/>
      <c r="C23" s="264"/>
      <c r="D23" s="264"/>
      <c r="E23" s="264"/>
      <c r="F23" s="264"/>
      <c r="G23" s="4">
        <v>16</v>
      </c>
      <c r="H23" s="35">
        <f>H8-H9-H10+H11+H12-H13+H14+H15+H16+H17+H18+H19+H20+H21-H22</f>
        <v>760344286</v>
      </c>
      <c r="I23" s="35">
        <f t="shared" ref="I23:K23" si="0">I8-I9-I10+I11+I12-I13+I14+I15+I16+I17+I18+I19+I20+I21-I22</f>
        <v>214330918</v>
      </c>
      <c r="J23" s="35">
        <f t="shared" si="0"/>
        <v>842610589</v>
      </c>
      <c r="K23" s="35">
        <f t="shared" si="0"/>
        <v>209718695</v>
      </c>
    </row>
    <row r="24" spans="1:11" x14ac:dyDescent="0.2">
      <c r="A24" s="275" t="s">
        <v>90</v>
      </c>
      <c r="B24" s="275"/>
      <c r="C24" s="275"/>
      <c r="D24" s="275"/>
      <c r="E24" s="275"/>
      <c r="F24" s="275"/>
      <c r="G24" s="5">
        <v>17</v>
      </c>
      <c r="H24" s="33">
        <v>409518734</v>
      </c>
      <c r="I24" s="33">
        <v>135967918</v>
      </c>
      <c r="J24" s="33">
        <v>421317393</v>
      </c>
      <c r="K24" s="33">
        <v>119622450</v>
      </c>
    </row>
    <row r="25" spans="1:11" x14ac:dyDescent="0.2">
      <c r="A25" s="275" t="s">
        <v>91</v>
      </c>
      <c r="B25" s="275"/>
      <c r="C25" s="275"/>
      <c r="D25" s="275"/>
      <c r="E25" s="275"/>
      <c r="F25" s="275"/>
      <c r="G25" s="5">
        <v>18</v>
      </c>
      <c r="H25" s="33">
        <v>46618509</v>
      </c>
      <c r="I25" s="33">
        <v>12606872</v>
      </c>
      <c r="J25" s="33">
        <v>77695369</v>
      </c>
      <c r="K25" s="33">
        <v>39953587</v>
      </c>
    </row>
    <row r="26" spans="1:11" x14ac:dyDescent="0.2">
      <c r="A26" s="275" t="s">
        <v>92</v>
      </c>
      <c r="B26" s="275"/>
      <c r="C26" s="275"/>
      <c r="D26" s="275"/>
      <c r="E26" s="275"/>
      <c r="F26" s="275"/>
      <c r="G26" s="5">
        <v>19</v>
      </c>
      <c r="H26" s="33">
        <v>-2855440</v>
      </c>
      <c r="I26" s="33">
        <v>8133431</v>
      </c>
      <c r="J26" s="33">
        <v>-15756307</v>
      </c>
      <c r="K26" s="33">
        <v>-2701140</v>
      </c>
    </row>
    <row r="27" spans="1:11" x14ac:dyDescent="0.2">
      <c r="A27" s="275" t="s">
        <v>93</v>
      </c>
      <c r="B27" s="275"/>
      <c r="C27" s="275"/>
      <c r="D27" s="275"/>
      <c r="E27" s="275"/>
      <c r="F27" s="275"/>
      <c r="G27" s="5">
        <v>20</v>
      </c>
      <c r="H27" s="34">
        <v>-16188549</v>
      </c>
      <c r="I27" s="34">
        <v>-3887227</v>
      </c>
      <c r="J27" s="34">
        <v>81806092</v>
      </c>
      <c r="K27" s="34">
        <v>91651277</v>
      </c>
    </row>
    <row r="28" spans="1:11" ht="24.6" customHeight="1" x14ac:dyDescent="0.2">
      <c r="A28" s="275" t="s">
        <v>94</v>
      </c>
      <c r="B28" s="275"/>
      <c r="C28" s="275"/>
      <c r="D28" s="275"/>
      <c r="E28" s="275"/>
      <c r="F28" s="275"/>
      <c r="G28" s="5">
        <v>21</v>
      </c>
      <c r="H28" s="33">
        <v>101205688</v>
      </c>
      <c r="I28" s="33">
        <v>16125086</v>
      </c>
      <c r="J28" s="33">
        <v>135541506</v>
      </c>
      <c r="K28" s="33">
        <v>54983282</v>
      </c>
    </row>
    <row r="29" spans="1:11" ht="24.6" customHeight="1" x14ac:dyDescent="0.2">
      <c r="A29" s="275" t="s">
        <v>95</v>
      </c>
      <c r="B29" s="275"/>
      <c r="C29" s="275"/>
      <c r="D29" s="275"/>
      <c r="E29" s="275"/>
      <c r="F29" s="275"/>
      <c r="G29" s="5">
        <v>22</v>
      </c>
      <c r="H29" s="34">
        <v>0</v>
      </c>
      <c r="I29" s="34">
        <v>0</v>
      </c>
      <c r="J29" s="34">
        <v>0</v>
      </c>
      <c r="K29" s="34">
        <v>0</v>
      </c>
    </row>
    <row r="30" spans="1:11" ht="24.6" customHeight="1" x14ac:dyDescent="0.2">
      <c r="A30" s="275" t="s">
        <v>96</v>
      </c>
      <c r="B30" s="275"/>
      <c r="C30" s="275"/>
      <c r="D30" s="275"/>
      <c r="E30" s="275"/>
      <c r="F30" s="275"/>
      <c r="G30" s="5">
        <v>23</v>
      </c>
      <c r="H30" s="33">
        <v>31768148</v>
      </c>
      <c r="I30" s="33">
        <v>27326409</v>
      </c>
      <c r="J30" s="33">
        <v>16159833</v>
      </c>
      <c r="K30" s="33">
        <v>16159833</v>
      </c>
    </row>
    <row r="31" spans="1:11" x14ac:dyDescent="0.2">
      <c r="A31" s="275" t="s">
        <v>97</v>
      </c>
      <c r="B31" s="275"/>
      <c r="C31" s="275"/>
      <c r="D31" s="275"/>
      <c r="E31" s="275"/>
      <c r="F31" s="275"/>
      <c r="G31" s="5">
        <v>24</v>
      </c>
      <c r="H31" s="34">
        <v>3331988</v>
      </c>
      <c r="I31" s="33">
        <v>3331988</v>
      </c>
      <c r="J31" s="34">
        <v>0</v>
      </c>
      <c r="K31" s="33">
        <v>0</v>
      </c>
    </row>
    <row r="32" spans="1:11" ht="23.45" customHeight="1" x14ac:dyDescent="0.2">
      <c r="A32" s="275" t="s">
        <v>98</v>
      </c>
      <c r="B32" s="275"/>
      <c r="C32" s="275"/>
      <c r="D32" s="275"/>
      <c r="E32" s="275"/>
      <c r="F32" s="275"/>
      <c r="G32" s="5">
        <v>25</v>
      </c>
      <c r="H32" s="33">
        <v>0</v>
      </c>
      <c r="I32" s="33">
        <v>0</v>
      </c>
      <c r="J32" s="33">
        <v>0</v>
      </c>
      <c r="K32" s="33">
        <v>0</v>
      </c>
    </row>
    <row r="33" spans="1:11" ht="23.45" customHeight="1" x14ac:dyDescent="0.2">
      <c r="A33" s="275" t="s">
        <v>99</v>
      </c>
      <c r="B33" s="275"/>
      <c r="C33" s="275"/>
      <c r="D33" s="275"/>
      <c r="E33" s="275"/>
      <c r="F33" s="275"/>
      <c r="G33" s="5">
        <v>26</v>
      </c>
      <c r="H33" s="33">
        <v>0</v>
      </c>
      <c r="I33" s="33">
        <v>0</v>
      </c>
      <c r="J33" s="33">
        <v>0</v>
      </c>
      <c r="K33" s="33">
        <v>0</v>
      </c>
    </row>
    <row r="34" spans="1:11" ht="23.45" customHeight="1" x14ac:dyDescent="0.2">
      <c r="A34" s="265" t="s">
        <v>100</v>
      </c>
      <c r="B34" s="265"/>
      <c r="C34" s="265"/>
      <c r="D34" s="265"/>
      <c r="E34" s="265"/>
      <c r="F34" s="265"/>
      <c r="G34" s="4">
        <v>27</v>
      </c>
      <c r="H34" s="35">
        <f>H23-H24-H25+H26-H27-H28-H29-H30+H31+H32+H33</f>
        <v>187898304</v>
      </c>
      <c r="I34" s="35">
        <f t="shared" ref="I34:K34" si="1">I23-I24-I25+I26-I27-I28-I29-I30+I31+I32+I33</f>
        <v>37657279</v>
      </c>
      <c r="J34" s="35">
        <f t="shared" si="1"/>
        <v>94334089</v>
      </c>
      <c r="K34" s="35">
        <f t="shared" si="1"/>
        <v>-115352874</v>
      </c>
    </row>
    <row r="35" spans="1:11" ht="23.45" customHeight="1" x14ac:dyDescent="0.2">
      <c r="A35" s="275" t="s">
        <v>101</v>
      </c>
      <c r="B35" s="275"/>
      <c r="C35" s="275"/>
      <c r="D35" s="275"/>
      <c r="E35" s="275"/>
      <c r="F35" s="275"/>
      <c r="G35" s="5">
        <v>28</v>
      </c>
      <c r="H35" s="33">
        <v>31951271</v>
      </c>
      <c r="I35" s="33">
        <v>3978666</v>
      </c>
      <c r="J35" s="33">
        <v>-47639016</v>
      </c>
      <c r="K35" s="33">
        <v>-78749979</v>
      </c>
    </row>
    <row r="36" spans="1:11" ht="23.45" customHeight="1" x14ac:dyDescent="0.2">
      <c r="A36" s="265" t="s">
        <v>102</v>
      </c>
      <c r="B36" s="265"/>
      <c r="C36" s="265"/>
      <c r="D36" s="265"/>
      <c r="E36" s="265"/>
      <c r="F36" s="265"/>
      <c r="G36" s="4">
        <v>29</v>
      </c>
      <c r="H36" s="35">
        <f>H34-H35</f>
        <v>155947033</v>
      </c>
      <c r="I36" s="35">
        <f t="shared" ref="I36:K36" si="2">I34-I35</f>
        <v>33678613</v>
      </c>
      <c r="J36" s="35">
        <f t="shared" si="2"/>
        <v>141973105</v>
      </c>
      <c r="K36" s="35">
        <f t="shared" si="2"/>
        <v>-36602895</v>
      </c>
    </row>
    <row r="37" spans="1:11" ht="23.45" customHeight="1" x14ac:dyDescent="0.2">
      <c r="A37" s="265" t="s">
        <v>103</v>
      </c>
      <c r="B37" s="265"/>
      <c r="C37" s="265"/>
      <c r="D37" s="265"/>
      <c r="E37" s="265"/>
      <c r="F37" s="265"/>
      <c r="G37" s="4">
        <v>30</v>
      </c>
      <c r="H37" s="35">
        <f>H38-H39</f>
        <v>0</v>
      </c>
      <c r="I37" s="35">
        <f t="shared" ref="I37:K37" si="3">I38-I39</f>
        <v>0</v>
      </c>
      <c r="J37" s="35">
        <f t="shared" si="3"/>
        <v>0</v>
      </c>
      <c r="K37" s="35">
        <f t="shared" si="3"/>
        <v>0</v>
      </c>
    </row>
    <row r="38" spans="1:11" ht="23.45" customHeight="1" x14ac:dyDescent="0.2">
      <c r="A38" s="275" t="s">
        <v>104</v>
      </c>
      <c r="B38" s="275"/>
      <c r="C38" s="275"/>
      <c r="D38" s="275"/>
      <c r="E38" s="275"/>
      <c r="F38" s="275"/>
      <c r="G38" s="5">
        <v>31</v>
      </c>
      <c r="H38" s="33">
        <v>0</v>
      </c>
      <c r="I38" s="33">
        <v>0</v>
      </c>
      <c r="J38" s="33">
        <v>0</v>
      </c>
      <c r="K38" s="33">
        <v>0</v>
      </c>
    </row>
    <row r="39" spans="1:11" ht="23.45" customHeight="1" x14ac:dyDescent="0.2">
      <c r="A39" s="275" t="s">
        <v>105</v>
      </c>
      <c r="B39" s="275"/>
      <c r="C39" s="275"/>
      <c r="D39" s="275"/>
      <c r="E39" s="275"/>
      <c r="F39" s="275"/>
      <c r="G39" s="5">
        <v>32</v>
      </c>
      <c r="H39" s="33">
        <v>0</v>
      </c>
      <c r="I39" s="33">
        <v>0</v>
      </c>
      <c r="J39" s="33">
        <v>0</v>
      </c>
      <c r="K39" s="33">
        <v>0</v>
      </c>
    </row>
    <row r="40" spans="1:11" x14ac:dyDescent="0.2">
      <c r="A40" s="265" t="s">
        <v>106</v>
      </c>
      <c r="B40" s="265"/>
      <c r="C40" s="265"/>
      <c r="D40" s="265"/>
      <c r="E40" s="265"/>
      <c r="F40" s="265"/>
      <c r="G40" s="4">
        <v>33</v>
      </c>
      <c r="H40" s="35">
        <f>H36+H37</f>
        <v>155947033</v>
      </c>
      <c r="I40" s="35">
        <f>I36+I37</f>
        <v>33678613</v>
      </c>
      <c r="J40" s="35">
        <f>J36+J37</f>
        <v>141973105</v>
      </c>
      <c r="K40" s="35">
        <f>K36+K37</f>
        <v>-36602895</v>
      </c>
    </row>
    <row r="41" spans="1:11" x14ac:dyDescent="0.2">
      <c r="A41" s="275" t="s">
        <v>107</v>
      </c>
      <c r="B41" s="275"/>
      <c r="C41" s="275"/>
      <c r="D41" s="275"/>
      <c r="E41" s="275"/>
      <c r="F41" s="275"/>
      <c r="G41" s="5">
        <v>34</v>
      </c>
      <c r="H41" s="33">
        <v>0</v>
      </c>
      <c r="I41" s="33">
        <v>0</v>
      </c>
      <c r="J41" s="33">
        <v>0</v>
      </c>
      <c r="K41" s="33">
        <v>0</v>
      </c>
    </row>
    <row r="42" spans="1:11" x14ac:dyDescent="0.2">
      <c r="A42" s="275" t="s">
        <v>108</v>
      </c>
      <c r="B42" s="275"/>
      <c r="C42" s="275"/>
      <c r="D42" s="275"/>
      <c r="E42" s="275"/>
      <c r="F42" s="275"/>
      <c r="G42" s="5">
        <v>35</v>
      </c>
      <c r="H42" s="33">
        <v>155947033</v>
      </c>
      <c r="I42" s="33">
        <v>33678613</v>
      </c>
      <c r="J42" s="33">
        <v>141973105</v>
      </c>
      <c r="K42" s="33">
        <v>-36602895</v>
      </c>
    </row>
    <row r="43" spans="1:11" x14ac:dyDescent="0.2">
      <c r="A43" s="266" t="s">
        <v>17</v>
      </c>
      <c r="B43" s="266"/>
      <c r="C43" s="266"/>
      <c r="D43" s="266"/>
      <c r="E43" s="266"/>
      <c r="F43" s="266"/>
      <c r="G43" s="271"/>
      <c r="H43" s="271"/>
      <c r="I43" s="271"/>
      <c r="J43" s="242"/>
      <c r="K43" s="242"/>
    </row>
    <row r="44" spans="1:11" x14ac:dyDescent="0.2">
      <c r="A44" s="264" t="s">
        <v>109</v>
      </c>
      <c r="B44" s="264"/>
      <c r="C44" s="264"/>
      <c r="D44" s="264"/>
      <c r="E44" s="264"/>
      <c r="F44" s="264"/>
      <c r="G44" s="4">
        <v>36</v>
      </c>
      <c r="H44" s="35">
        <f>H40</f>
        <v>155947033</v>
      </c>
      <c r="I44" s="35">
        <f>I40</f>
        <v>33678613</v>
      </c>
      <c r="J44" s="35">
        <f>J40</f>
        <v>141973105</v>
      </c>
      <c r="K44" s="35">
        <f>K40</f>
        <v>-36602895</v>
      </c>
    </row>
    <row r="45" spans="1:11" x14ac:dyDescent="0.2">
      <c r="A45" s="264" t="s">
        <v>235</v>
      </c>
      <c r="B45" s="264"/>
      <c r="C45" s="264"/>
      <c r="D45" s="264"/>
      <c r="E45" s="264"/>
      <c r="F45" s="264"/>
      <c r="G45" s="4">
        <v>37</v>
      </c>
      <c r="H45" s="36">
        <f>H46+H58</f>
        <v>101235748</v>
      </c>
      <c r="I45" s="36">
        <f>I46+I58</f>
        <v>2117766</v>
      </c>
      <c r="J45" s="36">
        <f>J46+J58</f>
        <v>252248874</v>
      </c>
      <c r="K45" s="36">
        <f>K46+K58</f>
        <v>9187447</v>
      </c>
    </row>
    <row r="46" spans="1:11" ht="26.45" customHeight="1" x14ac:dyDescent="0.2">
      <c r="A46" s="263" t="s">
        <v>236</v>
      </c>
      <c r="B46" s="263"/>
      <c r="C46" s="263"/>
      <c r="D46" s="263"/>
      <c r="E46" s="263"/>
      <c r="F46" s="263"/>
      <c r="G46" s="4">
        <v>38</v>
      </c>
      <c r="H46" s="36">
        <f>SUM(H47:H53)+H56+H57</f>
        <v>720788</v>
      </c>
      <c r="I46" s="36">
        <f>SUM(I47:I53)+I56+I57</f>
        <v>59646</v>
      </c>
      <c r="J46" s="36">
        <f>SUM(J47:J53)+J56+J57</f>
        <v>661142</v>
      </c>
      <c r="K46" s="36">
        <f>SUM(K47:K53)+K56+K57</f>
        <v>59646</v>
      </c>
    </row>
    <row r="47" spans="1:11" x14ac:dyDescent="0.2">
      <c r="A47" s="277" t="s">
        <v>110</v>
      </c>
      <c r="B47" s="277"/>
      <c r="C47" s="277"/>
      <c r="D47" s="277"/>
      <c r="E47" s="277"/>
      <c r="F47" s="277"/>
      <c r="G47" s="5">
        <v>39</v>
      </c>
      <c r="H47" s="33">
        <v>879010</v>
      </c>
      <c r="I47" s="33">
        <v>72739</v>
      </c>
      <c r="J47" s="33">
        <v>806271</v>
      </c>
      <c r="K47" s="33">
        <v>72739</v>
      </c>
    </row>
    <row r="48" spans="1:11" x14ac:dyDescent="0.2">
      <c r="A48" s="277" t="s">
        <v>111</v>
      </c>
      <c r="B48" s="277"/>
      <c r="C48" s="277"/>
      <c r="D48" s="277"/>
      <c r="E48" s="277"/>
      <c r="F48" s="277"/>
      <c r="G48" s="5">
        <v>40</v>
      </c>
      <c r="H48" s="33">
        <v>0</v>
      </c>
      <c r="I48" s="33">
        <v>0</v>
      </c>
      <c r="J48" s="33">
        <v>0</v>
      </c>
      <c r="K48" s="33">
        <v>0</v>
      </c>
    </row>
    <row r="49" spans="1:11" ht="24.6" customHeight="1" x14ac:dyDescent="0.2">
      <c r="A49" s="277" t="s">
        <v>232</v>
      </c>
      <c r="B49" s="277"/>
      <c r="C49" s="277"/>
      <c r="D49" s="277"/>
      <c r="E49" s="277"/>
      <c r="F49" s="277"/>
      <c r="G49" s="5">
        <v>41</v>
      </c>
      <c r="H49" s="33">
        <v>0</v>
      </c>
      <c r="I49" s="33">
        <v>0</v>
      </c>
      <c r="J49" s="33">
        <v>0</v>
      </c>
      <c r="K49" s="33">
        <v>0</v>
      </c>
    </row>
    <row r="50" spans="1:11" x14ac:dyDescent="0.2">
      <c r="A50" s="277" t="s">
        <v>112</v>
      </c>
      <c r="B50" s="277"/>
      <c r="C50" s="277"/>
      <c r="D50" s="277"/>
      <c r="E50" s="277"/>
      <c r="F50" s="277"/>
      <c r="G50" s="5">
        <v>42</v>
      </c>
      <c r="H50" s="33">
        <v>0</v>
      </c>
      <c r="I50" s="33">
        <v>0</v>
      </c>
      <c r="J50" s="33">
        <v>0</v>
      </c>
      <c r="K50" s="33">
        <v>0</v>
      </c>
    </row>
    <row r="51" spans="1:11" ht="27.6" customHeight="1" x14ac:dyDescent="0.2">
      <c r="A51" s="277" t="s">
        <v>233</v>
      </c>
      <c r="B51" s="277"/>
      <c r="C51" s="277"/>
      <c r="D51" s="277"/>
      <c r="E51" s="277"/>
      <c r="F51" s="277"/>
      <c r="G51" s="5">
        <v>43</v>
      </c>
      <c r="H51" s="33">
        <v>0</v>
      </c>
      <c r="I51" s="33">
        <v>0</v>
      </c>
      <c r="J51" s="33">
        <v>0</v>
      </c>
      <c r="K51" s="33">
        <v>0</v>
      </c>
    </row>
    <row r="52" spans="1:11" ht="25.15" customHeight="1" x14ac:dyDescent="0.2">
      <c r="A52" s="277" t="s">
        <v>113</v>
      </c>
      <c r="B52" s="277"/>
      <c r="C52" s="277"/>
      <c r="D52" s="277"/>
      <c r="E52" s="277"/>
      <c r="F52" s="277"/>
      <c r="G52" s="5">
        <v>44</v>
      </c>
      <c r="H52" s="33">
        <v>0</v>
      </c>
      <c r="I52" s="33">
        <v>0</v>
      </c>
      <c r="J52" s="33">
        <v>0</v>
      </c>
      <c r="K52" s="33">
        <v>0</v>
      </c>
    </row>
    <row r="53" spans="1:11" x14ac:dyDescent="0.2">
      <c r="A53" s="240" t="s">
        <v>114</v>
      </c>
      <c r="B53" s="240"/>
      <c r="C53" s="240"/>
      <c r="D53" s="240"/>
      <c r="E53" s="240"/>
      <c r="F53" s="240"/>
      <c r="G53" s="5">
        <v>45</v>
      </c>
      <c r="H53" s="34">
        <v>0</v>
      </c>
      <c r="I53" s="34">
        <v>0</v>
      </c>
      <c r="J53" s="34">
        <v>0</v>
      </c>
      <c r="K53" s="34">
        <v>0</v>
      </c>
    </row>
    <row r="54" spans="1:11" ht="12.75" customHeight="1" x14ac:dyDescent="0.2">
      <c r="A54" s="240" t="s">
        <v>115</v>
      </c>
      <c r="B54" s="240"/>
      <c r="C54" s="240"/>
      <c r="D54" s="240"/>
      <c r="E54" s="240"/>
      <c r="F54" s="240"/>
      <c r="G54" s="5">
        <v>46</v>
      </c>
      <c r="H54" s="34">
        <v>0</v>
      </c>
      <c r="I54" s="34">
        <v>0</v>
      </c>
      <c r="J54" s="34">
        <v>0</v>
      </c>
      <c r="K54" s="34">
        <v>0</v>
      </c>
    </row>
    <row r="55" spans="1:11" ht="12.75" customHeight="1" x14ac:dyDescent="0.2">
      <c r="A55" s="240" t="s">
        <v>116</v>
      </c>
      <c r="B55" s="240"/>
      <c r="C55" s="240"/>
      <c r="D55" s="240"/>
      <c r="E55" s="240"/>
      <c r="F55" s="240"/>
      <c r="G55" s="5">
        <v>47</v>
      </c>
      <c r="H55" s="33">
        <v>0</v>
      </c>
      <c r="I55" s="33">
        <v>0</v>
      </c>
      <c r="J55" s="33">
        <v>0</v>
      </c>
      <c r="K55" s="33">
        <v>0</v>
      </c>
    </row>
    <row r="56" spans="1:11" ht="12.75" customHeight="1" x14ac:dyDescent="0.2">
      <c r="A56" s="240" t="s">
        <v>117</v>
      </c>
      <c r="B56" s="240"/>
      <c r="C56" s="240"/>
      <c r="D56" s="240"/>
      <c r="E56" s="240"/>
      <c r="F56" s="240"/>
      <c r="G56" s="5">
        <v>48</v>
      </c>
      <c r="H56" s="33">
        <v>0</v>
      </c>
      <c r="I56" s="33">
        <v>0</v>
      </c>
      <c r="J56" s="33">
        <v>0</v>
      </c>
      <c r="K56" s="33">
        <v>0</v>
      </c>
    </row>
    <row r="57" spans="1:11" ht="13.9" customHeight="1" x14ac:dyDescent="0.2">
      <c r="A57" s="240" t="s">
        <v>234</v>
      </c>
      <c r="B57" s="240"/>
      <c r="C57" s="240"/>
      <c r="D57" s="240"/>
      <c r="E57" s="240"/>
      <c r="F57" s="240"/>
      <c r="G57" s="5">
        <v>49</v>
      </c>
      <c r="H57" s="33">
        <v>-158222</v>
      </c>
      <c r="I57" s="33">
        <v>-13093</v>
      </c>
      <c r="J57" s="33">
        <v>-145129</v>
      </c>
      <c r="K57" s="33">
        <v>-13093</v>
      </c>
    </row>
    <row r="58" spans="1:11" ht="23.45" customHeight="1" x14ac:dyDescent="0.2">
      <c r="A58" s="263" t="s">
        <v>237</v>
      </c>
      <c r="B58" s="263"/>
      <c r="C58" s="263"/>
      <c r="D58" s="263"/>
      <c r="E58" s="263"/>
      <c r="F58" s="263"/>
      <c r="G58" s="4">
        <v>50</v>
      </c>
      <c r="H58" s="36">
        <f>SUM(H59:H66)</f>
        <v>100514960</v>
      </c>
      <c r="I58" s="36">
        <f>SUM(I59:I66)</f>
        <v>2058120</v>
      </c>
      <c r="J58" s="36">
        <f>SUM(J59:J66)</f>
        <v>251587732</v>
      </c>
      <c r="K58" s="36">
        <f>SUM(K59:K66)</f>
        <v>9127801</v>
      </c>
    </row>
    <row r="59" spans="1:11" ht="12.75" customHeight="1" x14ac:dyDescent="0.2">
      <c r="A59" s="240" t="s">
        <v>118</v>
      </c>
      <c r="B59" s="240"/>
      <c r="C59" s="240"/>
      <c r="D59" s="240"/>
      <c r="E59" s="240"/>
      <c r="F59" s="240"/>
      <c r="G59" s="5">
        <v>51</v>
      </c>
      <c r="H59" s="33">
        <v>0</v>
      </c>
      <c r="I59" s="33">
        <v>0</v>
      </c>
      <c r="J59" s="33">
        <v>0</v>
      </c>
      <c r="K59" s="33">
        <v>0</v>
      </c>
    </row>
    <row r="60" spans="1:11" ht="12.75" customHeight="1" x14ac:dyDescent="0.2">
      <c r="A60" s="240" t="s">
        <v>119</v>
      </c>
      <c r="B60" s="240"/>
      <c r="C60" s="240"/>
      <c r="D60" s="240"/>
      <c r="E60" s="240"/>
      <c r="F60" s="240"/>
      <c r="G60" s="5">
        <v>52</v>
      </c>
      <c r="H60" s="33">
        <v>0</v>
      </c>
      <c r="I60" s="33">
        <v>0</v>
      </c>
      <c r="J60" s="33">
        <v>0</v>
      </c>
      <c r="K60" s="33">
        <v>0</v>
      </c>
    </row>
    <row r="61" spans="1:11" ht="12.75" customHeight="1" x14ac:dyDescent="0.2">
      <c r="A61" s="240" t="s">
        <v>120</v>
      </c>
      <c r="B61" s="240"/>
      <c r="C61" s="240"/>
      <c r="D61" s="240"/>
      <c r="E61" s="240"/>
      <c r="F61" s="240"/>
      <c r="G61" s="5">
        <v>53</v>
      </c>
      <c r="H61" s="33">
        <v>0</v>
      </c>
      <c r="I61" s="33">
        <v>0</v>
      </c>
      <c r="J61" s="33">
        <v>0</v>
      </c>
      <c r="K61" s="33">
        <v>0</v>
      </c>
    </row>
    <row r="62" spans="1:11" ht="12.75" customHeight="1" x14ac:dyDescent="0.2">
      <c r="A62" s="240" t="s">
        <v>121</v>
      </c>
      <c r="B62" s="240"/>
      <c r="C62" s="240"/>
      <c r="D62" s="240"/>
      <c r="E62" s="240"/>
      <c r="F62" s="240"/>
      <c r="G62" s="5">
        <v>54</v>
      </c>
      <c r="H62" s="34">
        <v>0</v>
      </c>
      <c r="I62" s="34">
        <v>0</v>
      </c>
      <c r="J62" s="34">
        <v>0</v>
      </c>
      <c r="K62" s="34">
        <v>0</v>
      </c>
    </row>
    <row r="63" spans="1:11" ht="12.75" customHeight="1" x14ac:dyDescent="0.2">
      <c r="A63" s="240" t="s">
        <v>122</v>
      </c>
      <c r="B63" s="240"/>
      <c r="C63" s="240"/>
      <c r="D63" s="240"/>
      <c r="E63" s="240"/>
      <c r="F63" s="240"/>
      <c r="G63" s="5">
        <v>55</v>
      </c>
      <c r="H63" s="33">
        <v>122579219</v>
      </c>
      <c r="I63" s="33">
        <v>1254638</v>
      </c>
      <c r="J63" s="33">
        <v>300258618</v>
      </c>
      <c r="K63" s="33">
        <v>4601962</v>
      </c>
    </row>
    <row r="64" spans="1:11" ht="12.75" customHeight="1" x14ac:dyDescent="0.2">
      <c r="A64" s="240" t="s">
        <v>112</v>
      </c>
      <c r="B64" s="240"/>
      <c r="C64" s="240"/>
      <c r="D64" s="240"/>
      <c r="E64" s="240"/>
      <c r="F64" s="240"/>
      <c r="G64" s="5">
        <v>56</v>
      </c>
      <c r="H64" s="33">
        <v>0</v>
      </c>
      <c r="I64" s="33">
        <v>0</v>
      </c>
      <c r="J64" s="33">
        <v>0</v>
      </c>
      <c r="K64" s="33">
        <v>0</v>
      </c>
    </row>
    <row r="65" spans="1:11" ht="25.15" customHeight="1" x14ac:dyDescent="0.2">
      <c r="A65" s="240" t="s">
        <v>123</v>
      </c>
      <c r="B65" s="240"/>
      <c r="C65" s="240"/>
      <c r="D65" s="240"/>
      <c r="E65" s="240"/>
      <c r="F65" s="240"/>
      <c r="G65" s="5">
        <v>57</v>
      </c>
      <c r="H65" s="33">
        <v>0</v>
      </c>
      <c r="I65" s="33">
        <v>0</v>
      </c>
      <c r="J65" s="33">
        <v>0</v>
      </c>
      <c r="K65" s="33">
        <v>0</v>
      </c>
    </row>
    <row r="66" spans="1:11" ht="24" customHeight="1" x14ac:dyDescent="0.2">
      <c r="A66" s="240" t="s">
        <v>124</v>
      </c>
      <c r="B66" s="240"/>
      <c r="C66" s="240"/>
      <c r="D66" s="240"/>
      <c r="E66" s="240"/>
      <c r="F66" s="240"/>
      <c r="G66" s="5">
        <v>58</v>
      </c>
      <c r="H66" s="33">
        <v>-22064259</v>
      </c>
      <c r="I66" s="33">
        <v>803482</v>
      </c>
      <c r="J66" s="33">
        <v>-48670886</v>
      </c>
      <c r="K66" s="33">
        <v>4525839</v>
      </c>
    </row>
    <row r="67" spans="1:11" ht="12.75" customHeight="1" x14ac:dyDescent="0.2">
      <c r="A67" s="263" t="s">
        <v>238</v>
      </c>
      <c r="B67" s="263"/>
      <c r="C67" s="263"/>
      <c r="D67" s="263"/>
      <c r="E67" s="263"/>
      <c r="F67" s="263"/>
      <c r="G67" s="4">
        <v>59</v>
      </c>
      <c r="H67" s="36">
        <f>H44+H45</f>
        <v>257182781</v>
      </c>
      <c r="I67" s="36">
        <f>I44+I45</f>
        <v>35796379</v>
      </c>
      <c r="J67" s="36">
        <f>J44+J45</f>
        <v>394221979</v>
      </c>
      <c r="K67" s="36">
        <f>K44+K45</f>
        <v>-27415448</v>
      </c>
    </row>
    <row r="68" spans="1:11" ht="12.75" customHeight="1" x14ac:dyDescent="0.2">
      <c r="A68" s="262" t="s">
        <v>125</v>
      </c>
      <c r="B68" s="262"/>
      <c r="C68" s="262"/>
      <c r="D68" s="262"/>
      <c r="E68" s="262"/>
      <c r="F68" s="262"/>
      <c r="G68" s="5">
        <v>60</v>
      </c>
      <c r="H68" s="33">
        <v>0</v>
      </c>
      <c r="I68" s="33">
        <v>0</v>
      </c>
      <c r="J68" s="33">
        <v>0</v>
      </c>
      <c r="K68" s="33">
        <v>0</v>
      </c>
    </row>
    <row r="69" spans="1:11" x14ac:dyDescent="0.2">
      <c r="A69" s="276" t="s">
        <v>126</v>
      </c>
      <c r="B69" s="276"/>
      <c r="C69" s="276"/>
      <c r="D69" s="276"/>
      <c r="E69" s="276"/>
      <c r="F69" s="276"/>
      <c r="G69" s="5">
        <v>61</v>
      </c>
      <c r="H69" s="37">
        <v>257182781</v>
      </c>
      <c r="I69" s="37">
        <v>35796379</v>
      </c>
      <c r="J69" s="37">
        <v>394221979</v>
      </c>
      <c r="K69" s="37">
        <v>-27415448</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33" zoomScale="110" zoomScaleNormal="100" workbookViewId="0">
      <selection activeCell="I55" sqref="I55"/>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80" t="s">
        <v>180</v>
      </c>
      <c r="B1" s="297"/>
      <c r="C1" s="297"/>
      <c r="D1" s="297"/>
      <c r="E1" s="297"/>
      <c r="F1" s="297"/>
      <c r="G1" s="297"/>
      <c r="H1" s="297"/>
    </row>
    <row r="2" spans="1:9" ht="12.75" customHeight="1" x14ac:dyDescent="0.2">
      <c r="A2" s="279" t="s">
        <v>385</v>
      </c>
      <c r="B2" s="251"/>
      <c r="C2" s="251"/>
      <c r="D2" s="251"/>
      <c r="E2" s="251"/>
      <c r="F2" s="251"/>
      <c r="G2" s="251"/>
      <c r="H2" s="251"/>
    </row>
    <row r="3" spans="1:9" x14ac:dyDescent="0.2">
      <c r="A3" s="301" t="s">
        <v>12</v>
      </c>
      <c r="B3" s="302"/>
      <c r="C3" s="302"/>
      <c r="D3" s="302"/>
      <c r="E3" s="302"/>
      <c r="F3" s="302"/>
      <c r="G3" s="302"/>
      <c r="H3" s="302"/>
      <c r="I3" s="261"/>
    </row>
    <row r="4" spans="1:9" x14ac:dyDescent="0.2">
      <c r="A4" s="289" t="s">
        <v>260</v>
      </c>
      <c r="B4" s="257"/>
      <c r="C4" s="257"/>
      <c r="D4" s="257"/>
      <c r="E4" s="257"/>
      <c r="F4" s="257"/>
      <c r="G4" s="257"/>
      <c r="H4" s="257"/>
      <c r="I4" s="258"/>
    </row>
    <row r="5" spans="1:9" ht="45.75" thickBot="1" x14ac:dyDescent="0.25">
      <c r="A5" s="298" t="s">
        <v>2</v>
      </c>
      <c r="B5" s="299"/>
      <c r="C5" s="299"/>
      <c r="D5" s="299"/>
      <c r="E5" s="299"/>
      <c r="F5" s="300"/>
      <c r="G5" s="8" t="s">
        <v>6</v>
      </c>
      <c r="H5" s="38" t="s">
        <v>229</v>
      </c>
      <c r="I5" s="38" t="s">
        <v>224</v>
      </c>
    </row>
    <row r="6" spans="1:9" x14ac:dyDescent="0.2">
      <c r="A6" s="303">
        <v>1</v>
      </c>
      <c r="B6" s="304"/>
      <c r="C6" s="304"/>
      <c r="D6" s="304"/>
      <c r="E6" s="304"/>
      <c r="F6" s="305"/>
      <c r="G6" s="9">
        <v>2</v>
      </c>
      <c r="H6" s="39" t="s">
        <v>7</v>
      </c>
      <c r="I6" s="39" t="s">
        <v>8</v>
      </c>
    </row>
    <row r="7" spans="1:9" x14ac:dyDescent="0.2">
      <c r="A7" s="286" t="s">
        <v>134</v>
      </c>
      <c r="B7" s="287"/>
      <c r="C7" s="287"/>
      <c r="D7" s="287"/>
      <c r="E7" s="287"/>
      <c r="F7" s="287"/>
      <c r="G7" s="287"/>
      <c r="H7" s="287"/>
      <c r="I7" s="287"/>
    </row>
    <row r="8" spans="1:9" x14ac:dyDescent="0.2">
      <c r="A8" s="284" t="s">
        <v>127</v>
      </c>
      <c r="B8" s="284"/>
      <c r="C8" s="284"/>
      <c r="D8" s="284"/>
      <c r="E8" s="284"/>
      <c r="F8" s="284"/>
      <c r="G8" s="10">
        <v>1</v>
      </c>
      <c r="H8" s="40">
        <v>0</v>
      </c>
      <c r="I8" s="40">
        <v>0</v>
      </c>
    </row>
    <row r="9" spans="1:9" x14ac:dyDescent="0.2">
      <c r="A9" s="281" t="s">
        <v>128</v>
      </c>
      <c r="B9" s="281"/>
      <c r="C9" s="281"/>
      <c r="D9" s="281"/>
      <c r="E9" s="281"/>
      <c r="F9" s="281"/>
      <c r="G9" s="11">
        <v>2</v>
      </c>
      <c r="H9" s="41">
        <v>0</v>
      </c>
      <c r="I9" s="41">
        <v>0</v>
      </c>
    </row>
    <row r="10" spans="1:9" x14ac:dyDescent="0.2">
      <c r="A10" s="281" t="s">
        <v>129</v>
      </c>
      <c r="B10" s="281"/>
      <c r="C10" s="281"/>
      <c r="D10" s="281"/>
      <c r="E10" s="281"/>
      <c r="F10" s="281"/>
      <c r="G10" s="11">
        <v>3</v>
      </c>
      <c r="H10" s="41">
        <v>0</v>
      </c>
      <c r="I10" s="41">
        <v>0</v>
      </c>
    </row>
    <row r="11" spans="1:9" x14ac:dyDescent="0.2">
      <c r="A11" s="281" t="s">
        <v>130</v>
      </c>
      <c r="B11" s="281"/>
      <c r="C11" s="281"/>
      <c r="D11" s="281"/>
      <c r="E11" s="281"/>
      <c r="F11" s="281"/>
      <c r="G11" s="11">
        <v>4</v>
      </c>
      <c r="H11" s="41">
        <v>0</v>
      </c>
      <c r="I11" s="41">
        <v>0</v>
      </c>
    </row>
    <row r="12" spans="1:9" x14ac:dyDescent="0.2">
      <c r="A12" s="281" t="s">
        <v>131</v>
      </c>
      <c r="B12" s="281"/>
      <c r="C12" s="281"/>
      <c r="D12" s="281"/>
      <c r="E12" s="281"/>
      <c r="F12" s="281"/>
      <c r="G12" s="11">
        <v>5</v>
      </c>
      <c r="H12" s="41">
        <v>0</v>
      </c>
      <c r="I12" s="41">
        <v>0</v>
      </c>
    </row>
    <row r="13" spans="1:9" ht="22.5" customHeight="1" x14ac:dyDescent="0.2">
      <c r="A13" s="281" t="s">
        <v>151</v>
      </c>
      <c r="B13" s="281"/>
      <c r="C13" s="281"/>
      <c r="D13" s="281"/>
      <c r="E13" s="281"/>
      <c r="F13" s="281"/>
      <c r="G13" s="11">
        <v>6</v>
      </c>
      <c r="H13" s="41">
        <v>0</v>
      </c>
      <c r="I13" s="41">
        <v>0</v>
      </c>
    </row>
    <row r="14" spans="1:9" x14ac:dyDescent="0.2">
      <c r="A14" s="281" t="s">
        <v>132</v>
      </c>
      <c r="B14" s="281"/>
      <c r="C14" s="281"/>
      <c r="D14" s="281"/>
      <c r="E14" s="281"/>
      <c r="F14" s="281"/>
      <c r="G14" s="11">
        <v>7</v>
      </c>
      <c r="H14" s="41">
        <v>0</v>
      </c>
      <c r="I14" s="41">
        <v>0</v>
      </c>
    </row>
    <row r="15" spans="1:9" x14ac:dyDescent="0.2">
      <c r="A15" s="306" t="s">
        <v>133</v>
      </c>
      <c r="B15" s="306"/>
      <c r="C15" s="306"/>
      <c r="D15" s="306"/>
      <c r="E15" s="306"/>
      <c r="F15" s="306"/>
      <c r="G15" s="12">
        <v>8</v>
      </c>
      <c r="H15" s="42">
        <v>0</v>
      </c>
      <c r="I15" s="42">
        <v>0</v>
      </c>
    </row>
    <row r="16" spans="1:9" x14ac:dyDescent="0.2">
      <c r="A16" s="286" t="s">
        <v>135</v>
      </c>
      <c r="B16" s="287"/>
      <c r="C16" s="287"/>
      <c r="D16" s="287"/>
      <c r="E16" s="287"/>
      <c r="F16" s="287"/>
      <c r="G16" s="287"/>
      <c r="H16" s="287"/>
      <c r="I16" s="287"/>
    </row>
    <row r="17" spans="1:9" x14ac:dyDescent="0.2">
      <c r="A17" s="284" t="s">
        <v>136</v>
      </c>
      <c r="B17" s="284"/>
      <c r="C17" s="284"/>
      <c r="D17" s="284"/>
      <c r="E17" s="284"/>
      <c r="F17" s="284"/>
      <c r="G17" s="10">
        <v>9</v>
      </c>
      <c r="H17" s="40">
        <v>155947033</v>
      </c>
      <c r="I17" s="40">
        <v>94334089</v>
      </c>
    </row>
    <row r="18" spans="1:9" x14ac:dyDescent="0.2">
      <c r="A18" s="281" t="s">
        <v>137</v>
      </c>
      <c r="B18" s="281"/>
      <c r="C18" s="281"/>
      <c r="D18" s="281"/>
      <c r="E18" s="281"/>
      <c r="F18" s="281"/>
      <c r="G18" s="11"/>
      <c r="H18" s="41">
        <v>0</v>
      </c>
      <c r="I18" s="41">
        <v>0</v>
      </c>
    </row>
    <row r="19" spans="1:9" x14ac:dyDescent="0.2">
      <c r="A19" s="281" t="s">
        <v>138</v>
      </c>
      <c r="B19" s="281"/>
      <c r="C19" s="281"/>
      <c r="D19" s="281"/>
      <c r="E19" s="281"/>
      <c r="F19" s="281"/>
      <c r="G19" s="11">
        <v>10</v>
      </c>
      <c r="H19" s="41">
        <v>-3917365</v>
      </c>
      <c r="I19" s="41">
        <v>227442554</v>
      </c>
    </row>
    <row r="20" spans="1:9" x14ac:dyDescent="0.2">
      <c r="A20" s="281" t="s">
        <v>139</v>
      </c>
      <c r="B20" s="281"/>
      <c r="C20" s="281"/>
      <c r="D20" s="281"/>
      <c r="E20" s="281"/>
      <c r="F20" s="281"/>
      <c r="G20" s="11">
        <v>11</v>
      </c>
      <c r="H20" s="41">
        <v>5615865</v>
      </c>
      <c r="I20" s="41">
        <v>75961605</v>
      </c>
    </row>
    <row r="21" spans="1:9" ht="23.25" customHeight="1" x14ac:dyDescent="0.2">
      <c r="A21" s="281" t="s">
        <v>140</v>
      </c>
      <c r="B21" s="281"/>
      <c r="C21" s="281"/>
      <c r="D21" s="281"/>
      <c r="E21" s="281"/>
      <c r="F21" s="281"/>
      <c r="G21" s="11">
        <v>12</v>
      </c>
      <c r="H21" s="41">
        <v>10627880</v>
      </c>
      <c r="I21" s="41">
        <v>-93487877</v>
      </c>
    </row>
    <row r="22" spans="1:9" x14ac:dyDescent="0.2">
      <c r="A22" s="281" t="s">
        <v>141</v>
      </c>
      <c r="B22" s="281"/>
      <c r="C22" s="281"/>
      <c r="D22" s="281"/>
      <c r="E22" s="281"/>
      <c r="F22" s="281"/>
      <c r="G22" s="11">
        <v>13</v>
      </c>
      <c r="H22" s="41">
        <v>-11285206</v>
      </c>
      <c r="I22" s="41">
        <v>0</v>
      </c>
    </row>
    <row r="23" spans="1:9" x14ac:dyDescent="0.2">
      <c r="A23" s="281" t="s">
        <v>142</v>
      </c>
      <c r="B23" s="281"/>
      <c r="C23" s="281"/>
      <c r="D23" s="281"/>
      <c r="E23" s="281"/>
      <c r="F23" s="281"/>
      <c r="G23" s="11">
        <v>14</v>
      </c>
      <c r="H23" s="41">
        <v>-25812387</v>
      </c>
      <c r="I23" s="41">
        <v>-533130112</v>
      </c>
    </row>
    <row r="24" spans="1:9" x14ac:dyDescent="0.2">
      <c r="A24" s="286" t="s">
        <v>143</v>
      </c>
      <c r="B24" s="287"/>
      <c r="C24" s="287"/>
      <c r="D24" s="287"/>
      <c r="E24" s="287"/>
      <c r="F24" s="287"/>
      <c r="G24" s="287"/>
      <c r="H24" s="287"/>
      <c r="I24" s="287"/>
    </row>
    <row r="25" spans="1:9" x14ac:dyDescent="0.2">
      <c r="A25" s="284" t="s">
        <v>144</v>
      </c>
      <c r="B25" s="284"/>
      <c r="C25" s="284"/>
      <c r="D25" s="284"/>
      <c r="E25" s="284"/>
      <c r="F25" s="284"/>
      <c r="G25" s="10">
        <v>15</v>
      </c>
      <c r="H25" s="40">
        <v>178411667</v>
      </c>
      <c r="I25" s="40">
        <v>-138266736</v>
      </c>
    </row>
    <row r="26" spans="1:9" x14ac:dyDescent="0.2">
      <c r="A26" s="281" t="s">
        <v>145</v>
      </c>
      <c r="B26" s="281"/>
      <c r="C26" s="281"/>
      <c r="D26" s="281"/>
      <c r="E26" s="281"/>
      <c r="F26" s="281"/>
      <c r="G26" s="11">
        <v>16</v>
      </c>
      <c r="H26" s="41">
        <v>-15631079</v>
      </c>
      <c r="I26" s="41">
        <v>100327657</v>
      </c>
    </row>
    <row r="27" spans="1:9" x14ac:dyDescent="0.2">
      <c r="A27" s="281" t="s">
        <v>146</v>
      </c>
      <c r="B27" s="281"/>
      <c r="C27" s="281"/>
      <c r="D27" s="281"/>
      <c r="E27" s="281"/>
      <c r="F27" s="281"/>
      <c r="G27" s="11">
        <v>17</v>
      </c>
      <c r="H27" s="41">
        <v>-119224446</v>
      </c>
      <c r="I27" s="41">
        <v>-1337078497</v>
      </c>
    </row>
    <row r="28" spans="1:9" ht="25.5" customHeight="1" x14ac:dyDescent="0.2">
      <c r="A28" s="281" t="s">
        <v>147</v>
      </c>
      <c r="B28" s="281"/>
      <c r="C28" s="281"/>
      <c r="D28" s="281"/>
      <c r="E28" s="281"/>
      <c r="F28" s="281"/>
      <c r="G28" s="11">
        <v>18</v>
      </c>
      <c r="H28" s="41">
        <v>-933723837</v>
      </c>
      <c r="I28" s="41">
        <v>-457927060</v>
      </c>
    </row>
    <row r="29" spans="1:9" ht="23.25" customHeight="1" x14ac:dyDescent="0.2">
      <c r="A29" s="281" t="s">
        <v>148</v>
      </c>
      <c r="B29" s="281"/>
      <c r="C29" s="281"/>
      <c r="D29" s="281"/>
      <c r="E29" s="281"/>
      <c r="F29" s="281"/>
      <c r="G29" s="11">
        <v>19</v>
      </c>
      <c r="H29" s="41">
        <v>63838002</v>
      </c>
      <c r="I29" s="41">
        <v>304271909</v>
      </c>
    </row>
    <row r="30" spans="1:9" ht="27.75" customHeight="1" x14ac:dyDescent="0.2">
      <c r="A30" s="281" t="s">
        <v>149</v>
      </c>
      <c r="B30" s="281"/>
      <c r="C30" s="281"/>
      <c r="D30" s="281"/>
      <c r="E30" s="281"/>
      <c r="F30" s="281"/>
      <c r="G30" s="11">
        <v>20</v>
      </c>
      <c r="H30" s="41">
        <v>0</v>
      </c>
      <c r="I30" s="41">
        <v>0</v>
      </c>
    </row>
    <row r="31" spans="1:9" ht="27.75" customHeight="1" x14ac:dyDescent="0.2">
      <c r="A31" s="281" t="s">
        <v>150</v>
      </c>
      <c r="B31" s="281"/>
      <c r="C31" s="281"/>
      <c r="D31" s="281"/>
      <c r="E31" s="281"/>
      <c r="F31" s="281"/>
      <c r="G31" s="11">
        <v>21</v>
      </c>
      <c r="H31" s="41">
        <v>-1755565</v>
      </c>
      <c r="I31" s="41">
        <v>-19522798</v>
      </c>
    </row>
    <row r="32" spans="1:9" ht="29.25" customHeight="1" x14ac:dyDescent="0.2">
      <c r="A32" s="281" t="s">
        <v>152</v>
      </c>
      <c r="B32" s="281"/>
      <c r="C32" s="281"/>
      <c r="D32" s="281"/>
      <c r="E32" s="281"/>
      <c r="F32" s="281"/>
      <c r="G32" s="11">
        <v>22</v>
      </c>
      <c r="H32" s="41">
        <v>0</v>
      </c>
      <c r="I32" s="41">
        <v>95018103</v>
      </c>
    </row>
    <row r="33" spans="1:9" x14ac:dyDescent="0.2">
      <c r="A33" s="281" t="s">
        <v>153</v>
      </c>
      <c r="B33" s="281"/>
      <c r="C33" s="281"/>
      <c r="D33" s="281"/>
      <c r="E33" s="281"/>
      <c r="F33" s="281"/>
      <c r="G33" s="11">
        <v>23</v>
      </c>
      <c r="H33" s="41">
        <v>60310587</v>
      </c>
      <c r="I33" s="41">
        <v>-1691741</v>
      </c>
    </row>
    <row r="34" spans="1:9" x14ac:dyDescent="0.2">
      <c r="A34" s="281" t="s">
        <v>154</v>
      </c>
      <c r="B34" s="281"/>
      <c r="C34" s="281"/>
      <c r="D34" s="281"/>
      <c r="E34" s="281"/>
      <c r="F34" s="281"/>
      <c r="G34" s="11">
        <v>24</v>
      </c>
      <c r="H34" s="41">
        <v>-49872881</v>
      </c>
      <c r="I34" s="41">
        <v>-53076859</v>
      </c>
    </row>
    <row r="35" spans="1:9" x14ac:dyDescent="0.2">
      <c r="A35" s="281" t="s">
        <v>155</v>
      </c>
      <c r="B35" s="281"/>
      <c r="C35" s="281"/>
      <c r="D35" s="281"/>
      <c r="E35" s="281"/>
      <c r="F35" s="281"/>
      <c r="G35" s="11">
        <v>25</v>
      </c>
      <c r="H35" s="43">
        <v>1447578697</v>
      </c>
      <c r="I35" s="43">
        <v>168992589</v>
      </c>
    </row>
    <row r="36" spans="1:9" x14ac:dyDescent="0.2">
      <c r="A36" s="281" t="s">
        <v>156</v>
      </c>
      <c r="B36" s="281"/>
      <c r="C36" s="281"/>
      <c r="D36" s="281"/>
      <c r="E36" s="281"/>
      <c r="F36" s="281"/>
      <c r="G36" s="11">
        <v>26</v>
      </c>
      <c r="H36" s="43">
        <v>963071874</v>
      </c>
      <c r="I36" s="43">
        <v>329453169</v>
      </c>
    </row>
    <row r="37" spans="1:9" x14ac:dyDescent="0.2">
      <c r="A37" s="281" t="s">
        <v>157</v>
      </c>
      <c r="B37" s="281"/>
      <c r="C37" s="281"/>
      <c r="D37" s="281"/>
      <c r="E37" s="281"/>
      <c r="F37" s="281"/>
      <c r="G37" s="11">
        <v>27</v>
      </c>
      <c r="H37" s="43">
        <v>-976546684</v>
      </c>
      <c r="I37" s="43">
        <v>-759126094</v>
      </c>
    </row>
    <row r="38" spans="1:9" x14ac:dyDescent="0.2">
      <c r="A38" s="281" t="s">
        <v>158</v>
      </c>
      <c r="B38" s="281"/>
      <c r="C38" s="281"/>
      <c r="D38" s="281"/>
      <c r="E38" s="281"/>
      <c r="F38" s="281"/>
      <c r="G38" s="11">
        <v>28</v>
      </c>
      <c r="H38" s="43">
        <v>445274</v>
      </c>
      <c r="I38" s="43">
        <v>417751</v>
      </c>
    </row>
    <row r="39" spans="1:9" x14ac:dyDescent="0.2">
      <c r="A39" s="281" t="s">
        <v>159</v>
      </c>
      <c r="B39" s="281"/>
      <c r="C39" s="281"/>
      <c r="D39" s="281"/>
      <c r="E39" s="281"/>
      <c r="F39" s="281"/>
      <c r="G39" s="11">
        <v>29</v>
      </c>
      <c r="H39" s="43">
        <v>-49266514</v>
      </c>
      <c r="I39" s="43">
        <v>2102089</v>
      </c>
    </row>
    <row r="40" spans="1:9" x14ac:dyDescent="0.2">
      <c r="A40" s="281" t="s">
        <v>160</v>
      </c>
      <c r="B40" s="281"/>
      <c r="C40" s="281"/>
      <c r="D40" s="281"/>
      <c r="E40" s="281"/>
      <c r="F40" s="281"/>
      <c r="G40" s="11">
        <v>30</v>
      </c>
      <c r="H40" s="43">
        <v>14738165</v>
      </c>
      <c r="I40" s="43">
        <v>509499920</v>
      </c>
    </row>
    <row r="41" spans="1:9" x14ac:dyDescent="0.2">
      <c r="A41" s="281" t="s">
        <v>161</v>
      </c>
      <c r="B41" s="281"/>
      <c r="C41" s="281"/>
      <c r="D41" s="281"/>
      <c r="E41" s="281"/>
      <c r="F41" s="281"/>
      <c r="G41" s="11">
        <v>31</v>
      </c>
      <c r="H41" s="43">
        <v>982314</v>
      </c>
      <c r="I41" s="43">
        <v>0</v>
      </c>
    </row>
    <row r="42" spans="1:9" x14ac:dyDescent="0.2">
      <c r="A42" s="281" t="s">
        <v>162</v>
      </c>
      <c r="B42" s="281"/>
      <c r="C42" s="281"/>
      <c r="D42" s="281"/>
      <c r="E42" s="281"/>
      <c r="F42" s="281"/>
      <c r="G42" s="11">
        <v>32</v>
      </c>
      <c r="H42" s="43">
        <v>-20954273</v>
      </c>
      <c r="I42" s="43">
        <v>-48067618</v>
      </c>
    </row>
    <row r="43" spans="1:9" x14ac:dyDescent="0.2">
      <c r="A43" s="281" t="s">
        <v>163</v>
      </c>
      <c r="B43" s="281"/>
      <c r="C43" s="281"/>
      <c r="D43" s="281"/>
      <c r="E43" s="281"/>
      <c r="F43" s="281"/>
      <c r="G43" s="11">
        <v>33</v>
      </c>
      <c r="H43" s="43">
        <v>-365109</v>
      </c>
      <c r="I43" s="43">
        <v>0</v>
      </c>
    </row>
    <row r="44" spans="1:9" ht="13.5" customHeight="1" x14ac:dyDescent="0.2">
      <c r="A44" s="285" t="s">
        <v>164</v>
      </c>
      <c r="B44" s="285"/>
      <c r="C44" s="285"/>
      <c r="D44" s="285"/>
      <c r="E44" s="285"/>
      <c r="F44" s="285"/>
      <c r="G44" s="13">
        <v>34</v>
      </c>
      <c r="H44" s="44">
        <f>SUM(H25:H43)+SUM(H17:H23)+SUM(H8:H15)</f>
        <v>693212012</v>
      </c>
      <c r="I44" s="44">
        <f>SUM(I25:I43)+SUM(I17:I23)+SUM(I8:I15)</f>
        <v>-1533553957</v>
      </c>
    </row>
    <row r="45" spans="1:9" x14ac:dyDescent="0.2">
      <c r="A45" s="286" t="s">
        <v>18</v>
      </c>
      <c r="B45" s="287"/>
      <c r="C45" s="287"/>
      <c r="D45" s="287"/>
      <c r="E45" s="287"/>
      <c r="F45" s="287"/>
      <c r="G45" s="287"/>
      <c r="H45" s="287"/>
      <c r="I45" s="287"/>
    </row>
    <row r="46" spans="1:9" ht="24.75" customHeight="1" x14ac:dyDescent="0.2">
      <c r="A46" s="284" t="s">
        <v>165</v>
      </c>
      <c r="B46" s="284"/>
      <c r="C46" s="284"/>
      <c r="D46" s="284"/>
      <c r="E46" s="284"/>
      <c r="F46" s="284"/>
      <c r="G46" s="10">
        <v>35</v>
      </c>
      <c r="H46" s="40">
        <v>-18145800</v>
      </c>
      <c r="I46" s="40">
        <v>-48408503</v>
      </c>
    </row>
    <row r="47" spans="1:9" ht="26.25" customHeight="1" x14ac:dyDescent="0.2">
      <c r="A47" s="281" t="s">
        <v>166</v>
      </c>
      <c r="B47" s="281"/>
      <c r="C47" s="281"/>
      <c r="D47" s="281"/>
      <c r="E47" s="281"/>
      <c r="F47" s="281"/>
      <c r="G47" s="11">
        <v>36</v>
      </c>
      <c r="H47" s="41">
        <v>0</v>
      </c>
      <c r="I47" s="41">
        <v>0</v>
      </c>
    </row>
    <row r="48" spans="1:9" ht="24" customHeight="1" x14ac:dyDescent="0.2">
      <c r="A48" s="281" t="s">
        <v>167</v>
      </c>
      <c r="B48" s="281"/>
      <c r="C48" s="281"/>
      <c r="D48" s="281"/>
      <c r="E48" s="281"/>
      <c r="F48" s="281"/>
      <c r="G48" s="11">
        <v>37</v>
      </c>
      <c r="H48" s="41">
        <v>5246533</v>
      </c>
      <c r="I48" s="41">
        <v>94043078</v>
      </c>
    </row>
    <row r="49" spans="1:9" x14ac:dyDescent="0.2">
      <c r="A49" s="281" t="s">
        <v>168</v>
      </c>
      <c r="B49" s="281"/>
      <c r="C49" s="281"/>
      <c r="D49" s="281"/>
      <c r="E49" s="281"/>
      <c r="F49" s="281"/>
      <c r="G49" s="11">
        <v>38</v>
      </c>
      <c r="H49" s="41">
        <v>0</v>
      </c>
      <c r="I49" s="41">
        <v>-3645670</v>
      </c>
    </row>
    <row r="50" spans="1:9" x14ac:dyDescent="0.2">
      <c r="A50" s="294" t="s">
        <v>169</v>
      </c>
      <c r="B50" s="294"/>
      <c r="C50" s="294"/>
      <c r="D50" s="294"/>
      <c r="E50" s="294"/>
      <c r="F50" s="294"/>
      <c r="G50" s="14">
        <v>39</v>
      </c>
      <c r="H50" s="43">
        <v>13641590</v>
      </c>
      <c r="I50" s="43">
        <v>0</v>
      </c>
    </row>
    <row r="51" spans="1:9" x14ac:dyDescent="0.2">
      <c r="A51" s="282" t="s">
        <v>170</v>
      </c>
      <c r="B51" s="282"/>
      <c r="C51" s="282"/>
      <c r="D51" s="282"/>
      <c r="E51" s="282"/>
      <c r="F51" s="283"/>
      <c r="G51" s="15">
        <v>40</v>
      </c>
      <c r="H51" s="44">
        <f>SUM(H46:H50)</f>
        <v>742323</v>
      </c>
      <c r="I51" s="44">
        <f>SUM(I46:I50)</f>
        <v>41988905</v>
      </c>
    </row>
    <row r="52" spans="1:9" x14ac:dyDescent="0.2">
      <c r="A52" s="295" t="s">
        <v>19</v>
      </c>
      <c r="B52" s="296"/>
      <c r="C52" s="296"/>
      <c r="D52" s="296"/>
      <c r="E52" s="296"/>
      <c r="F52" s="296"/>
      <c r="G52" s="296"/>
      <c r="H52" s="296"/>
      <c r="I52" s="296"/>
    </row>
    <row r="53" spans="1:9" ht="23.25" customHeight="1" x14ac:dyDescent="0.2">
      <c r="A53" s="281" t="s">
        <v>171</v>
      </c>
      <c r="B53" s="281"/>
      <c r="C53" s="281"/>
      <c r="D53" s="281"/>
      <c r="E53" s="281"/>
      <c r="F53" s="281"/>
      <c r="G53" s="11">
        <v>41</v>
      </c>
      <c r="H53" s="41">
        <v>-160527269</v>
      </c>
      <c r="I53" s="41">
        <v>335049011</v>
      </c>
    </row>
    <row r="54" spans="1:9" x14ac:dyDescent="0.2">
      <c r="A54" s="281" t="s">
        <v>172</v>
      </c>
      <c r="B54" s="281"/>
      <c r="C54" s="281"/>
      <c r="D54" s="281"/>
      <c r="E54" s="281"/>
      <c r="F54" s="281"/>
      <c r="G54" s="11">
        <v>42</v>
      </c>
      <c r="H54" s="41">
        <v>0</v>
      </c>
      <c r="I54" s="41">
        <v>0</v>
      </c>
    </row>
    <row r="55" spans="1:9" x14ac:dyDescent="0.2">
      <c r="A55" s="293" t="s">
        <v>173</v>
      </c>
      <c r="B55" s="293"/>
      <c r="C55" s="293"/>
      <c r="D55" s="293"/>
      <c r="E55" s="293"/>
      <c r="F55" s="293"/>
      <c r="G55" s="11">
        <v>43</v>
      </c>
      <c r="H55" s="41">
        <v>0</v>
      </c>
      <c r="I55" s="41">
        <v>0</v>
      </c>
    </row>
    <row r="56" spans="1:9" x14ac:dyDescent="0.2">
      <c r="A56" s="293" t="s">
        <v>174</v>
      </c>
      <c r="B56" s="293"/>
      <c r="C56" s="293"/>
      <c r="D56" s="293"/>
      <c r="E56" s="293"/>
      <c r="F56" s="293"/>
      <c r="G56" s="11">
        <v>44</v>
      </c>
      <c r="H56" s="41">
        <v>0</v>
      </c>
      <c r="I56" s="41">
        <v>0</v>
      </c>
    </row>
    <row r="57" spans="1:9" x14ac:dyDescent="0.2">
      <c r="A57" s="281" t="s">
        <v>175</v>
      </c>
      <c r="B57" s="281"/>
      <c r="C57" s="281"/>
      <c r="D57" s="281"/>
      <c r="E57" s="281"/>
      <c r="F57" s="281"/>
      <c r="G57" s="11">
        <v>45</v>
      </c>
      <c r="H57" s="41">
        <v>0</v>
      </c>
      <c r="I57" s="41">
        <v>0</v>
      </c>
    </row>
    <row r="58" spans="1:9" x14ac:dyDescent="0.2">
      <c r="A58" s="281" t="s">
        <v>176</v>
      </c>
      <c r="B58" s="281"/>
      <c r="C58" s="281"/>
      <c r="D58" s="281"/>
      <c r="E58" s="281"/>
      <c r="F58" s="281"/>
      <c r="G58" s="11">
        <v>46</v>
      </c>
      <c r="H58" s="41">
        <v>0</v>
      </c>
      <c r="I58" s="41">
        <v>0</v>
      </c>
    </row>
    <row r="59" spans="1:9" x14ac:dyDescent="0.2">
      <c r="A59" s="290" t="s">
        <v>178</v>
      </c>
      <c r="B59" s="291"/>
      <c r="C59" s="291"/>
      <c r="D59" s="291"/>
      <c r="E59" s="291"/>
      <c r="F59" s="291"/>
      <c r="G59" s="13">
        <v>47</v>
      </c>
      <c r="H59" s="45">
        <f>H53+H54+H55+H56+H57+H58</f>
        <v>-160527269</v>
      </c>
      <c r="I59" s="45">
        <f>I53+I54+I55+I56+I57+I58</f>
        <v>335049011</v>
      </c>
    </row>
    <row r="60" spans="1:9" ht="25.5" customHeight="1" x14ac:dyDescent="0.2">
      <c r="A60" s="290" t="s">
        <v>177</v>
      </c>
      <c r="B60" s="290"/>
      <c r="C60" s="290"/>
      <c r="D60" s="290"/>
      <c r="E60" s="290"/>
      <c r="F60" s="290"/>
      <c r="G60" s="13">
        <v>48</v>
      </c>
      <c r="H60" s="45">
        <f>H44+H51+H59</f>
        <v>533427066</v>
      </c>
      <c r="I60" s="45">
        <f>I44+I51+I59</f>
        <v>-1156516041</v>
      </c>
    </row>
    <row r="61" spans="1:9" ht="13.5" thickBot="1" x14ac:dyDescent="0.25">
      <c r="A61" s="292" t="s">
        <v>230</v>
      </c>
      <c r="B61" s="281"/>
      <c r="C61" s="281"/>
      <c r="D61" s="281"/>
      <c r="E61" s="281"/>
      <c r="F61" s="281"/>
      <c r="G61" s="11">
        <v>49</v>
      </c>
      <c r="H61" s="169">
        <v>3664086358</v>
      </c>
      <c r="I61" s="169">
        <v>4193834937</v>
      </c>
    </row>
    <row r="62" spans="1:9" x14ac:dyDescent="0.2">
      <c r="A62" s="281" t="s">
        <v>179</v>
      </c>
      <c r="B62" s="281"/>
      <c r="C62" s="281"/>
      <c r="D62" s="281"/>
      <c r="E62" s="281"/>
      <c r="F62" s="281"/>
      <c r="G62" s="11">
        <v>50</v>
      </c>
      <c r="H62" s="170">
        <v>-3678487</v>
      </c>
      <c r="I62" s="41">
        <v>0</v>
      </c>
    </row>
    <row r="63" spans="1:9" x14ac:dyDescent="0.2">
      <c r="A63" s="285" t="s">
        <v>231</v>
      </c>
      <c r="B63" s="288"/>
      <c r="C63" s="288"/>
      <c r="D63" s="288"/>
      <c r="E63" s="288"/>
      <c r="F63" s="288"/>
      <c r="G63" s="15">
        <v>51</v>
      </c>
      <c r="H63" s="44">
        <f>H60+H61+H62</f>
        <v>4193834937</v>
      </c>
      <c r="I63" s="44">
        <f>I60+I61+I62</f>
        <v>3037318896</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0 I62:I63 H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16" zoomScale="110" zoomScaleNormal="100" workbookViewId="0">
      <selection activeCell="N26" sqref="N26"/>
    </sheetView>
  </sheetViews>
  <sheetFormatPr defaultRowHeight="12.75" x14ac:dyDescent="0.2"/>
  <cols>
    <col min="1" max="2" width="9.140625" style="16"/>
    <col min="3" max="3" width="20.85546875" style="16" customWidth="1"/>
    <col min="4" max="4" width="9.140625" style="16"/>
    <col min="5" max="5" width="9.140625" style="47" customWidth="1"/>
    <col min="6" max="6" width="10.140625" style="47" customWidth="1"/>
    <col min="7" max="7" width="9.140625" style="47" customWidth="1"/>
    <col min="8" max="9" width="9.85546875" style="47" customWidth="1"/>
    <col min="10" max="18" width="9.140625" style="47"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315" t="s">
        <v>9</v>
      </c>
      <c r="B1" s="316"/>
      <c r="C1" s="316"/>
      <c r="D1" s="316"/>
      <c r="E1" s="316"/>
      <c r="F1" s="316"/>
      <c r="G1" s="316"/>
      <c r="H1" s="316"/>
      <c r="I1" s="316"/>
      <c r="J1" s="46"/>
      <c r="K1" s="46"/>
      <c r="L1" s="46"/>
      <c r="M1" s="46"/>
      <c r="N1" s="46"/>
      <c r="O1" s="46"/>
    </row>
    <row r="2" spans="1:27" ht="15.75" x14ac:dyDescent="0.2">
      <c r="A2" s="17"/>
      <c r="B2" s="18"/>
      <c r="C2" s="317" t="s">
        <v>261</v>
      </c>
      <c r="D2" s="317"/>
      <c r="E2" s="48" t="s">
        <v>0</v>
      </c>
      <c r="F2" s="57"/>
      <c r="G2" s="49"/>
      <c r="H2" s="49"/>
      <c r="I2" s="49"/>
      <c r="J2" s="50"/>
      <c r="K2" s="50"/>
      <c r="L2" s="50"/>
      <c r="M2" s="50"/>
      <c r="N2" s="50"/>
      <c r="O2" s="50"/>
      <c r="R2" s="51" t="s">
        <v>12</v>
      </c>
      <c r="AA2" s="19"/>
    </row>
    <row r="3" spans="1:27" ht="13.5" customHeight="1" x14ac:dyDescent="0.2">
      <c r="A3" s="310" t="s">
        <v>10</v>
      </c>
      <c r="B3" s="311"/>
      <c r="C3" s="311"/>
      <c r="D3" s="310" t="s">
        <v>3</v>
      </c>
      <c r="E3" s="307" t="s">
        <v>11</v>
      </c>
      <c r="F3" s="269"/>
      <c r="G3" s="269"/>
      <c r="H3" s="269"/>
      <c r="I3" s="269"/>
      <c r="J3" s="269"/>
      <c r="K3" s="269"/>
      <c r="L3" s="269"/>
      <c r="M3" s="269"/>
      <c r="N3" s="269"/>
      <c r="O3" s="269"/>
      <c r="P3" s="307" t="s">
        <v>20</v>
      </c>
      <c r="Q3" s="269"/>
      <c r="R3" s="307" t="s">
        <v>192</v>
      </c>
    </row>
    <row r="4" spans="1:27" ht="56.25" x14ac:dyDescent="0.2">
      <c r="A4" s="311"/>
      <c r="B4" s="311"/>
      <c r="C4" s="311"/>
      <c r="D4" s="318"/>
      <c r="E4" s="52" t="s">
        <v>16</v>
      </c>
      <c r="F4" s="52" t="s">
        <v>181</v>
      </c>
      <c r="G4" s="52" t="s">
        <v>182</v>
      </c>
      <c r="H4" s="52" t="s">
        <v>183</v>
      </c>
      <c r="I4" s="52" t="s">
        <v>184</v>
      </c>
      <c r="J4" s="53" t="s">
        <v>185</v>
      </c>
      <c r="K4" s="53" t="s">
        <v>186</v>
      </c>
      <c r="L4" s="53" t="s">
        <v>187</v>
      </c>
      <c r="M4" s="53" t="s">
        <v>188</v>
      </c>
      <c r="N4" s="53" t="s">
        <v>189</v>
      </c>
      <c r="O4" s="53" t="s">
        <v>190</v>
      </c>
      <c r="P4" s="52" t="s">
        <v>184</v>
      </c>
      <c r="Q4" s="52" t="s">
        <v>191</v>
      </c>
      <c r="R4" s="307"/>
    </row>
    <row r="5" spans="1:27" x14ac:dyDescent="0.2">
      <c r="A5" s="312">
        <v>1</v>
      </c>
      <c r="B5" s="312"/>
      <c r="C5" s="312"/>
      <c r="D5" s="20">
        <v>2</v>
      </c>
      <c r="E5" s="52" t="s">
        <v>7</v>
      </c>
      <c r="F5" s="54" t="s">
        <v>8</v>
      </c>
      <c r="G5" s="52" t="s">
        <v>213</v>
      </c>
      <c r="H5" s="54" t="s">
        <v>214</v>
      </c>
      <c r="I5" s="52" t="s">
        <v>215</v>
      </c>
      <c r="J5" s="54" t="s">
        <v>216</v>
      </c>
      <c r="K5" s="54" t="s">
        <v>217</v>
      </c>
      <c r="L5" s="54" t="s">
        <v>13</v>
      </c>
      <c r="M5" s="54" t="s">
        <v>218</v>
      </c>
      <c r="N5" s="54" t="s">
        <v>219</v>
      </c>
      <c r="O5" s="54" t="s">
        <v>220</v>
      </c>
      <c r="P5" s="52" t="s">
        <v>221</v>
      </c>
      <c r="Q5" s="52" t="s">
        <v>222</v>
      </c>
      <c r="R5" s="54" t="s">
        <v>223</v>
      </c>
    </row>
    <row r="6" spans="1:27" ht="12.75" customHeight="1" x14ac:dyDescent="0.2">
      <c r="A6" s="313" t="s">
        <v>193</v>
      </c>
      <c r="B6" s="314"/>
      <c r="C6" s="314"/>
      <c r="D6" s="5">
        <v>1</v>
      </c>
      <c r="E6" s="55">
        <v>1214775000</v>
      </c>
      <c r="F6" s="55">
        <v>0</v>
      </c>
      <c r="G6" s="55">
        <v>0</v>
      </c>
      <c r="H6" s="55">
        <v>0</v>
      </c>
      <c r="I6" s="55">
        <v>101235748</v>
      </c>
      <c r="J6" s="55">
        <v>137956415</v>
      </c>
      <c r="K6" s="55">
        <v>0</v>
      </c>
      <c r="L6" s="55">
        <v>406399544</v>
      </c>
      <c r="M6" s="55">
        <v>-477000</v>
      </c>
      <c r="N6" s="55">
        <v>155947033</v>
      </c>
      <c r="O6" s="55">
        <v>0</v>
      </c>
      <c r="P6" s="55">
        <v>0</v>
      </c>
      <c r="Q6" s="55">
        <v>0</v>
      </c>
      <c r="R6" s="56">
        <f>SUM(E6:Q6)</f>
        <v>2015836740</v>
      </c>
    </row>
    <row r="7" spans="1:27" ht="30" customHeight="1" x14ac:dyDescent="0.2">
      <c r="A7" s="308" t="s">
        <v>194</v>
      </c>
      <c r="B7" s="309"/>
      <c r="C7" s="309"/>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
      <c r="A8" s="313" t="s">
        <v>195</v>
      </c>
      <c r="B8" s="314"/>
      <c r="C8" s="314"/>
      <c r="D8" s="5">
        <v>3</v>
      </c>
      <c r="E8" s="30">
        <v>0</v>
      </c>
      <c r="F8" s="30">
        <v>0</v>
      </c>
      <c r="G8" s="30">
        <v>0</v>
      </c>
      <c r="H8" s="30">
        <v>0</v>
      </c>
      <c r="I8" s="30">
        <v>0</v>
      </c>
      <c r="J8" s="30">
        <v>0</v>
      </c>
      <c r="K8" s="30">
        <v>0</v>
      </c>
      <c r="L8" s="30">
        <v>0</v>
      </c>
      <c r="M8" s="30">
        <v>0</v>
      </c>
      <c r="N8" s="30">
        <v>0</v>
      </c>
      <c r="O8" s="30">
        <v>0</v>
      </c>
      <c r="P8" s="30">
        <v>0</v>
      </c>
      <c r="Q8" s="30">
        <v>0</v>
      </c>
      <c r="R8" s="56">
        <f>SUM(E8:Q8)</f>
        <v>0</v>
      </c>
    </row>
    <row r="9" spans="1:27" ht="18" customHeight="1" x14ac:dyDescent="0.2">
      <c r="A9" s="308" t="s">
        <v>196</v>
      </c>
      <c r="B9" s="309"/>
      <c r="C9" s="309"/>
      <c r="D9" s="5">
        <v>4</v>
      </c>
      <c r="E9" s="56">
        <f>E6+E7+E8</f>
        <v>1214775000</v>
      </c>
      <c r="F9" s="56">
        <f t="shared" ref="F9:Q9" si="1">F6+F7+F8</f>
        <v>0</v>
      </c>
      <c r="G9" s="56">
        <f t="shared" si="1"/>
        <v>0</v>
      </c>
      <c r="H9" s="56">
        <f t="shared" si="1"/>
        <v>0</v>
      </c>
      <c r="I9" s="56">
        <f t="shared" si="1"/>
        <v>101235748</v>
      </c>
      <c r="J9" s="56">
        <f t="shared" si="1"/>
        <v>137956415</v>
      </c>
      <c r="K9" s="56">
        <f t="shared" si="1"/>
        <v>0</v>
      </c>
      <c r="L9" s="56">
        <f t="shared" si="1"/>
        <v>406399544</v>
      </c>
      <c r="M9" s="56">
        <f t="shared" si="1"/>
        <v>-477000</v>
      </c>
      <c r="N9" s="56">
        <f t="shared" si="1"/>
        <v>155947033</v>
      </c>
      <c r="O9" s="56">
        <f t="shared" si="1"/>
        <v>0</v>
      </c>
      <c r="P9" s="56">
        <f t="shared" si="1"/>
        <v>0</v>
      </c>
      <c r="Q9" s="56">
        <f t="shared" si="1"/>
        <v>0</v>
      </c>
      <c r="R9" s="56">
        <f t="shared" si="0"/>
        <v>2015836740</v>
      </c>
    </row>
    <row r="10" spans="1:27" ht="33" customHeight="1" x14ac:dyDescent="0.2">
      <c r="A10" s="308" t="s">
        <v>197</v>
      </c>
      <c r="B10" s="309"/>
      <c r="C10" s="309"/>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
      <c r="A11" s="308" t="s">
        <v>198</v>
      </c>
      <c r="B11" s="309"/>
      <c r="C11" s="309"/>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
      <c r="A12" s="308" t="s">
        <v>199</v>
      </c>
      <c r="B12" s="309"/>
      <c r="C12" s="309"/>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
      <c r="A13" s="313" t="s">
        <v>200</v>
      </c>
      <c r="B13" s="314"/>
      <c r="C13" s="314"/>
      <c r="D13" s="5">
        <v>8</v>
      </c>
      <c r="E13" s="30">
        <v>0</v>
      </c>
      <c r="F13" s="30">
        <v>0</v>
      </c>
      <c r="G13" s="30">
        <v>0</v>
      </c>
      <c r="H13" s="30">
        <v>0</v>
      </c>
      <c r="I13" s="30">
        <v>0</v>
      </c>
      <c r="J13" s="30">
        <v>0</v>
      </c>
      <c r="K13" s="30">
        <v>0</v>
      </c>
      <c r="L13" s="30">
        <v>0</v>
      </c>
      <c r="M13" s="30">
        <v>0</v>
      </c>
      <c r="N13" s="30">
        <v>0</v>
      </c>
      <c r="O13" s="30">
        <v>0</v>
      </c>
      <c r="P13" s="30">
        <v>0</v>
      </c>
      <c r="Q13" s="30">
        <v>0</v>
      </c>
      <c r="R13" s="56">
        <f t="shared" si="0"/>
        <v>0</v>
      </c>
    </row>
    <row r="14" spans="1:27" ht="12.75" customHeight="1" x14ac:dyDescent="0.2">
      <c r="A14" s="308" t="s">
        <v>201</v>
      </c>
      <c r="B14" s="309"/>
      <c r="C14" s="309"/>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
      <c r="A15" s="313" t="s">
        <v>202</v>
      </c>
      <c r="B15" s="314"/>
      <c r="C15" s="314"/>
      <c r="D15" s="5">
        <v>10</v>
      </c>
      <c r="E15" s="30">
        <v>0</v>
      </c>
      <c r="F15" s="30">
        <v>0</v>
      </c>
      <c r="G15" s="30">
        <v>0</v>
      </c>
      <c r="H15" s="30">
        <v>0</v>
      </c>
      <c r="I15" s="30">
        <v>0</v>
      </c>
      <c r="J15" s="30">
        <v>0</v>
      </c>
      <c r="K15" s="30">
        <v>0</v>
      </c>
      <c r="L15" s="30">
        <v>0</v>
      </c>
      <c r="M15" s="30">
        <v>0</v>
      </c>
      <c r="N15" s="30">
        <v>0</v>
      </c>
      <c r="O15" s="30">
        <v>0</v>
      </c>
      <c r="P15" s="30">
        <v>0</v>
      </c>
      <c r="Q15" s="30">
        <v>0</v>
      </c>
      <c r="R15" s="56">
        <f t="shared" si="0"/>
        <v>0</v>
      </c>
    </row>
    <row r="16" spans="1:27" ht="12.75" customHeight="1" x14ac:dyDescent="0.2">
      <c r="A16" s="308" t="s">
        <v>203</v>
      </c>
      <c r="B16" s="309"/>
      <c r="C16" s="309"/>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
      <c r="A17" s="308" t="s">
        <v>21</v>
      </c>
      <c r="B17" s="309"/>
      <c r="C17" s="309"/>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
      <c r="A18" s="308" t="s">
        <v>204</v>
      </c>
      <c r="B18" s="309"/>
      <c r="C18" s="309"/>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
      <c r="A19" s="308" t="s">
        <v>205</v>
      </c>
      <c r="B19" s="309"/>
      <c r="C19" s="309"/>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
      <c r="A20" s="308" t="s">
        <v>206</v>
      </c>
      <c r="B20" s="309"/>
      <c r="C20" s="309"/>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
      <c r="A21" s="313" t="s">
        <v>207</v>
      </c>
      <c r="B21" s="314"/>
      <c r="C21" s="314"/>
      <c r="D21" s="5">
        <v>16</v>
      </c>
      <c r="E21" s="30">
        <v>0</v>
      </c>
      <c r="F21" s="30">
        <v>0</v>
      </c>
      <c r="G21" s="30">
        <v>0</v>
      </c>
      <c r="H21" s="30">
        <v>0</v>
      </c>
      <c r="I21" s="30">
        <v>0</v>
      </c>
      <c r="J21" s="30">
        <v>0</v>
      </c>
      <c r="K21" s="30">
        <v>0</v>
      </c>
      <c r="L21" s="30">
        <v>0</v>
      </c>
      <c r="M21" s="30">
        <v>0</v>
      </c>
      <c r="N21" s="30">
        <v>0</v>
      </c>
      <c r="O21" s="30">
        <v>0</v>
      </c>
      <c r="P21" s="30">
        <v>0</v>
      </c>
      <c r="Q21" s="30">
        <v>0</v>
      </c>
      <c r="R21" s="56">
        <f t="shared" si="0"/>
        <v>0</v>
      </c>
    </row>
    <row r="22" spans="1:18" ht="20.25" customHeight="1" x14ac:dyDescent="0.2">
      <c r="A22" s="313" t="s">
        <v>209</v>
      </c>
      <c r="B22" s="314"/>
      <c r="C22" s="314"/>
      <c r="D22" s="5">
        <v>17</v>
      </c>
      <c r="E22" s="30">
        <v>0</v>
      </c>
      <c r="F22" s="30">
        <v>0</v>
      </c>
      <c r="G22" s="30">
        <v>0</v>
      </c>
      <c r="H22" s="30">
        <v>0</v>
      </c>
      <c r="I22" s="30">
        <v>0</v>
      </c>
      <c r="J22" s="30">
        <v>0</v>
      </c>
      <c r="K22" s="30">
        <v>0</v>
      </c>
      <c r="L22" s="30">
        <v>0</v>
      </c>
      <c r="M22" s="30">
        <v>0</v>
      </c>
      <c r="N22" s="30">
        <v>0</v>
      </c>
      <c r="O22" s="30">
        <v>0</v>
      </c>
      <c r="P22" s="30">
        <v>0</v>
      </c>
      <c r="Q22" s="30">
        <v>0</v>
      </c>
      <c r="R22" s="56">
        <f t="shared" si="0"/>
        <v>0</v>
      </c>
    </row>
    <row r="23" spans="1:18" ht="20.25" customHeight="1" x14ac:dyDescent="0.2">
      <c r="A23" s="313" t="s">
        <v>210</v>
      </c>
      <c r="B23" s="314"/>
      <c r="C23" s="314"/>
      <c r="D23" s="5">
        <v>18</v>
      </c>
      <c r="E23" s="30">
        <v>0</v>
      </c>
      <c r="F23" s="30">
        <v>0</v>
      </c>
      <c r="G23" s="30">
        <v>0</v>
      </c>
      <c r="H23" s="30">
        <v>0</v>
      </c>
      <c r="I23" s="30">
        <v>218169425</v>
      </c>
      <c r="J23" s="30">
        <v>18554812</v>
      </c>
      <c r="K23" s="30">
        <v>0</v>
      </c>
      <c r="L23" s="30">
        <v>133162225</v>
      </c>
      <c r="M23" s="30">
        <v>0</v>
      </c>
      <c r="N23" s="30">
        <v>-155947033</v>
      </c>
      <c r="O23" s="30">
        <v>0</v>
      </c>
      <c r="P23" s="30">
        <v>0</v>
      </c>
      <c r="Q23" s="30">
        <v>0</v>
      </c>
      <c r="R23" s="56">
        <f t="shared" si="0"/>
        <v>213939429</v>
      </c>
    </row>
    <row r="24" spans="1:18" ht="20.25" customHeight="1" x14ac:dyDescent="0.2">
      <c r="A24" s="313" t="s">
        <v>211</v>
      </c>
      <c r="B24" s="314"/>
      <c r="C24" s="314"/>
      <c r="D24" s="5">
        <v>19</v>
      </c>
      <c r="E24" s="30">
        <v>0</v>
      </c>
      <c r="F24" s="30">
        <v>0</v>
      </c>
      <c r="G24" s="30">
        <v>0</v>
      </c>
      <c r="H24" s="30">
        <v>0</v>
      </c>
      <c r="I24" s="30">
        <v>0</v>
      </c>
      <c r="J24" s="30">
        <v>0</v>
      </c>
      <c r="K24" s="30">
        <v>0</v>
      </c>
      <c r="L24" s="30">
        <v>0</v>
      </c>
      <c r="M24" s="30">
        <v>0</v>
      </c>
      <c r="N24" s="30">
        <v>141973105</v>
      </c>
      <c r="O24" s="30">
        <v>0</v>
      </c>
      <c r="P24" s="30">
        <v>0</v>
      </c>
      <c r="Q24" s="30">
        <v>0</v>
      </c>
      <c r="R24" s="56">
        <f t="shared" si="0"/>
        <v>141973105</v>
      </c>
    </row>
    <row r="25" spans="1:18" ht="20.25" customHeight="1" x14ac:dyDescent="0.2">
      <c r="A25" s="313" t="s">
        <v>208</v>
      </c>
      <c r="B25" s="314"/>
      <c r="C25" s="314"/>
      <c r="D25" s="5">
        <v>20</v>
      </c>
      <c r="E25" s="30">
        <v>0</v>
      </c>
      <c r="F25" s="30">
        <v>0</v>
      </c>
      <c r="G25" s="30">
        <v>0</v>
      </c>
      <c r="H25" s="30">
        <v>0</v>
      </c>
      <c r="I25" s="30">
        <v>0</v>
      </c>
      <c r="J25" s="30">
        <v>0</v>
      </c>
      <c r="K25" s="30">
        <v>0</v>
      </c>
      <c r="L25" s="30">
        <v>0</v>
      </c>
      <c r="M25" s="30">
        <v>0</v>
      </c>
      <c r="N25" s="30">
        <v>0</v>
      </c>
      <c r="O25" s="30">
        <v>0</v>
      </c>
      <c r="P25" s="30">
        <v>0</v>
      </c>
      <c r="Q25" s="30">
        <v>0</v>
      </c>
      <c r="R25" s="56">
        <f t="shared" si="0"/>
        <v>0</v>
      </c>
    </row>
    <row r="26" spans="1:18" ht="21" customHeight="1" x14ac:dyDescent="0.2">
      <c r="A26" s="313" t="s">
        <v>212</v>
      </c>
      <c r="B26" s="314"/>
      <c r="C26" s="314"/>
      <c r="D26" s="5">
        <v>21</v>
      </c>
      <c r="E26" s="56">
        <f>SUM(E9:E25)</f>
        <v>1214775000</v>
      </c>
      <c r="F26" s="56">
        <f t="shared" ref="F26:Q26" si="2">SUM(F9:F25)</f>
        <v>0</v>
      </c>
      <c r="G26" s="56">
        <f t="shared" si="2"/>
        <v>0</v>
      </c>
      <c r="H26" s="56">
        <f t="shared" si="2"/>
        <v>0</v>
      </c>
      <c r="I26" s="56">
        <f t="shared" si="2"/>
        <v>319405173</v>
      </c>
      <c r="J26" s="56">
        <f t="shared" si="2"/>
        <v>156511227</v>
      </c>
      <c r="K26" s="56">
        <f t="shared" si="2"/>
        <v>0</v>
      </c>
      <c r="L26" s="56">
        <f t="shared" si="2"/>
        <v>539561769</v>
      </c>
      <c r="M26" s="56">
        <f t="shared" si="2"/>
        <v>-477000</v>
      </c>
      <c r="N26" s="56">
        <f t="shared" si="2"/>
        <v>141973105</v>
      </c>
      <c r="O26" s="56">
        <f t="shared" si="2"/>
        <v>0</v>
      </c>
      <c r="P26" s="56">
        <f t="shared" si="2"/>
        <v>0</v>
      </c>
      <c r="Q26" s="56">
        <f t="shared" si="2"/>
        <v>0</v>
      </c>
      <c r="R26" s="56">
        <f t="shared" si="0"/>
        <v>2371749274</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showGridLines="0" topLeftCell="A118" workbookViewId="0">
      <selection activeCell="B156" sqref="B156"/>
    </sheetView>
  </sheetViews>
  <sheetFormatPr defaultRowHeight="12.75" x14ac:dyDescent="0.2"/>
  <cols>
    <col min="1" max="1" width="47.5703125" style="111" customWidth="1"/>
    <col min="2" max="2" width="21.42578125" style="120" customWidth="1"/>
    <col min="3" max="3" width="21.28515625" style="120" customWidth="1"/>
    <col min="4" max="4" width="26" style="121" customWidth="1"/>
    <col min="5" max="5" width="20" style="121" customWidth="1"/>
    <col min="6" max="6" width="14.5703125" style="122" customWidth="1"/>
    <col min="7" max="7" width="21.28515625" style="106" customWidth="1"/>
  </cols>
  <sheetData>
    <row r="1" spans="1:7" ht="12.75" customHeight="1" x14ac:dyDescent="0.2">
      <c r="A1" s="105"/>
      <c r="G1" s="122"/>
    </row>
    <row r="2" spans="1:7" x14ac:dyDescent="0.2">
      <c r="A2" s="105"/>
      <c r="G2" s="122"/>
    </row>
    <row r="3" spans="1:7" x14ac:dyDescent="0.2">
      <c r="A3" s="105"/>
      <c r="G3" s="122"/>
    </row>
    <row r="4" spans="1:7" x14ac:dyDescent="0.2">
      <c r="A4" s="105"/>
      <c r="G4" s="122"/>
    </row>
    <row r="5" spans="1:7" x14ac:dyDescent="0.2">
      <c r="A5" s="108" t="s">
        <v>297</v>
      </c>
      <c r="B5" s="123"/>
      <c r="C5" s="123"/>
      <c r="D5" s="124"/>
      <c r="E5" s="124"/>
      <c r="G5" s="122"/>
    </row>
    <row r="6" spans="1:7" x14ac:dyDescent="0.2">
      <c r="A6" s="105"/>
      <c r="G6" s="122"/>
    </row>
    <row r="7" spans="1:7" x14ac:dyDescent="0.2">
      <c r="A7" s="109" t="s">
        <v>298</v>
      </c>
      <c r="E7" s="110" t="s">
        <v>299</v>
      </c>
      <c r="G7" s="122"/>
    </row>
    <row r="8" spans="1:7" x14ac:dyDescent="0.2">
      <c r="A8" s="115" t="s">
        <v>300</v>
      </c>
      <c r="B8" s="319" t="s">
        <v>317</v>
      </c>
      <c r="C8" s="319"/>
      <c r="D8" s="320" t="s">
        <v>318</v>
      </c>
      <c r="E8" s="320"/>
      <c r="G8" s="122"/>
    </row>
    <row r="9" spans="1:7" x14ac:dyDescent="0.2">
      <c r="A9" s="115"/>
      <c r="B9" s="116" t="s">
        <v>301</v>
      </c>
      <c r="C9" s="116" t="s">
        <v>226</v>
      </c>
      <c r="D9" s="117" t="s">
        <v>301</v>
      </c>
      <c r="E9" s="116" t="s">
        <v>226</v>
      </c>
      <c r="G9" s="122"/>
    </row>
    <row r="10" spans="1:7" x14ac:dyDescent="0.2">
      <c r="A10" s="118" t="s">
        <v>319</v>
      </c>
      <c r="B10" s="162">
        <v>98337948</v>
      </c>
      <c r="C10" s="162">
        <v>37959235</v>
      </c>
      <c r="D10" s="163">
        <v>101754661</v>
      </c>
      <c r="E10" s="163">
        <v>19127341</v>
      </c>
      <c r="G10" s="122"/>
    </row>
    <row r="11" spans="1:7" x14ac:dyDescent="0.2">
      <c r="A11" s="118" t="s">
        <v>320</v>
      </c>
      <c r="B11" s="162">
        <v>550116806</v>
      </c>
      <c r="C11" s="162">
        <v>134983606</v>
      </c>
      <c r="D11" s="163">
        <v>520392272</v>
      </c>
      <c r="E11" s="163">
        <v>146720408</v>
      </c>
      <c r="G11" s="122"/>
    </row>
    <row r="12" spans="1:7" x14ac:dyDescent="0.2">
      <c r="A12" s="118" t="s">
        <v>321</v>
      </c>
      <c r="B12" s="162">
        <v>176260</v>
      </c>
      <c r="C12" s="162">
        <v>59559</v>
      </c>
      <c r="D12" s="163">
        <v>458801</v>
      </c>
      <c r="E12" s="163">
        <v>9704</v>
      </c>
      <c r="G12" s="122"/>
    </row>
    <row r="13" spans="1:7" s="114" customFormat="1" x14ac:dyDescent="0.2">
      <c r="A13" s="118" t="s">
        <v>322</v>
      </c>
      <c r="B13" s="162">
        <v>187987</v>
      </c>
      <c r="C13" s="164">
        <v>187987</v>
      </c>
      <c r="D13" s="163">
        <v>0</v>
      </c>
      <c r="E13" s="163">
        <v>-750</v>
      </c>
      <c r="F13" s="122"/>
      <c r="G13" s="122"/>
    </row>
    <row r="14" spans="1:7" x14ac:dyDescent="0.2">
      <c r="A14" s="118" t="s">
        <v>323</v>
      </c>
      <c r="B14" s="162">
        <v>0</v>
      </c>
      <c r="C14" s="164">
        <v>0</v>
      </c>
      <c r="D14" s="163">
        <v>0</v>
      </c>
      <c r="E14" s="163">
        <v>0</v>
      </c>
      <c r="G14" s="122"/>
    </row>
    <row r="15" spans="1:7" x14ac:dyDescent="0.2">
      <c r="A15" s="119" t="s">
        <v>302</v>
      </c>
      <c r="B15" s="165">
        <v>648819000</v>
      </c>
      <c r="C15" s="165">
        <v>173190387</v>
      </c>
      <c r="D15" s="165">
        <v>622605735</v>
      </c>
      <c r="E15" s="165">
        <v>165856704</v>
      </c>
      <c r="F15" s="125"/>
      <c r="G15" s="125"/>
    </row>
    <row r="16" spans="1:7" x14ac:dyDescent="0.2">
      <c r="B16" s="123"/>
      <c r="C16" s="123"/>
      <c r="D16" s="123"/>
      <c r="E16" s="123"/>
      <c r="G16" s="122"/>
    </row>
    <row r="17" spans="1:7" x14ac:dyDescent="0.2">
      <c r="B17" s="123"/>
      <c r="C17" s="123"/>
      <c r="D17" s="123"/>
      <c r="E17" s="123"/>
      <c r="G17" s="122"/>
    </row>
    <row r="18" spans="1:7" x14ac:dyDescent="0.2">
      <c r="A18" s="109" t="s">
        <v>303</v>
      </c>
      <c r="D18" s="120"/>
      <c r="E18" s="112" t="s">
        <v>299</v>
      </c>
      <c r="G18" s="122"/>
    </row>
    <row r="19" spans="1:7" x14ac:dyDescent="0.2">
      <c r="A19" s="115" t="s">
        <v>304</v>
      </c>
      <c r="B19" s="319" t="s">
        <v>317</v>
      </c>
      <c r="C19" s="319"/>
      <c r="D19" s="320" t="s">
        <v>318</v>
      </c>
      <c r="E19" s="320"/>
      <c r="G19" s="122"/>
    </row>
    <row r="20" spans="1:7" s="114" customFormat="1" x14ac:dyDescent="0.2">
      <c r="A20" s="115"/>
      <c r="B20" s="116" t="s">
        <v>301</v>
      </c>
      <c r="C20" s="116" t="s">
        <v>226</v>
      </c>
      <c r="D20" s="117" t="s">
        <v>301</v>
      </c>
      <c r="E20" s="116" t="s">
        <v>226</v>
      </c>
      <c r="F20" s="128"/>
      <c r="G20" s="128"/>
    </row>
    <row r="21" spans="1:7" x14ac:dyDescent="0.2">
      <c r="A21" s="118" t="s">
        <v>319</v>
      </c>
      <c r="B21" s="162">
        <v>0</v>
      </c>
      <c r="C21" s="162">
        <v>0</v>
      </c>
      <c r="D21" s="163">
        <v>0</v>
      </c>
      <c r="E21" s="163">
        <v>0</v>
      </c>
      <c r="F21" s="128"/>
      <c r="G21" s="128"/>
    </row>
    <row r="22" spans="1:7" x14ac:dyDescent="0.2">
      <c r="A22" s="118" t="s">
        <v>320</v>
      </c>
      <c r="B22" s="162">
        <v>3126418</v>
      </c>
      <c r="C22" s="162">
        <v>1891862</v>
      </c>
      <c r="D22" s="163">
        <v>2659091</v>
      </c>
      <c r="E22" s="163">
        <v>775023</v>
      </c>
      <c r="F22" s="128"/>
      <c r="G22" s="128"/>
    </row>
    <row r="23" spans="1:7" x14ac:dyDescent="0.2">
      <c r="A23" s="118" t="s">
        <v>321</v>
      </c>
      <c r="B23" s="162">
        <v>0</v>
      </c>
      <c r="C23" s="162">
        <v>0</v>
      </c>
      <c r="D23" s="163">
        <v>1000</v>
      </c>
      <c r="E23" s="163">
        <v>1000</v>
      </c>
      <c r="F23" s="128"/>
      <c r="G23" s="128"/>
    </row>
    <row r="24" spans="1:7" x14ac:dyDescent="0.2">
      <c r="A24" s="118" t="s">
        <v>322</v>
      </c>
      <c r="B24" s="162">
        <v>103255386</v>
      </c>
      <c r="C24" s="162">
        <v>24885450</v>
      </c>
      <c r="D24" s="163">
        <v>73449869</v>
      </c>
      <c r="E24" s="163">
        <v>21801890</v>
      </c>
      <c r="G24" s="122"/>
    </row>
    <row r="25" spans="1:7" x14ac:dyDescent="0.2">
      <c r="A25" s="118" t="s">
        <v>323</v>
      </c>
      <c r="B25" s="162">
        <v>3708804</v>
      </c>
      <c r="C25" s="162">
        <v>-3430973</v>
      </c>
      <c r="D25" s="163">
        <v>1038569</v>
      </c>
      <c r="E25" s="163">
        <v>290229</v>
      </c>
      <c r="G25" s="122"/>
    </row>
    <row r="26" spans="1:7" x14ac:dyDescent="0.2">
      <c r="A26" s="119" t="s">
        <v>302</v>
      </c>
      <c r="B26" s="129">
        <v>110090608</v>
      </c>
      <c r="C26" s="130">
        <v>23346338</v>
      </c>
      <c r="D26" s="129">
        <v>77148529</v>
      </c>
      <c r="E26" s="130">
        <v>22868142</v>
      </c>
      <c r="F26" s="125"/>
      <c r="G26" s="125"/>
    </row>
    <row r="27" spans="1:7" x14ac:dyDescent="0.2">
      <c r="B27" s="123"/>
      <c r="C27" s="123"/>
      <c r="D27" s="123"/>
      <c r="E27" s="123"/>
      <c r="G27" s="122"/>
    </row>
    <row r="28" spans="1:7" x14ac:dyDescent="0.2">
      <c r="B28" s="123"/>
      <c r="C28" s="123"/>
      <c r="D28" s="123"/>
      <c r="E28" s="123"/>
      <c r="G28" s="122"/>
    </row>
    <row r="29" spans="1:7" s="114" customFormat="1" x14ac:dyDescent="0.2">
      <c r="A29" s="109" t="s">
        <v>305</v>
      </c>
      <c r="B29" s="120"/>
      <c r="C29" s="120"/>
      <c r="D29" s="120"/>
      <c r="E29" s="112" t="s">
        <v>299</v>
      </c>
      <c r="F29" s="122"/>
      <c r="G29" s="122"/>
    </row>
    <row r="30" spans="1:7" x14ac:dyDescent="0.2">
      <c r="A30" s="115" t="s">
        <v>306</v>
      </c>
      <c r="B30" s="319" t="s">
        <v>317</v>
      </c>
      <c r="C30" s="319"/>
      <c r="D30" s="320" t="s">
        <v>318</v>
      </c>
      <c r="E30" s="320"/>
      <c r="G30" s="122"/>
    </row>
    <row r="31" spans="1:7" x14ac:dyDescent="0.2">
      <c r="A31" s="115"/>
      <c r="B31" s="116" t="s">
        <v>301</v>
      </c>
      <c r="C31" s="116" t="s">
        <v>226</v>
      </c>
      <c r="D31" s="117" t="s">
        <v>301</v>
      </c>
      <c r="E31" s="116" t="s">
        <v>226</v>
      </c>
      <c r="G31" s="122"/>
    </row>
    <row r="32" spans="1:7" x14ac:dyDescent="0.2">
      <c r="A32" s="135" t="s">
        <v>324</v>
      </c>
      <c r="B32" s="162">
        <v>390574</v>
      </c>
      <c r="C32" s="162">
        <v>93452</v>
      </c>
      <c r="D32" s="163">
        <v>397609</v>
      </c>
      <c r="E32" s="163">
        <v>80066</v>
      </c>
      <c r="G32" s="122"/>
    </row>
    <row r="33" spans="1:7" x14ac:dyDescent="0.2">
      <c r="A33" s="135" t="s">
        <v>325</v>
      </c>
      <c r="B33" s="162">
        <v>49139</v>
      </c>
      <c r="C33" s="162">
        <v>12171</v>
      </c>
      <c r="D33" s="163">
        <v>84655</v>
      </c>
      <c r="E33" s="163">
        <v>46521</v>
      </c>
      <c r="G33" s="122"/>
    </row>
    <row r="34" spans="1:7" x14ac:dyDescent="0.2">
      <c r="A34" s="135" t="s">
        <v>326</v>
      </c>
      <c r="B34" s="162">
        <v>5202843</v>
      </c>
      <c r="C34" s="162">
        <v>1373396</v>
      </c>
      <c r="D34" s="163">
        <v>5041832</v>
      </c>
      <c r="E34" s="163">
        <v>1348090</v>
      </c>
      <c r="G34" s="122"/>
    </row>
    <row r="35" spans="1:7" x14ac:dyDescent="0.2">
      <c r="A35" s="135" t="s">
        <v>327</v>
      </c>
      <c r="B35" s="162">
        <v>172426</v>
      </c>
      <c r="C35" s="162">
        <v>42266</v>
      </c>
      <c r="D35" s="163">
        <v>151466</v>
      </c>
      <c r="E35" s="163">
        <v>34698</v>
      </c>
      <c r="G35" s="122"/>
    </row>
    <row r="36" spans="1:7" x14ac:dyDescent="0.2">
      <c r="A36" s="135" t="s">
        <v>328</v>
      </c>
      <c r="B36" s="162">
        <v>528517341</v>
      </c>
      <c r="C36" s="162">
        <v>134986501</v>
      </c>
      <c r="D36" s="163">
        <v>533704557</v>
      </c>
      <c r="E36" s="163">
        <v>119645583</v>
      </c>
      <c r="G36" s="122"/>
    </row>
    <row r="37" spans="1:7" s="114" customFormat="1" x14ac:dyDescent="0.2">
      <c r="A37" s="119"/>
      <c r="B37" s="129">
        <v>534332324</v>
      </c>
      <c r="C37" s="130">
        <v>136507787</v>
      </c>
      <c r="D37" s="129">
        <v>539380118</v>
      </c>
      <c r="E37" s="130">
        <v>121154958</v>
      </c>
      <c r="F37" s="125"/>
      <c r="G37" s="125"/>
    </row>
    <row r="38" spans="1:7" x14ac:dyDescent="0.2">
      <c r="A38" s="133"/>
      <c r="B38" s="134"/>
      <c r="C38" s="134"/>
      <c r="D38" s="134"/>
      <c r="E38" s="134"/>
      <c r="G38" s="122"/>
    </row>
    <row r="39" spans="1:7" x14ac:dyDescent="0.2">
      <c r="A39" s="133"/>
      <c r="B39" s="134"/>
      <c r="C39" s="134"/>
      <c r="D39" s="134"/>
      <c r="E39" s="134"/>
      <c r="G39" s="122"/>
    </row>
    <row r="40" spans="1:7" x14ac:dyDescent="0.2">
      <c r="A40" s="109" t="s">
        <v>329</v>
      </c>
      <c r="D40" s="120"/>
      <c r="E40" s="112" t="s">
        <v>299</v>
      </c>
      <c r="G40" s="122"/>
    </row>
    <row r="41" spans="1:7" x14ac:dyDescent="0.2">
      <c r="A41" s="115" t="s">
        <v>307</v>
      </c>
      <c r="B41" s="319" t="s">
        <v>317</v>
      </c>
      <c r="C41" s="319"/>
      <c r="D41" s="320" t="s">
        <v>318</v>
      </c>
      <c r="E41" s="320"/>
      <c r="G41" s="122"/>
    </row>
    <row r="42" spans="1:7" x14ac:dyDescent="0.2">
      <c r="A42" s="115"/>
      <c r="B42" s="116" t="s">
        <v>301</v>
      </c>
      <c r="C42" s="116" t="s">
        <v>226</v>
      </c>
      <c r="D42" s="117" t="s">
        <v>301</v>
      </c>
      <c r="E42" s="116" t="s">
        <v>226</v>
      </c>
      <c r="G42" s="122"/>
    </row>
    <row r="43" spans="1:7" x14ac:dyDescent="0.2">
      <c r="A43" s="137" t="s">
        <v>330</v>
      </c>
      <c r="B43" s="162">
        <v>1306076</v>
      </c>
      <c r="C43" s="162">
        <v>275190</v>
      </c>
      <c r="D43" s="163">
        <v>1552230</v>
      </c>
      <c r="E43" s="163">
        <v>413905</v>
      </c>
      <c r="G43" s="122"/>
    </row>
    <row r="44" spans="1:7" x14ac:dyDescent="0.2">
      <c r="A44" s="137" t="s">
        <v>328</v>
      </c>
      <c r="B44" s="162">
        <v>320079956</v>
      </c>
      <c r="C44" s="162">
        <v>74857040</v>
      </c>
      <c r="D44" s="163">
        <v>323749120</v>
      </c>
      <c r="E44" s="163">
        <v>72152919</v>
      </c>
      <c r="G44" s="122"/>
    </row>
    <row r="45" spans="1:7" x14ac:dyDescent="0.2">
      <c r="A45" s="119" t="s">
        <v>302</v>
      </c>
      <c r="B45" s="129">
        <v>321386033</v>
      </c>
      <c r="C45" s="130">
        <v>75132230</v>
      </c>
      <c r="D45" s="129">
        <v>325301349</v>
      </c>
      <c r="E45" s="130">
        <v>72566824</v>
      </c>
      <c r="F45" s="125"/>
      <c r="G45" s="125"/>
    </row>
    <row r="46" spans="1:7" x14ac:dyDescent="0.2">
      <c r="A46" s="111" t="s">
        <v>331</v>
      </c>
      <c r="B46" s="123"/>
      <c r="C46" s="123"/>
      <c r="D46" s="123"/>
      <c r="E46" s="123"/>
      <c r="G46" s="122"/>
    </row>
    <row r="47" spans="1:7" x14ac:dyDescent="0.2">
      <c r="B47" s="123"/>
      <c r="C47" s="123"/>
      <c r="D47" s="123"/>
      <c r="E47" s="123"/>
      <c r="G47" s="122"/>
    </row>
    <row r="48" spans="1:7" x14ac:dyDescent="0.2">
      <c r="A48" s="109" t="s">
        <v>332</v>
      </c>
      <c r="D48" s="120"/>
      <c r="E48" s="112" t="s">
        <v>299</v>
      </c>
      <c r="G48" s="122"/>
    </row>
    <row r="49" spans="1:7" x14ac:dyDescent="0.2">
      <c r="A49" s="115" t="s">
        <v>333</v>
      </c>
      <c r="B49" s="319" t="s">
        <v>317</v>
      </c>
      <c r="C49" s="319"/>
      <c r="D49" s="320" t="s">
        <v>318</v>
      </c>
      <c r="E49" s="320"/>
      <c r="G49" s="122"/>
    </row>
    <row r="50" spans="1:7" x14ac:dyDescent="0.2">
      <c r="A50" s="115"/>
      <c r="B50" s="116" t="s">
        <v>301</v>
      </c>
      <c r="C50" s="116" t="s">
        <v>226</v>
      </c>
      <c r="D50" s="117" t="s">
        <v>301</v>
      </c>
      <c r="E50" s="116" t="s">
        <v>226</v>
      </c>
      <c r="G50" s="122"/>
    </row>
    <row r="51" spans="1:7" x14ac:dyDescent="0.2">
      <c r="A51" s="138" t="s">
        <v>319</v>
      </c>
      <c r="B51" s="162">
        <v>4637141</v>
      </c>
      <c r="C51" s="162">
        <v>4637141</v>
      </c>
      <c r="D51" s="163">
        <v>5158277</v>
      </c>
      <c r="E51" s="163">
        <v>1078594</v>
      </c>
      <c r="G51" s="122"/>
    </row>
    <row r="52" spans="1:7" x14ac:dyDescent="0.2">
      <c r="A52" s="138" t="s">
        <v>320</v>
      </c>
      <c r="B52" s="162">
        <v>0</v>
      </c>
      <c r="C52" s="162">
        <v>0</v>
      </c>
      <c r="D52" s="163">
        <v>0</v>
      </c>
      <c r="E52" s="163">
        <v>0</v>
      </c>
      <c r="G52" s="122"/>
    </row>
    <row r="53" spans="1:7" x14ac:dyDescent="0.2">
      <c r="A53" s="138" t="s">
        <v>322</v>
      </c>
      <c r="B53" s="162">
        <v>0</v>
      </c>
      <c r="C53" s="162">
        <v>0</v>
      </c>
      <c r="D53" s="163">
        <v>0</v>
      </c>
      <c r="E53" s="163">
        <v>0</v>
      </c>
      <c r="G53" s="122"/>
    </row>
    <row r="54" spans="1:7" x14ac:dyDescent="0.2">
      <c r="A54" s="138" t="s">
        <v>334</v>
      </c>
      <c r="B54" s="162">
        <v>0</v>
      </c>
      <c r="C54" s="162">
        <v>0</v>
      </c>
      <c r="D54" s="163">
        <v>0</v>
      </c>
      <c r="E54" s="163">
        <v>0</v>
      </c>
      <c r="G54" s="122"/>
    </row>
    <row r="55" spans="1:7" s="114" customFormat="1" x14ac:dyDescent="0.2">
      <c r="A55" s="138" t="s">
        <v>335</v>
      </c>
      <c r="B55" s="162">
        <v>0</v>
      </c>
      <c r="C55" s="162">
        <v>0</v>
      </c>
      <c r="D55" s="163">
        <v>0</v>
      </c>
      <c r="E55" s="163">
        <v>0</v>
      </c>
      <c r="F55" s="122"/>
      <c r="G55" s="122"/>
    </row>
    <row r="56" spans="1:7" x14ac:dyDescent="0.2">
      <c r="A56" s="139" t="s">
        <v>302</v>
      </c>
      <c r="B56" s="130">
        <v>4637141</v>
      </c>
      <c r="C56" s="130">
        <v>4637141</v>
      </c>
      <c r="D56" s="130">
        <v>5158277</v>
      </c>
      <c r="E56" s="130">
        <v>1078594</v>
      </c>
      <c r="F56" s="125"/>
      <c r="G56" s="125"/>
    </row>
    <row r="57" spans="1:7" x14ac:dyDescent="0.2">
      <c r="A57" s="140"/>
      <c r="B57" s="123"/>
      <c r="C57" s="123"/>
      <c r="D57" s="123"/>
      <c r="E57" s="123"/>
      <c r="G57" s="122"/>
    </row>
    <row r="58" spans="1:7" x14ac:dyDescent="0.2">
      <c r="A58" s="115" t="s">
        <v>336</v>
      </c>
      <c r="B58" s="319" t="s">
        <v>317</v>
      </c>
      <c r="C58" s="319"/>
      <c r="D58" s="320" t="s">
        <v>318</v>
      </c>
      <c r="E58" s="320"/>
      <c r="G58" s="122"/>
    </row>
    <row r="59" spans="1:7" x14ac:dyDescent="0.2">
      <c r="A59" s="115"/>
      <c r="B59" s="116" t="s">
        <v>301</v>
      </c>
      <c r="C59" s="116" t="s">
        <v>226</v>
      </c>
      <c r="D59" s="117" t="s">
        <v>301</v>
      </c>
      <c r="E59" s="116" t="s">
        <v>226</v>
      </c>
      <c r="G59" s="122"/>
    </row>
    <row r="60" spans="1:7" x14ac:dyDescent="0.2">
      <c r="A60" s="138" t="s">
        <v>337</v>
      </c>
      <c r="B60" s="162">
        <v>-7332814</v>
      </c>
      <c r="C60" s="162">
        <v>-3172057</v>
      </c>
      <c r="D60" s="163">
        <v>17025588</v>
      </c>
      <c r="E60" s="163">
        <v>958913</v>
      </c>
      <c r="G60" s="122"/>
    </row>
    <row r="61" spans="1:7" x14ac:dyDescent="0.2">
      <c r="A61" s="138" t="s">
        <v>319</v>
      </c>
      <c r="B61" s="162">
        <v>-1776616</v>
      </c>
      <c r="C61" s="162">
        <v>-4987993</v>
      </c>
      <c r="D61" s="163">
        <v>30556874</v>
      </c>
      <c r="E61" s="163">
        <v>8068300</v>
      </c>
      <c r="G61" s="122"/>
    </row>
    <row r="62" spans="1:7" x14ac:dyDescent="0.2">
      <c r="A62" s="138" t="s">
        <v>338</v>
      </c>
      <c r="B62" s="162">
        <v>48217885</v>
      </c>
      <c r="C62" s="162">
        <v>12903554</v>
      </c>
      <c r="D62" s="163">
        <v>50888683</v>
      </c>
      <c r="E62" s="163">
        <v>2254151</v>
      </c>
      <c r="G62" s="122"/>
    </row>
    <row r="63" spans="1:7" x14ac:dyDescent="0.2">
      <c r="A63" s="139" t="s">
        <v>302</v>
      </c>
      <c r="B63" s="130">
        <v>39108455</v>
      </c>
      <c r="C63" s="130">
        <v>4743503</v>
      </c>
      <c r="D63" s="130">
        <v>98471145</v>
      </c>
      <c r="E63" s="130">
        <v>11281364</v>
      </c>
      <c r="F63" s="125"/>
      <c r="G63" s="125"/>
    </row>
    <row r="64" spans="1:7" s="114" customFormat="1" x14ac:dyDescent="0.2">
      <c r="A64" s="140"/>
      <c r="B64" s="123"/>
      <c r="C64" s="123"/>
      <c r="D64" s="123"/>
      <c r="E64" s="123"/>
      <c r="F64" s="122"/>
      <c r="G64" s="122"/>
    </row>
    <row r="65" spans="1:7" x14ac:dyDescent="0.2">
      <c r="A65" s="115" t="s">
        <v>339</v>
      </c>
      <c r="B65" s="319" t="s">
        <v>317</v>
      </c>
      <c r="C65" s="319"/>
      <c r="D65" s="320" t="s">
        <v>318</v>
      </c>
      <c r="E65" s="320"/>
      <c r="G65" s="122"/>
    </row>
    <row r="66" spans="1:7" x14ac:dyDescent="0.2">
      <c r="A66" s="115"/>
      <c r="B66" s="116" t="s">
        <v>301</v>
      </c>
      <c r="C66" s="116" t="s">
        <v>226</v>
      </c>
      <c r="D66" s="117" t="s">
        <v>301</v>
      </c>
      <c r="E66" s="116" t="s">
        <v>226</v>
      </c>
      <c r="G66" s="122"/>
    </row>
    <row r="67" spans="1:7" x14ac:dyDescent="0.2">
      <c r="A67" s="118" t="s">
        <v>337</v>
      </c>
      <c r="B67" s="162">
        <v>0</v>
      </c>
      <c r="C67" s="162">
        <v>0</v>
      </c>
      <c r="D67" s="163">
        <v>0</v>
      </c>
      <c r="E67" s="163">
        <v>0</v>
      </c>
      <c r="G67" s="122"/>
    </row>
    <row r="68" spans="1:7" x14ac:dyDescent="0.2">
      <c r="A68" s="118" t="s">
        <v>319</v>
      </c>
      <c r="B68" s="162">
        <v>2549495</v>
      </c>
      <c r="C68" s="162">
        <v>2549495</v>
      </c>
      <c r="D68" s="163">
        <v>813430</v>
      </c>
      <c r="E68" s="163">
        <v>811403</v>
      </c>
      <c r="G68" s="132"/>
    </row>
    <row r="69" spans="1:7" x14ac:dyDescent="0.2">
      <c r="A69" s="118" t="s">
        <v>320</v>
      </c>
      <c r="B69" s="162">
        <v>0</v>
      </c>
      <c r="C69" s="162">
        <v>0</v>
      </c>
      <c r="D69" s="163">
        <v>0</v>
      </c>
      <c r="E69" s="163">
        <v>0</v>
      </c>
      <c r="G69" s="122"/>
    </row>
    <row r="70" spans="1:7" x14ac:dyDescent="0.2">
      <c r="A70" s="139" t="s">
        <v>302</v>
      </c>
      <c r="B70" s="130">
        <v>2549495</v>
      </c>
      <c r="C70" s="130">
        <v>2549495</v>
      </c>
      <c r="D70" s="130">
        <v>813430</v>
      </c>
      <c r="E70" s="130">
        <v>811403</v>
      </c>
      <c r="F70" s="125"/>
      <c r="G70" s="125"/>
    </row>
    <row r="71" spans="1:7" x14ac:dyDescent="0.2">
      <c r="A71" s="113"/>
      <c r="B71" s="123"/>
      <c r="C71" s="123"/>
      <c r="D71" s="123"/>
      <c r="E71" s="123"/>
      <c r="G71" s="122"/>
    </row>
    <row r="72" spans="1:7" x14ac:dyDescent="0.2">
      <c r="A72" s="113"/>
      <c r="B72" s="123"/>
      <c r="C72" s="123"/>
      <c r="D72" s="123"/>
      <c r="E72" s="123"/>
      <c r="G72" s="122"/>
    </row>
    <row r="73" spans="1:7" x14ac:dyDescent="0.2">
      <c r="A73" s="109" t="s">
        <v>308</v>
      </c>
      <c r="D73" s="120"/>
      <c r="E73" s="112" t="s">
        <v>299</v>
      </c>
      <c r="G73" s="122"/>
    </row>
    <row r="74" spans="1:7" x14ac:dyDescent="0.2">
      <c r="A74" s="115" t="s">
        <v>309</v>
      </c>
      <c r="B74" s="319" t="s">
        <v>317</v>
      </c>
      <c r="C74" s="319"/>
      <c r="D74" s="320" t="s">
        <v>318</v>
      </c>
      <c r="E74" s="320"/>
      <c r="G74" s="122"/>
    </row>
    <row r="75" spans="1:7" x14ac:dyDescent="0.2">
      <c r="A75" s="115"/>
      <c r="B75" s="116" t="s">
        <v>301</v>
      </c>
      <c r="C75" s="116" t="s">
        <v>226</v>
      </c>
      <c r="D75" s="117" t="s">
        <v>301</v>
      </c>
      <c r="E75" s="116" t="s">
        <v>226</v>
      </c>
      <c r="G75" s="122"/>
    </row>
    <row r="76" spans="1:7" x14ac:dyDescent="0.2">
      <c r="A76" s="141" t="s">
        <v>88</v>
      </c>
      <c r="B76" s="166">
        <v>46045988</v>
      </c>
      <c r="C76" s="166">
        <v>11703030</v>
      </c>
      <c r="D76" s="167">
        <v>49170933</v>
      </c>
      <c r="E76" s="167">
        <v>16503055</v>
      </c>
      <c r="F76" s="142"/>
      <c r="G76" s="142"/>
    </row>
    <row r="77" spans="1:7" x14ac:dyDescent="0.2">
      <c r="A77" s="141" t="s">
        <v>340</v>
      </c>
      <c r="B77" s="166">
        <v>409518734</v>
      </c>
      <c r="C77" s="166">
        <v>135967918</v>
      </c>
      <c r="D77" s="167">
        <v>421317394</v>
      </c>
      <c r="E77" s="167">
        <v>119622450</v>
      </c>
      <c r="F77" s="142"/>
      <c r="G77" s="142"/>
    </row>
    <row r="78" spans="1:7" x14ac:dyDescent="0.2">
      <c r="A78" s="118" t="s">
        <v>341</v>
      </c>
      <c r="B78" s="162">
        <v>213888696</v>
      </c>
      <c r="C78" s="162">
        <v>81099267</v>
      </c>
      <c r="D78" s="163">
        <v>230902106</v>
      </c>
      <c r="E78" s="163">
        <v>71197472</v>
      </c>
      <c r="G78" s="122"/>
    </row>
    <row r="79" spans="1:7" x14ac:dyDescent="0.2">
      <c r="A79" s="118" t="s">
        <v>342</v>
      </c>
      <c r="B79" s="162">
        <v>195031278</v>
      </c>
      <c r="C79" s="162">
        <v>190189393</v>
      </c>
      <c r="D79" s="163">
        <v>186885479</v>
      </c>
      <c r="E79" s="163">
        <v>48424979</v>
      </c>
      <c r="G79" s="122"/>
    </row>
    <row r="80" spans="1:7" x14ac:dyDescent="0.2">
      <c r="A80" s="141" t="s">
        <v>343</v>
      </c>
      <c r="B80" s="166">
        <v>46618509</v>
      </c>
      <c r="C80" s="166">
        <v>12606872</v>
      </c>
      <c r="D80" s="167">
        <v>77695369</v>
      </c>
      <c r="E80" s="167">
        <v>39953587</v>
      </c>
      <c r="F80" s="142"/>
      <c r="G80" s="142"/>
    </row>
    <row r="81" spans="1:7" x14ac:dyDescent="0.2">
      <c r="A81" s="118" t="s">
        <v>344</v>
      </c>
      <c r="B81" s="162">
        <v>22001375</v>
      </c>
      <c r="C81" s="162">
        <v>5531096</v>
      </c>
      <c r="D81" s="163">
        <v>42235449</v>
      </c>
      <c r="E81" s="163">
        <v>28226560</v>
      </c>
      <c r="G81" s="122"/>
    </row>
    <row r="82" spans="1:7" x14ac:dyDescent="0.2">
      <c r="A82" s="118" t="s">
        <v>345</v>
      </c>
      <c r="B82" s="162">
        <v>0</v>
      </c>
      <c r="C82" s="162">
        <v>0</v>
      </c>
      <c r="D82" s="163">
        <v>341565</v>
      </c>
      <c r="E82" s="163">
        <v>341565</v>
      </c>
      <c r="G82" s="122"/>
    </row>
    <row r="83" spans="1:7" x14ac:dyDescent="0.2">
      <c r="A83" s="118" t="s">
        <v>346</v>
      </c>
      <c r="B83" s="162">
        <v>32629862</v>
      </c>
      <c r="C83" s="162">
        <v>7075777</v>
      </c>
      <c r="D83" s="163">
        <v>35118356</v>
      </c>
      <c r="E83" s="163">
        <v>11616798</v>
      </c>
      <c r="G83" s="122"/>
    </row>
    <row r="84" spans="1:7" x14ac:dyDescent="0.2">
      <c r="A84" s="119" t="s">
        <v>310</v>
      </c>
      <c r="B84" s="130">
        <v>502183231</v>
      </c>
      <c r="C84" s="130">
        <v>160277820</v>
      </c>
      <c r="D84" s="130">
        <v>548183696</v>
      </c>
      <c r="E84" s="130">
        <v>176079092</v>
      </c>
      <c r="F84" s="125"/>
      <c r="G84" s="125"/>
    </row>
    <row r="85" spans="1:7" x14ac:dyDescent="0.2">
      <c r="B85" s="131"/>
      <c r="C85" s="131"/>
      <c r="D85" s="131"/>
      <c r="E85" s="131"/>
      <c r="G85" s="122"/>
    </row>
    <row r="86" spans="1:7" x14ac:dyDescent="0.2">
      <c r="A86" s="133"/>
      <c r="B86" s="136"/>
      <c r="C86" s="136"/>
      <c r="D86" s="136"/>
      <c r="E86" s="136"/>
      <c r="G86" s="122"/>
    </row>
    <row r="87" spans="1:7" x14ac:dyDescent="0.2">
      <c r="A87" s="109" t="s">
        <v>311</v>
      </c>
      <c r="D87" s="143"/>
      <c r="E87" s="112" t="s">
        <v>299</v>
      </c>
      <c r="G87" s="122"/>
    </row>
    <row r="88" spans="1:7" x14ac:dyDescent="0.2">
      <c r="A88" s="115" t="s">
        <v>347</v>
      </c>
      <c r="B88" s="319" t="s">
        <v>317</v>
      </c>
      <c r="C88" s="319"/>
      <c r="D88" s="320" t="s">
        <v>318</v>
      </c>
      <c r="E88" s="320"/>
      <c r="G88" s="122"/>
    </row>
    <row r="89" spans="1:7" x14ac:dyDescent="0.2">
      <c r="A89" s="115"/>
      <c r="B89" s="116" t="s">
        <v>301</v>
      </c>
      <c r="C89" s="116" t="s">
        <v>226</v>
      </c>
      <c r="D89" s="117" t="s">
        <v>301</v>
      </c>
      <c r="E89" s="116" t="s">
        <v>226</v>
      </c>
      <c r="G89" s="122"/>
    </row>
    <row r="90" spans="1:7" x14ac:dyDescent="0.2">
      <c r="A90" s="144" t="s">
        <v>348</v>
      </c>
      <c r="B90" s="166">
        <v>-2855440</v>
      </c>
      <c r="C90" s="166">
        <v>8133430</v>
      </c>
      <c r="D90" s="167">
        <v>-15756307</v>
      </c>
      <c r="E90" s="167">
        <v>-2701140</v>
      </c>
      <c r="F90" s="142"/>
      <c r="G90" s="142"/>
    </row>
    <row r="91" spans="1:7" x14ac:dyDescent="0.2">
      <c r="A91" s="137" t="s">
        <v>349</v>
      </c>
      <c r="B91" s="162">
        <v>0</v>
      </c>
      <c r="C91" s="162">
        <v>0</v>
      </c>
      <c r="D91" s="163">
        <v>0</v>
      </c>
      <c r="E91" s="163">
        <v>0</v>
      </c>
      <c r="G91" s="122"/>
    </row>
    <row r="92" spans="1:7" x14ac:dyDescent="0.2">
      <c r="A92" s="137" t="s">
        <v>350</v>
      </c>
      <c r="B92" s="162">
        <v>-2855440</v>
      </c>
      <c r="C92" s="162">
        <v>8133430</v>
      </c>
      <c r="D92" s="163">
        <v>-15756307</v>
      </c>
      <c r="E92" s="163">
        <v>-2701140</v>
      </c>
      <c r="G92" s="122"/>
    </row>
    <row r="93" spans="1:7" x14ac:dyDescent="0.2">
      <c r="A93" s="144" t="s">
        <v>351</v>
      </c>
      <c r="B93" s="166">
        <v>-11403829</v>
      </c>
      <c r="C93" s="166">
        <v>901107</v>
      </c>
      <c r="D93" s="167">
        <v>64757476</v>
      </c>
      <c r="E93" s="167">
        <v>74057672</v>
      </c>
      <c r="F93" s="142"/>
      <c r="G93" s="142"/>
    </row>
    <row r="94" spans="1:7" x14ac:dyDescent="0.2">
      <c r="A94" s="137" t="s">
        <v>352</v>
      </c>
      <c r="B94" s="162">
        <v>-12129056</v>
      </c>
      <c r="C94" s="162">
        <v>860523</v>
      </c>
      <c r="D94" s="163">
        <v>8774476</v>
      </c>
      <c r="E94" s="163">
        <v>2793555</v>
      </c>
      <c r="G94" s="122"/>
    </row>
    <row r="95" spans="1:7" x14ac:dyDescent="0.2">
      <c r="A95" s="137" t="s">
        <v>353</v>
      </c>
      <c r="B95" s="162">
        <v>9164883</v>
      </c>
      <c r="C95" s="162">
        <v>8480240</v>
      </c>
      <c r="D95" s="163">
        <v>73220007</v>
      </c>
      <c r="E95" s="163">
        <v>88501123</v>
      </c>
      <c r="G95" s="122"/>
    </row>
    <row r="96" spans="1:7" ht="36" x14ac:dyDescent="0.2">
      <c r="A96" s="145" t="s">
        <v>354</v>
      </c>
      <c r="B96" s="166">
        <v>107328532</v>
      </c>
      <c r="C96" s="166">
        <v>22530678</v>
      </c>
      <c r="D96" s="167">
        <v>135818040</v>
      </c>
      <c r="E96" s="167">
        <v>56696382</v>
      </c>
      <c r="F96" s="142"/>
      <c r="G96" s="142"/>
    </row>
    <row r="97" spans="1:7" x14ac:dyDescent="0.2">
      <c r="A97" s="137" t="s">
        <v>355</v>
      </c>
      <c r="B97" s="162">
        <v>3451479</v>
      </c>
      <c r="C97" s="162">
        <v>-344294</v>
      </c>
      <c r="D97" s="163">
        <v>3400611</v>
      </c>
      <c r="E97" s="163">
        <v>-1677861</v>
      </c>
      <c r="G97" s="122"/>
    </row>
    <row r="98" spans="1:7" x14ac:dyDescent="0.2">
      <c r="A98" s="137" t="s">
        <v>356</v>
      </c>
      <c r="B98" s="162">
        <v>97749408</v>
      </c>
      <c r="C98" s="162">
        <v>16747326</v>
      </c>
      <c r="D98" s="163">
        <v>132225569</v>
      </c>
      <c r="E98" s="163">
        <v>58182383</v>
      </c>
      <c r="G98" s="122"/>
    </row>
    <row r="99" spans="1:7" ht="36" x14ac:dyDescent="0.2">
      <c r="A99" s="146" t="s">
        <v>357</v>
      </c>
      <c r="B99" s="162">
        <v>0</v>
      </c>
      <c r="C99" s="162">
        <v>0</v>
      </c>
      <c r="D99" s="163">
        <v>0</v>
      </c>
      <c r="E99" s="163">
        <v>0</v>
      </c>
      <c r="G99" s="122"/>
    </row>
    <row r="100" spans="1:7" ht="24" x14ac:dyDescent="0.2">
      <c r="A100" s="145" t="s">
        <v>358</v>
      </c>
      <c r="B100" s="166">
        <v>18591491</v>
      </c>
      <c r="C100" s="166">
        <v>14149752</v>
      </c>
      <c r="D100" s="167">
        <v>15879260</v>
      </c>
      <c r="E100" s="167">
        <v>15879260</v>
      </c>
      <c r="F100" s="142"/>
      <c r="G100" s="142"/>
    </row>
    <row r="101" spans="1:7" x14ac:dyDescent="0.2">
      <c r="A101" s="137" t="s">
        <v>344</v>
      </c>
      <c r="B101" s="162">
        <v>0</v>
      </c>
      <c r="C101" s="162">
        <v>0</v>
      </c>
      <c r="D101" s="163">
        <v>7366949</v>
      </c>
      <c r="E101" s="163">
        <v>7366949</v>
      </c>
      <c r="G101" s="122"/>
    </row>
    <row r="102" spans="1:7" x14ac:dyDescent="0.2">
      <c r="A102" s="137" t="s">
        <v>345</v>
      </c>
      <c r="B102" s="162">
        <v>0</v>
      </c>
      <c r="C102" s="162">
        <v>0</v>
      </c>
      <c r="D102" s="163">
        <v>7942823</v>
      </c>
      <c r="E102" s="163">
        <v>7942823</v>
      </c>
      <c r="G102" s="122"/>
    </row>
    <row r="103" spans="1:7" x14ac:dyDescent="0.2">
      <c r="A103" s="137" t="s">
        <v>359</v>
      </c>
      <c r="B103" s="162">
        <v>0</v>
      </c>
      <c r="C103" s="162">
        <v>0</v>
      </c>
      <c r="D103" s="163">
        <v>0</v>
      </c>
      <c r="E103" s="163">
        <v>0</v>
      </c>
      <c r="G103" s="122"/>
    </row>
    <row r="104" spans="1:7" x14ac:dyDescent="0.2">
      <c r="A104" s="137" t="s">
        <v>346</v>
      </c>
      <c r="B104" s="162">
        <v>0</v>
      </c>
      <c r="C104" s="162">
        <v>0</v>
      </c>
      <c r="D104" s="163">
        <v>0</v>
      </c>
      <c r="E104" s="163">
        <v>0</v>
      </c>
      <c r="G104" s="122"/>
    </row>
    <row r="105" spans="1:7" x14ac:dyDescent="0.2">
      <c r="A105" s="137" t="s">
        <v>360</v>
      </c>
      <c r="B105" s="162">
        <v>18591491</v>
      </c>
      <c r="C105" s="162">
        <v>14149752</v>
      </c>
      <c r="D105" s="163">
        <v>569488</v>
      </c>
      <c r="E105" s="163">
        <v>569488</v>
      </c>
      <c r="G105" s="122"/>
    </row>
    <row r="106" spans="1:7" x14ac:dyDescent="0.2">
      <c r="A106" s="119" t="s">
        <v>310</v>
      </c>
      <c r="B106" s="147">
        <v>117371634</v>
      </c>
      <c r="C106" s="148">
        <v>29448107</v>
      </c>
      <c r="D106" s="147">
        <v>232211083</v>
      </c>
      <c r="E106" s="148">
        <v>149334453</v>
      </c>
      <c r="F106" s="125"/>
      <c r="G106" s="125"/>
    </row>
    <row r="107" spans="1:7" x14ac:dyDescent="0.2">
      <c r="D107" s="120"/>
      <c r="E107" s="120"/>
      <c r="G107" s="122"/>
    </row>
    <row r="108" spans="1:7" x14ac:dyDescent="0.2">
      <c r="A108" s="133"/>
      <c r="B108" s="136"/>
      <c r="C108" s="136"/>
      <c r="D108" s="136"/>
      <c r="E108" s="136"/>
      <c r="G108" s="122"/>
    </row>
    <row r="109" spans="1:7" x14ac:dyDescent="0.2">
      <c r="A109" s="108" t="s">
        <v>377</v>
      </c>
      <c r="C109" s="112" t="s">
        <v>299</v>
      </c>
      <c r="D109" s="149"/>
      <c r="E109" s="149"/>
      <c r="G109" s="112"/>
    </row>
    <row r="110" spans="1:7" x14ac:dyDescent="0.2">
      <c r="A110" s="320" t="s">
        <v>361</v>
      </c>
      <c r="B110" s="319" t="s">
        <v>312</v>
      </c>
      <c r="C110" s="319"/>
      <c r="D110" s="319"/>
      <c r="E110" s="319" t="s">
        <v>362</v>
      </c>
      <c r="F110" s="319"/>
      <c r="G110" s="319"/>
    </row>
    <row r="111" spans="1:7" x14ac:dyDescent="0.2">
      <c r="A111" s="320"/>
      <c r="B111" s="150" t="s">
        <v>363</v>
      </c>
      <c r="C111" s="151" t="s">
        <v>364</v>
      </c>
      <c r="D111" s="152" t="s">
        <v>365</v>
      </c>
      <c r="E111" s="150" t="s">
        <v>363</v>
      </c>
      <c r="F111" s="151" t="s">
        <v>364</v>
      </c>
      <c r="G111" s="151" t="s">
        <v>365</v>
      </c>
    </row>
    <row r="112" spans="1:7" x14ac:dyDescent="0.2">
      <c r="A112" s="141" t="s">
        <v>366</v>
      </c>
      <c r="B112" s="166">
        <v>1526818953</v>
      </c>
      <c r="C112" s="166">
        <v>0</v>
      </c>
      <c r="D112" s="166">
        <v>0</v>
      </c>
      <c r="E112" s="167">
        <v>1558206655</v>
      </c>
      <c r="F112" s="167">
        <v>0</v>
      </c>
      <c r="G112" s="167">
        <v>0</v>
      </c>
    </row>
    <row r="113" spans="1:7" x14ac:dyDescent="0.2">
      <c r="A113" s="118" t="s">
        <v>367</v>
      </c>
      <c r="B113" s="162">
        <v>1526837660</v>
      </c>
      <c r="C113" s="162">
        <v>0</v>
      </c>
      <c r="D113" s="162">
        <v>0</v>
      </c>
      <c r="E113" s="163">
        <v>1558206655</v>
      </c>
      <c r="F113" s="163">
        <v>0</v>
      </c>
      <c r="G113" s="163">
        <v>0</v>
      </c>
    </row>
    <row r="114" spans="1:7" x14ac:dyDescent="0.2">
      <c r="A114" s="118" t="s">
        <v>313</v>
      </c>
      <c r="B114" s="162">
        <v>-18707</v>
      </c>
      <c r="C114" s="162">
        <v>0</v>
      </c>
      <c r="D114" s="162">
        <v>0</v>
      </c>
      <c r="E114" s="163">
        <v>0</v>
      </c>
      <c r="F114" s="163">
        <v>0</v>
      </c>
      <c r="G114" s="163">
        <v>0</v>
      </c>
    </row>
    <row r="115" spans="1:7" s="114" customFormat="1" x14ac:dyDescent="0.2">
      <c r="A115" s="141" t="s">
        <v>368</v>
      </c>
      <c r="B115" s="166">
        <v>2114646321</v>
      </c>
      <c r="C115" s="166">
        <v>3604698</v>
      </c>
      <c r="D115" s="166">
        <v>82777</v>
      </c>
      <c r="E115" s="167">
        <v>2244696909</v>
      </c>
      <c r="F115" s="167">
        <v>4456728</v>
      </c>
      <c r="G115" s="167">
        <v>0</v>
      </c>
    </row>
    <row r="116" spans="1:7" x14ac:dyDescent="0.2">
      <c r="A116" s="118" t="s">
        <v>367</v>
      </c>
      <c r="B116" s="162">
        <v>2117392832</v>
      </c>
      <c r="C116" s="162">
        <v>5001917</v>
      </c>
      <c r="D116" s="162">
        <v>33904799</v>
      </c>
      <c r="E116" s="163">
        <v>2250085612</v>
      </c>
      <c r="F116" s="163">
        <v>5026891</v>
      </c>
      <c r="G116" s="163">
        <v>383503</v>
      </c>
    </row>
    <row r="117" spans="1:7" x14ac:dyDescent="0.2">
      <c r="A117" s="118" t="s">
        <v>313</v>
      </c>
      <c r="B117" s="162">
        <v>-2746511</v>
      </c>
      <c r="C117" s="162">
        <v>-1397220</v>
      </c>
      <c r="D117" s="162">
        <v>-33822022</v>
      </c>
      <c r="E117" s="163">
        <v>-5388703</v>
      </c>
      <c r="F117" s="163">
        <v>-570163</v>
      </c>
      <c r="G117" s="163">
        <v>-383503</v>
      </c>
    </row>
    <row r="118" spans="1:7" s="114" customFormat="1" x14ac:dyDescent="0.2">
      <c r="A118" s="141" t="s">
        <v>369</v>
      </c>
      <c r="B118" s="166">
        <v>396290643</v>
      </c>
      <c r="C118" s="166">
        <v>0</v>
      </c>
      <c r="D118" s="166">
        <v>0</v>
      </c>
      <c r="E118" s="167">
        <v>233379950</v>
      </c>
      <c r="F118" s="167">
        <v>0</v>
      </c>
      <c r="G118" s="167">
        <v>0</v>
      </c>
    </row>
    <row r="119" spans="1:7" x14ac:dyDescent="0.2">
      <c r="A119" s="118" t="s">
        <v>367</v>
      </c>
      <c r="B119" s="162">
        <v>297756</v>
      </c>
      <c r="C119" s="162">
        <v>0</v>
      </c>
      <c r="D119" s="162">
        <v>0</v>
      </c>
      <c r="E119" s="163">
        <v>233991494</v>
      </c>
      <c r="F119" s="163">
        <v>0</v>
      </c>
      <c r="G119" s="163">
        <v>0</v>
      </c>
    </row>
    <row r="120" spans="1:7" x14ac:dyDescent="0.2">
      <c r="A120" s="118" t="s">
        <v>313</v>
      </c>
      <c r="B120" s="162">
        <v>-3016</v>
      </c>
      <c r="C120" s="162">
        <v>0</v>
      </c>
      <c r="D120" s="162">
        <v>0</v>
      </c>
      <c r="E120" s="163">
        <v>-611544</v>
      </c>
      <c r="F120" s="163">
        <v>0</v>
      </c>
      <c r="G120" s="163">
        <v>0</v>
      </c>
    </row>
    <row r="121" spans="1:7" x14ac:dyDescent="0.2">
      <c r="A121" s="118" t="s">
        <v>370</v>
      </c>
      <c r="B121" s="162">
        <v>397695492</v>
      </c>
      <c r="C121" s="162">
        <v>0</v>
      </c>
      <c r="D121" s="162">
        <v>0</v>
      </c>
      <c r="E121" s="163">
        <v>0</v>
      </c>
      <c r="F121" s="163">
        <v>0</v>
      </c>
      <c r="G121" s="163">
        <v>0</v>
      </c>
    </row>
    <row r="122" spans="1:7" x14ac:dyDescent="0.2">
      <c r="A122" s="118" t="s">
        <v>313</v>
      </c>
      <c r="B122" s="162">
        <v>-1699590</v>
      </c>
      <c r="C122" s="162">
        <v>0</v>
      </c>
      <c r="D122" s="162">
        <v>0</v>
      </c>
      <c r="E122" s="163">
        <v>0</v>
      </c>
      <c r="F122" s="163">
        <v>0</v>
      </c>
      <c r="G122" s="163">
        <v>0</v>
      </c>
    </row>
    <row r="123" spans="1:7" s="114" customFormat="1" x14ac:dyDescent="0.2">
      <c r="A123" s="141" t="s">
        <v>371</v>
      </c>
      <c r="B123" s="166">
        <v>49836665</v>
      </c>
      <c r="C123" s="166">
        <v>850949</v>
      </c>
      <c r="D123" s="166">
        <v>26690</v>
      </c>
      <c r="E123" s="167">
        <v>129436444</v>
      </c>
      <c r="F123" s="167">
        <v>461201</v>
      </c>
      <c r="G123" s="167">
        <v>0</v>
      </c>
    </row>
    <row r="124" spans="1:7" x14ac:dyDescent="0.2">
      <c r="A124" s="118" t="s">
        <v>367</v>
      </c>
      <c r="B124" s="162">
        <v>50127681</v>
      </c>
      <c r="C124" s="162">
        <v>906104</v>
      </c>
      <c r="D124" s="162">
        <v>706916</v>
      </c>
      <c r="E124" s="163">
        <v>117745218</v>
      </c>
      <c r="F124" s="163">
        <v>466361</v>
      </c>
      <c r="G124" s="163">
        <v>15995</v>
      </c>
    </row>
    <row r="125" spans="1:7" x14ac:dyDescent="0.2">
      <c r="A125" s="153" t="s">
        <v>313</v>
      </c>
      <c r="B125" s="162">
        <v>-291016</v>
      </c>
      <c r="C125" s="162">
        <v>-55155</v>
      </c>
      <c r="D125" s="162">
        <v>-680226</v>
      </c>
      <c r="E125" s="163">
        <v>-398194</v>
      </c>
      <c r="F125" s="163">
        <v>-5160</v>
      </c>
      <c r="G125" s="163">
        <v>-15995</v>
      </c>
    </row>
    <row r="126" spans="1:7" x14ac:dyDescent="0.2">
      <c r="A126" s="153" t="s">
        <v>370</v>
      </c>
      <c r="B126" s="162">
        <v>0</v>
      </c>
      <c r="C126" s="162">
        <v>0</v>
      </c>
      <c r="D126" s="162">
        <v>0</v>
      </c>
      <c r="E126" s="163">
        <v>12197705</v>
      </c>
      <c r="F126" s="163">
        <v>0</v>
      </c>
      <c r="G126" s="163">
        <v>0</v>
      </c>
    </row>
    <row r="127" spans="1:7" x14ac:dyDescent="0.2">
      <c r="A127" s="153" t="s">
        <v>313</v>
      </c>
      <c r="B127" s="162">
        <v>0</v>
      </c>
      <c r="C127" s="162">
        <v>0</v>
      </c>
      <c r="D127" s="162">
        <v>0</v>
      </c>
      <c r="E127" s="163">
        <v>-108285</v>
      </c>
      <c r="F127" s="163">
        <v>0</v>
      </c>
      <c r="G127" s="163">
        <v>0</v>
      </c>
    </row>
    <row r="128" spans="1:7" s="114" customFormat="1" x14ac:dyDescent="0.2">
      <c r="A128" s="141" t="s">
        <v>372</v>
      </c>
      <c r="B128" s="166">
        <v>2809865666</v>
      </c>
      <c r="C128" s="166">
        <v>213105222</v>
      </c>
      <c r="D128" s="166">
        <v>530217699</v>
      </c>
      <c r="E128" s="167">
        <v>3627780064</v>
      </c>
      <c r="F128" s="167">
        <v>170418701</v>
      </c>
      <c r="G128" s="167">
        <v>441502507</v>
      </c>
    </row>
    <row r="129" spans="1:7" x14ac:dyDescent="0.2">
      <c r="A129" s="118" t="s">
        <v>367</v>
      </c>
      <c r="B129" s="162">
        <v>2875488658</v>
      </c>
      <c r="C129" s="162">
        <v>240349652</v>
      </c>
      <c r="D129" s="162">
        <v>1561509648</v>
      </c>
      <c r="E129" s="163">
        <v>3724482681</v>
      </c>
      <c r="F129" s="163">
        <v>219244197</v>
      </c>
      <c r="G129" s="163">
        <v>1343775272</v>
      </c>
    </row>
    <row r="130" spans="1:7" x14ac:dyDescent="0.2">
      <c r="A130" s="153" t="s">
        <v>313</v>
      </c>
      <c r="B130" s="162">
        <v>-65622992</v>
      </c>
      <c r="C130" s="162">
        <v>-27244430</v>
      </c>
      <c r="D130" s="162">
        <v>-1031291949</v>
      </c>
      <c r="E130" s="163">
        <v>-96702617</v>
      </c>
      <c r="F130" s="163">
        <v>-48825496</v>
      </c>
      <c r="G130" s="163">
        <v>-902272765</v>
      </c>
    </row>
    <row r="131" spans="1:7" s="114" customFormat="1" x14ac:dyDescent="0.2">
      <c r="A131" s="141" t="s">
        <v>373</v>
      </c>
      <c r="B131" s="166">
        <v>5274523328</v>
      </c>
      <c r="C131" s="166">
        <v>410233694</v>
      </c>
      <c r="D131" s="166">
        <v>187312662</v>
      </c>
      <c r="E131" s="167">
        <v>6301397489</v>
      </c>
      <c r="F131" s="167">
        <v>304661307</v>
      </c>
      <c r="G131" s="167">
        <v>192441409</v>
      </c>
    </row>
    <row r="132" spans="1:7" x14ac:dyDescent="0.2">
      <c r="A132" s="118" t="s">
        <v>367</v>
      </c>
      <c r="B132" s="162">
        <v>5301477405</v>
      </c>
      <c r="C132" s="162">
        <v>431862816</v>
      </c>
      <c r="D132" s="162">
        <v>604873094</v>
      </c>
      <c r="E132" s="163">
        <v>6330026490</v>
      </c>
      <c r="F132" s="163">
        <v>322194397</v>
      </c>
      <c r="G132" s="163">
        <v>644630416</v>
      </c>
    </row>
    <row r="133" spans="1:7" x14ac:dyDescent="0.2">
      <c r="A133" s="153" t="s">
        <v>313</v>
      </c>
      <c r="B133" s="162">
        <v>-26954077</v>
      </c>
      <c r="C133" s="162">
        <v>-21629122</v>
      </c>
      <c r="D133" s="162">
        <v>-417560433</v>
      </c>
      <c r="E133" s="163">
        <v>-28629002</v>
      </c>
      <c r="F133" s="163">
        <v>-17533090</v>
      </c>
      <c r="G133" s="163">
        <v>-452189007</v>
      </c>
    </row>
    <row r="134" spans="1:7" x14ac:dyDescent="0.2">
      <c r="A134" s="154" t="s">
        <v>374</v>
      </c>
      <c r="B134" s="155">
        <v>12171981576</v>
      </c>
      <c r="C134" s="155">
        <v>627794563</v>
      </c>
      <c r="D134" s="155">
        <v>717639828</v>
      </c>
      <c r="E134" s="156">
        <v>14094897511</v>
      </c>
      <c r="F134" s="156">
        <v>479997937</v>
      </c>
      <c r="G134" s="156">
        <v>633943916</v>
      </c>
    </row>
    <row r="135" spans="1:7" ht="22.5" customHeight="1" x14ac:dyDescent="0.2">
      <c r="C135" s="157"/>
      <c r="F135" s="157"/>
    </row>
    <row r="136" spans="1:7" x14ac:dyDescent="0.2">
      <c r="C136" s="157"/>
      <c r="F136" s="157"/>
    </row>
    <row r="137" spans="1:7" x14ac:dyDescent="0.2">
      <c r="A137" s="109" t="s">
        <v>375</v>
      </c>
      <c r="B137" s="123"/>
      <c r="C137" s="112" t="s">
        <v>299</v>
      </c>
      <c r="G137" s="112"/>
    </row>
    <row r="138" spans="1:7" x14ac:dyDescent="0.2">
      <c r="A138" s="115" t="s">
        <v>376</v>
      </c>
      <c r="B138" s="116" t="s">
        <v>312</v>
      </c>
      <c r="C138" s="116" t="s">
        <v>362</v>
      </c>
      <c r="F138" s="107"/>
      <c r="G138" s="107"/>
    </row>
    <row r="139" spans="1:7" x14ac:dyDescent="0.2">
      <c r="A139" s="146" t="s">
        <v>366</v>
      </c>
      <c r="B139" s="162">
        <v>0</v>
      </c>
      <c r="C139" s="163">
        <v>0</v>
      </c>
      <c r="F139" s="107"/>
      <c r="G139" s="107"/>
    </row>
    <row r="140" spans="1:7" x14ac:dyDescent="0.2">
      <c r="A140" s="146" t="s">
        <v>368</v>
      </c>
      <c r="B140" s="162">
        <v>0</v>
      </c>
      <c r="C140" s="163">
        <v>0</v>
      </c>
      <c r="F140" s="107"/>
      <c r="G140" s="107"/>
    </row>
    <row r="141" spans="1:7" x14ac:dyDescent="0.2">
      <c r="A141" s="146" t="s">
        <v>369</v>
      </c>
      <c r="B141" s="162">
        <v>0</v>
      </c>
      <c r="C141" s="163">
        <v>0</v>
      </c>
      <c r="F141" s="107"/>
      <c r="G141" s="107"/>
    </row>
    <row r="142" spans="1:7" x14ac:dyDescent="0.2">
      <c r="A142" s="146" t="s">
        <v>371</v>
      </c>
      <c r="B142" s="162">
        <v>0</v>
      </c>
      <c r="C142" s="163">
        <v>0</v>
      </c>
      <c r="F142" s="107"/>
      <c r="G142" s="107"/>
    </row>
    <row r="143" spans="1:7" x14ac:dyDescent="0.2">
      <c r="A143" s="146" t="s">
        <v>372</v>
      </c>
      <c r="B143" s="162">
        <v>1386319</v>
      </c>
      <c r="C143" s="163">
        <v>6692018</v>
      </c>
      <c r="F143" s="107"/>
      <c r="G143" s="107"/>
    </row>
    <row r="144" spans="1:7" x14ac:dyDescent="0.2">
      <c r="A144" s="146" t="s">
        <v>373</v>
      </c>
      <c r="B144" s="162">
        <v>289969</v>
      </c>
      <c r="C144" s="163">
        <v>14507069</v>
      </c>
      <c r="F144" s="107"/>
      <c r="G144" s="107"/>
    </row>
    <row r="145" spans="1:7" x14ac:dyDescent="0.2">
      <c r="A145" s="154" t="s">
        <v>310</v>
      </c>
      <c r="B145" s="147">
        <v>1676288</v>
      </c>
      <c r="C145" s="147">
        <v>21199086</v>
      </c>
      <c r="F145" s="107"/>
      <c r="G145" s="107"/>
    </row>
    <row r="146" spans="1:7" x14ac:dyDescent="0.2">
      <c r="A146" s="158"/>
      <c r="B146" s="131"/>
      <c r="C146" s="131"/>
      <c r="D146" s="159"/>
      <c r="E146" s="159"/>
      <c r="F146" s="160"/>
      <c r="G146" s="160"/>
    </row>
    <row r="147" spans="1:7" x14ac:dyDescent="0.2">
      <c r="A147" s="127"/>
      <c r="B147" s="136"/>
      <c r="C147" s="136"/>
      <c r="D147" s="134"/>
      <c r="E147" s="134"/>
      <c r="G147" s="122"/>
    </row>
    <row r="148" spans="1:7" x14ac:dyDescent="0.2">
      <c r="B148" s="123"/>
      <c r="C148" s="123"/>
      <c r="F148" s="107"/>
      <c r="G148" s="107"/>
    </row>
    <row r="149" spans="1:7" x14ac:dyDescent="0.2">
      <c r="A149" s="109" t="s">
        <v>315</v>
      </c>
      <c r="B149" s="123"/>
      <c r="C149" s="112" t="s">
        <v>299</v>
      </c>
      <c r="F149" s="107"/>
      <c r="G149" s="107"/>
    </row>
    <row r="150" spans="1:7" x14ac:dyDescent="0.2">
      <c r="A150" s="115" t="s">
        <v>314</v>
      </c>
      <c r="B150" s="116" t="s">
        <v>312</v>
      </c>
      <c r="C150" s="116" t="s">
        <v>362</v>
      </c>
      <c r="F150" s="107"/>
      <c r="G150" s="107"/>
    </row>
    <row r="151" spans="1:7" x14ac:dyDescent="0.2">
      <c r="A151" s="146" t="s">
        <v>368</v>
      </c>
      <c r="B151" s="162">
        <v>3295994527</v>
      </c>
      <c r="C151" s="163">
        <v>4896096420</v>
      </c>
      <c r="F151" s="107"/>
      <c r="G151" s="107"/>
    </row>
    <row r="152" spans="1:7" x14ac:dyDescent="0.2">
      <c r="A152" s="146" t="s">
        <v>369</v>
      </c>
      <c r="B152" s="162">
        <v>669244429</v>
      </c>
      <c r="C152" s="163">
        <v>127248024</v>
      </c>
      <c r="F152" s="107"/>
      <c r="G152" s="107"/>
    </row>
    <row r="153" spans="1:7" x14ac:dyDescent="0.2">
      <c r="A153" s="146" t="s">
        <v>371</v>
      </c>
      <c r="B153" s="162">
        <v>1228260402</v>
      </c>
      <c r="C153" s="163">
        <v>1436745667</v>
      </c>
      <c r="F153" s="107"/>
      <c r="G153" s="107"/>
    </row>
    <row r="154" spans="1:7" x14ac:dyDescent="0.2">
      <c r="A154" s="146" t="s">
        <v>372</v>
      </c>
      <c r="B154" s="162">
        <v>3948377897</v>
      </c>
      <c r="C154" s="163">
        <v>2738237692</v>
      </c>
      <c r="F154" s="107"/>
      <c r="G154" s="107"/>
    </row>
    <row r="155" spans="1:7" x14ac:dyDescent="0.2">
      <c r="A155" s="146" t="s">
        <v>373</v>
      </c>
      <c r="B155" s="162">
        <v>11634737008</v>
      </c>
      <c r="C155" s="163">
        <v>11737901121</v>
      </c>
      <c r="F155" s="107"/>
      <c r="G155" s="107"/>
    </row>
    <row r="156" spans="1:7" x14ac:dyDescent="0.2">
      <c r="A156" s="154" t="s">
        <v>310</v>
      </c>
      <c r="B156" s="147">
        <v>20776614263</v>
      </c>
      <c r="C156" s="147">
        <v>20936228925</v>
      </c>
      <c r="F156" s="107"/>
      <c r="G156" s="107"/>
    </row>
    <row r="157" spans="1:7" x14ac:dyDescent="0.2">
      <c r="A157" s="158"/>
      <c r="B157" s="131"/>
      <c r="C157" s="131"/>
      <c r="D157" s="131"/>
      <c r="E157" s="131"/>
      <c r="F157" s="161"/>
      <c r="G157" s="161"/>
    </row>
    <row r="158" spans="1:7" x14ac:dyDescent="0.2">
      <c r="A158" s="127"/>
      <c r="B158" s="136"/>
      <c r="C158" s="136"/>
      <c r="D158" s="136"/>
      <c r="E158" s="136"/>
      <c r="F158" s="126"/>
      <c r="G158" s="126"/>
    </row>
  </sheetData>
  <mergeCells count="21">
    <mergeCell ref="A110:A111"/>
    <mergeCell ref="B110:D110"/>
    <mergeCell ref="E110:G110"/>
    <mergeCell ref="B65:C65"/>
    <mergeCell ref="D65:E65"/>
    <mergeCell ref="B74:C74"/>
    <mergeCell ref="D74:E74"/>
    <mergeCell ref="B88:C88"/>
    <mergeCell ref="D88:E88"/>
    <mergeCell ref="B8:C8"/>
    <mergeCell ref="D8:E8"/>
    <mergeCell ref="B49:C49"/>
    <mergeCell ref="D49:E49"/>
    <mergeCell ref="B58:C58"/>
    <mergeCell ref="D58:E58"/>
    <mergeCell ref="B19:C19"/>
    <mergeCell ref="D19:E19"/>
    <mergeCell ref="B30:C30"/>
    <mergeCell ref="D30:E30"/>
    <mergeCell ref="B41:C41"/>
    <mergeCell ref="D41:E4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d8745bc5-821e-4205-946a-621c2da728c8"/>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2020-02-25T15:17:37Z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