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P:\SUF_svi\TFI KI\2023\TFI-KI 2023 Q1\za objavu\Konsolidirano\"/>
    </mc:Choice>
  </mc:AlternateContent>
  <xr:revisionPtr revIDLastSave="0" documentId="13_ncr:1_{13BB494B-D18A-4C6F-A801-20B7BB151A35}"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0" yWindow="10" windowWidth="9720" windowHeight="10190" firstSheet="2" activeTab="5"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5" l="1"/>
  <c r="R25" i="29" l="1"/>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J48" i="27"/>
  <c r="K48" i="27"/>
  <c r="J60" i="27"/>
  <c r="K60" i="27"/>
  <c r="J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J47" i="27" l="1"/>
  <c r="H63" i="26"/>
  <c r="H78" i="26" s="1"/>
  <c r="H42" i="27"/>
  <c r="H46" i="27" s="1"/>
  <c r="I42" i="27"/>
  <c r="I46" i="27" s="1"/>
  <c r="K47" i="27"/>
  <c r="I47" i="27"/>
  <c r="H47" i="27"/>
  <c r="H40" i="26"/>
  <c r="I63" i="26"/>
  <c r="I78" i="26" s="1"/>
  <c r="R26" i="29"/>
  <c r="H60" i="28"/>
  <c r="H63" i="28" s="1"/>
  <c r="I60" i="28"/>
  <c r="I63" i="28" s="1"/>
  <c r="R9" i="29"/>
  <c r="I69" i="27" l="1"/>
  <c r="H69" i="27"/>
  <c r="K39" i="27" l="1"/>
  <c r="I40" i="26" l="1"/>
  <c r="J24" i="27" l="1"/>
  <c r="J36" i="27" s="1"/>
  <c r="J38" i="27" s="1"/>
  <c r="J42" i="27" s="1"/>
  <c r="J46" i="27" s="1"/>
  <c r="J69" i="27" s="1"/>
  <c r="K24" i="27" l="1"/>
  <c r="K36" i="27" s="1"/>
  <c r="K38" i="27" s="1"/>
  <c r="K42" i="27" s="1"/>
  <c r="K46" i="27" s="1"/>
  <c r="K69" i="27" s="1"/>
</calcChain>
</file>

<file path=xl/sharedStrings.xml><?xml version="1.0" encoding="utf-8"?>
<sst xmlns="http://schemas.openxmlformats.org/spreadsheetml/2006/main" count="554" uniqueCount="400">
  <si>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</si>
  <si>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</si>
  <si>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</si>
  <si>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</si>
  <si>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</si>
  <si>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</si>
  <si>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</si>
  <si>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</si>
  <si>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</si>
  <si>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</si>
  <si>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</si>
  <si>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</si>
  <si>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</si>
  <si>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</si>
  <si>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</si>
  <si>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</si>
  <si>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</si>
  <si>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</si>
  <si>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</si>
  <si>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</si>
  <si>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</si>
  <si>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</si>
  <si>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</si>
  <si>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</si>
  <si>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</si>
  <si>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</si>
  <si>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</si>
  <si>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</si>
  <si>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</si>
  <si>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</si>
  <si>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</si>
  <si>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</si>
  <si>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</si>
  <si>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</si>
  <si>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</si>
  <si>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</si>
  <si>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</si>
  <si>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</si>
  <si>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</si>
  <si>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</si>
  <si>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</si>
  <si>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</si>
  <si>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</si>
  <si>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</si>
  <si>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</si>
  <si>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</si>
  <si>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</si>
  <si>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</si>
  <si>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</si>
  <si>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</si>
  <si>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</si>
  <si>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</si>
  <si>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</si>
  <si>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</si>
  <si>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</si>
  <si>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</si>
  <si>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</si>
  <si>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</si>
  <si>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</si>
  <si>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</si>
  <si>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</si>
  <si>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</si>
  <si>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</si>
  <si>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</si>
  <si>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</si>
  <si>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</si>
  <si>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</si>
  <si>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</si>
  <si>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</si>
  <si>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</si>
  <si>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</si>
  <si>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</si>
  <si>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</si>
  <si>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</si>
  <si>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</si>
  <si>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</si>
  <si>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</si>
  <si>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</si>
  <si>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</si>
  <si>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</si>
  <si>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</si>
  <si>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</si>
  <si>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</si>
  <si>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</si>
  <si>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</si>
  <si>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</si>
  <si>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</si>
  <si>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</si>
  <si>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</si>
  <si>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</si>
  <si>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</si>
  <si>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</si>
  <si>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</si>
  <si>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</si>
  <si>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</si>
  <si>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</si>
  <si>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</si>
  <si>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</si>
  <si>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</si>
  <si>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</si>
  <si>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</si>
  <si>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</si>
  <si>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</si>
  <si>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</si>
  <si>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</si>
  <si>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</si>
  <si>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</si>
  <si>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</si>
  <si>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</si>
  <si>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</si>
  <si>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</si>
  <si>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</si>
  <si>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</si>
  <si>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</si>
  <si>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</si>
  <si>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</si>
  <si>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</si>
  <si>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</si>
  <si>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</si>
  <si>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</si>
  <si>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</si>
  <si>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</si>
  <si>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</si>
  <si>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</si>
  <si>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</si>
  <si>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</si>
  <si>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</si>
  <si>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</si>
  <si>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</si>
  <si>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</si>
  <si>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</si>
  <si>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</si>
  <si>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</si>
  <si>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</si>
  <si>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</si>
  <si>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</si>
  <si>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</si>
  <si>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</si>
  <si>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</si>
  <si>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</si>
  <si>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</si>
  <si>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</si>
  <si>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</si>
  <si>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</si>
  <si>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</si>
  <si>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</si>
  <si>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</si>
  <si>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</si>
  <si>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</si>
  <si>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</si>
  <si>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</si>
  <si>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</si>
  <si>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</si>
  <si>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</si>
  <si>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</si>
  <si>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</si>
  <si>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</si>
  <si>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</si>
  <si>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</si>
  <si>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</si>
  <si>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</si>
  <si>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</si>
  <si>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</si>
  <si>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</si>
  <si>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</si>
  <si>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</si>
  <si>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</si>
  <si>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</si>
  <si>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</si>
  <si>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</si>
  <si>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</si>
  <si>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</si>
  <si>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</si>
  <si>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</si>
  <si>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</si>
  <si>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</si>
  <si>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</si>
  <si>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</si>
  <si>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</si>
  <si>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</si>
  <si>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</si>
  <si>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</si>
  <si>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</si>
  <si>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</si>
  <si>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</si>
  <si>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</si>
  <si>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</si>
  <si>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</si>
  <si>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</si>
  <si>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</si>
  <si>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</si>
  <si>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</si>
  <si>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</si>
  <si>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</si>
  <si>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</si>
  <si>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</si>
  <si>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</si>
  <si>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</si>
  <si>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</si>
  <si>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</si>
  <si>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</si>
  <si>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</si>
  <si>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</si>
  <si>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</si>
  <si>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</si>
  <si>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</si>
  <si>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</si>
  <si>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</si>
  <si>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</si>
  <si>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</si>
  <si>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</si>
  <si>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</si>
  <si>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</si>
  <si>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</si>
  <si>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</si>
  <si>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</si>
  <si>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</si>
  <si>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</si>
  <si>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</si>
  <si>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</si>
  <si>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</si>
  <si>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</si>
  <si>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</si>
  <si>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</si>
  <si>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</si>
  <si>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</si>
  <si>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</si>
  <si>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</si>
  <si>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</si>
  <si>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</si>
  <si>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</si>
  <si>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</si>
  <si>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</si>
  <si>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</si>
  <si>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</si>
  <si>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</si>
  <si>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</si>
  <si>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</si>
  <si>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</si>
  <si>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</si>
  <si>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</si>
  <si>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Obveznik:__________________________________________________________</t>
  </si>
  <si>
    <t>Novčana potraživanja i obveze u središnjim bankama</t>
  </si>
  <si>
    <t xml:space="preserve"> Rezerviranja</t>
  </si>
  <si>
    <t xml:space="preserve">  Kapital</t>
  </si>
  <si>
    <t xml:space="preserve">  Ostali izdani vlasnički instrumenti osim kapitala</t>
  </si>
  <si>
    <t xml:space="preserve">  Druge stavke kapitala</t>
  </si>
  <si>
    <t>Obveznik: __________________________________________________________________________</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</si>
  <si>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</si>
  <si>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</si>
  <si>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</si>
  <si>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</si>
  <si>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</si>
  <si>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</si>
  <si>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</si>
  <si>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</si>
  <si>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</si>
  <si>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</si>
  <si>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</si>
  <si>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</si>
  <si>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</si>
  <si>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</si>
  <si>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</si>
  <si>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</si>
  <si>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</si>
  <si>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</si>
  <si>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</si>
  <si>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</si>
  <si>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</si>
  <si>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</si>
  <si>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</si>
  <si>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</si>
  <si>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</si>
  <si>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</si>
  <si>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</si>
  <si>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</si>
  <si>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</si>
  <si>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</si>
  <si>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</si>
  <si>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</si>
  <si>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</si>
  <si>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</si>
  <si>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</si>
  <si>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</si>
  <si>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</si>
  <si>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</si>
  <si>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03777928</t>
  </si>
  <si>
    <t>080010698</t>
  </si>
  <si>
    <t>87939104217</t>
  </si>
  <si>
    <t>319</t>
  </si>
  <si>
    <t>HRVATSKA</t>
  </si>
  <si>
    <t>529900D5G4V6THXC5P79</t>
  </si>
  <si>
    <t>HRVATSKA POŠTANSKA BANKA, dioničko društvo</t>
  </si>
  <si>
    <t>ZAGREB</t>
  </si>
  <si>
    <t>JURIŠIĆEVA ULICA 4</t>
  </si>
  <si>
    <t>hpb@hpb.hr</t>
  </si>
  <si>
    <t>www.hpb.hr</t>
  </si>
  <si>
    <t>HPB Invest d.o.o.</t>
  </si>
  <si>
    <t>Strojarska cesta 20, 10000 Zagreb</t>
  </si>
  <si>
    <t>01972278</t>
  </si>
  <si>
    <t>HPB-nekretnine d.o.o.</t>
  </si>
  <si>
    <t>Ulica Milana Amruša 8, 10000 Zagreb</t>
  </si>
  <si>
    <t>01972260</t>
  </si>
  <si>
    <t>Nova hrvatska banka d.d.</t>
  </si>
  <si>
    <t>Varšavska ulica 9, 10000 Zagreb</t>
  </si>
  <si>
    <t>080126398</t>
  </si>
  <si>
    <t>NE</t>
  </si>
  <si>
    <t>Filip Siladi</t>
  </si>
  <si>
    <t>014804670</t>
  </si>
  <si>
    <t>filip.siladi@hpb.hr</t>
  </si>
  <si>
    <t>stanje na dan 31.03.2023.</t>
  </si>
  <si>
    <t>u razdoblju 01.01.2023. do 31.03.2023.</t>
  </si>
  <si>
    <t>Bilješke uz financijske izvještaje</t>
  </si>
  <si>
    <t>1) KAMATNI PRIHODI</t>
  </si>
  <si>
    <t>AOP 001</t>
  </si>
  <si>
    <t>Tekuće razdoblje 01.01. - 31.03.2022.</t>
  </si>
  <si>
    <t>Tekuće razdoblje 01.01. - 31.03.2023.</t>
  </si>
  <si>
    <t>Kumulativno</t>
  </si>
  <si>
    <t>Dužnički vrijednosni papiri</t>
  </si>
  <si>
    <t>Krediti i predujmovi</t>
  </si>
  <si>
    <t>Ostala imovina</t>
  </si>
  <si>
    <t xml:space="preserve">Depoziti </t>
  </si>
  <si>
    <t>Ostale obveze</t>
  </si>
  <si>
    <t xml:space="preserve">Ukupno </t>
  </si>
  <si>
    <t>2) KAMATNI TROŠKOVI</t>
  </si>
  <si>
    <t>AOP 002</t>
  </si>
  <si>
    <t>3) PRIHODI OD PROVIZIJA I NAKNADA</t>
  </si>
  <si>
    <t>AOP 005</t>
  </si>
  <si>
    <t>Vrijednosni papiri</t>
  </si>
  <si>
    <t>Upravljanje imovinom</t>
  </si>
  <si>
    <t>Skrbništvo [prema vrsti klijenta]</t>
  </si>
  <si>
    <t>Preuzete obveze po kreditima</t>
  </si>
  <si>
    <t>Ostalo</t>
  </si>
  <si>
    <t>4) RASHODI OD NAKNADA I PROVIZIJA</t>
  </si>
  <si>
    <t>AOP 006</t>
  </si>
  <si>
    <t>Kliring i namira</t>
  </si>
  <si>
    <t xml:space="preserve"> </t>
  </si>
  <si>
    <t>5) DOBIT/GUBITAK PO PRESTANKU PRIZNAVANJA FINANCIJSKE IMOVINE I FINANCIJSKIH OBAVEZA</t>
  </si>
  <si>
    <t xml:space="preserve">AOP 007 </t>
  </si>
  <si>
    <t>Izdani dužnički vrijednosni papiri</t>
  </si>
  <si>
    <t xml:space="preserve">Ostale financijske obveze </t>
  </si>
  <si>
    <t>6) DOBICI ILI GUBICI PO FINANCIJSKOJ IMOVINI I FINANCIJSKIM OBVEZAMA KOJE SE DRŽE RADI TRGOVANJA, NETO</t>
  </si>
  <si>
    <t xml:space="preserve">AOP 008 </t>
  </si>
  <si>
    <t>Vlasnički instrumenti</t>
  </si>
  <si>
    <t>Trgovanje devizama i izvedenice povezane s devizama i zlatom</t>
  </si>
  <si>
    <t>7)   DOBICI ILI GUBICI PO FINANCIJSKOJ IMOVINI KOJOM SE NE TRGUJE KOJA SE OBVEZNO MJERI PO FER VRIJEDNOSTI KROZ DOBIT ILI GUBITAK, NETO</t>
  </si>
  <si>
    <t>AOP 009</t>
  </si>
  <si>
    <t>8) OPERATIVNI TROŠKOVI</t>
  </si>
  <si>
    <t>AOP 015 &amp; AOP 017 &amp; AOP 018</t>
  </si>
  <si>
    <t>Ostali rashodi iz poslovanja</t>
  </si>
  <si>
    <t xml:space="preserve">Administrativni rashodi </t>
  </si>
  <si>
    <t>Rashodi za zaposlenike</t>
  </si>
  <si>
    <t>Ostali administrativni rashodi</t>
  </si>
  <si>
    <t>Doprinosi u novcu sanacijskim odborima i sustavima osiguranja depozita</t>
  </si>
  <si>
    <t xml:space="preserve">Amortizacija </t>
  </si>
  <si>
    <t>Nekretnine, postrojenja i oprema</t>
  </si>
  <si>
    <t>Ulaganja u nekretnine</t>
  </si>
  <si>
    <t>Ostala nematerijalna imovina</t>
  </si>
  <si>
    <t>UKUPNO</t>
  </si>
  <si>
    <t xml:space="preserve">9) TROŠKOVI VRIJEDNOSNIH USKLAĐIVANJA I REZERVIRANJA ZA GUBITKE </t>
  </si>
  <si>
    <t>AOP 019 &amp; AOP 020 &amp; AOP 021 &amp; AOP 023</t>
  </si>
  <si>
    <t>Dobici ili (–) gubici zbog promjena, neto</t>
  </si>
  <si>
    <t>Financijska imovina po fer vrijednosti kroz ostalu sveobuhvatnu dobit</t>
  </si>
  <si>
    <t>Financijska imovina po amortiziranom trošku</t>
  </si>
  <si>
    <t>(Rezervacije ili (-) ukidanje rezervacija)</t>
  </si>
  <si>
    <t>(Obveze plaćanja sanacijskim odborima i sustavima osiguranja depozita)</t>
  </si>
  <si>
    <t>(Preuzete obveze i jamstva)</t>
  </si>
  <si>
    <t>(Ostale rezervacije)</t>
  </si>
  <si>
    <t>(Umanjenje vrijednosti ili (-) ukidanje umanjenja vrijednosti po financijskoj imovini koja nije mjerena po fer vrijednosti kroz dobit ili gubitak)</t>
  </si>
  <si>
    <t>(Financijska imovina po fer vrijednosti kroz ostalu sveobuhvatnu dobit)</t>
  </si>
  <si>
    <t>(Financijska imovina po amortiziranom trošku)</t>
  </si>
  <si>
    <t>(Umanjenje vrijednosti ili (–) ukidanje umanjenja vrijednosti ulaganja u društva kćeri, zajedničke pothvate i pridružena društva)</t>
  </si>
  <si>
    <t>(Umanjenje vrijednosti ili (-) ukidanje umanjenja vrijednosti po nefinancijskoj imovini)</t>
  </si>
  <si>
    <t>(Nekretnine, postrojenja i oprema)</t>
  </si>
  <si>
    <t>(Ulaganja u nekretnine)</t>
  </si>
  <si>
    <t>(Goodwill)</t>
  </si>
  <si>
    <t>(Ostala nematerijalna imovina)</t>
  </si>
  <si>
    <t>(Ostalo)</t>
  </si>
  <si>
    <t>10) KREDITI I PREDUJMOVI</t>
  </si>
  <si>
    <t>AOP 023</t>
  </si>
  <si>
    <t>Stupanj 1</t>
  </si>
  <si>
    <t xml:space="preserve">Stupanj 2 </t>
  </si>
  <si>
    <t>Stupanj 3</t>
  </si>
  <si>
    <t>Središnje banke</t>
  </si>
  <si>
    <t>Bruto krediti</t>
  </si>
  <si>
    <t>Ispravci vrijednosti</t>
  </si>
  <si>
    <t>Depoziti</t>
  </si>
  <si>
    <t>Opće države</t>
  </si>
  <si>
    <t>Kreditne institucije</t>
  </si>
  <si>
    <t>Ostala financijska društva</t>
  </si>
  <si>
    <t>Nefinancijska društva</t>
  </si>
  <si>
    <t>Kućanstva</t>
  </si>
  <si>
    <t>11)  FINANCIJSKA IMOVINA KOJOM SE NE TRGUJE KOJA SE OBVEZNO MJERI PO FER VRIJEDNOSTI KROZ DOBIT ILI GUBITAK</t>
  </si>
  <si>
    <t>AOP 013</t>
  </si>
  <si>
    <t>12) DEPOZITI</t>
  </si>
  <si>
    <t>AOP 044</t>
  </si>
  <si>
    <t>Središnja država</t>
  </si>
  <si>
    <t>Opća država</t>
  </si>
  <si>
    <t>31.12.2022.</t>
  </si>
  <si>
    <t>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</si>
</sst>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
    <numFmt numFmtId="167" formatCode="_-* #,##0_-;\-* #,##0_-;_-* &quot;-&quot;??_-;_-@_-"/>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charset val="238"/>
    </font>
    <font>
      <b/>
      <sz val="9"/>
      <color indexed="8"/>
      <name val="Arial"/>
      <family val="2"/>
      <charset val="238"/>
    </font>
    <font>
      <u/>
      <sz val="10"/>
      <color theme="10"/>
      <name val="Arial"/>
      <family val="2"/>
      <charset val="238"/>
    </font>
    <font>
      <sz val="9"/>
      <color theme="1" tint="0.249977111117893"/>
      <name val="Arial"/>
      <family val="2"/>
      <charset val="238"/>
    </font>
    <font>
      <b/>
      <sz val="9"/>
      <color theme="0"/>
      <name val="Arial"/>
      <family val="2"/>
      <charset val="238"/>
    </font>
    <font>
      <b/>
      <sz val="9"/>
      <color theme="1" tint="0.249977111117893"/>
      <name val="Arial"/>
      <family val="2"/>
      <charset val="238"/>
    </font>
    <font>
      <i/>
      <sz val="9"/>
      <color theme="1" tint="0.249977111117893"/>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lightGray">
        <fgColor indexed="22"/>
        <bgColor theme="0"/>
      </patternFill>
    </fill>
    <fill>
      <patternFill patternType="solid">
        <fgColor theme="1" tint="0.34998626667073579"/>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bottom style="medium">
        <color theme="1" tint="0.249977111117893"/>
      </bottom>
      <diagonal/>
    </border>
    <border>
      <left/>
      <right/>
      <top style="medium">
        <color theme="1" tint="0.249977111117893"/>
      </top>
      <bottom style="medium">
        <color theme="1" tint="0.249977111117893"/>
      </bottom>
      <diagonal/>
    </border>
    <border>
      <left/>
      <right/>
      <top style="thin">
        <color theme="1" tint="0.249977111117893"/>
      </top>
      <bottom style="thin">
        <color theme="1" tint="0.249977111117893"/>
      </bottom>
      <diagonal/>
    </border>
  </borders>
  <cellStyleXfs count="12">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7" fillId="0" borderId="0">
      <alignment vertical="top"/>
    </xf>
    <xf numFmtId="0" fontId="33" fillId="0" borderId="0" applyNumberFormat="0" applyFill="0" applyBorder="0" applyAlignment="0" applyProtection="0"/>
    <xf numFmtId="0" fontId="2" fillId="0" borderId="0"/>
  </cellStyleXfs>
  <cellXfs count="346">
    <xf numFmtId="0" fontId="0" fillId="0" borderId="0" xfId="0"/>
    <xf numFmtId="3" fontId="6" fillId="0" borderId="0" xfId="1" applyNumberFormat="1" applyFont="1" applyFill="1" applyBorder="1" applyAlignment="1" applyProtection="1">
      <alignment horizontal="center" vertical="center"/>
    </xf>
    <xf numFmtId="0" fontId="19" fillId="8" borderId="6" xfId="4" applyFont="1" applyFill="1" applyBorder="1"/>
    <xf numFmtId="0" fontId="1" fillId="8" borderId="7" xfId="4" applyFill="1" applyBorder="1"/>
    <xf numFmtId="0" fontId="1" fillId="0" borderId="0" xfId="4"/>
    <xf numFmtId="0" fontId="21" fillId="8" borderId="8"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9"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1" xfId="4" applyFont="1" applyFill="1" applyBorder="1" applyAlignment="1">
      <alignment vertical="center"/>
    </xf>
    <xf numFmtId="0" fontId="24" fillId="0" borderId="0" xfId="4" applyFont="1" applyFill="1"/>
    <xf numFmtId="0" fontId="4" fillId="8" borderId="8"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0" fontId="5" fillId="8" borderId="9"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0" xfId="4" applyNumberFormat="1" applyFont="1" applyFill="1" applyBorder="1" applyAlignment="1" applyProtection="1">
      <alignment horizontal="center" vertical="center"/>
      <protection locked="0"/>
    </xf>
    <xf numFmtId="1" fontId="4" fillId="11" borderId="0" xfId="4" applyNumberFormat="1" applyFont="1" applyFill="1" applyBorder="1" applyAlignment="1" applyProtection="1">
      <alignment horizontal="center" vertical="center"/>
      <protection locked="0"/>
    </xf>
    <xf numFmtId="0" fontId="1" fillId="8" borderId="9" xfId="4" applyFill="1" applyBorder="1"/>
    <xf numFmtId="0" fontId="22" fillId="8" borderId="8" xfId="4" applyFont="1" applyFill="1" applyBorder="1" applyAlignment="1">
      <alignment wrapText="1"/>
    </xf>
    <xf numFmtId="0" fontId="22" fillId="8" borderId="9" xfId="4" applyFont="1" applyFill="1" applyBorder="1" applyAlignment="1">
      <alignment wrapText="1"/>
    </xf>
    <xf numFmtId="0" fontId="22" fillId="8" borderId="8" xfId="4" applyFont="1" applyFill="1" applyBorder="1"/>
    <xf numFmtId="0" fontId="22" fillId="8" borderId="0" xfId="4" applyFont="1" applyFill="1" applyBorder="1"/>
    <xf numFmtId="0" fontId="22" fillId="8" borderId="0" xfId="4" applyFont="1" applyFill="1" applyBorder="1" applyAlignment="1">
      <alignment wrapText="1"/>
    </xf>
    <xf numFmtId="0" fontId="22" fillId="8" borderId="9" xfId="4" applyFont="1" applyFill="1" applyBorder="1"/>
    <xf numFmtId="0" fontId="5" fillId="8" borderId="0" xfId="4" applyFont="1" applyFill="1" applyBorder="1" applyAlignment="1">
      <alignment horizontal="right" vertical="center" wrapText="1"/>
    </xf>
    <xf numFmtId="0" fontId="23" fillId="8" borderId="9" xfId="4" applyFont="1" applyFill="1" applyBorder="1" applyAlignment="1">
      <alignment vertical="center"/>
    </xf>
    <xf numFmtId="0" fontId="5" fillId="8" borderId="8" xfId="4" applyFont="1" applyFill="1" applyBorder="1" applyAlignment="1">
      <alignment horizontal="right" vertical="center" wrapText="1"/>
    </xf>
    <xf numFmtId="0" fontId="23" fillId="8" borderId="0" xfId="4" applyFont="1" applyFill="1" applyBorder="1" applyAlignment="1">
      <alignment vertical="center"/>
    </xf>
    <xf numFmtId="0" fontId="22" fillId="8" borderId="0" xfId="4" applyFont="1" applyFill="1" applyBorder="1" applyAlignment="1">
      <alignment vertical="top"/>
    </xf>
    <xf numFmtId="0" fontId="4" fillId="9" borderId="10"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2" fillId="8" borderId="0" xfId="4" applyFont="1" applyFill="1" applyBorder="1" applyAlignment="1">
      <alignment vertical="center"/>
    </xf>
    <xf numFmtId="0" fontId="22" fillId="8" borderId="9" xfId="4" applyFont="1" applyFill="1" applyBorder="1" applyAlignment="1">
      <alignment vertical="center"/>
    </xf>
    <xf numFmtId="0" fontId="22" fillId="8" borderId="0" xfId="4" applyFont="1" applyFill="1" applyBorder="1" applyAlignment="1"/>
    <xf numFmtId="0" fontId="25" fillId="8" borderId="0" xfId="4" applyFont="1" applyFill="1" applyBorder="1" applyAlignment="1">
      <alignment vertical="center"/>
    </xf>
    <xf numFmtId="0" fontId="25" fillId="8" borderId="9" xfId="4" applyFont="1" applyFill="1" applyBorder="1" applyAlignment="1">
      <alignment vertical="center"/>
    </xf>
    <xf numFmtId="0" fontId="4" fillId="8" borderId="0" xfId="4" applyFont="1" applyFill="1" applyBorder="1" applyAlignment="1">
      <alignment horizontal="center" vertical="center"/>
    </xf>
    <xf numFmtId="0" fontId="5" fillId="8" borderId="9" xfId="4" applyFont="1" applyFill="1" applyBorder="1" applyAlignment="1">
      <alignment horizontal="center" vertical="center"/>
    </xf>
    <xf numFmtId="0" fontId="22" fillId="8" borderId="0" xfId="4" applyFont="1" applyFill="1" applyBorder="1" applyAlignment="1">
      <alignment vertical="top" wrapText="1"/>
    </xf>
    <xf numFmtId="0" fontId="22" fillId="8" borderId="8" xfId="4" applyFont="1" applyFill="1" applyBorder="1" applyAlignment="1">
      <alignment vertical="top"/>
    </xf>
    <xf numFmtId="0" fontId="25" fillId="8" borderId="9" xfId="4" applyFont="1" applyFill="1" applyBorder="1"/>
    <xf numFmtId="0" fontId="1" fillId="8" borderId="13" xfId="4" applyFill="1" applyBorder="1"/>
    <xf numFmtId="0" fontId="1" fillId="8" borderId="14" xfId="4" applyFill="1" applyBorder="1"/>
    <xf numFmtId="0" fontId="1" fillId="8" borderId="12" xfId="4" applyFill="1" applyBorder="1"/>
    <xf numFmtId="49" fontId="4" fillId="9" borderId="10" xfId="4" applyNumberFormat="1" applyFont="1" applyFill="1" applyBorder="1" applyAlignment="1" applyProtection="1">
      <alignment horizontal="center" vertical="center"/>
      <protection locked="0"/>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3" xfId="5" applyFont="1" applyFill="1" applyBorder="1" applyAlignment="1" applyProtection="1">
      <alignment horizontal="center" vertical="center" wrapText="1"/>
    </xf>
    <xf numFmtId="3" fontId="14" fillId="3" borderId="4" xfId="5" applyNumberFormat="1" applyFont="1" applyFill="1" applyBorder="1" applyAlignment="1" applyProtection="1">
      <alignment horizontal="center" vertical="center" wrapText="1"/>
    </xf>
    <xf numFmtId="3" fontId="14" fillId="3" borderId="3" xfId="5" applyNumberFormat="1" applyFont="1" applyFill="1" applyBorder="1" applyAlignment="1" applyProtection="1">
      <alignment horizontal="center" vertical="center" wrapText="1"/>
    </xf>
    <xf numFmtId="0" fontId="14" fillId="3" borderId="2" xfId="5" applyFont="1" applyFill="1" applyBorder="1" applyAlignment="1" applyProtection="1">
      <alignment horizontal="center" vertical="center"/>
    </xf>
    <xf numFmtId="3" fontId="14" fillId="3" borderId="2" xfId="5" applyNumberFormat="1" applyFont="1" applyFill="1" applyBorder="1" applyAlignment="1" applyProtection="1">
      <alignment horizontal="center" vertical="center" wrapText="1"/>
    </xf>
    <xf numFmtId="164" fontId="14" fillId="13" borderId="1" xfId="5" applyNumberFormat="1" applyFont="1" applyFill="1" applyBorder="1" applyAlignment="1" applyProtection="1">
      <alignment horizontal="center" vertical="center"/>
    </xf>
    <xf numFmtId="3" fontId="26" fillId="13" borderId="1" xfId="5" applyNumberFormat="1" applyFont="1" applyFill="1" applyBorder="1" applyAlignment="1" applyProtection="1">
      <alignment horizontal="right" vertical="center" shrinkToFit="1"/>
    </xf>
    <xf numFmtId="164" fontId="14" fillId="0" borderId="1" xfId="5" applyNumberFormat="1" applyFont="1" applyFill="1" applyBorder="1" applyAlignment="1" applyProtection="1">
      <alignment horizontal="center" vertical="center"/>
    </xf>
    <xf numFmtId="3" fontId="3" fillId="0" borderId="1" xfId="5" applyNumberFormat="1" applyFont="1" applyFill="1" applyBorder="1" applyAlignment="1" applyProtection="1">
      <alignment horizontal="right" vertical="center" shrinkToFit="1"/>
      <protection locked="0"/>
    </xf>
    <xf numFmtId="3" fontId="17" fillId="13" borderId="1" xfId="5" applyNumberFormat="1" applyFont="1" applyFill="1" applyBorder="1" applyAlignment="1" applyProtection="1">
      <alignment horizontal="right" vertical="center" shrinkToFit="1"/>
    </xf>
    <xf numFmtId="3" fontId="14" fillId="13" borderId="1" xfId="5" applyNumberFormat="1" applyFont="1" applyFill="1" applyBorder="1" applyAlignment="1" applyProtection="1">
      <alignment horizontal="right" vertical="center" shrinkToFit="1"/>
    </xf>
    <xf numFmtId="3" fontId="2" fillId="0" borderId="0" xfId="6" applyNumberFormat="1" applyProtection="1"/>
    <xf numFmtId="0" fontId="2" fillId="0" borderId="0" xfId="6" applyProtection="1"/>
    <xf numFmtId="0" fontId="14" fillId="3" borderId="1" xfId="6" applyFont="1" applyFill="1" applyBorder="1" applyAlignment="1" applyProtection="1">
      <alignment horizontal="center" vertical="center"/>
    </xf>
    <xf numFmtId="3" fontId="14" fillId="3" borderId="1" xfId="6" applyNumberFormat="1" applyFont="1" applyFill="1" applyBorder="1" applyAlignment="1" applyProtection="1">
      <alignment horizontal="center" vertical="center" wrapText="1"/>
    </xf>
    <xf numFmtId="164" fontId="14" fillId="0"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vertical="center" shrinkToFit="1"/>
      <protection locked="0"/>
    </xf>
    <xf numFmtId="164" fontId="14" fillId="13" borderId="1" xfId="6" applyNumberFormat="1" applyFont="1" applyFill="1" applyBorder="1" applyAlignment="1" applyProtection="1">
      <alignment horizontal="center" vertical="center"/>
    </xf>
    <xf numFmtId="3" fontId="26" fillId="13" borderId="1" xfId="6" applyNumberFormat="1" applyFont="1" applyFill="1" applyBorder="1" applyAlignment="1" applyProtection="1">
      <alignment vertical="center" shrinkToFit="1"/>
    </xf>
    <xf numFmtId="0" fontId="2" fillId="0" borderId="0" xfId="6" applyFont="1" applyProtection="1"/>
    <xf numFmtId="3" fontId="5" fillId="0" borderId="1" xfId="6" applyNumberFormat="1" applyFont="1" applyFill="1" applyBorder="1" applyAlignment="1" applyProtection="1">
      <alignment vertical="center" shrinkToFit="1"/>
    </xf>
    <xf numFmtId="3" fontId="17" fillId="13" borderId="1" xfId="6" applyNumberFormat="1" applyFont="1" applyFill="1" applyBorder="1" applyAlignment="1" applyProtection="1">
      <alignment vertical="center" shrinkToFit="1"/>
    </xf>
    <xf numFmtId="0" fontId="4" fillId="3" borderId="1" xfId="6" applyFont="1" applyFill="1" applyBorder="1" applyAlignment="1" applyProtection="1">
      <alignment horizontal="center" vertical="center" wrapText="1"/>
    </xf>
    <xf numFmtId="3" fontId="3" fillId="0" borderId="1" xfId="6" applyNumberFormat="1" applyFont="1" applyFill="1" applyBorder="1" applyAlignment="1" applyProtection="1">
      <alignment horizontal="right" vertical="center" shrinkToFit="1"/>
      <protection locked="0"/>
    </xf>
    <xf numFmtId="3" fontId="16" fillId="6" borderId="1" xfId="6" applyNumberFormat="1" applyFont="1" applyFill="1" applyBorder="1" applyAlignment="1" applyProtection="1">
      <alignment horizontal="right" vertical="center" shrinkToFit="1"/>
    </xf>
    <xf numFmtId="3" fontId="16" fillId="6" borderId="1" xfId="6"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6" applyNumberFormat="1" applyFont="1" applyProtection="1"/>
    <xf numFmtId="0" fontId="2" fillId="0" borderId="0" xfId="6"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6"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27" fillId="3" borderId="1" xfId="6" applyNumberFormat="1" applyFont="1" applyFill="1" applyBorder="1" applyAlignment="1" applyProtection="1">
      <alignment horizontal="center" vertical="center" wrapText="1"/>
    </xf>
    <xf numFmtId="3" fontId="29" fillId="3" borderId="1" xfId="6" applyNumberFormat="1" applyFont="1" applyFill="1" applyBorder="1" applyAlignment="1" applyProtection="1">
      <alignment horizontal="center"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xf>
    <xf numFmtId="3" fontId="9" fillId="3"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horizontal="right" vertical="center" shrinkToFit="1"/>
      <protection locked="0"/>
    </xf>
    <xf numFmtId="3" fontId="17" fillId="13" borderId="1" xfId="6" applyNumberFormat="1" applyFont="1" applyFill="1" applyBorder="1" applyAlignment="1" applyProtection="1">
      <alignment horizontal="right" vertical="center" shrinkToFit="1"/>
    </xf>
    <xf numFmtId="3" fontId="26" fillId="13" borderId="1" xfId="6" applyNumberFormat="1" applyFont="1" applyFill="1" applyBorder="1" applyAlignment="1" applyProtection="1">
      <alignment horizontal="right" vertical="center" shrinkToFit="1"/>
    </xf>
    <xf numFmtId="0" fontId="14" fillId="0" borderId="0" xfId="6" applyFont="1" applyFill="1" applyBorder="1" applyAlignment="1" applyProtection="1">
      <alignment horizontal="left" vertical="center" wrapText="1"/>
    </xf>
    <xf numFmtId="0" fontId="14" fillId="0" borderId="0" xfId="6" applyFont="1" applyBorder="1" applyAlignment="1" applyProtection="1">
      <alignment horizontal="left" vertical="center" wrapText="1"/>
    </xf>
    <xf numFmtId="165" fontId="4" fillId="0" borderId="0" xfId="6" applyNumberFormat="1" applyFont="1" applyFill="1" applyBorder="1" applyAlignment="1" applyProtection="1">
      <alignment horizontal="center" vertical="center"/>
    </xf>
    <xf numFmtId="3" fontId="17" fillId="0" borderId="0" xfId="6" applyNumberFormat="1" applyFont="1" applyFill="1" applyBorder="1" applyAlignment="1" applyProtection="1">
      <alignment horizontal="right" vertical="center" shrinkToFit="1"/>
    </xf>
    <xf numFmtId="0" fontId="4" fillId="9" borderId="10" xfId="8" quotePrefix="1" applyFont="1" applyFill="1" applyBorder="1" applyAlignment="1" applyProtection="1">
      <alignment horizontal="center" vertical="center"/>
      <protection locked="0"/>
    </xf>
    <xf numFmtId="0" fontId="4" fillId="9" borderId="10" xfId="4" quotePrefix="1" applyFont="1" applyFill="1" applyBorder="1" applyAlignment="1" applyProtection="1">
      <alignment horizontal="center" vertical="center"/>
      <protection locked="0"/>
    </xf>
    <xf numFmtId="0" fontId="34" fillId="0" borderId="0" xfId="0" applyFont="1"/>
    <xf numFmtId="0" fontId="35" fillId="15" borderId="0" xfId="0" applyFont="1" applyFill="1" applyAlignment="1">
      <alignment wrapText="1"/>
    </xf>
    <xf numFmtId="0" fontId="34" fillId="0" borderId="0" xfId="9" applyFont="1">
      <alignment vertical="top"/>
    </xf>
    <xf numFmtId="166" fontId="34" fillId="0" borderId="0" xfId="9" applyNumberFormat="1" applyFont="1" applyAlignment="1">
      <alignment horizontal="right"/>
    </xf>
    <xf numFmtId="0" fontId="36" fillId="16" borderId="0" xfId="9" applyFont="1" applyFill="1">
      <alignment vertical="top"/>
    </xf>
    <xf numFmtId="166" fontId="37" fillId="16" borderId="0" xfId="9" applyNumberFormat="1" applyFont="1" applyFill="1" applyAlignment="1">
      <alignment horizontal="right"/>
    </xf>
    <xf numFmtId="0" fontId="36" fillId="0" borderId="0" xfId="11" applyFont="1" applyAlignment="1">
      <alignment horizontal="left" vertical="center"/>
    </xf>
    <xf numFmtId="166" fontId="36" fillId="0" borderId="0" xfId="11" applyNumberFormat="1" applyFont="1" applyAlignment="1">
      <alignment horizontal="right"/>
    </xf>
    <xf numFmtId="166" fontId="36" fillId="0" borderId="17" xfId="11" applyNumberFormat="1" applyFont="1" applyBorder="1" applyAlignment="1">
      <alignment horizontal="right"/>
    </xf>
    <xf numFmtId="166" fontId="36" fillId="0" borderId="17" xfId="11" applyNumberFormat="1" applyFont="1" applyBorder="1" applyAlignment="1">
      <alignment horizontal="right" vertical="center"/>
    </xf>
    <xf numFmtId="0" fontId="34" fillId="0" borderId="0" xfId="11" applyFont="1" applyAlignment="1">
      <alignment vertical="center"/>
    </xf>
    <xf numFmtId="166" fontId="34" fillId="0" borderId="0" xfId="8" applyNumberFormat="1" applyFont="1" applyAlignment="1">
      <alignment horizontal="right" vertical="center"/>
    </xf>
    <xf numFmtId="166" fontId="34" fillId="0" borderId="0" xfId="11" applyNumberFormat="1" applyFont="1" applyAlignment="1" applyProtection="1">
      <alignment horizontal="right" vertical="center" shrinkToFit="1"/>
      <protection locked="0"/>
    </xf>
    <xf numFmtId="166" fontId="36" fillId="0" borderId="0" xfId="11" applyNumberFormat="1" applyFont="1" applyAlignment="1" applyProtection="1">
      <alignment horizontal="right" vertical="center" shrinkToFit="1"/>
      <protection locked="0"/>
    </xf>
    <xf numFmtId="166" fontId="34" fillId="0" borderId="0" xfId="0" applyNumberFormat="1" applyFont="1"/>
    <xf numFmtId="43" fontId="34" fillId="0" borderId="0" xfId="7" applyFont="1" applyFill="1" applyBorder="1" applyAlignment="1">
      <alignment horizontal="right" vertical="center"/>
    </xf>
    <xf numFmtId="167" fontId="34" fillId="0" borderId="0" xfId="7" applyNumberFormat="1" applyFont="1" applyFill="1" applyBorder="1" applyAlignment="1">
      <alignment horizontal="right" vertical="center"/>
    </xf>
    <xf numFmtId="167" fontId="34" fillId="0" borderId="0" xfId="8" applyNumberFormat="1" applyFont="1" applyAlignment="1">
      <alignment horizontal="right" vertical="center"/>
    </xf>
    <xf numFmtId="43" fontId="34" fillId="0" borderId="18" xfId="7" applyFont="1" applyFill="1" applyBorder="1" applyAlignment="1">
      <alignment horizontal="right" vertical="center"/>
    </xf>
    <xf numFmtId="43" fontId="34" fillId="0" borderId="18" xfId="7" applyFont="1" applyFill="1" applyBorder="1" applyAlignment="1" applyProtection="1">
      <alignment horizontal="right" vertical="center" shrinkToFit="1"/>
      <protection locked="0"/>
    </xf>
    <xf numFmtId="43" fontId="34" fillId="0" borderId="0" xfId="7" applyFont="1" applyFill="1" applyBorder="1" applyAlignment="1" applyProtection="1">
      <alignment horizontal="right" vertical="center" shrinkToFit="1"/>
      <protection locked="0"/>
    </xf>
    <xf numFmtId="43" fontId="36" fillId="0" borderId="18" xfId="7" applyFont="1" applyFill="1" applyBorder="1" applyAlignment="1" applyProtection="1">
      <alignment horizontal="right" vertical="center" shrinkToFit="1"/>
      <protection locked="0"/>
    </xf>
    <xf numFmtId="0" fontId="36" fillId="0" borderId="0" xfId="8" applyFont="1" applyAlignment="1">
      <alignment horizontal="left"/>
    </xf>
    <xf numFmtId="166" fontId="36" fillId="0" borderId="18" xfId="8" applyNumberFormat="1" applyFont="1" applyBorder="1" applyAlignment="1">
      <alignment horizontal="right" vertical="center"/>
    </xf>
    <xf numFmtId="166" fontId="36" fillId="0" borderId="0" xfId="8" applyNumberFormat="1" applyFont="1" applyAlignment="1">
      <alignment horizontal="right" vertical="center"/>
    </xf>
    <xf numFmtId="0" fontId="36" fillId="0" borderId="0" xfId="0" applyFont="1"/>
    <xf numFmtId="0" fontId="34" fillId="0" borderId="0" xfId="9" applyFont="1" applyAlignment="1"/>
    <xf numFmtId="166" fontId="36" fillId="0" borderId="0" xfId="9" applyNumberFormat="1" applyFont="1" applyAlignment="1">
      <alignment horizontal="right"/>
    </xf>
    <xf numFmtId="166" fontId="34" fillId="16" borderId="0" xfId="9" applyNumberFormat="1" applyFont="1" applyFill="1" applyAlignment="1">
      <alignment horizontal="right"/>
    </xf>
    <xf numFmtId="43" fontId="36" fillId="0" borderId="0" xfId="7" applyFont="1" applyFill="1" applyBorder="1" applyAlignment="1" applyProtection="1">
      <alignment horizontal="right" vertical="center" shrinkToFit="1"/>
      <protection locked="0"/>
    </xf>
    <xf numFmtId="166" fontId="34" fillId="0" borderId="18" xfId="8" applyNumberFormat="1" applyFont="1" applyBorder="1" applyAlignment="1">
      <alignment horizontal="right" vertical="center"/>
    </xf>
    <xf numFmtId="166" fontId="34" fillId="0" borderId="18" xfId="11" applyNumberFormat="1" applyFont="1" applyBorder="1" applyAlignment="1" applyProtection="1">
      <alignment horizontal="right" vertical="center" shrinkToFit="1"/>
      <protection locked="0"/>
    </xf>
    <xf numFmtId="166" fontId="36" fillId="0" borderId="18" xfId="11" applyNumberFormat="1" applyFont="1" applyBorder="1" applyAlignment="1" applyProtection="1">
      <alignment horizontal="right" vertical="center" shrinkToFit="1"/>
      <protection locked="0"/>
    </xf>
    <xf numFmtId="0" fontId="34" fillId="0" borderId="0" xfId="11" applyFont="1" applyAlignment="1">
      <alignment horizontal="left" vertical="center" wrapText="1"/>
    </xf>
    <xf numFmtId="0" fontId="34" fillId="0" borderId="0" xfId="11" applyFont="1"/>
    <xf numFmtId="0" fontId="34" fillId="0" borderId="0" xfId="11" applyFont="1" applyAlignment="1">
      <alignment horizontal="left" vertical="center"/>
    </xf>
    <xf numFmtId="167" fontId="34" fillId="0" borderId="0" xfId="7" applyNumberFormat="1" applyFont="1" applyFill="1" applyBorder="1" applyAlignment="1" applyProtection="1">
      <alignment horizontal="right" vertical="center" shrinkToFit="1"/>
      <protection locked="0"/>
    </xf>
    <xf numFmtId="167" fontId="34" fillId="0" borderId="18" xfId="7" applyNumberFormat="1" applyFont="1" applyFill="1" applyBorder="1" applyAlignment="1" applyProtection="1">
      <alignment horizontal="right" vertical="center" shrinkToFit="1"/>
      <protection locked="0"/>
    </xf>
    <xf numFmtId="43" fontId="36" fillId="0" borderId="19" xfId="7" applyFont="1" applyFill="1" applyBorder="1" applyAlignment="1" applyProtection="1">
      <alignment horizontal="right" vertical="center" shrinkToFit="1"/>
      <protection locked="0"/>
    </xf>
    <xf numFmtId="0" fontId="34" fillId="0" borderId="0" xfId="9" applyFont="1" applyAlignment="1">
      <alignment vertical="center"/>
    </xf>
    <xf numFmtId="0" fontId="36" fillId="16" borderId="0" xfId="9" applyFont="1" applyFill="1" applyAlignment="1">
      <alignment vertical="center"/>
    </xf>
    <xf numFmtId="167" fontId="34" fillId="0" borderId="18" xfId="11" applyNumberFormat="1" applyFont="1" applyBorder="1" applyAlignment="1" applyProtection="1">
      <alignment horizontal="right" vertical="center" shrinkToFit="1"/>
      <protection locked="0"/>
    </xf>
    <xf numFmtId="167" fontId="36" fillId="0" borderId="0" xfId="7" applyNumberFormat="1" applyFont="1" applyFill="1" applyBorder="1" applyAlignment="1" applyProtection="1">
      <alignment horizontal="right" vertical="center" shrinkToFit="1"/>
      <protection locked="0"/>
    </xf>
    <xf numFmtId="167" fontId="34" fillId="0" borderId="18" xfId="8" applyNumberFormat="1" applyFont="1" applyBorder="1" applyAlignment="1">
      <alignment horizontal="right" vertical="center"/>
    </xf>
    <xf numFmtId="0" fontId="36" fillId="0" borderId="0" xfId="11" applyFont="1"/>
    <xf numFmtId="0" fontId="36" fillId="0" borderId="0" xfId="11" applyFont="1" applyAlignment="1">
      <alignment vertical="center"/>
    </xf>
    <xf numFmtId="167" fontId="34" fillId="0" borderId="0" xfId="7" applyNumberFormat="1" applyFont="1" applyFill="1"/>
    <xf numFmtId="167" fontId="34" fillId="0" borderId="0" xfId="0" applyNumberFormat="1" applyFont="1"/>
    <xf numFmtId="167" fontId="34" fillId="0" borderId="18" xfId="7" applyNumberFormat="1" applyFont="1" applyFill="1" applyBorder="1" applyAlignment="1">
      <alignment horizontal="right" vertical="center"/>
    </xf>
    <xf numFmtId="166" fontId="36" fillId="16" borderId="0" xfId="9" applyNumberFormat="1" applyFont="1" applyFill="1" applyAlignment="1">
      <alignment horizontal="right"/>
    </xf>
    <xf numFmtId="166" fontId="34" fillId="16" borderId="0" xfId="8" applyNumberFormat="1" applyFont="1" applyFill="1" applyAlignment="1">
      <alignment horizontal="right"/>
    </xf>
    <xf numFmtId="166" fontId="36" fillId="0" borderId="0" xfId="8" applyNumberFormat="1" applyFont="1" applyAlignment="1">
      <alignment horizontal="right"/>
    </xf>
    <xf numFmtId="166" fontId="36" fillId="0" borderId="0" xfId="11" applyNumberFormat="1" applyFont="1" applyAlignment="1" applyProtection="1">
      <alignment horizontal="right" shrinkToFit="1"/>
      <protection locked="0"/>
    </xf>
    <xf numFmtId="43" fontId="34" fillId="0" borderId="0" xfId="7" applyFont="1" applyFill="1" applyBorder="1" applyAlignment="1">
      <alignment horizontal="right"/>
    </xf>
    <xf numFmtId="43" fontId="34" fillId="0" borderId="0" xfId="7" applyFont="1" applyFill="1" applyBorder="1" applyAlignment="1" applyProtection="1">
      <alignment horizontal="right" shrinkToFit="1"/>
      <protection locked="0"/>
    </xf>
    <xf numFmtId="43" fontId="36" fillId="0" borderId="0" xfId="7" applyFont="1" applyFill="1" applyBorder="1" applyAlignment="1" applyProtection="1">
      <alignment horizontal="right" shrinkToFit="1"/>
      <protection locked="0"/>
    </xf>
    <xf numFmtId="166" fontId="34" fillId="0" borderId="0" xfId="8" applyNumberFormat="1" applyFont="1" applyAlignment="1">
      <alignment horizontal="right"/>
    </xf>
    <xf numFmtId="166" fontId="34" fillId="0" borderId="0" xfId="11" applyNumberFormat="1" applyFont="1" applyAlignment="1" applyProtection="1">
      <alignment horizontal="right" shrinkToFit="1"/>
      <protection locked="0"/>
    </xf>
    <xf numFmtId="0" fontId="36" fillId="0" borderId="0" xfId="11" applyFont="1" applyAlignment="1">
      <alignment horizontal="left" wrapText="1"/>
    </xf>
    <xf numFmtId="0" fontId="34" fillId="0" borderId="0" xfId="11" applyFont="1" applyAlignment="1">
      <alignment horizontal="left" wrapText="1"/>
    </xf>
    <xf numFmtId="167" fontId="36" fillId="0" borderId="0" xfId="7" applyNumberFormat="1" applyFont="1" applyFill="1" applyBorder="1" applyAlignment="1">
      <alignment horizontal="right"/>
    </xf>
    <xf numFmtId="167" fontId="36" fillId="0" borderId="0" xfId="7" applyNumberFormat="1" applyFont="1" applyFill="1" applyBorder="1" applyAlignment="1" applyProtection="1">
      <alignment horizontal="right" shrinkToFit="1"/>
      <protection locked="0"/>
    </xf>
    <xf numFmtId="167" fontId="34" fillId="0" borderId="0" xfId="7" applyNumberFormat="1" applyFont="1" applyFill="1" applyBorder="1" applyAlignment="1">
      <alignment horizontal="right"/>
    </xf>
    <xf numFmtId="167" fontId="34" fillId="0" borderId="0" xfId="7" applyNumberFormat="1" applyFont="1" applyFill="1" applyBorder="1" applyAlignment="1" applyProtection="1">
      <alignment horizontal="right" shrinkToFit="1"/>
      <protection locked="0"/>
    </xf>
    <xf numFmtId="167" fontId="34" fillId="0" borderId="18" xfId="7" applyNumberFormat="1" applyFont="1" applyFill="1" applyBorder="1" applyAlignment="1">
      <alignment horizontal="right"/>
    </xf>
    <xf numFmtId="167" fontId="34" fillId="0" borderId="18" xfId="7" applyNumberFormat="1" applyFont="1" applyFill="1" applyBorder="1" applyAlignment="1" applyProtection="1">
      <alignment horizontal="right" shrinkToFit="1"/>
      <protection locked="0"/>
    </xf>
    <xf numFmtId="166" fontId="36" fillId="0" borderId="19" xfId="8" applyNumberFormat="1" applyFont="1" applyBorder="1" applyAlignment="1">
      <alignment horizontal="right"/>
    </xf>
    <xf numFmtId="0" fontId="36" fillId="0" borderId="17" xfId="0" applyFont="1" applyBorder="1" applyAlignment="1">
      <alignment horizontal="right"/>
    </xf>
    <xf numFmtId="0" fontId="36" fillId="0" borderId="0" xfId="0" applyFont="1" applyAlignment="1">
      <alignment horizontal="right"/>
    </xf>
    <xf numFmtId="167" fontId="36" fillId="0" borderId="0" xfId="7" applyNumberFormat="1" applyFont="1" applyFill="1"/>
    <xf numFmtId="166" fontId="34" fillId="0" borderId="0" xfId="7" applyNumberFormat="1" applyFont="1" applyFill="1"/>
    <xf numFmtId="166" fontId="36" fillId="0" borderId="0" xfId="7" applyNumberFormat="1" applyFont="1" applyFill="1"/>
    <xf numFmtId="167" fontId="36" fillId="0" borderId="19" xfId="7" applyNumberFormat="1" applyFont="1" applyFill="1" applyBorder="1"/>
    <xf numFmtId="167" fontId="36" fillId="0" borderId="0" xfId="0" applyNumberFormat="1" applyFont="1"/>
    <xf numFmtId="0" fontId="34" fillId="16" borderId="0" xfId="9" applyFont="1" applyFill="1" applyAlignment="1">
      <alignment horizontal="right" vertical="top"/>
    </xf>
    <xf numFmtId="0" fontId="34" fillId="16" borderId="0" xfId="0" applyFont="1" applyFill="1"/>
    <xf numFmtId="0" fontId="36" fillId="0" borderId="20" xfId="0" applyFont="1" applyBorder="1" applyAlignment="1">
      <alignment horizontal="right"/>
    </xf>
    <xf numFmtId="167" fontId="34" fillId="0" borderId="18" xfId="7" applyNumberFormat="1" applyFont="1" applyFill="1" applyBorder="1"/>
    <xf numFmtId="167" fontId="36" fillId="0" borderId="18" xfId="7" applyNumberFormat="1" applyFont="1" applyFill="1" applyBorder="1"/>
    <xf numFmtId="0" fontId="36" fillId="16" borderId="0" xfId="0" applyFont="1" applyFill="1"/>
    <xf numFmtId="0" fontId="5" fillId="8" borderId="8" xfId="4" applyFont="1" applyFill="1" applyBorder="1" applyAlignment="1">
      <alignment horizontal="right" vertical="center" wrapText="1"/>
    </xf>
    <xf numFmtId="0" fontId="5" fillId="8" borderId="0" xfId="4" applyFont="1" applyFill="1" applyBorder="1" applyAlignment="1">
      <alignment horizontal="right" vertical="center" wrapText="1"/>
    </xf>
    <xf numFmtId="0" fontId="22" fillId="9" borderId="13" xfId="4" applyFont="1" applyFill="1" applyBorder="1" applyAlignment="1" applyProtection="1">
      <alignment vertical="center"/>
      <protection locked="0"/>
    </xf>
    <xf numFmtId="0" fontId="22" fillId="9" borderId="14" xfId="4" applyFont="1" applyFill="1" applyBorder="1" applyAlignment="1" applyProtection="1">
      <alignment vertical="center"/>
      <protection locked="0"/>
    </xf>
    <xf numFmtId="0" fontId="22" fillId="9" borderId="12" xfId="4" applyFont="1" applyFill="1" applyBorder="1" applyAlignment="1" applyProtection="1">
      <alignment vertical="center"/>
      <protection locked="0"/>
    </xf>
    <xf numFmtId="0" fontId="5" fillId="8" borderId="6" xfId="4" applyFont="1" applyFill="1" applyBorder="1" applyAlignment="1">
      <alignment horizontal="left" vertical="center" wrapText="1"/>
    </xf>
    <xf numFmtId="0" fontId="5" fillId="8" borderId="15" xfId="4" applyFont="1" applyFill="1" applyBorder="1" applyAlignment="1">
      <alignment horizontal="left" vertical="center" wrapText="1"/>
    </xf>
    <xf numFmtId="0" fontId="22" fillId="8" borderId="0" xfId="4" applyFont="1" applyFill="1" applyBorder="1"/>
    <xf numFmtId="0" fontId="6" fillId="9" borderId="13" xfId="10" applyFont="1" applyFill="1" applyBorder="1" applyAlignment="1" applyProtection="1">
      <alignment vertical="center"/>
      <protection locked="0"/>
    </xf>
    <xf numFmtId="0" fontId="21" fillId="9" borderId="14" xfId="4" applyFont="1" applyFill="1" applyBorder="1" applyAlignment="1" applyProtection="1">
      <alignment vertical="center"/>
      <protection locked="0"/>
    </xf>
    <xf numFmtId="0" fontId="21" fillId="9" borderId="12" xfId="4" applyFont="1" applyFill="1" applyBorder="1" applyAlignment="1" applyProtection="1">
      <alignment vertical="center"/>
      <protection locked="0"/>
    </xf>
    <xf numFmtId="0" fontId="4" fillId="9" borderId="13" xfId="4" applyFont="1" applyFill="1" applyBorder="1" applyAlignment="1" applyProtection="1">
      <alignment vertical="center"/>
      <protection locked="0"/>
    </xf>
    <xf numFmtId="0" fontId="4" fillId="9" borderId="14" xfId="4" applyFont="1" applyFill="1" applyBorder="1" applyAlignment="1" applyProtection="1">
      <alignment vertical="center"/>
      <protection locked="0"/>
    </xf>
    <xf numFmtId="0" fontId="4" fillId="9" borderId="12" xfId="4" applyFont="1" applyFill="1" applyBorder="1" applyAlignment="1" applyProtection="1">
      <alignment vertical="center"/>
      <protection locked="0"/>
    </xf>
    <xf numFmtId="0" fontId="5" fillId="8" borderId="0" xfId="4" applyFont="1" applyFill="1" applyBorder="1" applyAlignment="1">
      <alignment vertical="center"/>
    </xf>
    <xf numFmtId="49" fontId="4" fillId="9" borderId="13" xfId="4" applyNumberFormat="1" applyFont="1" applyFill="1" applyBorder="1" applyAlignment="1" applyProtection="1">
      <alignment vertical="center"/>
      <protection locked="0"/>
    </xf>
    <xf numFmtId="49" fontId="4" fillId="9" borderId="14" xfId="4" applyNumberFormat="1" applyFont="1" applyFill="1" applyBorder="1" applyAlignment="1" applyProtection="1">
      <alignment vertical="center"/>
      <protection locked="0"/>
    </xf>
    <xf numFmtId="49" fontId="4" fillId="9" borderId="12" xfId="4" applyNumberFormat="1" applyFont="1" applyFill="1" applyBorder="1" applyAlignment="1" applyProtection="1">
      <alignment vertical="center"/>
      <protection locked="0"/>
    </xf>
    <xf numFmtId="0" fontId="5" fillId="8" borderId="0" xfId="4" applyFont="1" applyFill="1" applyBorder="1" applyAlignment="1">
      <alignment horizontal="center" vertical="center"/>
    </xf>
    <xf numFmtId="0" fontId="5" fillId="8" borderId="9" xfId="4" applyFont="1" applyFill="1" applyBorder="1" applyAlignment="1">
      <alignment horizontal="center" vertical="center"/>
    </xf>
    <xf numFmtId="0" fontId="4" fillId="9" borderId="13" xfId="4" applyFont="1" applyFill="1" applyBorder="1" applyAlignment="1" applyProtection="1">
      <alignment horizontal="center" vertical="center"/>
      <protection locked="0"/>
    </xf>
    <xf numFmtId="0" fontId="4" fillId="9" borderId="12" xfId="4" applyFont="1" applyFill="1" applyBorder="1" applyAlignment="1" applyProtection="1">
      <alignment horizontal="center" vertical="center"/>
      <protection locked="0"/>
    </xf>
    <xf numFmtId="0" fontId="5" fillId="8" borderId="8" xfId="4" applyFont="1" applyFill="1" applyBorder="1" applyAlignment="1">
      <alignment horizontal="left" vertical="center"/>
    </xf>
    <xf numFmtId="0" fontId="5" fillId="8" borderId="0" xfId="4" applyFont="1" applyFill="1" applyBorder="1" applyAlignment="1">
      <alignment horizontal="left" vertical="center"/>
    </xf>
    <xf numFmtId="0" fontId="22" fillId="8" borderId="0" xfId="4" applyFont="1" applyFill="1" applyBorder="1" applyAlignment="1">
      <alignment vertical="top"/>
    </xf>
    <xf numFmtId="0" fontId="5" fillId="8" borderId="0" xfId="4" applyFont="1" applyFill="1" applyBorder="1" applyAlignment="1">
      <alignment vertical="top"/>
    </xf>
    <xf numFmtId="0" fontId="4" fillId="9" borderId="13" xfId="4" applyFont="1" applyFill="1" applyBorder="1" applyAlignment="1" applyProtection="1">
      <alignment horizontal="right" vertical="center"/>
      <protection locked="0"/>
    </xf>
    <xf numFmtId="0" fontId="4" fillId="9" borderId="14" xfId="4" applyFont="1" applyFill="1" applyBorder="1" applyAlignment="1" applyProtection="1">
      <alignment horizontal="right" vertical="center"/>
      <protection locked="0"/>
    </xf>
    <xf numFmtId="0" fontId="4" fillId="9" borderId="12" xfId="4" applyFont="1" applyFill="1" applyBorder="1" applyAlignment="1" applyProtection="1">
      <alignment horizontal="right" vertical="center"/>
      <protection locked="0"/>
    </xf>
    <xf numFmtId="0" fontId="22" fillId="8" borderId="0" xfId="4" applyFont="1" applyFill="1" applyBorder="1" applyProtection="1">
      <protection locked="0"/>
    </xf>
    <xf numFmtId="0" fontId="4" fillId="9" borderId="13" xfId="4" applyFont="1" applyFill="1" applyBorder="1" applyAlignment="1" applyProtection="1">
      <alignment horizontal="left" vertical="center"/>
      <protection locked="0"/>
    </xf>
    <xf numFmtId="0" fontId="4" fillId="9" borderId="14" xfId="4" applyFont="1" applyFill="1" applyBorder="1" applyAlignment="1" applyProtection="1">
      <alignment horizontal="left" vertical="center"/>
      <protection locked="0"/>
    </xf>
    <xf numFmtId="0" fontId="4" fillId="9" borderId="12" xfId="4" applyFont="1" applyFill="1" applyBorder="1" applyAlignment="1" applyProtection="1">
      <alignment horizontal="left" vertical="center"/>
      <protection locked="0"/>
    </xf>
    <xf numFmtId="0" fontId="22" fillId="8" borderId="0" xfId="4" applyFont="1" applyFill="1" applyBorder="1" applyAlignment="1">
      <alignment vertical="top" wrapText="1"/>
    </xf>
    <xf numFmtId="0" fontId="4" fillId="9" borderId="13" xfId="8" applyFont="1" applyFill="1" applyBorder="1" applyAlignment="1" applyProtection="1">
      <alignment horizontal="left" vertical="center"/>
      <protection locked="0"/>
    </xf>
    <xf numFmtId="0" fontId="4" fillId="9" borderId="14" xfId="8" applyFont="1" applyFill="1" applyBorder="1" applyAlignment="1" applyProtection="1">
      <alignment horizontal="left" vertical="center"/>
      <protection locked="0"/>
    </xf>
    <xf numFmtId="0" fontId="4" fillId="9" borderId="12" xfId="8" applyFont="1" applyFill="1" applyBorder="1" applyAlignment="1" applyProtection="1">
      <alignment horizontal="left" vertical="center"/>
      <protection locked="0"/>
    </xf>
    <xf numFmtId="0" fontId="32" fillId="14" borderId="13" xfId="9" applyFont="1" applyFill="1" applyBorder="1" applyAlignment="1" applyProtection="1">
      <alignment horizontal="left" vertical="center"/>
      <protection locked="0" hidden="1"/>
    </xf>
    <xf numFmtId="0" fontId="32" fillId="14" borderId="14" xfId="9" applyFont="1" applyFill="1" applyBorder="1" applyAlignment="1" applyProtection="1">
      <alignment horizontal="left" vertical="center"/>
      <protection locked="0" hidden="1"/>
    </xf>
    <xf numFmtId="0" fontId="32" fillId="14" borderId="12" xfId="9" applyFont="1" applyFill="1" applyBorder="1" applyAlignment="1" applyProtection="1">
      <alignment horizontal="left" vertical="center"/>
      <protection locked="0" hidden="1"/>
    </xf>
    <xf numFmtId="0" fontId="5" fillId="8" borderId="8" xfId="4" applyFont="1" applyFill="1" applyBorder="1" applyAlignment="1">
      <alignment horizontal="center" vertical="center"/>
    </xf>
    <xf numFmtId="0" fontId="5" fillId="8" borderId="8" xfId="4" applyFont="1" applyFill="1" applyBorder="1" applyAlignment="1">
      <alignment horizontal="right" vertical="center"/>
    </xf>
    <xf numFmtId="0" fontId="5" fillId="8" borderId="0" xfId="4" applyFont="1" applyFill="1" applyBorder="1" applyAlignment="1">
      <alignment horizontal="right" vertical="center"/>
    </xf>
    <xf numFmtId="0" fontId="23" fillId="8" borderId="0" xfId="4" applyFont="1" applyFill="1" applyBorder="1" applyAlignment="1">
      <alignment vertical="center"/>
    </xf>
    <xf numFmtId="0" fontId="5" fillId="8" borderId="8" xfId="4" applyFont="1" applyFill="1" applyBorder="1" applyAlignment="1">
      <alignment horizontal="left" vertical="center" wrapText="1"/>
    </xf>
    <xf numFmtId="0" fontId="22" fillId="9" borderId="13" xfId="4" applyFont="1" applyFill="1" applyBorder="1" applyProtection="1">
      <protection locked="0"/>
    </xf>
    <xf numFmtId="0" fontId="22" fillId="9" borderId="14" xfId="4" applyFont="1" applyFill="1" applyBorder="1" applyProtection="1">
      <protection locked="0"/>
    </xf>
    <xf numFmtId="0" fontId="22" fillId="9" borderId="12" xfId="4" applyFont="1" applyFill="1" applyBorder="1" applyProtection="1">
      <protection locked="0"/>
    </xf>
    <xf numFmtId="49" fontId="4" fillId="9" borderId="13" xfId="4" applyNumberFormat="1" applyFont="1" applyFill="1" applyBorder="1" applyAlignment="1" applyProtection="1">
      <alignment horizontal="center" vertical="center"/>
      <protection locked="0"/>
    </xf>
    <xf numFmtId="49" fontId="4" fillId="9" borderId="12" xfId="4" applyNumberFormat="1" applyFont="1" applyFill="1" applyBorder="1" applyAlignment="1" applyProtection="1">
      <alignment horizontal="center" vertical="center"/>
      <protection locked="0"/>
    </xf>
    <xf numFmtId="0" fontId="22" fillId="8" borderId="8" xfId="4" applyFont="1" applyFill="1" applyBorder="1" applyAlignment="1">
      <alignment vertical="center" wrapText="1"/>
    </xf>
    <xf numFmtId="0" fontId="22" fillId="8" borderId="0" xfId="4" applyFont="1" applyFill="1" applyBorder="1" applyAlignment="1">
      <alignment vertical="center" wrapText="1"/>
    </xf>
    <xf numFmtId="0" fontId="5" fillId="8" borderId="9" xfId="4" applyFont="1" applyFill="1" applyBorder="1" applyAlignment="1">
      <alignment horizontal="right" vertical="center" wrapText="1"/>
    </xf>
    <xf numFmtId="0" fontId="23" fillId="8" borderId="8" xfId="4" applyFont="1" applyFill="1" applyBorder="1" applyAlignment="1">
      <alignment vertical="center"/>
    </xf>
    <xf numFmtId="0" fontId="20" fillId="8" borderId="8" xfId="4" applyFont="1" applyFill="1" applyBorder="1" applyAlignment="1">
      <alignment horizontal="center" vertical="center" wrapText="1"/>
    </xf>
    <xf numFmtId="0" fontId="20" fillId="8" borderId="0" xfId="4" applyFont="1" applyFill="1" applyBorder="1" applyAlignment="1">
      <alignment horizontal="center" vertical="center" wrapText="1"/>
    </xf>
    <xf numFmtId="0" fontId="5" fillId="8" borderId="9" xfId="4" applyFont="1" applyFill="1" applyBorder="1" applyAlignment="1">
      <alignment horizontal="right" vertical="center"/>
    </xf>
    <xf numFmtId="0" fontId="22" fillId="8" borderId="0" xfId="4" applyFont="1" applyFill="1" applyBorder="1" applyAlignment="1">
      <alignment wrapText="1"/>
    </xf>
    <xf numFmtId="0" fontId="18" fillId="8" borderId="5" xfId="4" applyFont="1" applyFill="1" applyBorder="1" applyAlignment="1">
      <alignment vertical="center"/>
    </xf>
    <xf numFmtId="0" fontId="18" fillId="8" borderId="6" xfId="4" applyFont="1" applyFill="1" applyBorder="1" applyAlignment="1">
      <alignment vertical="center"/>
    </xf>
    <xf numFmtId="0" fontId="21" fillId="8" borderId="8"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9" xfId="4" applyFont="1" applyFill="1" applyBorder="1" applyAlignment="1">
      <alignment horizontal="center" vertical="center"/>
    </xf>
    <xf numFmtId="0" fontId="4" fillId="8" borderId="8" xfId="4" applyFont="1" applyFill="1" applyBorder="1" applyAlignment="1">
      <alignment vertical="center" wrapText="1"/>
    </xf>
    <xf numFmtId="0" fontId="4" fillId="8" borderId="0" xfId="4" applyFont="1" applyFill="1" applyBorder="1" applyAlignment="1">
      <alignment vertical="center" wrapText="1"/>
    </xf>
    <xf numFmtId="14" fontId="4" fillId="9" borderId="13" xfId="4" applyNumberFormat="1" applyFont="1" applyFill="1" applyBorder="1" applyAlignment="1" applyProtection="1">
      <alignment horizontal="center" vertical="center"/>
      <protection locked="0"/>
    </xf>
    <xf numFmtId="14" fontId="4" fillId="9" borderId="12" xfId="4" applyNumberFormat="1" applyFont="1" applyFill="1" applyBorder="1" applyAlignment="1" applyProtection="1">
      <alignment horizontal="center" vertical="center"/>
      <protection locked="0"/>
    </xf>
    <xf numFmtId="0" fontId="4" fillId="0" borderId="8"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9" xfId="4" applyFont="1" applyFill="1" applyBorder="1" applyAlignment="1">
      <alignment horizontal="center" vertical="center" wrapText="1"/>
    </xf>
    <xf numFmtId="0" fontId="22" fillId="8" borderId="8" xfId="4" applyFont="1" applyFill="1" applyBorder="1" applyAlignment="1">
      <alignment wrapText="1"/>
    </xf>
    <xf numFmtId="0" fontId="14" fillId="3" borderId="14" xfId="5" applyFont="1" applyFill="1" applyBorder="1" applyAlignment="1" applyProtection="1">
      <alignment horizontal="center" vertical="center"/>
    </xf>
    <xf numFmtId="0" fontId="2" fillId="0" borderId="14" xfId="5"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Font="1" applyBorder="1" applyAlignment="1" applyProtection="1">
      <alignment horizontal="right" vertical="top" wrapText="1"/>
    </xf>
    <xf numFmtId="0" fontId="2" fillId="0" borderId="0" xfId="5" applyAlignment="1" applyProtection="1"/>
    <xf numFmtId="0" fontId="6" fillId="2" borderId="13" xfId="5" applyFont="1" applyFill="1" applyBorder="1" applyAlignment="1" applyProtection="1">
      <alignment vertical="center" wrapText="1"/>
      <protection locked="0"/>
    </xf>
    <xf numFmtId="0" fontId="2" fillId="0" borderId="14" xfId="5" applyBorder="1" applyAlignment="1" applyProtection="1">
      <alignment vertical="center" wrapText="1"/>
      <protection locked="0"/>
    </xf>
    <xf numFmtId="0" fontId="2" fillId="0" borderId="14" xfId="5" applyBorder="1" applyAlignment="1" applyProtection="1">
      <protection locked="0"/>
    </xf>
    <xf numFmtId="0" fontId="4" fillId="3" borderId="5" xfId="5" applyFont="1" applyFill="1" applyBorder="1" applyAlignment="1" applyProtection="1">
      <alignment horizontal="center" vertical="center" wrapText="1"/>
    </xf>
    <xf numFmtId="0" fontId="2" fillId="0" borderId="6" xfId="5" applyBorder="1" applyAlignment="1" applyProtection="1">
      <alignment horizontal="center" vertical="center" wrapText="1"/>
    </xf>
    <xf numFmtId="0" fontId="2" fillId="0" borderId="7" xfId="5" applyBorder="1" applyAlignment="1" applyProtection="1">
      <alignment horizontal="center" vertical="center" wrapText="1"/>
    </xf>
    <xf numFmtId="49" fontId="4" fillId="13" borderId="1" xfId="5" applyNumberFormat="1" applyFont="1" applyFill="1" applyBorder="1" applyAlignment="1" applyProtection="1">
      <alignment horizontal="left" vertical="center" wrapText="1" indent="1"/>
    </xf>
    <xf numFmtId="0" fontId="2" fillId="4" borderId="15" xfId="5" applyFont="1" applyFill="1" applyBorder="1" applyAlignment="1" applyProtection="1">
      <alignment horizontal="left" vertical="center" wrapText="1"/>
    </xf>
    <xf numFmtId="0" fontId="2" fillId="0" borderId="15" xfId="5" applyBorder="1" applyAlignment="1" applyProtection="1"/>
    <xf numFmtId="0" fontId="4" fillId="4" borderId="1" xfId="5" applyFont="1" applyFill="1" applyBorder="1" applyAlignment="1" applyProtection="1">
      <alignment horizontal="left" vertical="center" wrapText="1"/>
    </xf>
    <xf numFmtId="0" fontId="5" fillId="4" borderId="1" xfId="5" applyFont="1" applyFill="1" applyBorder="1" applyAlignment="1" applyProtection="1">
      <alignment horizontal="left" vertical="center" wrapText="1"/>
    </xf>
    <xf numFmtId="0" fontId="4" fillId="13" borderId="1" xfId="5" applyNumberFormat="1" applyFont="1" applyFill="1" applyBorder="1" applyAlignment="1" applyProtection="1">
      <alignment horizontal="left" vertical="center" wrapText="1" indent="1"/>
    </xf>
    <xf numFmtId="49" fontId="5" fillId="0" borderId="1" xfId="5" applyNumberFormat="1" applyFont="1" applyBorder="1" applyAlignment="1" applyProtection="1">
      <alignment horizontal="left" vertical="center" wrapText="1" indent="2"/>
    </xf>
    <xf numFmtId="49" fontId="5" fillId="0" borderId="1" xfId="5" applyNumberFormat="1" applyFont="1" applyFill="1" applyBorder="1" applyAlignment="1" applyProtection="1">
      <alignment horizontal="left" vertical="center" wrapText="1" indent="1"/>
    </xf>
    <xf numFmtId="49" fontId="5" fillId="0" borderId="1" xfId="5" applyNumberFormat="1" applyFont="1" applyBorder="1" applyAlignment="1" applyProtection="1">
      <alignment horizontal="left" vertical="center" wrapText="1" indent="1"/>
    </xf>
    <xf numFmtId="49" fontId="5" fillId="13" borderId="1" xfId="5" applyNumberFormat="1" applyFont="1" applyFill="1" applyBorder="1" applyAlignment="1" applyProtection="1">
      <alignment horizontal="left" vertical="center" wrapText="1" indent="1"/>
    </xf>
    <xf numFmtId="49" fontId="4" fillId="13" borderId="1" xfId="5" applyNumberFormat="1" applyFont="1" applyFill="1" applyBorder="1" applyAlignment="1" applyProtection="1">
      <alignment horizontal="left" vertical="center" wrapText="1"/>
    </xf>
    <xf numFmtId="49" fontId="4" fillId="0" borderId="1" xfId="5" applyNumberFormat="1" applyFont="1" applyBorder="1" applyAlignment="1" applyProtection="1">
      <alignment horizontal="left" vertical="center" wrapText="1" indent="1"/>
    </xf>
    <xf numFmtId="49" fontId="5" fillId="13" borderId="1" xfId="5" applyNumberFormat="1" applyFont="1" applyFill="1" applyBorder="1" applyAlignment="1" applyProtection="1">
      <alignment horizontal="left" vertical="center" wrapText="1"/>
    </xf>
    <xf numFmtId="0" fontId="5" fillId="4" borderId="1" xfId="5" applyFont="1" applyFill="1" applyBorder="1" applyAlignment="1" applyProtection="1">
      <alignment vertical="center"/>
    </xf>
    <xf numFmtId="49" fontId="5" fillId="0" borderId="1" xfId="6" applyNumberFormat="1" applyFont="1" applyBorder="1" applyAlignment="1" applyProtection="1">
      <alignment horizontal="left" vertical="center" wrapText="1"/>
    </xf>
    <xf numFmtId="0" fontId="8" fillId="0" borderId="0" xfId="6" applyFont="1" applyFill="1" applyBorder="1" applyAlignment="1" applyProtection="1">
      <alignment horizontal="center" vertical="center" wrapText="1"/>
    </xf>
    <xf numFmtId="0" fontId="2" fillId="0" borderId="0" xfId="6" applyAlignment="1" applyProtection="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49" fontId="4" fillId="13" borderId="1" xfId="6" applyNumberFormat="1" applyFont="1" applyFill="1" applyBorder="1" applyAlignment="1" applyProtection="1">
      <alignment horizontal="left" vertical="center" wrapText="1"/>
    </xf>
    <xf numFmtId="49" fontId="5" fillId="13" borderId="1" xfId="6" applyNumberFormat="1" applyFont="1" applyFill="1" applyBorder="1" applyAlignment="1" applyProtection="1">
      <alignment horizontal="left" vertical="center" wrapText="1"/>
    </xf>
    <xf numFmtId="49" fontId="4" fillId="13" borderId="1" xfId="6" applyNumberFormat="1" applyFont="1" applyFill="1" applyBorder="1" applyAlignment="1" applyProtection="1">
      <alignment horizontal="left" vertical="center" wrapText="1" indent="1"/>
    </xf>
    <xf numFmtId="49" fontId="5" fillId="0" borderId="1" xfId="6" applyNumberFormat="1" applyFont="1" applyBorder="1" applyAlignment="1" applyProtection="1">
      <alignment horizontal="left" vertical="center" wrapText="1" indent="3"/>
    </xf>
    <xf numFmtId="49" fontId="4" fillId="0" borderId="1" xfId="6" applyNumberFormat="1" applyFont="1" applyBorder="1" applyAlignment="1" applyProtection="1">
      <alignment horizontal="left" vertical="center" wrapText="1"/>
    </xf>
    <xf numFmtId="0" fontId="12" fillId="4" borderId="5" xfId="6" applyFont="1" applyFill="1" applyBorder="1" applyAlignment="1" applyProtection="1">
      <alignment horizontal="left" vertical="center" wrapText="1"/>
    </xf>
    <xf numFmtId="0" fontId="12" fillId="4" borderId="6" xfId="6" applyFont="1" applyFill="1" applyBorder="1" applyAlignment="1" applyProtection="1">
      <alignment horizontal="left" vertical="center" wrapText="1"/>
    </xf>
    <xf numFmtId="0" fontId="13" fillId="4" borderId="6" xfId="6" applyFont="1" applyFill="1" applyBorder="1" applyAlignment="1" applyProtection="1">
      <alignment horizontal="left" vertical="center" wrapText="1"/>
    </xf>
    <xf numFmtId="0" fontId="0" fillId="0" borderId="6" xfId="0" applyBorder="1" applyAlignment="1"/>
    <xf numFmtId="0" fontId="2" fillId="0" borderId="0" xfId="6" applyFont="1" applyFill="1" applyBorder="1" applyAlignment="1" applyProtection="1">
      <alignment horizontal="right" vertical="top" wrapText="1"/>
    </xf>
    <xf numFmtId="0" fontId="2" fillId="0" borderId="0" xfId="6" applyAlignment="1" applyProtection="1"/>
    <xf numFmtId="0" fontId="0" fillId="0" borderId="0" xfId="0" applyAlignment="1"/>
    <xf numFmtId="0" fontId="6" fillId="5" borderId="13" xfId="6" applyFont="1" applyFill="1" applyBorder="1" applyAlignment="1" applyProtection="1">
      <alignment vertical="center" wrapText="1"/>
      <protection locked="0"/>
    </xf>
    <xf numFmtId="0" fontId="2" fillId="0" borderId="14" xfId="6" applyBorder="1" applyAlignment="1" applyProtection="1">
      <protection locked="0"/>
    </xf>
    <xf numFmtId="0" fontId="0" fillId="0" borderId="14" xfId="0" applyBorder="1" applyAlignment="1"/>
    <xf numFmtId="0" fontId="4"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3" fontId="14"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49" fontId="5" fillId="0" borderId="1" xfId="6" applyNumberFormat="1" applyFont="1" applyBorder="1" applyAlignment="1" applyProtection="1">
      <alignment horizontal="left" vertical="center" wrapText="1" inden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49" fontId="4" fillId="0" borderId="1" xfId="6" applyNumberFormat="1" applyFont="1" applyBorder="1" applyAlignment="1" applyProtection="1">
      <alignment horizontal="left" vertical="center" wrapText="1" indent="1"/>
    </xf>
    <xf numFmtId="0" fontId="14" fillId="3" borderId="1" xfId="6" applyFont="1" applyFill="1" applyBorder="1" applyAlignment="1" applyProtection="1">
      <alignment horizontal="center" vertical="center" wrapText="1"/>
    </xf>
    <xf numFmtId="0" fontId="2" fillId="0" borderId="1" xfId="6" applyBorder="1" applyAlignment="1" applyProtection="1">
      <alignment horizontal="center" vertical="center" wrapText="1"/>
    </xf>
    <xf numFmtId="0" fontId="2" fillId="0" borderId="0" xfId="6" applyAlignment="1" applyProtection="1">
      <alignment horizontal="center" wrapText="1"/>
    </xf>
    <xf numFmtId="0" fontId="6" fillId="0" borderId="0" xfId="6" applyFont="1" applyFill="1" applyBorder="1" applyAlignment="1" applyProtection="1">
      <alignment horizontal="center" vertical="top" wrapText="1"/>
      <protection locked="0"/>
    </xf>
    <xf numFmtId="0" fontId="2" fillId="0" borderId="0" xfId="6" applyFont="1" applyBorder="1" applyAlignment="1" applyProtection="1">
      <alignment horizontal="right" vertical="top" wrapText="1"/>
    </xf>
    <xf numFmtId="0" fontId="2" fillId="0" borderId="0" xfId="6" applyFont="1" applyBorder="1" applyAlignment="1" applyProtection="1">
      <alignment horizontal="right"/>
    </xf>
    <xf numFmtId="0" fontId="14" fillId="2" borderId="13" xfId="6" applyFont="1" applyFill="1" applyBorder="1" applyAlignment="1" applyProtection="1">
      <alignment vertical="center" wrapText="1"/>
      <protection locked="0"/>
    </xf>
    <xf numFmtId="0" fontId="2" fillId="0" borderId="14" xfId="6" applyBorder="1" applyAlignment="1" applyProtection="1">
      <alignment vertical="center" wrapText="1"/>
      <protection locked="0"/>
    </xf>
    <xf numFmtId="0" fontId="4" fillId="3" borderId="1" xfId="6" applyFont="1" applyFill="1" applyBorder="1" applyAlignment="1" applyProtection="1">
      <alignment horizontal="center" vertical="center" wrapText="1"/>
    </xf>
    <xf numFmtId="0" fontId="5" fillId="0" borderId="1" xfId="6" applyFont="1" applyBorder="1" applyAlignment="1" applyProtection="1">
      <alignment horizontal="left" vertical="center" wrapText="1"/>
    </xf>
    <xf numFmtId="0" fontId="12" fillId="7" borderId="1" xfId="6" applyFont="1" applyFill="1" applyBorder="1" applyAlignment="1" applyProtection="1">
      <alignment horizontal="left" vertical="center" shrinkToFit="1"/>
    </xf>
    <xf numFmtId="0" fontId="5" fillId="7" borderId="1" xfId="6" applyFont="1" applyFill="1" applyBorder="1" applyAlignment="1" applyProtection="1">
      <alignment horizontal="left" vertical="center" shrinkToFit="1"/>
    </xf>
    <xf numFmtId="0" fontId="4" fillId="0" borderId="1" xfId="6" applyFont="1" applyBorder="1" applyAlignment="1" applyProtection="1">
      <alignment horizontal="left" vertical="center" wrapText="1"/>
    </xf>
    <xf numFmtId="0" fontId="4" fillId="0" borderId="1" xfId="6" applyFont="1" applyFill="1" applyBorder="1" applyAlignment="1" applyProtection="1">
      <alignment horizontal="left" vertical="center" wrapText="1"/>
    </xf>
    <xf numFmtId="0" fontId="5" fillId="0" borderId="1" xfId="6" applyFont="1" applyFill="1" applyBorder="1" applyAlignment="1" applyProtection="1">
      <alignment horizontal="left" vertical="center" wrapText="1"/>
    </xf>
    <xf numFmtId="0" fontId="3" fillId="13" borderId="1" xfId="6"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6"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27" fillId="3" borderId="1" xfId="6" applyFont="1" applyFill="1" applyBorder="1" applyAlignment="1" applyProtection="1">
      <alignment horizontal="center" vertical="center" wrapText="1"/>
    </xf>
    <xf numFmtId="0" fontId="28" fillId="0" borderId="1" xfId="6" applyFont="1" applyBorder="1" applyAlignment="1" applyProtection="1">
      <alignment horizontal="center" vertical="center" wrapText="1"/>
    </xf>
    <xf numFmtId="0" fontId="28" fillId="0" borderId="1" xfId="6" applyFont="1" applyBorder="1" applyProtection="1"/>
    <xf numFmtId="3" fontId="27" fillId="3" borderId="1" xfId="6" applyNumberFormat="1" applyFont="1" applyFill="1" applyBorder="1" applyAlignment="1" applyProtection="1">
      <alignment horizontal="center" vertical="center" wrapText="1"/>
    </xf>
    <xf numFmtId="3" fontId="30" fillId="0" borderId="1" xfId="6" applyNumberFormat="1" applyFont="1" applyBorder="1" applyAlignment="1" applyProtection="1">
      <alignment horizontal="center"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wrapText="1"/>
    </xf>
    <xf numFmtId="0" fontId="14" fillId="0" borderId="1" xfId="6" applyFont="1" applyFill="1" applyBorder="1" applyAlignment="1" applyProtection="1">
      <alignment horizontal="left" vertical="center" wrapText="1"/>
    </xf>
    <xf numFmtId="0" fontId="14" fillId="0" borderId="1" xfId="6" applyFont="1" applyBorder="1" applyAlignment="1" applyProtection="1">
      <alignment horizontal="left" vertical="center" wrapText="1"/>
    </xf>
    <xf numFmtId="0" fontId="3" fillId="0" borderId="1" xfId="6" applyFont="1" applyFill="1" applyBorder="1" applyAlignment="1" applyProtection="1">
      <alignment horizontal="left" vertical="center" wrapText="1"/>
    </xf>
    <xf numFmtId="0" fontId="3" fillId="0" borderId="1" xfId="6" applyFont="1" applyBorder="1" applyAlignment="1" applyProtection="1">
      <alignment horizontal="left" vertical="center" wrapText="1"/>
    </xf>
    <xf numFmtId="3" fontId="2" fillId="0" borderId="1" xfId="6" applyNumberFormat="1" applyBorder="1" applyAlignment="1" applyProtection="1">
      <alignment horizontal="center" vertical="center" wrapText="1"/>
    </xf>
    <xf numFmtId="0" fontId="14" fillId="13" borderId="1" xfId="6" applyFont="1" applyFill="1" applyBorder="1" applyAlignment="1" applyProtection="1">
      <alignment horizontal="left" vertical="center" wrapText="1"/>
    </xf>
    <xf numFmtId="166" fontId="36" fillId="0" borderId="16" xfId="11" applyNumberFormat="1" applyFont="1" applyBorder="1" applyAlignment="1">
      <alignment horizontal="right"/>
    </xf>
    <xf numFmtId="166" fontId="36" fillId="0" borderId="16" xfId="11" applyNumberFormat="1" applyFont="1" applyBorder="1" applyAlignment="1">
      <alignment horizontal="right" vertical="center"/>
    </xf>
    <xf numFmtId="0" fontId="36" fillId="0" borderId="16" xfId="0" applyFont="1" applyBorder="1" applyAlignment="1">
      <alignment horizontal="center"/>
    </xf>
    <xf numFmtId="167" fontId="34" fillId="0" borderId="0" xfId="7" applyNumberFormat="1" applyFont="1" applyFill="1" applyBorder="1" applyAlignment="1">
      <alignment horizontal="right" vertical="center" indent="1"/>
    </xf>
    <xf numFmtId="167" fontId="34" fillId="0" borderId="0" xfId="8" applyNumberFormat="1" applyFont="1" applyAlignment="1">
      <alignment horizontal="right" vertical="center" indent="1"/>
    </xf>
  </cellXfs>
  <cellStyles count="12">
    <cellStyle name="Comma" xfId="7" builtinId="3"/>
    <cellStyle name="Hyperlink" xfId="10" builtinId="8"/>
    <cellStyle name="Hyperlink 2" xfId="2" xr:uid="{00000000-0005-0000-0000-000000000000}"/>
    <cellStyle name="Normal" xfId="0" builtinId="0"/>
    <cellStyle name="Normal 14" xfId="8" xr:uid="{889B4498-61D8-497F-A9B6-9D914F6526BC}"/>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6" xfId="11" xr:uid="{20EA0231-7C4D-4395-81D8-F355B5E25CE7}"/>
    <cellStyle name="Normal_TFI-KI 2" xfId="9" xr:uid="{1A7508F1-C835-47DB-AD80-B23A2EB5FDAE}"/>
    <cellStyle name="Style 1" xfId="1" xr:uid="{00000000-0005-0000-0000-000006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opLeftCell="A34" zoomScale="70" zoomScaleNormal="70" workbookViewId="0">
      <selection activeCell="A43" sqref="A43:J43"/>
    </sheetView>
  </sheetViews>
  <sheetFormatPr defaultColWidth="9.08984375" defaultRowHeight="14.5" x14ac:dyDescent="0.35"/>
  <cols>
    <col min="1" max="1" width="9.08984375" style="4"/>
    <col min="2" max="2" width="10.453125" style="4" customWidth="1"/>
    <col min="3" max="8" width="9.08984375" style="4"/>
    <col min="9" max="9" width="13.453125" style="4" customWidth="1"/>
    <col min="10" max="16384" width="9.08984375" style="4"/>
  </cols>
  <sheetData>
    <row r="1" spans="1:10" ht="15.5" x14ac:dyDescent="0.35">
      <c r="A1" s="238" t="s">
        <v>197</v>
      </c>
      <c r="B1" s="239"/>
      <c r="C1" s="239"/>
      <c r="D1" s="2"/>
      <c r="E1" s="2"/>
      <c r="F1" s="2"/>
      <c r="G1" s="2"/>
      <c r="H1" s="2"/>
      <c r="I1" s="2"/>
      <c r="J1" s="3"/>
    </row>
    <row r="2" spans="1:10" ht="14.4" customHeight="1" x14ac:dyDescent="0.35">
      <c r="A2" s="240" t="s">
        <v>213</v>
      </c>
      <c r="B2" s="241"/>
      <c r="C2" s="241"/>
      <c r="D2" s="241"/>
      <c r="E2" s="241"/>
      <c r="F2" s="241"/>
      <c r="G2" s="241"/>
      <c r="H2" s="241"/>
      <c r="I2" s="241"/>
      <c r="J2" s="242"/>
    </row>
    <row r="3" spans="1:10" x14ac:dyDescent="0.35">
      <c r="A3" s="5"/>
      <c r="B3" s="6"/>
      <c r="C3" s="6"/>
      <c r="D3" s="6"/>
      <c r="E3" s="6"/>
      <c r="F3" s="6"/>
      <c r="G3" s="6"/>
      <c r="H3" s="6"/>
      <c r="I3" s="6"/>
      <c r="J3" s="7"/>
    </row>
    <row r="4" spans="1:10" ht="33.65" customHeight="1" x14ac:dyDescent="0.35">
      <c r="A4" s="243" t="s">
        <v>198</v>
      </c>
      <c r="B4" s="244"/>
      <c r="C4" s="244"/>
      <c r="D4" s="244"/>
      <c r="E4" s="245">
        <v>44927</v>
      </c>
      <c r="F4" s="246"/>
      <c r="G4" s="8" t="s">
        <v>0</v>
      </c>
      <c r="H4" s="245">
        <v>45016</v>
      </c>
      <c r="I4" s="246"/>
      <c r="J4" s="9"/>
    </row>
    <row r="5" spans="1:10" s="10" customFormat="1" ht="10.25" customHeight="1" x14ac:dyDescent="0.35">
      <c r="A5" s="247"/>
      <c r="B5" s="248"/>
      <c r="C5" s="248"/>
      <c r="D5" s="248"/>
      <c r="E5" s="248"/>
      <c r="F5" s="248"/>
      <c r="G5" s="248"/>
      <c r="H5" s="248"/>
      <c r="I5" s="248"/>
      <c r="J5" s="249"/>
    </row>
    <row r="6" spans="1:10" ht="20.399999999999999" customHeight="1" x14ac:dyDescent="0.35">
      <c r="A6" s="11"/>
      <c r="B6" s="12" t="s">
        <v>219</v>
      </c>
      <c r="C6" s="13"/>
      <c r="D6" s="13"/>
      <c r="E6" s="19">
        <v>2023</v>
      </c>
      <c r="F6" s="14"/>
      <c r="G6" s="8"/>
      <c r="H6" s="14"/>
      <c r="I6" s="15"/>
      <c r="J6" s="16"/>
    </row>
    <row r="7" spans="1:10" s="18" customFormat="1" ht="11" customHeight="1" x14ac:dyDescent="0.35">
      <c r="A7" s="11"/>
      <c r="B7" s="13"/>
      <c r="C7" s="13"/>
      <c r="D7" s="13"/>
      <c r="E7" s="17"/>
      <c r="F7" s="17"/>
      <c r="G7" s="8"/>
      <c r="H7" s="14"/>
      <c r="I7" s="15"/>
      <c r="J7" s="16"/>
    </row>
    <row r="8" spans="1:10" ht="20.399999999999999" customHeight="1" x14ac:dyDescent="0.35">
      <c r="A8" s="11"/>
      <c r="B8" s="12" t="s">
        <v>220</v>
      </c>
      <c r="C8" s="13"/>
      <c r="D8" s="13"/>
      <c r="E8" s="19">
        <v>1</v>
      </c>
      <c r="F8" s="14"/>
      <c r="G8" s="8"/>
      <c r="H8" s="14"/>
      <c r="I8" s="15"/>
      <c r="J8" s="16"/>
    </row>
    <row r="9" spans="1:10" s="18" customFormat="1" ht="11" customHeight="1" x14ac:dyDescent="0.35">
      <c r="A9" s="11"/>
      <c r="B9" s="13"/>
      <c r="C9" s="13"/>
      <c r="D9" s="13"/>
      <c r="E9" s="17"/>
      <c r="F9" s="17"/>
      <c r="G9" s="8"/>
      <c r="H9" s="17"/>
      <c r="I9" s="20"/>
      <c r="J9" s="16"/>
    </row>
    <row r="10" spans="1:10" ht="38" customHeight="1" x14ac:dyDescent="0.35">
      <c r="A10" s="234" t="s">
        <v>221</v>
      </c>
      <c r="B10" s="235"/>
      <c r="C10" s="235"/>
      <c r="D10" s="235"/>
      <c r="E10" s="235"/>
      <c r="F10" s="235"/>
      <c r="G10" s="235"/>
      <c r="H10" s="235"/>
      <c r="I10" s="235"/>
      <c r="J10" s="21"/>
    </row>
    <row r="11" spans="1:10" ht="24.65" customHeight="1" x14ac:dyDescent="0.35">
      <c r="A11" s="221" t="s">
        <v>199</v>
      </c>
      <c r="B11" s="236"/>
      <c r="C11" s="228" t="s">
        <v>286</v>
      </c>
      <c r="D11" s="229"/>
      <c r="E11" s="22"/>
      <c r="F11" s="181" t="s">
        <v>222</v>
      </c>
      <c r="G11" s="232"/>
      <c r="H11" s="200" t="s">
        <v>290</v>
      </c>
      <c r="I11" s="201"/>
      <c r="J11" s="23"/>
    </row>
    <row r="12" spans="1:10" ht="14.4" customHeight="1" x14ac:dyDescent="0.35">
      <c r="A12" s="24"/>
      <c r="B12" s="25"/>
      <c r="C12" s="25"/>
      <c r="D12" s="25"/>
      <c r="E12" s="237"/>
      <c r="F12" s="237"/>
      <c r="G12" s="237"/>
      <c r="H12" s="237"/>
      <c r="I12" s="26"/>
      <c r="J12" s="23"/>
    </row>
    <row r="13" spans="1:10" ht="21" customHeight="1" x14ac:dyDescent="0.35">
      <c r="A13" s="180" t="s">
        <v>214</v>
      </c>
      <c r="B13" s="232"/>
      <c r="C13" s="228" t="s">
        <v>287</v>
      </c>
      <c r="D13" s="229"/>
      <c r="E13" s="250"/>
      <c r="F13" s="237"/>
      <c r="G13" s="237"/>
      <c r="H13" s="237"/>
      <c r="I13" s="26"/>
      <c r="J13" s="23"/>
    </row>
    <row r="14" spans="1:10" ht="11" customHeight="1" x14ac:dyDescent="0.35">
      <c r="A14" s="22"/>
      <c r="B14" s="26"/>
      <c r="C14" s="25"/>
      <c r="D14" s="25"/>
      <c r="E14" s="187"/>
      <c r="F14" s="187"/>
      <c r="G14" s="187"/>
      <c r="H14" s="187"/>
      <c r="I14" s="25"/>
      <c r="J14" s="27"/>
    </row>
    <row r="15" spans="1:10" ht="23" customHeight="1" x14ac:dyDescent="0.35">
      <c r="A15" s="180" t="s">
        <v>200</v>
      </c>
      <c r="B15" s="232"/>
      <c r="C15" s="228" t="s">
        <v>288</v>
      </c>
      <c r="D15" s="229"/>
      <c r="E15" s="233"/>
      <c r="F15" s="223"/>
      <c r="G15" s="28" t="s">
        <v>223</v>
      </c>
      <c r="H15" s="200" t="s">
        <v>291</v>
      </c>
      <c r="I15" s="201"/>
      <c r="J15" s="29"/>
    </row>
    <row r="16" spans="1:10" ht="11" customHeight="1" x14ac:dyDescent="0.35">
      <c r="A16" s="22"/>
      <c r="B16" s="26"/>
      <c r="C16" s="25"/>
      <c r="D16" s="25"/>
      <c r="E16" s="187"/>
      <c r="F16" s="187"/>
      <c r="G16" s="187"/>
      <c r="H16" s="187"/>
      <c r="I16" s="25"/>
      <c r="J16" s="27"/>
    </row>
    <row r="17" spans="1:10" ht="23" customHeight="1" x14ac:dyDescent="0.35">
      <c r="A17" s="30"/>
      <c r="B17" s="28" t="s">
        <v>224</v>
      </c>
      <c r="C17" s="228" t="s">
        <v>289</v>
      </c>
      <c r="D17" s="229"/>
      <c r="E17" s="31"/>
      <c r="F17" s="31"/>
      <c r="G17" s="31"/>
      <c r="H17" s="31"/>
      <c r="I17" s="31"/>
      <c r="J17" s="29"/>
    </row>
    <row r="18" spans="1:10" x14ac:dyDescent="0.35">
      <c r="A18" s="230"/>
      <c r="B18" s="231"/>
      <c r="C18" s="187"/>
      <c r="D18" s="187"/>
      <c r="E18" s="187"/>
      <c r="F18" s="187"/>
      <c r="G18" s="187"/>
      <c r="H18" s="187"/>
      <c r="I18" s="25"/>
      <c r="J18" s="27"/>
    </row>
    <row r="19" spans="1:10" x14ac:dyDescent="0.35">
      <c r="A19" s="221" t="s">
        <v>201</v>
      </c>
      <c r="B19" s="222"/>
      <c r="C19" s="191" t="s">
        <v>292</v>
      </c>
      <c r="D19" s="192"/>
      <c r="E19" s="192"/>
      <c r="F19" s="192"/>
      <c r="G19" s="192"/>
      <c r="H19" s="192"/>
      <c r="I19" s="192"/>
      <c r="J19" s="193"/>
    </row>
    <row r="20" spans="1:10" x14ac:dyDescent="0.35">
      <c r="A20" s="24"/>
      <c r="B20" s="25"/>
      <c r="C20" s="32"/>
      <c r="D20" s="25"/>
      <c r="E20" s="187"/>
      <c r="F20" s="187"/>
      <c r="G20" s="187"/>
      <c r="H20" s="187"/>
      <c r="I20" s="25"/>
      <c r="J20" s="27"/>
    </row>
    <row r="21" spans="1:10" x14ac:dyDescent="0.35">
      <c r="A21" s="221" t="s">
        <v>202</v>
      </c>
      <c r="B21" s="222"/>
      <c r="C21" s="200">
        <v>10000</v>
      </c>
      <c r="D21" s="201"/>
      <c r="E21" s="187"/>
      <c r="F21" s="187"/>
      <c r="G21" s="191" t="s">
        <v>293</v>
      </c>
      <c r="H21" s="192"/>
      <c r="I21" s="192"/>
      <c r="J21" s="193"/>
    </row>
    <row r="22" spans="1:10" x14ac:dyDescent="0.35">
      <c r="A22" s="24"/>
      <c r="B22" s="25"/>
      <c r="C22" s="25"/>
      <c r="D22" s="25"/>
      <c r="E22" s="187"/>
      <c r="F22" s="187"/>
      <c r="G22" s="187"/>
      <c r="H22" s="187"/>
      <c r="I22" s="25"/>
      <c r="J22" s="27"/>
    </row>
    <row r="23" spans="1:10" x14ac:dyDescent="0.35">
      <c r="A23" s="221" t="s">
        <v>203</v>
      </c>
      <c r="B23" s="222"/>
      <c r="C23" s="191" t="s">
        <v>294</v>
      </c>
      <c r="D23" s="192"/>
      <c r="E23" s="192"/>
      <c r="F23" s="192"/>
      <c r="G23" s="192"/>
      <c r="H23" s="192"/>
      <c r="I23" s="192"/>
      <c r="J23" s="193"/>
    </row>
    <row r="24" spans="1:10" x14ac:dyDescent="0.35">
      <c r="A24" s="24"/>
      <c r="B24" s="25"/>
      <c r="C24" s="25"/>
      <c r="D24" s="25"/>
      <c r="E24" s="187"/>
      <c r="F24" s="187"/>
      <c r="G24" s="187"/>
      <c r="H24" s="187"/>
      <c r="I24" s="25"/>
      <c r="J24" s="27"/>
    </row>
    <row r="25" spans="1:10" x14ac:dyDescent="0.35">
      <c r="A25" s="221" t="s">
        <v>204</v>
      </c>
      <c r="B25" s="222"/>
      <c r="C25" s="225" t="s">
        <v>295</v>
      </c>
      <c r="D25" s="226"/>
      <c r="E25" s="226"/>
      <c r="F25" s="226"/>
      <c r="G25" s="226"/>
      <c r="H25" s="226"/>
      <c r="I25" s="226"/>
      <c r="J25" s="227"/>
    </row>
    <row r="26" spans="1:10" x14ac:dyDescent="0.35">
      <c r="A26" s="24"/>
      <c r="B26" s="25"/>
      <c r="C26" s="32"/>
      <c r="D26" s="25"/>
      <c r="E26" s="187"/>
      <c r="F26" s="187"/>
      <c r="G26" s="187"/>
      <c r="H26" s="187"/>
      <c r="I26" s="25"/>
      <c r="J26" s="27"/>
    </row>
    <row r="27" spans="1:10" x14ac:dyDescent="0.35">
      <c r="A27" s="221" t="s">
        <v>205</v>
      </c>
      <c r="B27" s="222"/>
      <c r="C27" s="225" t="s">
        <v>296</v>
      </c>
      <c r="D27" s="226"/>
      <c r="E27" s="226"/>
      <c r="F27" s="226"/>
      <c r="G27" s="226"/>
      <c r="H27" s="226"/>
      <c r="I27" s="226"/>
      <c r="J27" s="227"/>
    </row>
    <row r="28" spans="1:10" ht="14" customHeight="1" x14ac:dyDescent="0.35">
      <c r="A28" s="24"/>
      <c r="B28" s="25"/>
      <c r="C28" s="32"/>
      <c r="D28" s="25"/>
      <c r="E28" s="187"/>
      <c r="F28" s="187"/>
      <c r="G28" s="187"/>
      <c r="H28" s="187"/>
      <c r="I28" s="25"/>
      <c r="J28" s="27"/>
    </row>
    <row r="29" spans="1:10" ht="23" customHeight="1" x14ac:dyDescent="0.35">
      <c r="A29" s="224" t="s">
        <v>215</v>
      </c>
      <c r="B29" s="203"/>
      <c r="C29" s="33">
        <f>1332+454+1+11+15</f>
        <v>1813</v>
      </c>
      <c r="D29" s="34"/>
      <c r="E29" s="194"/>
      <c r="F29" s="194"/>
      <c r="G29" s="194"/>
      <c r="H29" s="194"/>
      <c r="I29" s="35"/>
      <c r="J29" s="36"/>
    </row>
    <row r="30" spans="1:10" x14ac:dyDescent="0.35">
      <c r="A30" s="24"/>
      <c r="B30" s="25"/>
      <c r="C30" s="25"/>
      <c r="D30" s="25"/>
      <c r="E30" s="187"/>
      <c r="F30" s="187"/>
      <c r="G30" s="187"/>
      <c r="H30" s="187"/>
      <c r="I30" s="35"/>
      <c r="J30" s="36"/>
    </row>
    <row r="31" spans="1:10" x14ac:dyDescent="0.35">
      <c r="A31" s="221" t="s">
        <v>206</v>
      </c>
      <c r="B31" s="222"/>
      <c r="C31" s="48" t="s">
        <v>227</v>
      </c>
      <c r="D31" s="220" t="s">
        <v>225</v>
      </c>
      <c r="E31" s="198"/>
      <c r="F31" s="198"/>
      <c r="G31" s="198"/>
      <c r="H31" s="37"/>
      <c r="I31" s="38" t="s">
        <v>226</v>
      </c>
      <c r="J31" s="39" t="s">
        <v>227</v>
      </c>
    </row>
    <row r="32" spans="1:10" x14ac:dyDescent="0.35">
      <c r="A32" s="221"/>
      <c r="B32" s="222"/>
      <c r="C32" s="40"/>
      <c r="D32" s="8"/>
      <c r="E32" s="223"/>
      <c r="F32" s="223"/>
      <c r="G32" s="223"/>
      <c r="H32" s="223"/>
      <c r="I32" s="35"/>
      <c r="J32" s="36"/>
    </row>
    <row r="33" spans="1:10" x14ac:dyDescent="0.35">
      <c r="A33" s="221" t="s">
        <v>216</v>
      </c>
      <c r="B33" s="222"/>
      <c r="C33" s="33" t="s">
        <v>229</v>
      </c>
      <c r="D33" s="220" t="s">
        <v>228</v>
      </c>
      <c r="E33" s="198"/>
      <c r="F33" s="198"/>
      <c r="G33" s="198"/>
      <c r="H33" s="31"/>
      <c r="I33" s="38" t="s">
        <v>229</v>
      </c>
      <c r="J33" s="39" t="s">
        <v>230</v>
      </c>
    </row>
    <row r="34" spans="1:10" x14ac:dyDescent="0.35">
      <c r="A34" s="24"/>
      <c r="B34" s="25"/>
      <c r="C34" s="25"/>
      <c r="D34" s="25"/>
      <c r="E34" s="187"/>
      <c r="F34" s="187"/>
      <c r="G34" s="187"/>
      <c r="H34" s="187"/>
      <c r="I34" s="25"/>
      <c r="J34" s="27"/>
    </row>
    <row r="35" spans="1:10" x14ac:dyDescent="0.35">
      <c r="A35" s="220" t="s">
        <v>217</v>
      </c>
      <c r="B35" s="198"/>
      <c r="C35" s="198"/>
      <c r="D35" s="198"/>
      <c r="E35" s="198" t="s">
        <v>207</v>
      </c>
      <c r="F35" s="198"/>
      <c r="G35" s="198"/>
      <c r="H35" s="198"/>
      <c r="I35" s="198"/>
      <c r="J35" s="41" t="s">
        <v>208</v>
      </c>
    </row>
    <row r="36" spans="1:10" x14ac:dyDescent="0.35">
      <c r="A36" s="24"/>
      <c r="B36" s="25"/>
      <c r="C36" s="25"/>
      <c r="D36" s="25"/>
      <c r="E36" s="187"/>
      <c r="F36" s="187"/>
      <c r="G36" s="187"/>
      <c r="H36" s="187"/>
      <c r="I36" s="25"/>
      <c r="J36" s="36"/>
    </row>
    <row r="37" spans="1:10" x14ac:dyDescent="0.35">
      <c r="A37" s="210" t="s">
        <v>297</v>
      </c>
      <c r="B37" s="211"/>
      <c r="C37" s="211"/>
      <c r="D37" s="211"/>
      <c r="E37" s="214" t="s">
        <v>298</v>
      </c>
      <c r="F37" s="215"/>
      <c r="G37" s="215"/>
      <c r="H37" s="215"/>
      <c r="I37" s="216"/>
      <c r="J37" s="98" t="s">
        <v>299</v>
      </c>
    </row>
    <row r="38" spans="1:10" x14ac:dyDescent="0.35">
      <c r="A38" s="24"/>
      <c r="B38" s="25"/>
      <c r="C38" s="32"/>
      <c r="D38" s="213"/>
      <c r="E38" s="213"/>
      <c r="F38" s="213"/>
      <c r="G38" s="213"/>
      <c r="H38" s="213"/>
      <c r="I38" s="213"/>
      <c r="J38" s="27"/>
    </row>
    <row r="39" spans="1:10" x14ac:dyDescent="0.35">
      <c r="A39" s="217" t="s">
        <v>300</v>
      </c>
      <c r="B39" s="218"/>
      <c r="C39" s="218"/>
      <c r="D39" s="219"/>
      <c r="E39" s="214" t="s">
        <v>301</v>
      </c>
      <c r="F39" s="215"/>
      <c r="G39" s="215"/>
      <c r="H39" s="215"/>
      <c r="I39" s="216"/>
      <c r="J39" s="98" t="s">
        <v>302</v>
      </c>
    </row>
    <row r="40" spans="1:10" x14ac:dyDescent="0.35">
      <c r="A40" s="24"/>
      <c r="B40" s="25"/>
      <c r="C40" s="32"/>
      <c r="D40" s="42"/>
      <c r="E40" s="213"/>
      <c r="F40" s="213"/>
      <c r="G40" s="213"/>
      <c r="H40" s="213"/>
      <c r="I40" s="26"/>
      <c r="J40" s="27"/>
    </row>
    <row r="41" spans="1:10" x14ac:dyDescent="0.35">
      <c r="A41" s="210" t="s">
        <v>303</v>
      </c>
      <c r="B41" s="211"/>
      <c r="C41" s="211"/>
      <c r="D41" s="212"/>
      <c r="E41" s="210" t="s">
        <v>304</v>
      </c>
      <c r="F41" s="211"/>
      <c r="G41" s="211"/>
      <c r="H41" s="211"/>
      <c r="I41" s="212"/>
      <c r="J41" s="99" t="s">
        <v>305</v>
      </c>
    </row>
    <row r="42" spans="1:10" x14ac:dyDescent="0.35">
      <c r="A42" s="24"/>
      <c r="B42" s="25"/>
      <c r="C42" s="32"/>
      <c r="D42" s="42"/>
      <c r="E42" s="213"/>
      <c r="F42" s="213"/>
      <c r="G42" s="213"/>
      <c r="H42" s="213"/>
      <c r="I42" s="26"/>
      <c r="J42" s="27"/>
    </row>
    <row r="43" spans="1:10" x14ac:dyDescent="0.35">
      <c r="A43" s="210"/>
      <c r="B43" s="211"/>
      <c r="C43" s="211"/>
      <c r="D43" s="212"/>
      <c r="E43" s="210"/>
      <c r="F43" s="211"/>
      <c r="G43" s="211"/>
      <c r="H43" s="211"/>
      <c r="I43" s="212"/>
      <c r="J43" s="99"/>
    </row>
    <row r="44" spans="1:10" x14ac:dyDescent="0.35">
      <c r="A44" s="43"/>
      <c r="B44" s="32"/>
      <c r="C44" s="204"/>
      <c r="D44" s="204"/>
      <c r="E44" s="187"/>
      <c r="F44" s="187"/>
      <c r="G44" s="204"/>
      <c r="H44" s="204"/>
      <c r="I44" s="204"/>
      <c r="J44" s="27"/>
    </row>
    <row r="45" spans="1:10" x14ac:dyDescent="0.35">
      <c r="A45" s="206"/>
      <c r="B45" s="207"/>
      <c r="C45" s="207"/>
      <c r="D45" s="208"/>
      <c r="E45" s="206"/>
      <c r="F45" s="207"/>
      <c r="G45" s="207"/>
      <c r="H45" s="207"/>
      <c r="I45" s="208"/>
      <c r="J45" s="33"/>
    </row>
    <row r="46" spans="1:10" x14ac:dyDescent="0.35">
      <c r="A46" s="43"/>
      <c r="B46" s="32"/>
      <c r="C46" s="32"/>
      <c r="D46" s="25"/>
      <c r="E46" s="209"/>
      <c r="F46" s="209"/>
      <c r="G46" s="204"/>
      <c r="H46" s="204"/>
      <c r="I46" s="25"/>
      <c r="J46" s="27"/>
    </row>
    <row r="47" spans="1:10" x14ac:dyDescent="0.35">
      <c r="A47" s="206"/>
      <c r="B47" s="207"/>
      <c r="C47" s="207"/>
      <c r="D47" s="208"/>
      <c r="E47" s="206"/>
      <c r="F47" s="207"/>
      <c r="G47" s="207"/>
      <c r="H47" s="207"/>
      <c r="I47" s="208"/>
      <c r="J47" s="33"/>
    </row>
    <row r="48" spans="1:10" x14ac:dyDescent="0.35">
      <c r="A48" s="43"/>
      <c r="B48" s="32"/>
      <c r="C48" s="32"/>
      <c r="D48" s="25"/>
      <c r="E48" s="187"/>
      <c r="F48" s="187"/>
      <c r="G48" s="204"/>
      <c r="H48" s="204"/>
      <c r="I48" s="25"/>
      <c r="J48" s="44" t="s">
        <v>231</v>
      </c>
    </row>
    <row r="49" spans="1:10" x14ac:dyDescent="0.35">
      <c r="A49" s="43"/>
      <c r="B49" s="32"/>
      <c r="C49" s="32"/>
      <c r="D49" s="25"/>
      <c r="E49" s="187"/>
      <c r="F49" s="187"/>
      <c r="G49" s="204"/>
      <c r="H49" s="204"/>
      <c r="I49" s="25"/>
      <c r="J49" s="44" t="s">
        <v>232</v>
      </c>
    </row>
    <row r="50" spans="1:10" ht="14.4" customHeight="1" x14ac:dyDescent="0.35">
      <c r="A50" s="180" t="s">
        <v>209</v>
      </c>
      <c r="B50" s="181"/>
      <c r="C50" s="200" t="s">
        <v>306</v>
      </c>
      <c r="D50" s="201"/>
      <c r="E50" s="202" t="s">
        <v>233</v>
      </c>
      <c r="F50" s="203"/>
      <c r="G50" s="191"/>
      <c r="H50" s="192"/>
      <c r="I50" s="192"/>
      <c r="J50" s="193"/>
    </row>
    <row r="51" spans="1:10" x14ac:dyDescent="0.35">
      <c r="A51" s="43"/>
      <c r="B51" s="32"/>
      <c r="C51" s="204"/>
      <c r="D51" s="204"/>
      <c r="E51" s="187"/>
      <c r="F51" s="187"/>
      <c r="G51" s="205" t="s">
        <v>234</v>
      </c>
      <c r="H51" s="205"/>
      <c r="I51" s="205"/>
      <c r="J51" s="16"/>
    </row>
    <row r="52" spans="1:10" ht="14" customHeight="1" x14ac:dyDescent="0.35">
      <c r="A52" s="180" t="s">
        <v>210</v>
      </c>
      <c r="B52" s="181"/>
      <c r="C52" s="191" t="s">
        <v>307</v>
      </c>
      <c r="D52" s="192"/>
      <c r="E52" s="192"/>
      <c r="F52" s="192"/>
      <c r="G52" s="192"/>
      <c r="H52" s="192"/>
      <c r="I52" s="192"/>
      <c r="J52" s="193"/>
    </row>
    <row r="53" spans="1:10" x14ac:dyDescent="0.35">
      <c r="A53" s="24"/>
      <c r="B53" s="25"/>
      <c r="C53" s="194" t="s">
        <v>211</v>
      </c>
      <c r="D53" s="194"/>
      <c r="E53" s="194"/>
      <c r="F53" s="194"/>
      <c r="G53" s="194"/>
      <c r="H53" s="194"/>
      <c r="I53" s="194"/>
      <c r="J53" s="27"/>
    </row>
    <row r="54" spans="1:10" x14ac:dyDescent="0.35">
      <c r="A54" s="180" t="s">
        <v>212</v>
      </c>
      <c r="B54" s="181"/>
      <c r="C54" s="195" t="s">
        <v>308</v>
      </c>
      <c r="D54" s="196"/>
      <c r="E54" s="197"/>
      <c r="F54" s="187"/>
      <c r="G54" s="187"/>
      <c r="H54" s="198"/>
      <c r="I54" s="198"/>
      <c r="J54" s="199"/>
    </row>
    <row r="55" spans="1:10" x14ac:dyDescent="0.35">
      <c r="A55" s="24"/>
      <c r="B55" s="25"/>
      <c r="C55" s="32"/>
      <c r="D55" s="25"/>
      <c r="E55" s="187"/>
      <c r="F55" s="187"/>
      <c r="G55" s="187"/>
      <c r="H55" s="187"/>
      <c r="I55" s="25"/>
      <c r="J55" s="27"/>
    </row>
    <row r="56" spans="1:10" ht="14.4" customHeight="1" x14ac:dyDescent="0.35">
      <c r="A56" s="180" t="s">
        <v>204</v>
      </c>
      <c r="B56" s="181"/>
      <c r="C56" s="188" t="s">
        <v>309</v>
      </c>
      <c r="D56" s="189"/>
      <c r="E56" s="189"/>
      <c r="F56" s="189"/>
      <c r="G56" s="189"/>
      <c r="H56" s="189"/>
      <c r="I56" s="189"/>
      <c r="J56" s="190"/>
    </row>
    <row r="57" spans="1:10" x14ac:dyDescent="0.35">
      <c r="A57" s="24"/>
      <c r="B57" s="25"/>
      <c r="C57" s="25"/>
      <c r="D57" s="25"/>
      <c r="E57" s="187"/>
      <c r="F57" s="187"/>
      <c r="G57" s="187"/>
      <c r="H57" s="187"/>
      <c r="I57" s="25"/>
      <c r="J57" s="27"/>
    </row>
    <row r="58" spans="1:10" x14ac:dyDescent="0.35">
      <c r="A58" s="180" t="s">
        <v>235</v>
      </c>
      <c r="B58" s="181"/>
      <c r="C58" s="182"/>
      <c r="D58" s="183"/>
      <c r="E58" s="183"/>
      <c r="F58" s="183"/>
      <c r="G58" s="183"/>
      <c r="H58" s="183"/>
      <c r="I58" s="183"/>
      <c r="J58" s="184"/>
    </row>
    <row r="59" spans="1:10" ht="14.4" customHeight="1" x14ac:dyDescent="0.35">
      <c r="A59" s="24"/>
      <c r="B59" s="25"/>
      <c r="C59" s="185" t="s">
        <v>236</v>
      </c>
      <c r="D59" s="185"/>
      <c r="E59" s="185"/>
      <c r="F59" s="185"/>
      <c r="G59" s="25"/>
      <c r="H59" s="25"/>
      <c r="I59" s="25"/>
      <c r="J59" s="27"/>
    </row>
    <row r="60" spans="1:10" x14ac:dyDescent="0.35">
      <c r="A60" s="180" t="s">
        <v>237</v>
      </c>
      <c r="B60" s="181"/>
      <c r="C60" s="182"/>
      <c r="D60" s="183"/>
      <c r="E60" s="183"/>
      <c r="F60" s="183"/>
      <c r="G60" s="183"/>
      <c r="H60" s="183"/>
      <c r="I60" s="183"/>
      <c r="J60" s="184"/>
    </row>
    <row r="61" spans="1:10" ht="14.4" customHeight="1" x14ac:dyDescent="0.35">
      <c r="A61" s="45"/>
      <c r="B61" s="46"/>
      <c r="C61" s="186" t="s">
        <v>238</v>
      </c>
      <c r="D61" s="186"/>
      <c r="E61" s="186"/>
      <c r="F61" s="186"/>
      <c r="G61" s="186"/>
      <c r="H61" s="46"/>
      <c r="I61" s="46"/>
      <c r="J61" s="47"/>
    </row>
    <row r="68" ht="27" customHeight="1" x14ac:dyDescent="0.35"/>
    <row r="72" ht="38.4" customHeight="1" x14ac:dyDescent="0.35"/>
  </sheetData>
  <sheetProtection algorithmName="SHA-512" hashValue="exHZ0Fh/GipS4xt66gAcar/u3RbROMc2b6Q70mj917YzpDi7qCeQIkoZi8nhss8RYUut6RnI78JqAYlboLQYow==" saltValue="UKwpfqLuiKebVsWIUWsqhQ=="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view="pageBreakPreview" topLeftCell="D61" zoomScale="110" zoomScaleNormal="100" workbookViewId="0">
      <selection activeCell="H63" sqref="H63"/>
    </sheetView>
  </sheetViews>
  <sheetFormatPr defaultColWidth="8.90625" defaultRowHeight="12.5" x14ac:dyDescent="0.25"/>
  <cols>
    <col min="1" max="5" width="8.90625" style="53"/>
    <col min="6" max="6" width="16.453125" style="53" customWidth="1"/>
    <col min="7" max="7" width="8.90625" style="53"/>
    <col min="8" max="8" width="11.08984375" style="52" customWidth="1"/>
    <col min="9" max="9" width="13.36328125" style="52" customWidth="1"/>
    <col min="10" max="16384" width="8.90625" style="53"/>
  </cols>
  <sheetData>
    <row r="1" spans="1:9" x14ac:dyDescent="0.25">
      <c r="A1" s="254" t="s">
        <v>1</v>
      </c>
      <c r="B1" s="255"/>
      <c r="C1" s="255"/>
      <c r="D1" s="255"/>
      <c r="E1" s="255"/>
      <c r="F1" s="255"/>
      <c r="G1" s="255"/>
      <c r="H1" s="255"/>
    </row>
    <row r="2" spans="1:9" x14ac:dyDescent="0.25">
      <c r="A2" s="256" t="s">
        <v>310</v>
      </c>
      <c r="B2" s="257"/>
      <c r="C2" s="257"/>
      <c r="D2" s="257"/>
      <c r="E2" s="257"/>
      <c r="F2" s="257"/>
      <c r="G2" s="257"/>
      <c r="H2" s="257"/>
    </row>
    <row r="3" spans="1:9" x14ac:dyDescent="0.25">
      <c r="A3" s="258" t="s">
        <v>285</v>
      </c>
      <c r="B3" s="259"/>
      <c r="C3" s="259"/>
      <c r="D3" s="259"/>
      <c r="E3" s="259"/>
      <c r="F3" s="259"/>
      <c r="G3" s="259"/>
      <c r="H3" s="259"/>
      <c r="I3" s="260"/>
    </row>
    <row r="4" spans="1:9" x14ac:dyDescent="0.25">
      <c r="A4" s="261" t="s">
        <v>241</v>
      </c>
      <c r="B4" s="262"/>
      <c r="C4" s="262"/>
      <c r="D4" s="262"/>
      <c r="E4" s="262"/>
      <c r="F4" s="262"/>
      <c r="G4" s="262"/>
      <c r="H4" s="262"/>
      <c r="I4" s="263"/>
    </row>
    <row r="5" spans="1:9" ht="42.5" thickBot="1" x14ac:dyDescent="0.3">
      <c r="A5" s="264" t="s">
        <v>2</v>
      </c>
      <c r="B5" s="265"/>
      <c r="C5" s="265"/>
      <c r="D5" s="265"/>
      <c r="E5" s="265"/>
      <c r="F5" s="266"/>
      <c r="G5" s="54" t="s">
        <v>3</v>
      </c>
      <c r="H5" s="55" t="s">
        <v>193</v>
      </c>
      <c r="I5" s="56" t="s">
        <v>190</v>
      </c>
    </row>
    <row r="6" spans="1:9" x14ac:dyDescent="0.25">
      <c r="A6" s="251">
        <v>1</v>
      </c>
      <c r="B6" s="252"/>
      <c r="C6" s="252"/>
      <c r="D6" s="252"/>
      <c r="E6" s="252"/>
      <c r="F6" s="253"/>
      <c r="G6" s="57">
        <v>2</v>
      </c>
      <c r="H6" s="58">
        <v>3</v>
      </c>
      <c r="I6" s="58">
        <v>4</v>
      </c>
    </row>
    <row r="7" spans="1:9" x14ac:dyDescent="0.25">
      <c r="A7" s="268"/>
      <c r="B7" s="268"/>
      <c r="C7" s="268"/>
      <c r="D7" s="268"/>
      <c r="E7" s="268"/>
      <c r="F7" s="268"/>
      <c r="G7" s="268"/>
      <c r="H7" s="268"/>
      <c r="I7" s="269"/>
    </row>
    <row r="8" spans="1:9" x14ac:dyDescent="0.25">
      <c r="A8" s="270" t="s">
        <v>11</v>
      </c>
      <c r="B8" s="271"/>
      <c r="C8" s="271"/>
      <c r="D8" s="271"/>
      <c r="E8" s="271"/>
      <c r="F8" s="271"/>
      <c r="G8" s="271"/>
      <c r="H8" s="271"/>
      <c r="I8" s="271"/>
    </row>
    <row r="9" spans="1:9" ht="28.5" customHeight="1" x14ac:dyDescent="0.25">
      <c r="A9" s="272" t="s">
        <v>18</v>
      </c>
      <c r="B9" s="272"/>
      <c r="C9" s="272"/>
      <c r="D9" s="272"/>
      <c r="E9" s="272"/>
      <c r="F9" s="272"/>
      <c r="G9" s="59">
        <v>1</v>
      </c>
      <c r="H9" s="60">
        <f>H10+H11+H12</f>
        <v>1472054192</v>
      </c>
      <c r="I9" s="60">
        <f>I10+I11+I12</f>
        <v>1156686530</v>
      </c>
    </row>
    <row r="10" spans="1:9" x14ac:dyDescent="0.25">
      <c r="A10" s="273" t="s">
        <v>19</v>
      </c>
      <c r="B10" s="273"/>
      <c r="C10" s="273"/>
      <c r="D10" s="273"/>
      <c r="E10" s="273"/>
      <c r="F10" s="273"/>
      <c r="G10" s="61">
        <v>2</v>
      </c>
      <c r="H10" s="62">
        <v>151842426</v>
      </c>
      <c r="I10" s="62">
        <v>169539818</v>
      </c>
    </row>
    <row r="11" spans="1:9" x14ac:dyDescent="0.25">
      <c r="A11" s="273" t="s">
        <v>242</v>
      </c>
      <c r="B11" s="273"/>
      <c r="C11" s="273"/>
      <c r="D11" s="273"/>
      <c r="E11" s="273"/>
      <c r="F11" s="273"/>
      <c r="G11" s="61">
        <v>3</v>
      </c>
      <c r="H11" s="62">
        <v>1306514207</v>
      </c>
      <c r="I11" s="62">
        <v>973850940</v>
      </c>
    </row>
    <row r="12" spans="1:9" x14ac:dyDescent="0.25">
      <c r="A12" s="274" t="s">
        <v>20</v>
      </c>
      <c r="B12" s="274"/>
      <c r="C12" s="274"/>
      <c r="D12" s="274"/>
      <c r="E12" s="274"/>
      <c r="F12" s="274"/>
      <c r="G12" s="61">
        <v>4</v>
      </c>
      <c r="H12" s="62">
        <v>13697559</v>
      </c>
      <c r="I12" s="62">
        <v>13295772</v>
      </c>
    </row>
    <row r="13" spans="1:9" x14ac:dyDescent="0.25">
      <c r="A13" s="267" t="s">
        <v>21</v>
      </c>
      <c r="B13" s="267"/>
      <c r="C13" s="267"/>
      <c r="D13" s="267"/>
      <c r="E13" s="267"/>
      <c r="F13" s="267"/>
      <c r="G13" s="59">
        <v>5</v>
      </c>
      <c r="H13" s="60">
        <f>H14+H15+H16+H17</f>
        <v>66622941</v>
      </c>
      <c r="I13" s="60">
        <f>I14+I15+I16+I17</f>
        <v>67504544</v>
      </c>
    </row>
    <row r="14" spans="1:9" x14ac:dyDescent="0.25">
      <c r="A14" s="275" t="s">
        <v>22</v>
      </c>
      <c r="B14" s="275"/>
      <c r="C14" s="275"/>
      <c r="D14" s="275"/>
      <c r="E14" s="275"/>
      <c r="F14" s="275"/>
      <c r="G14" s="61">
        <v>6</v>
      </c>
      <c r="H14" s="62">
        <v>48141</v>
      </c>
      <c r="I14" s="62">
        <v>6538</v>
      </c>
    </row>
    <row r="15" spans="1:9" x14ac:dyDescent="0.25">
      <c r="A15" s="275" t="s">
        <v>23</v>
      </c>
      <c r="B15" s="275"/>
      <c r="C15" s="275"/>
      <c r="D15" s="275"/>
      <c r="E15" s="275"/>
      <c r="F15" s="275"/>
      <c r="G15" s="61">
        <v>7</v>
      </c>
      <c r="H15" s="62">
        <v>12505659</v>
      </c>
      <c r="I15" s="62">
        <v>13066630</v>
      </c>
    </row>
    <row r="16" spans="1:9" x14ac:dyDescent="0.25">
      <c r="A16" s="275" t="s">
        <v>24</v>
      </c>
      <c r="B16" s="275"/>
      <c r="C16" s="275"/>
      <c r="D16" s="275"/>
      <c r="E16" s="275"/>
      <c r="F16" s="275"/>
      <c r="G16" s="61">
        <v>8</v>
      </c>
      <c r="H16" s="62">
        <v>54069141</v>
      </c>
      <c r="I16" s="62">
        <v>54431376</v>
      </c>
    </row>
    <row r="17" spans="1:9" x14ac:dyDescent="0.25">
      <c r="A17" s="275" t="s">
        <v>25</v>
      </c>
      <c r="B17" s="275"/>
      <c r="C17" s="275"/>
      <c r="D17" s="275"/>
      <c r="E17" s="275"/>
      <c r="F17" s="275"/>
      <c r="G17" s="61">
        <v>9</v>
      </c>
      <c r="H17" s="62">
        <v>0</v>
      </c>
      <c r="I17" s="62">
        <v>0</v>
      </c>
    </row>
    <row r="18" spans="1:9" ht="26" customHeight="1" x14ac:dyDescent="0.25">
      <c r="A18" s="267" t="s">
        <v>26</v>
      </c>
      <c r="B18" s="267"/>
      <c r="C18" s="267"/>
      <c r="D18" s="267"/>
      <c r="E18" s="267"/>
      <c r="F18" s="267"/>
      <c r="G18" s="59">
        <v>10</v>
      </c>
      <c r="H18" s="60">
        <f>H19+H20+H21</f>
        <v>908193</v>
      </c>
      <c r="I18" s="60">
        <f>I19+I20+I21</f>
        <v>799337</v>
      </c>
    </row>
    <row r="19" spans="1:9" x14ac:dyDescent="0.25">
      <c r="A19" s="275" t="s">
        <v>23</v>
      </c>
      <c r="B19" s="275"/>
      <c r="C19" s="275"/>
      <c r="D19" s="275"/>
      <c r="E19" s="275"/>
      <c r="F19" s="275"/>
      <c r="G19" s="61">
        <v>11</v>
      </c>
      <c r="H19" s="62">
        <v>0</v>
      </c>
      <c r="I19" s="62">
        <v>0</v>
      </c>
    </row>
    <row r="20" spans="1:9" x14ac:dyDescent="0.25">
      <c r="A20" s="275" t="s">
        <v>24</v>
      </c>
      <c r="B20" s="275"/>
      <c r="C20" s="275"/>
      <c r="D20" s="275"/>
      <c r="E20" s="275"/>
      <c r="F20" s="275"/>
      <c r="G20" s="61">
        <v>12</v>
      </c>
      <c r="H20" s="62">
        <v>0</v>
      </c>
      <c r="I20" s="62">
        <v>0</v>
      </c>
    </row>
    <row r="21" spans="1:9" x14ac:dyDescent="0.25">
      <c r="A21" s="275" t="s">
        <v>25</v>
      </c>
      <c r="B21" s="275"/>
      <c r="C21" s="275"/>
      <c r="D21" s="275"/>
      <c r="E21" s="275"/>
      <c r="F21" s="275"/>
      <c r="G21" s="61">
        <v>13</v>
      </c>
      <c r="H21" s="62">
        <v>908193</v>
      </c>
      <c r="I21" s="62">
        <v>799337</v>
      </c>
    </row>
    <row r="22" spans="1:9" x14ac:dyDescent="0.25">
      <c r="A22" s="267" t="s">
        <v>27</v>
      </c>
      <c r="B22" s="267"/>
      <c r="C22" s="267"/>
      <c r="D22" s="267"/>
      <c r="E22" s="267"/>
      <c r="F22" s="267"/>
      <c r="G22" s="59">
        <v>14</v>
      </c>
      <c r="H22" s="60">
        <f>H23+H24</f>
        <v>0</v>
      </c>
      <c r="I22" s="60">
        <f>I23+I24</f>
        <v>500000</v>
      </c>
    </row>
    <row r="23" spans="1:9" x14ac:dyDescent="0.25">
      <c r="A23" s="275" t="s">
        <v>24</v>
      </c>
      <c r="B23" s="275"/>
      <c r="C23" s="275"/>
      <c r="D23" s="275"/>
      <c r="E23" s="275"/>
      <c r="F23" s="275"/>
      <c r="G23" s="61">
        <v>15</v>
      </c>
      <c r="H23" s="62">
        <v>0</v>
      </c>
      <c r="I23" s="62">
        <v>500000</v>
      </c>
    </row>
    <row r="24" spans="1:9" x14ac:dyDescent="0.25">
      <c r="A24" s="275" t="s">
        <v>25</v>
      </c>
      <c r="B24" s="275"/>
      <c r="C24" s="275"/>
      <c r="D24" s="275"/>
      <c r="E24" s="275"/>
      <c r="F24" s="275"/>
      <c r="G24" s="61">
        <v>16</v>
      </c>
      <c r="H24" s="62">
        <v>0</v>
      </c>
      <c r="I24" s="62">
        <v>0</v>
      </c>
    </row>
    <row r="25" spans="1:9" ht="26" customHeight="1" x14ac:dyDescent="0.25">
      <c r="A25" s="267" t="s">
        <v>28</v>
      </c>
      <c r="B25" s="267"/>
      <c r="C25" s="267"/>
      <c r="D25" s="267"/>
      <c r="E25" s="267"/>
      <c r="F25" s="267"/>
      <c r="G25" s="59">
        <v>17</v>
      </c>
      <c r="H25" s="60">
        <f>H26+H27+H28</f>
        <v>3807605</v>
      </c>
      <c r="I25" s="60">
        <f>I26+I27+I28</f>
        <v>4035307</v>
      </c>
    </row>
    <row r="26" spans="1:9" x14ac:dyDescent="0.25">
      <c r="A26" s="275" t="s">
        <v>23</v>
      </c>
      <c r="B26" s="275"/>
      <c r="C26" s="275"/>
      <c r="D26" s="275"/>
      <c r="E26" s="275"/>
      <c r="F26" s="275"/>
      <c r="G26" s="61">
        <v>18</v>
      </c>
      <c r="H26" s="62">
        <v>3807605</v>
      </c>
      <c r="I26" s="62">
        <v>4035307</v>
      </c>
    </row>
    <row r="27" spans="1:9" x14ac:dyDescent="0.25">
      <c r="A27" s="275" t="s">
        <v>24</v>
      </c>
      <c r="B27" s="275"/>
      <c r="C27" s="275"/>
      <c r="D27" s="275"/>
      <c r="E27" s="275"/>
      <c r="F27" s="275"/>
      <c r="G27" s="61">
        <v>19</v>
      </c>
      <c r="H27" s="62">
        <v>0</v>
      </c>
      <c r="I27" s="62">
        <v>0</v>
      </c>
    </row>
    <row r="28" spans="1:9" x14ac:dyDescent="0.25">
      <c r="A28" s="275" t="s">
        <v>25</v>
      </c>
      <c r="B28" s="275"/>
      <c r="C28" s="275"/>
      <c r="D28" s="275"/>
      <c r="E28" s="275"/>
      <c r="F28" s="275"/>
      <c r="G28" s="61">
        <v>20</v>
      </c>
      <c r="H28" s="62">
        <v>0</v>
      </c>
      <c r="I28" s="62">
        <v>0</v>
      </c>
    </row>
    <row r="29" spans="1:9" x14ac:dyDescent="0.25">
      <c r="A29" s="267" t="s">
        <v>29</v>
      </c>
      <c r="B29" s="267"/>
      <c r="C29" s="267"/>
      <c r="D29" s="267"/>
      <c r="E29" s="267"/>
      <c r="F29" s="267"/>
      <c r="G29" s="59">
        <v>21</v>
      </c>
      <c r="H29" s="60">
        <f>H30+H31</f>
        <v>3896748838</v>
      </c>
      <c r="I29" s="60">
        <f>I30+I31</f>
        <v>3999861373</v>
      </c>
    </row>
    <row r="30" spans="1:9" x14ac:dyDescent="0.25">
      <c r="A30" s="275" t="s">
        <v>24</v>
      </c>
      <c r="B30" s="275"/>
      <c r="C30" s="275"/>
      <c r="D30" s="275"/>
      <c r="E30" s="275"/>
      <c r="F30" s="275"/>
      <c r="G30" s="61">
        <v>22</v>
      </c>
      <c r="H30" s="62">
        <v>796884814</v>
      </c>
      <c r="I30" s="62">
        <v>806500799</v>
      </c>
    </row>
    <row r="31" spans="1:9" x14ac:dyDescent="0.25">
      <c r="A31" s="275" t="s">
        <v>25</v>
      </c>
      <c r="B31" s="275"/>
      <c r="C31" s="275"/>
      <c r="D31" s="275"/>
      <c r="E31" s="275"/>
      <c r="F31" s="275"/>
      <c r="G31" s="61">
        <v>23</v>
      </c>
      <c r="H31" s="62">
        <v>3099864024</v>
      </c>
      <c r="I31" s="62">
        <v>3193360574</v>
      </c>
    </row>
    <row r="32" spans="1:9" x14ac:dyDescent="0.25">
      <c r="A32" s="275" t="s">
        <v>30</v>
      </c>
      <c r="B32" s="275"/>
      <c r="C32" s="275"/>
      <c r="D32" s="275"/>
      <c r="E32" s="275"/>
      <c r="F32" s="275"/>
      <c r="G32" s="61">
        <v>24</v>
      </c>
      <c r="H32" s="62">
        <v>0</v>
      </c>
      <c r="I32" s="62">
        <v>0</v>
      </c>
    </row>
    <row r="33" spans="1:9" ht="29" customHeight="1" x14ac:dyDescent="0.25">
      <c r="A33" s="275" t="s">
        <v>31</v>
      </c>
      <c r="B33" s="275"/>
      <c r="C33" s="275"/>
      <c r="D33" s="275"/>
      <c r="E33" s="275"/>
      <c r="F33" s="275"/>
      <c r="G33" s="61">
        <v>25</v>
      </c>
      <c r="H33" s="62">
        <v>0</v>
      </c>
      <c r="I33" s="62">
        <v>0</v>
      </c>
    </row>
    <row r="34" spans="1:9" x14ac:dyDescent="0.25">
      <c r="A34" s="275" t="s">
        <v>32</v>
      </c>
      <c r="B34" s="275"/>
      <c r="C34" s="275"/>
      <c r="D34" s="275"/>
      <c r="E34" s="275"/>
      <c r="F34" s="275"/>
      <c r="G34" s="61">
        <v>26</v>
      </c>
      <c r="H34" s="62">
        <v>6</v>
      </c>
      <c r="I34" s="62">
        <v>6</v>
      </c>
    </row>
    <row r="35" spans="1:9" x14ac:dyDescent="0.25">
      <c r="A35" s="275" t="s">
        <v>33</v>
      </c>
      <c r="B35" s="275"/>
      <c r="C35" s="275"/>
      <c r="D35" s="275"/>
      <c r="E35" s="275"/>
      <c r="F35" s="275"/>
      <c r="G35" s="61">
        <v>27</v>
      </c>
      <c r="H35" s="62">
        <v>55270903</v>
      </c>
      <c r="I35" s="62">
        <v>58254291</v>
      </c>
    </row>
    <row r="36" spans="1:9" x14ac:dyDescent="0.25">
      <c r="A36" s="275" t="s">
        <v>34</v>
      </c>
      <c r="B36" s="275"/>
      <c r="C36" s="275"/>
      <c r="D36" s="275"/>
      <c r="E36" s="275"/>
      <c r="F36" s="275"/>
      <c r="G36" s="61">
        <v>28</v>
      </c>
      <c r="H36" s="62">
        <v>21515024</v>
      </c>
      <c r="I36" s="62">
        <v>17666924</v>
      </c>
    </row>
    <row r="37" spans="1:9" x14ac:dyDescent="0.25">
      <c r="A37" s="275" t="s">
        <v>35</v>
      </c>
      <c r="B37" s="275"/>
      <c r="C37" s="275"/>
      <c r="D37" s="275"/>
      <c r="E37" s="275"/>
      <c r="F37" s="275"/>
      <c r="G37" s="61">
        <v>29</v>
      </c>
      <c r="H37" s="62">
        <v>8827663</v>
      </c>
      <c r="I37" s="62">
        <v>9997763</v>
      </c>
    </row>
    <row r="38" spans="1:9" x14ac:dyDescent="0.25">
      <c r="A38" s="275" t="s">
        <v>36</v>
      </c>
      <c r="B38" s="275"/>
      <c r="C38" s="275"/>
      <c r="D38" s="275"/>
      <c r="E38" s="275"/>
      <c r="F38" s="275"/>
      <c r="G38" s="61">
        <v>30</v>
      </c>
      <c r="H38" s="62">
        <v>14327104</v>
      </c>
      <c r="I38" s="62">
        <v>18846005</v>
      </c>
    </row>
    <row r="39" spans="1:9" ht="27.65" customHeight="1" x14ac:dyDescent="0.25">
      <c r="A39" s="275" t="s">
        <v>37</v>
      </c>
      <c r="B39" s="275"/>
      <c r="C39" s="275"/>
      <c r="D39" s="275"/>
      <c r="E39" s="275"/>
      <c r="F39" s="275"/>
      <c r="G39" s="61">
        <v>31</v>
      </c>
      <c r="H39" s="62">
        <v>0</v>
      </c>
      <c r="I39" s="62">
        <v>0</v>
      </c>
    </row>
    <row r="40" spans="1:9" x14ac:dyDescent="0.25">
      <c r="A40" s="277" t="s">
        <v>38</v>
      </c>
      <c r="B40" s="277"/>
      <c r="C40" s="277"/>
      <c r="D40" s="277"/>
      <c r="E40" s="277"/>
      <c r="F40" s="277"/>
      <c r="G40" s="59">
        <v>32</v>
      </c>
      <c r="H40" s="63">
        <f>H9+H13+H18+H22+H25+H29+H32+H33+H34+H35+H36+H37+H38+H39</f>
        <v>5540082469</v>
      </c>
      <c r="I40" s="63">
        <f>I9+I13+I18+I22+I25+I29+I32+I33+I34+I35+I36+I37+I38+I39</f>
        <v>5334152080</v>
      </c>
    </row>
    <row r="41" spans="1:9" x14ac:dyDescent="0.25">
      <c r="A41" s="270" t="s">
        <v>12</v>
      </c>
      <c r="B41" s="271"/>
      <c r="C41" s="271"/>
      <c r="D41" s="271"/>
      <c r="E41" s="271"/>
      <c r="F41" s="271"/>
      <c r="G41" s="271"/>
      <c r="H41" s="271"/>
      <c r="I41" s="271"/>
    </row>
    <row r="42" spans="1:9" x14ac:dyDescent="0.25">
      <c r="A42" s="267" t="s">
        <v>39</v>
      </c>
      <c r="B42" s="276"/>
      <c r="C42" s="276"/>
      <c r="D42" s="276"/>
      <c r="E42" s="276"/>
      <c r="F42" s="276"/>
      <c r="G42" s="59">
        <v>33</v>
      </c>
      <c r="H42" s="60">
        <f>H43+H44+H45+H46+H47</f>
        <v>70801</v>
      </c>
      <c r="I42" s="60">
        <f>I43+I44+I45+I46+I47</f>
        <v>241037</v>
      </c>
    </row>
    <row r="43" spans="1:9" x14ac:dyDescent="0.25">
      <c r="A43" s="275" t="s">
        <v>40</v>
      </c>
      <c r="B43" s="275"/>
      <c r="C43" s="275"/>
      <c r="D43" s="275"/>
      <c r="E43" s="275"/>
      <c r="F43" s="275"/>
      <c r="G43" s="61">
        <v>34</v>
      </c>
      <c r="H43" s="62">
        <v>70801</v>
      </c>
      <c r="I43" s="62">
        <v>241037</v>
      </c>
    </row>
    <row r="44" spans="1:9" x14ac:dyDescent="0.25">
      <c r="A44" s="275" t="s">
        <v>41</v>
      </c>
      <c r="B44" s="275"/>
      <c r="C44" s="275"/>
      <c r="D44" s="275"/>
      <c r="E44" s="275"/>
      <c r="F44" s="275"/>
      <c r="G44" s="61">
        <v>35</v>
      </c>
      <c r="H44" s="62">
        <v>0</v>
      </c>
      <c r="I44" s="62">
        <v>0</v>
      </c>
    </row>
    <row r="45" spans="1:9" x14ac:dyDescent="0.25">
      <c r="A45" s="275" t="s">
        <v>42</v>
      </c>
      <c r="B45" s="275"/>
      <c r="C45" s="275"/>
      <c r="D45" s="275"/>
      <c r="E45" s="275"/>
      <c r="F45" s="275"/>
      <c r="G45" s="61">
        <v>36</v>
      </c>
      <c r="H45" s="62">
        <v>0</v>
      </c>
      <c r="I45" s="62">
        <v>0</v>
      </c>
    </row>
    <row r="46" spans="1:9" x14ac:dyDescent="0.25">
      <c r="A46" s="275" t="s">
        <v>43</v>
      </c>
      <c r="B46" s="275"/>
      <c r="C46" s="275"/>
      <c r="D46" s="275"/>
      <c r="E46" s="275"/>
      <c r="F46" s="275"/>
      <c r="G46" s="61">
        <v>37</v>
      </c>
      <c r="H46" s="62">
        <v>0</v>
      </c>
      <c r="I46" s="62">
        <v>0</v>
      </c>
    </row>
    <row r="47" spans="1:9" x14ac:dyDescent="0.25">
      <c r="A47" s="275" t="s">
        <v>44</v>
      </c>
      <c r="B47" s="275"/>
      <c r="C47" s="275"/>
      <c r="D47" s="275"/>
      <c r="E47" s="275"/>
      <c r="F47" s="275"/>
      <c r="G47" s="61">
        <v>38</v>
      </c>
      <c r="H47" s="62">
        <v>0</v>
      </c>
      <c r="I47" s="62">
        <v>0</v>
      </c>
    </row>
    <row r="48" spans="1:9" ht="27.65" customHeight="1" x14ac:dyDescent="0.25">
      <c r="A48" s="267" t="s">
        <v>45</v>
      </c>
      <c r="B48" s="276"/>
      <c r="C48" s="276"/>
      <c r="D48" s="276"/>
      <c r="E48" s="276"/>
      <c r="F48" s="276"/>
      <c r="G48" s="59">
        <v>39</v>
      </c>
      <c r="H48" s="60">
        <f>H49+H50+H51</f>
        <v>0</v>
      </c>
      <c r="I48" s="60">
        <f>I49+I50+I51</f>
        <v>0</v>
      </c>
    </row>
    <row r="49" spans="1:9" x14ac:dyDescent="0.25">
      <c r="A49" s="275" t="s">
        <v>42</v>
      </c>
      <c r="B49" s="275"/>
      <c r="C49" s="275"/>
      <c r="D49" s="275"/>
      <c r="E49" s="275"/>
      <c r="F49" s="275"/>
      <c r="G49" s="61">
        <v>40</v>
      </c>
      <c r="H49" s="62">
        <v>0</v>
      </c>
      <c r="I49" s="62">
        <v>0</v>
      </c>
    </row>
    <row r="50" spans="1:9" x14ac:dyDescent="0.25">
      <c r="A50" s="275" t="s">
        <v>43</v>
      </c>
      <c r="B50" s="275"/>
      <c r="C50" s="275"/>
      <c r="D50" s="275"/>
      <c r="E50" s="275"/>
      <c r="F50" s="275"/>
      <c r="G50" s="61">
        <v>41</v>
      </c>
      <c r="H50" s="62">
        <v>0</v>
      </c>
      <c r="I50" s="62">
        <v>0</v>
      </c>
    </row>
    <row r="51" spans="1:9" x14ac:dyDescent="0.25">
      <c r="A51" s="275" t="s">
        <v>44</v>
      </c>
      <c r="B51" s="275"/>
      <c r="C51" s="275"/>
      <c r="D51" s="275"/>
      <c r="E51" s="275"/>
      <c r="F51" s="275"/>
      <c r="G51" s="61">
        <v>42</v>
      </c>
      <c r="H51" s="62">
        <v>0</v>
      </c>
      <c r="I51" s="62">
        <v>0</v>
      </c>
    </row>
    <row r="52" spans="1:9" x14ac:dyDescent="0.25">
      <c r="A52" s="267" t="s">
        <v>46</v>
      </c>
      <c r="B52" s="276"/>
      <c r="C52" s="276"/>
      <c r="D52" s="276"/>
      <c r="E52" s="276"/>
      <c r="F52" s="276"/>
      <c r="G52" s="59">
        <v>43</v>
      </c>
      <c r="H52" s="60">
        <f>H53+H54+H55</f>
        <v>4978861244</v>
      </c>
      <c r="I52" s="60">
        <f>I53+I54+I55</f>
        <v>4757603847</v>
      </c>
    </row>
    <row r="53" spans="1:9" x14ac:dyDescent="0.25">
      <c r="A53" s="275" t="s">
        <v>42</v>
      </c>
      <c r="B53" s="275"/>
      <c r="C53" s="275"/>
      <c r="D53" s="275"/>
      <c r="E53" s="275"/>
      <c r="F53" s="275"/>
      <c r="G53" s="61">
        <v>44</v>
      </c>
      <c r="H53" s="62">
        <v>4970072364</v>
      </c>
      <c r="I53" s="62">
        <v>4743516545</v>
      </c>
    </row>
    <row r="54" spans="1:9" x14ac:dyDescent="0.25">
      <c r="A54" s="275" t="s">
        <v>43</v>
      </c>
      <c r="B54" s="275"/>
      <c r="C54" s="275"/>
      <c r="D54" s="275"/>
      <c r="E54" s="275"/>
      <c r="F54" s="275"/>
      <c r="G54" s="61">
        <v>45</v>
      </c>
      <c r="H54" s="62">
        <v>0</v>
      </c>
      <c r="I54" s="62">
        <v>0</v>
      </c>
    </row>
    <row r="55" spans="1:9" x14ac:dyDescent="0.25">
      <c r="A55" s="275" t="s">
        <v>44</v>
      </c>
      <c r="B55" s="275"/>
      <c r="C55" s="275"/>
      <c r="D55" s="275"/>
      <c r="E55" s="275"/>
      <c r="F55" s="275"/>
      <c r="G55" s="61">
        <v>46</v>
      </c>
      <c r="H55" s="62">
        <v>8788880</v>
      </c>
      <c r="I55" s="62">
        <v>14087302</v>
      </c>
    </row>
    <row r="56" spans="1:9" x14ac:dyDescent="0.25">
      <c r="A56" s="275" t="s">
        <v>47</v>
      </c>
      <c r="B56" s="275"/>
      <c r="C56" s="275"/>
      <c r="D56" s="275"/>
      <c r="E56" s="275"/>
      <c r="F56" s="275"/>
      <c r="G56" s="61">
        <v>47</v>
      </c>
      <c r="H56" s="62">
        <v>0</v>
      </c>
      <c r="I56" s="62">
        <v>0</v>
      </c>
    </row>
    <row r="57" spans="1:9" ht="24" customHeight="1" x14ac:dyDescent="0.25">
      <c r="A57" s="278" t="s">
        <v>48</v>
      </c>
      <c r="B57" s="278"/>
      <c r="C57" s="278"/>
      <c r="D57" s="278"/>
      <c r="E57" s="278"/>
      <c r="F57" s="278"/>
      <c r="G57" s="61">
        <v>48</v>
      </c>
      <c r="H57" s="62">
        <v>0</v>
      </c>
      <c r="I57" s="62">
        <v>0</v>
      </c>
    </row>
    <row r="58" spans="1:9" x14ac:dyDescent="0.25">
      <c r="A58" s="278" t="s">
        <v>243</v>
      </c>
      <c r="B58" s="278"/>
      <c r="C58" s="278"/>
      <c r="D58" s="278"/>
      <c r="E58" s="278"/>
      <c r="F58" s="278"/>
      <c r="G58" s="61">
        <v>49</v>
      </c>
      <c r="H58" s="62">
        <v>55140852</v>
      </c>
      <c r="I58" s="62">
        <v>48828982</v>
      </c>
    </row>
    <row r="59" spans="1:9" x14ac:dyDescent="0.25">
      <c r="A59" s="278" t="s">
        <v>49</v>
      </c>
      <c r="B59" s="275"/>
      <c r="C59" s="275"/>
      <c r="D59" s="275"/>
      <c r="E59" s="275"/>
      <c r="F59" s="275"/>
      <c r="G59" s="61">
        <v>50</v>
      </c>
      <c r="H59" s="62">
        <v>1469513</v>
      </c>
      <c r="I59" s="62">
        <v>1320151</v>
      </c>
    </row>
    <row r="60" spans="1:9" x14ac:dyDescent="0.25">
      <c r="A60" s="278" t="s">
        <v>50</v>
      </c>
      <c r="B60" s="278"/>
      <c r="C60" s="278"/>
      <c r="D60" s="278"/>
      <c r="E60" s="278"/>
      <c r="F60" s="278"/>
      <c r="G60" s="61">
        <v>51</v>
      </c>
      <c r="H60" s="62">
        <v>0</v>
      </c>
      <c r="I60" s="62">
        <v>0</v>
      </c>
    </row>
    <row r="61" spans="1:9" x14ac:dyDescent="0.25">
      <c r="A61" s="278" t="s">
        <v>51</v>
      </c>
      <c r="B61" s="278"/>
      <c r="C61" s="278"/>
      <c r="D61" s="278"/>
      <c r="E61" s="278"/>
      <c r="F61" s="278"/>
      <c r="G61" s="61">
        <v>52</v>
      </c>
      <c r="H61" s="62">
        <v>47641375</v>
      </c>
      <c r="I61" s="62">
        <v>48820945</v>
      </c>
    </row>
    <row r="62" spans="1:9" ht="31.25" customHeight="1" x14ac:dyDescent="0.25">
      <c r="A62" s="278" t="s">
        <v>52</v>
      </c>
      <c r="B62" s="278"/>
      <c r="C62" s="278"/>
      <c r="D62" s="278"/>
      <c r="E62" s="278"/>
      <c r="F62" s="278"/>
      <c r="G62" s="61">
        <v>53</v>
      </c>
      <c r="H62" s="62">
        <v>0</v>
      </c>
      <c r="I62" s="62">
        <v>0</v>
      </c>
    </row>
    <row r="63" spans="1:9" x14ac:dyDescent="0.25">
      <c r="A63" s="277" t="s">
        <v>53</v>
      </c>
      <c r="B63" s="279"/>
      <c r="C63" s="279"/>
      <c r="D63" s="279"/>
      <c r="E63" s="279"/>
      <c r="F63" s="279"/>
      <c r="G63" s="59">
        <v>54</v>
      </c>
      <c r="H63" s="64">
        <f>H42+H48+H52+H56+H57+H58+H59+H60+H61+H62</f>
        <v>5083183785</v>
      </c>
      <c r="I63" s="64">
        <f>I42+I48+I52+I56+I57+I58+I59+I60+I61+I62</f>
        <v>4856814962</v>
      </c>
    </row>
    <row r="64" spans="1:9" x14ac:dyDescent="0.25">
      <c r="A64" s="270" t="s">
        <v>13</v>
      </c>
      <c r="B64" s="280"/>
      <c r="C64" s="280"/>
      <c r="D64" s="280"/>
      <c r="E64" s="280"/>
      <c r="F64" s="280"/>
      <c r="G64" s="280"/>
      <c r="H64" s="280"/>
      <c r="I64" s="280"/>
    </row>
    <row r="65" spans="1:9" x14ac:dyDescent="0.25">
      <c r="A65" s="275" t="s">
        <v>244</v>
      </c>
      <c r="B65" s="275"/>
      <c r="C65" s="275"/>
      <c r="D65" s="275"/>
      <c r="E65" s="275"/>
      <c r="F65" s="275"/>
      <c r="G65" s="61">
        <v>55</v>
      </c>
      <c r="H65" s="62">
        <v>161228350</v>
      </c>
      <c r="I65" s="62">
        <v>161228350</v>
      </c>
    </row>
    <row r="66" spans="1:9" x14ac:dyDescent="0.25">
      <c r="A66" s="275" t="s">
        <v>54</v>
      </c>
      <c r="B66" s="275"/>
      <c r="C66" s="275"/>
      <c r="D66" s="275"/>
      <c r="E66" s="275"/>
      <c r="F66" s="275"/>
      <c r="G66" s="61">
        <v>56</v>
      </c>
      <c r="H66" s="62">
        <v>0</v>
      </c>
      <c r="I66" s="62">
        <v>0</v>
      </c>
    </row>
    <row r="67" spans="1:9" x14ac:dyDescent="0.25">
      <c r="A67" s="275" t="s">
        <v>245</v>
      </c>
      <c r="B67" s="275"/>
      <c r="C67" s="275"/>
      <c r="D67" s="275"/>
      <c r="E67" s="275"/>
      <c r="F67" s="275"/>
      <c r="G67" s="61">
        <v>57</v>
      </c>
      <c r="H67" s="62">
        <v>0</v>
      </c>
      <c r="I67" s="62">
        <v>0</v>
      </c>
    </row>
    <row r="68" spans="1:9" x14ac:dyDescent="0.25">
      <c r="A68" s="275" t="s">
        <v>246</v>
      </c>
      <c r="B68" s="275"/>
      <c r="C68" s="275"/>
      <c r="D68" s="275"/>
      <c r="E68" s="275"/>
      <c r="F68" s="275"/>
      <c r="G68" s="61">
        <v>58</v>
      </c>
      <c r="H68" s="62">
        <v>0</v>
      </c>
      <c r="I68" s="62">
        <v>0</v>
      </c>
    </row>
    <row r="69" spans="1:9" x14ac:dyDescent="0.25">
      <c r="A69" s="275" t="s">
        <v>55</v>
      </c>
      <c r="B69" s="275"/>
      <c r="C69" s="275"/>
      <c r="D69" s="275"/>
      <c r="E69" s="275"/>
      <c r="F69" s="275"/>
      <c r="G69" s="61">
        <v>59</v>
      </c>
      <c r="H69" s="62">
        <v>8020695</v>
      </c>
      <c r="I69" s="62">
        <v>8294275</v>
      </c>
    </row>
    <row r="70" spans="1:9" x14ac:dyDescent="0.25">
      <c r="A70" s="275" t="s">
        <v>56</v>
      </c>
      <c r="B70" s="275"/>
      <c r="C70" s="275"/>
      <c r="D70" s="275"/>
      <c r="E70" s="275"/>
      <c r="F70" s="275"/>
      <c r="G70" s="61">
        <v>60</v>
      </c>
      <c r="H70" s="62">
        <v>73124786</v>
      </c>
      <c r="I70" s="62">
        <v>199625637</v>
      </c>
    </row>
    <row r="71" spans="1:9" x14ac:dyDescent="0.25">
      <c r="A71" s="275" t="s">
        <v>57</v>
      </c>
      <c r="B71" s="275"/>
      <c r="C71" s="275"/>
      <c r="D71" s="275"/>
      <c r="E71" s="275"/>
      <c r="F71" s="275"/>
      <c r="G71" s="61">
        <v>61</v>
      </c>
      <c r="H71" s="62">
        <v>0</v>
      </c>
      <c r="I71" s="62">
        <v>0</v>
      </c>
    </row>
    <row r="72" spans="1:9" x14ac:dyDescent="0.25">
      <c r="A72" s="275" t="s">
        <v>58</v>
      </c>
      <c r="B72" s="275"/>
      <c r="C72" s="275"/>
      <c r="D72" s="275"/>
      <c r="E72" s="275"/>
      <c r="F72" s="275"/>
      <c r="G72" s="61">
        <v>62</v>
      </c>
      <c r="H72" s="62">
        <v>87859808</v>
      </c>
      <c r="I72" s="62">
        <v>87859803</v>
      </c>
    </row>
    <row r="73" spans="1:9" x14ac:dyDescent="0.25">
      <c r="A73" s="275" t="s">
        <v>59</v>
      </c>
      <c r="B73" s="275"/>
      <c r="C73" s="275"/>
      <c r="D73" s="275"/>
      <c r="E73" s="275"/>
      <c r="F73" s="275"/>
      <c r="G73" s="61">
        <v>63</v>
      </c>
      <c r="H73" s="62">
        <v>0</v>
      </c>
      <c r="I73" s="62">
        <v>0</v>
      </c>
    </row>
    <row r="74" spans="1:9" x14ac:dyDescent="0.25">
      <c r="A74" s="275" t="s">
        <v>60</v>
      </c>
      <c r="B74" s="275"/>
      <c r="C74" s="275"/>
      <c r="D74" s="275"/>
      <c r="E74" s="275"/>
      <c r="F74" s="275"/>
      <c r="G74" s="61">
        <v>64</v>
      </c>
      <c r="H74" s="62">
        <v>126665045</v>
      </c>
      <c r="I74" s="62">
        <v>20329053</v>
      </c>
    </row>
    <row r="75" spans="1:9" x14ac:dyDescent="0.25">
      <c r="A75" s="275" t="s">
        <v>61</v>
      </c>
      <c r="B75" s="275"/>
      <c r="C75" s="275"/>
      <c r="D75" s="275"/>
      <c r="E75" s="275"/>
      <c r="F75" s="275"/>
      <c r="G75" s="61">
        <v>65</v>
      </c>
      <c r="H75" s="62">
        <v>0</v>
      </c>
      <c r="I75" s="62">
        <v>0</v>
      </c>
    </row>
    <row r="76" spans="1:9" x14ac:dyDescent="0.25">
      <c r="A76" s="275" t="s">
        <v>62</v>
      </c>
      <c r="B76" s="275"/>
      <c r="C76" s="275"/>
      <c r="D76" s="275"/>
      <c r="E76" s="275"/>
      <c r="F76" s="275"/>
      <c r="G76" s="61">
        <v>66</v>
      </c>
      <c r="H76" s="62">
        <v>0</v>
      </c>
      <c r="I76" s="62">
        <v>0</v>
      </c>
    </row>
    <row r="77" spans="1:9" x14ac:dyDescent="0.25">
      <c r="A77" s="277" t="s">
        <v>63</v>
      </c>
      <c r="B77" s="277"/>
      <c r="C77" s="277"/>
      <c r="D77" s="277"/>
      <c r="E77" s="277"/>
      <c r="F77" s="277"/>
      <c r="G77" s="59">
        <v>67</v>
      </c>
      <c r="H77" s="63">
        <f>H65+H66+H67+H68+H69+H70+H71+H72+H73+H74+H75+H76</f>
        <v>456898684</v>
      </c>
      <c r="I77" s="63">
        <f>I65+I66+I67+I68+I69+I70+I71+I72+I73+I74+I75+I76</f>
        <v>477337118</v>
      </c>
    </row>
    <row r="78" spans="1:9" x14ac:dyDescent="0.25">
      <c r="A78" s="277" t="s">
        <v>64</v>
      </c>
      <c r="B78" s="279"/>
      <c r="C78" s="279"/>
      <c r="D78" s="279"/>
      <c r="E78" s="279"/>
      <c r="F78" s="279"/>
      <c r="G78" s="59">
        <v>68</v>
      </c>
      <c r="H78" s="63">
        <f>H63+H77</f>
        <v>5540082469</v>
      </c>
      <c r="I78" s="63">
        <f>I63+I77</f>
        <v>5334152080</v>
      </c>
    </row>
  </sheetData>
  <sheetProtection algorithmName="SHA-512" hashValue="+nAg2dBb8i3R1aGpNRRDjQ+FG/ED158NfiKH/v5VwhYwTqSyFTPCFGMiiOVvK7B/ax3EtfBEJcHAL9ygPsnPzw==" saltValue="omEjeDpnu/MBEwkqK1cUc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view="pageBreakPreview" topLeftCell="F58" zoomScaleNormal="100" zoomScaleSheetLayoutView="100" workbookViewId="0">
      <selection activeCell="J43" sqref="J43"/>
    </sheetView>
  </sheetViews>
  <sheetFormatPr defaultRowHeight="12.5" x14ac:dyDescent="0.25"/>
  <cols>
    <col min="1" max="7" width="9.08984375" style="66"/>
    <col min="8" max="8" width="11.6328125" style="65" customWidth="1"/>
    <col min="9" max="9" width="14.54296875" style="65" customWidth="1"/>
    <col min="10" max="10" width="15.08984375" style="66" customWidth="1"/>
    <col min="11" max="11" width="13.36328125" style="66" customWidth="1"/>
    <col min="12" max="260" width="9.08984375" style="66"/>
    <col min="261" max="261" width="9.90625" style="66" bestFit="1" customWidth="1"/>
    <col min="262" max="262" width="11.6328125" style="66" bestFit="1" customWidth="1"/>
    <col min="263" max="516" width="9.08984375" style="66"/>
    <col min="517" max="517" width="9.90625" style="66" bestFit="1" customWidth="1"/>
    <col min="518" max="518" width="11.6328125" style="66" bestFit="1" customWidth="1"/>
    <col min="519" max="772" width="9.08984375" style="66"/>
    <col min="773" max="773" width="9.90625" style="66" bestFit="1" customWidth="1"/>
    <col min="774" max="774" width="11.6328125" style="66" bestFit="1" customWidth="1"/>
    <col min="775" max="1028" width="9.08984375" style="66"/>
    <col min="1029" max="1029" width="9.90625" style="66" bestFit="1" customWidth="1"/>
    <col min="1030" max="1030" width="11.6328125" style="66" bestFit="1" customWidth="1"/>
    <col min="1031" max="1284" width="9.08984375" style="66"/>
    <col min="1285" max="1285" width="9.90625" style="66" bestFit="1" customWidth="1"/>
    <col min="1286" max="1286" width="11.6328125" style="66" bestFit="1" customWidth="1"/>
    <col min="1287" max="1540" width="9.08984375" style="66"/>
    <col min="1541" max="1541" width="9.90625" style="66" bestFit="1" customWidth="1"/>
    <col min="1542" max="1542" width="11.6328125" style="66" bestFit="1" customWidth="1"/>
    <col min="1543" max="1796" width="9.08984375" style="66"/>
    <col min="1797" max="1797" width="9.90625" style="66" bestFit="1" customWidth="1"/>
    <col min="1798" max="1798" width="11.6328125" style="66" bestFit="1" customWidth="1"/>
    <col min="1799" max="2052" width="9.08984375" style="66"/>
    <col min="2053" max="2053" width="9.90625" style="66" bestFit="1" customWidth="1"/>
    <col min="2054" max="2054" width="11.6328125" style="66" bestFit="1" customWidth="1"/>
    <col min="2055" max="2308" width="9.08984375" style="66"/>
    <col min="2309" max="2309" width="9.90625" style="66" bestFit="1" customWidth="1"/>
    <col min="2310" max="2310" width="11.6328125" style="66" bestFit="1" customWidth="1"/>
    <col min="2311" max="2564" width="9.08984375" style="66"/>
    <col min="2565" max="2565" width="9.90625" style="66" bestFit="1" customWidth="1"/>
    <col min="2566" max="2566" width="11.6328125" style="66" bestFit="1" customWidth="1"/>
    <col min="2567" max="2820" width="9.08984375" style="66"/>
    <col min="2821" max="2821" width="9.90625" style="66" bestFit="1" customWidth="1"/>
    <col min="2822" max="2822" width="11.6328125" style="66" bestFit="1" customWidth="1"/>
    <col min="2823" max="3076" width="9.08984375" style="66"/>
    <col min="3077" max="3077" width="9.90625" style="66" bestFit="1" customWidth="1"/>
    <col min="3078" max="3078" width="11.6328125" style="66" bestFit="1" customWidth="1"/>
    <col min="3079" max="3332" width="9.08984375" style="66"/>
    <col min="3333" max="3333" width="9.90625" style="66" bestFit="1" customWidth="1"/>
    <col min="3334" max="3334" width="11.6328125" style="66" bestFit="1" customWidth="1"/>
    <col min="3335" max="3588" width="9.08984375" style="66"/>
    <col min="3589" max="3589" width="9.90625" style="66" bestFit="1" customWidth="1"/>
    <col min="3590" max="3590" width="11.6328125" style="66" bestFit="1" customWidth="1"/>
    <col min="3591" max="3844" width="9.08984375" style="66"/>
    <col min="3845" max="3845" width="9.90625" style="66" bestFit="1" customWidth="1"/>
    <col min="3846" max="3846" width="11.6328125" style="66" bestFit="1" customWidth="1"/>
    <col min="3847" max="4100" width="9.08984375" style="66"/>
    <col min="4101" max="4101" width="9.90625" style="66" bestFit="1" customWidth="1"/>
    <col min="4102" max="4102" width="11.6328125" style="66" bestFit="1" customWidth="1"/>
    <col min="4103" max="4356" width="9.08984375" style="66"/>
    <col min="4357" max="4357" width="9.90625" style="66" bestFit="1" customWidth="1"/>
    <col min="4358" max="4358" width="11.6328125" style="66" bestFit="1" customWidth="1"/>
    <col min="4359" max="4612" width="9.08984375" style="66"/>
    <col min="4613" max="4613" width="9.90625" style="66" bestFit="1" customWidth="1"/>
    <col min="4614" max="4614" width="11.6328125" style="66" bestFit="1" customWidth="1"/>
    <col min="4615" max="4868" width="9.08984375" style="66"/>
    <col min="4869" max="4869" width="9.90625" style="66" bestFit="1" customWidth="1"/>
    <col min="4870" max="4870" width="11.6328125" style="66" bestFit="1" customWidth="1"/>
    <col min="4871" max="5124" width="9.08984375" style="66"/>
    <col min="5125" max="5125" width="9.90625" style="66" bestFit="1" customWidth="1"/>
    <col min="5126" max="5126" width="11.6328125" style="66" bestFit="1" customWidth="1"/>
    <col min="5127" max="5380" width="9.08984375" style="66"/>
    <col min="5381" max="5381" width="9.90625" style="66" bestFit="1" customWidth="1"/>
    <col min="5382" max="5382" width="11.6328125" style="66" bestFit="1" customWidth="1"/>
    <col min="5383" max="5636" width="9.08984375" style="66"/>
    <col min="5637" max="5637" width="9.90625" style="66" bestFit="1" customWidth="1"/>
    <col min="5638" max="5638" width="11.6328125" style="66" bestFit="1" customWidth="1"/>
    <col min="5639" max="5892" width="9.08984375" style="66"/>
    <col min="5893" max="5893" width="9.90625" style="66" bestFit="1" customWidth="1"/>
    <col min="5894" max="5894" width="11.6328125" style="66" bestFit="1" customWidth="1"/>
    <col min="5895" max="6148" width="9.08984375" style="66"/>
    <col min="6149" max="6149" width="9.90625" style="66" bestFit="1" customWidth="1"/>
    <col min="6150" max="6150" width="11.6328125" style="66" bestFit="1" customWidth="1"/>
    <col min="6151" max="6404" width="9.08984375" style="66"/>
    <col min="6405" max="6405" width="9.90625" style="66" bestFit="1" customWidth="1"/>
    <col min="6406" max="6406" width="11.6328125" style="66" bestFit="1" customWidth="1"/>
    <col min="6407" max="6660" width="9.08984375" style="66"/>
    <col min="6661" max="6661" width="9.90625" style="66" bestFit="1" customWidth="1"/>
    <col min="6662" max="6662" width="11.6328125" style="66" bestFit="1" customWidth="1"/>
    <col min="6663" max="6916" width="9.08984375" style="66"/>
    <col min="6917" max="6917" width="9.90625" style="66" bestFit="1" customWidth="1"/>
    <col min="6918" max="6918" width="11.6328125" style="66" bestFit="1" customWidth="1"/>
    <col min="6919" max="7172" width="9.08984375" style="66"/>
    <col min="7173" max="7173" width="9.90625" style="66" bestFit="1" customWidth="1"/>
    <col min="7174" max="7174" width="11.6328125" style="66" bestFit="1" customWidth="1"/>
    <col min="7175" max="7428" width="9.08984375" style="66"/>
    <col min="7429" max="7429" width="9.90625" style="66" bestFit="1" customWidth="1"/>
    <col min="7430" max="7430" width="11.6328125" style="66" bestFit="1" customWidth="1"/>
    <col min="7431" max="7684" width="9.08984375" style="66"/>
    <col min="7685" max="7685" width="9.90625" style="66" bestFit="1" customWidth="1"/>
    <col min="7686" max="7686" width="11.6328125" style="66" bestFit="1" customWidth="1"/>
    <col min="7687" max="7940" width="9.08984375" style="66"/>
    <col min="7941" max="7941" width="9.90625" style="66" bestFit="1" customWidth="1"/>
    <col min="7942" max="7942" width="11.6328125" style="66" bestFit="1" customWidth="1"/>
    <col min="7943" max="8196" width="9.08984375" style="66"/>
    <col min="8197" max="8197" width="9.90625" style="66" bestFit="1" customWidth="1"/>
    <col min="8198" max="8198" width="11.6328125" style="66" bestFit="1" customWidth="1"/>
    <col min="8199" max="8452" width="9.08984375" style="66"/>
    <col min="8453" max="8453" width="9.90625" style="66" bestFit="1" customWidth="1"/>
    <col min="8454" max="8454" width="11.6328125" style="66" bestFit="1" customWidth="1"/>
    <col min="8455" max="8708" width="9.08984375" style="66"/>
    <col min="8709" max="8709" width="9.90625" style="66" bestFit="1" customWidth="1"/>
    <col min="8710" max="8710" width="11.6328125" style="66" bestFit="1" customWidth="1"/>
    <col min="8711" max="8964" width="9.08984375" style="66"/>
    <col min="8965" max="8965" width="9.90625" style="66" bestFit="1" customWidth="1"/>
    <col min="8966" max="8966" width="11.6328125" style="66" bestFit="1" customWidth="1"/>
    <col min="8967" max="9220" width="9.08984375" style="66"/>
    <col min="9221" max="9221" width="9.90625" style="66" bestFit="1" customWidth="1"/>
    <col min="9222" max="9222" width="11.6328125" style="66" bestFit="1" customWidth="1"/>
    <col min="9223" max="9476" width="9.08984375" style="66"/>
    <col min="9477" max="9477" width="9.90625" style="66" bestFit="1" customWidth="1"/>
    <col min="9478" max="9478" width="11.6328125" style="66" bestFit="1" customWidth="1"/>
    <col min="9479" max="9732" width="9.08984375" style="66"/>
    <col min="9733" max="9733" width="9.90625" style="66" bestFit="1" customWidth="1"/>
    <col min="9734" max="9734" width="11.6328125" style="66" bestFit="1" customWidth="1"/>
    <col min="9735" max="9988" width="9.08984375" style="66"/>
    <col min="9989" max="9989" width="9.90625" style="66" bestFit="1" customWidth="1"/>
    <col min="9990" max="9990" width="11.6328125" style="66" bestFit="1" customWidth="1"/>
    <col min="9991" max="10244" width="9.08984375" style="66"/>
    <col min="10245" max="10245" width="9.90625" style="66" bestFit="1" customWidth="1"/>
    <col min="10246" max="10246" width="11.6328125" style="66" bestFit="1" customWidth="1"/>
    <col min="10247" max="10500" width="9.08984375" style="66"/>
    <col min="10501" max="10501" width="9.90625" style="66" bestFit="1" customWidth="1"/>
    <col min="10502" max="10502" width="11.6328125" style="66" bestFit="1" customWidth="1"/>
    <col min="10503" max="10756" width="9.08984375" style="66"/>
    <col min="10757" max="10757" width="9.90625" style="66" bestFit="1" customWidth="1"/>
    <col min="10758" max="10758" width="11.6328125" style="66" bestFit="1" customWidth="1"/>
    <col min="10759" max="11012" width="9.08984375" style="66"/>
    <col min="11013" max="11013" width="9.90625" style="66" bestFit="1" customWidth="1"/>
    <col min="11014" max="11014" width="11.6328125" style="66" bestFit="1" customWidth="1"/>
    <col min="11015" max="11268" width="9.08984375" style="66"/>
    <col min="11269" max="11269" width="9.90625" style="66" bestFit="1" customWidth="1"/>
    <col min="11270" max="11270" width="11.6328125" style="66" bestFit="1" customWidth="1"/>
    <col min="11271" max="11524" width="9.08984375" style="66"/>
    <col min="11525" max="11525" width="9.90625" style="66" bestFit="1" customWidth="1"/>
    <col min="11526" max="11526" width="11.6328125" style="66" bestFit="1" customWidth="1"/>
    <col min="11527" max="11780" width="9.08984375" style="66"/>
    <col min="11781" max="11781" width="9.90625" style="66" bestFit="1" customWidth="1"/>
    <col min="11782" max="11782" width="11.6328125" style="66" bestFit="1" customWidth="1"/>
    <col min="11783" max="12036" width="9.08984375" style="66"/>
    <col min="12037" max="12037" width="9.90625" style="66" bestFit="1" customWidth="1"/>
    <col min="12038" max="12038" width="11.6328125" style="66" bestFit="1" customWidth="1"/>
    <col min="12039" max="12292" width="9.08984375" style="66"/>
    <col min="12293" max="12293" width="9.90625" style="66" bestFit="1" customWidth="1"/>
    <col min="12294" max="12294" width="11.6328125" style="66" bestFit="1" customWidth="1"/>
    <col min="12295" max="12548" width="9.08984375" style="66"/>
    <col min="12549" max="12549" width="9.90625" style="66" bestFit="1" customWidth="1"/>
    <col min="12550" max="12550" width="11.6328125" style="66" bestFit="1" customWidth="1"/>
    <col min="12551" max="12804" width="9.08984375" style="66"/>
    <col min="12805" max="12805" width="9.90625" style="66" bestFit="1" customWidth="1"/>
    <col min="12806" max="12806" width="11.6328125" style="66" bestFit="1" customWidth="1"/>
    <col min="12807" max="13060" width="9.08984375" style="66"/>
    <col min="13061" max="13061" width="9.90625" style="66" bestFit="1" customWidth="1"/>
    <col min="13062" max="13062" width="11.6328125" style="66" bestFit="1" customWidth="1"/>
    <col min="13063" max="13316" width="9.08984375" style="66"/>
    <col min="13317" max="13317" width="9.90625" style="66" bestFit="1" customWidth="1"/>
    <col min="13318" max="13318" width="11.6328125" style="66" bestFit="1" customWidth="1"/>
    <col min="13319" max="13572" width="9.08984375" style="66"/>
    <col min="13573" max="13573" width="9.90625" style="66" bestFit="1" customWidth="1"/>
    <col min="13574" max="13574" width="11.6328125" style="66" bestFit="1" customWidth="1"/>
    <col min="13575" max="13828" width="9.08984375" style="66"/>
    <col min="13829" max="13829" width="9.90625" style="66" bestFit="1" customWidth="1"/>
    <col min="13830" max="13830" width="11.6328125" style="66" bestFit="1" customWidth="1"/>
    <col min="13831" max="14084" width="9.08984375" style="66"/>
    <col min="14085" max="14085" width="9.90625" style="66" bestFit="1" customWidth="1"/>
    <col min="14086" max="14086" width="11.6328125" style="66" bestFit="1" customWidth="1"/>
    <col min="14087" max="14340" width="9.08984375" style="66"/>
    <col min="14341" max="14341" width="9.90625" style="66" bestFit="1" customWidth="1"/>
    <col min="14342" max="14342" width="11.6328125" style="66" bestFit="1" customWidth="1"/>
    <col min="14343" max="14596" width="9.08984375" style="66"/>
    <col min="14597" max="14597" width="9.90625" style="66" bestFit="1" customWidth="1"/>
    <col min="14598" max="14598" width="11.6328125" style="66" bestFit="1" customWidth="1"/>
    <col min="14599" max="14852" width="9.08984375" style="66"/>
    <col min="14853" max="14853" width="9.90625" style="66" bestFit="1" customWidth="1"/>
    <col min="14854" max="14854" width="11.6328125" style="66" bestFit="1" customWidth="1"/>
    <col min="14855" max="15108" width="9.08984375" style="66"/>
    <col min="15109" max="15109" width="9.90625" style="66" bestFit="1" customWidth="1"/>
    <col min="15110" max="15110" width="11.6328125" style="66" bestFit="1" customWidth="1"/>
    <col min="15111" max="15364" width="9.08984375" style="66"/>
    <col min="15365" max="15365" width="9.90625" style="66" bestFit="1" customWidth="1"/>
    <col min="15366" max="15366" width="11.6328125" style="66" bestFit="1" customWidth="1"/>
    <col min="15367" max="15620" width="9.08984375" style="66"/>
    <col min="15621" max="15621" width="9.90625" style="66" bestFit="1" customWidth="1"/>
    <col min="15622" max="15622" width="11.6328125" style="66" bestFit="1" customWidth="1"/>
    <col min="15623" max="15876" width="9.08984375" style="66"/>
    <col min="15877" max="15877" width="9.90625" style="66" bestFit="1" customWidth="1"/>
    <col min="15878" max="15878" width="11.6328125" style="66" bestFit="1" customWidth="1"/>
    <col min="15879" max="16132" width="9.08984375" style="66"/>
    <col min="16133" max="16133" width="9.90625" style="66" bestFit="1" customWidth="1"/>
    <col min="16134" max="16134" width="11.6328125" style="66" bestFit="1" customWidth="1"/>
    <col min="16135" max="16384" width="9.08984375" style="66"/>
  </cols>
  <sheetData>
    <row r="1" spans="1:11" x14ac:dyDescent="0.25">
      <c r="A1" s="282" t="s">
        <v>4</v>
      </c>
      <c r="B1" s="283"/>
      <c r="C1" s="283"/>
      <c r="D1" s="283"/>
      <c r="E1" s="283"/>
      <c r="F1" s="283"/>
      <c r="G1" s="283"/>
      <c r="H1" s="283"/>
    </row>
    <row r="2" spans="1:11" ht="12.5" customHeight="1" x14ac:dyDescent="0.25">
      <c r="A2" s="284" t="s">
        <v>311</v>
      </c>
      <c r="B2" s="285"/>
      <c r="C2" s="285"/>
      <c r="D2" s="285"/>
      <c r="E2" s="285"/>
      <c r="F2" s="285"/>
      <c r="G2" s="285"/>
      <c r="H2" s="285"/>
    </row>
    <row r="3" spans="1:11" x14ac:dyDescent="0.25">
      <c r="A3" s="295" t="s">
        <v>285</v>
      </c>
      <c r="B3" s="296"/>
      <c r="C3" s="296"/>
      <c r="D3" s="296"/>
      <c r="E3" s="296"/>
      <c r="F3" s="296"/>
      <c r="G3" s="296"/>
      <c r="H3" s="296"/>
      <c r="I3" s="296"/>
      <c r="J3" s="297"/>
      <c r="K3" s="297"/>
    </row>
    <row r="4" spans="1:11" x14ac:dyDescent="0.25">
      <c r="A4" s="298" t="s">
        <v>247</v>
      </c>
      <c r="B4" s="299"/>
      <c r="C4" s="299"/>
      <c r="D4" s="299"/>
      <c r="E4" s="299"/>
      <c r="F4" s="299"/>
      <c r="G4" s="299"/>
      <c r="H4" s="299"/>
      <c r="I4" s="299"/>
      <c r="J4" s="300"/>
      <c r="K4" s="300"/>
    </row>
    <row r="5" spans="1:11" x14ac:dyDescent="0.25">
      <c r="A5" s="301" t="s">
        <v>2</v>
      </c>
      <c r="B5" s="302"/>
      <c r="C5" s="302"/>
      <c r="D5" s="302"/>
      <c r="E5" s="302"/>
      <c r="F5" s="302"/>
      <c r="G5" s="301" t="s">
        <v>5</v>
      </c>
      <c r="H5" s="303" t="s">
        <v>194</v>
      </c>
      <c r="I5" s="304"/>
      <c r="J5" s="303" t="s">
        <v>190</v>
      </c>
      <c r="K5" s="304"/>
    </row>
    <row r="6" spans="1:11" x14ac:dyDescent="0.25">
      <c r="A6" s="302"/>
      <c r="B6" s="302"/>
      <c r="C6" s="302"/>
      <c r="D6" s="302"/>
      <c r="E6" s="302"/>
      <c r="F6" s="302"/>
      <c r="G6" s="302"/>
      <c r="H6" s="50" t="s">
        <v>191</v>
      </c>
      <c r="I6" s="50" t="s">
        <v>192</v>
      </c>
      <c r="J6" s="50" t="s">
        <v>191</v>
      </c>
      <c r="K6" s="50" t="s">
        <v>192</v>
      </c>
    </row>
    <row r="7" spans="1:11" x14ac:dyDescent="0.25">
      <c r="A7" s="306">
        <v>1</v>
      </c>
      <c r="B7" s="307"/>
      <c r="C7" s="307"/>
      <c r="D7" s="307"/>
      <c r="E7" s="307"/>
      <c r="F7" s="307"/>
      <c r="G7" s="49">
        <v>2</v>
      </c>
      <c r="H7" s="50">
        <v>3</v>
      </c>
      <c r="I7" s="50">
        <v>4</v>
      </c>
      <c r="J7" s="50">
        <v>5</v>
      </c>
      <c r="K7" s="50">
        <v>6</v>
      </c>
    </row>
    <row r="8" spans="1:11" x14ac:dyDescent="0.25">
      <c r="A8" s="281" t="s">
        <v>66</v>
      </c>
      <c r="B8" s="281"/>
      <c r="C8" s="281"/>
      <c r="D8" s="281"/>
      <c r="E8" s="281"/>
      <c r="F8" s="281"/>
      <c r="G8" s="69">
        <v>1</v>
      </c>
      <c r="H8" s="70">
        <v>17486408</v>
      </c>
      <c r="I8" s="70">
        <v>17486408</v>
      </c>
      <c r="J8" s="70">
        <v>37873101</v>
      </c>
      <c r="K8" s="70">
        <v>37873101</v>
      </c>
    </row>
    <row r="9" spans="1:11" x14ac:dyDescent="0.25">
      <c r="A9" s="281" t="s">
        <v>65</v>
      </c>
      <c r="B9" s="281"/>
      <c r="C9" s="281"/>
      <c r="D9" s="281"/>
      <c r="E9" s="281"/>
      <c r="F9" s="281"/>
      <c r="G9" s="69">
        <v>2</v>
      </c>
      <c r="H9" s="70">
        <v>913451</v>
      </c>
      <c r="I9" s="70">
        <v>913451</v>
      </c>
      <c r="J9" s="70">
        <v>3378357</v>
      </c>
      <c r="K9" s="70">
        <v>3378357</v>
      </c>
    </row>
    <row r="10" spans="1:11" x14ac:dyDescent="0.25">
      <c r="A10" s="281" t="s">
        <v>67</v>
      </c>
      <c r="B10" s="281"/>
      <c r="C10" s="281"/>
      <c r="D10" s="281"/>
      <c r="E10" s="281"/>
      <c r="F10" s="281"/>
      <c r="G10" s="69">
        <v>3</v>
      </c>
      <c r="H10" s="70">
        <v>0</v>
      </c>
      <c r="I10" s="70">
        <v>0</v>
      </c>
      <c r="J10" s="70">
        <v>0</v>
      </c>
      <c r="K10" s="70">
        <v>0</v>
      </c>
    </row>
    <row r="11" spans="1:11" x14ac:dyDescent="0.25">
      <c r="A11" s="281" t="s">
        <v>68</v>
      </c>
      <c r="B11" s="281"/>
      <c r="C11" s="281"/>
      <c r="D11" s="281"/>
      <c r="E11" s="281"/>
      <c r="F11" s="281"/>
      <c r="G11" s="69">
        <v>4</v>
      </c>
      <c r="H11" s="70">
        <v>3776</v>
      </c>
      <c r="I11" s="70">
        <v>3776</v>
      </c>
      <c r="J11" s="70">
        <v>4823</v>
      </c>
      <c r="K11" s="70">
        <v>4823</v>
      </c>
    </row>
    <row r="12" spans="1:11" x14ac:dyDescent="0.25">
      <c r="A12" s="281" t="s">
        <v>69</v>
      </c>
      <c r="B12" s="281"/>
      <c r="C12" s="281"/>
      <c r="D12" s="281"/>
      <c r="E12" s="281"/>
      <c r="F12" s="281"/>
      <c r="G12" s="69">
        <v>5</v>
      </c>
      <c r="H12" s="70">
        <v>14344313</v>
      </c>
      <c r="I12" s="70">
        <v>14344313</v>
      </c>
      <c r="J12" s="70">
        <v>17932200</v>
      </c>
      <c r="K12" s="70">
        <v>17932200</v>
      </c>
    </row>
    <row r="13" spans="1:11" ht="12.65" customHeight="1" x14ac:dyDescent="0.25">
      <c r="A13" s="281" t="s">
        <v>70</v>
      </c>
      <c r="B13" s="281"/>
      <c r="C13" s="281"/>
      <c r="D13" s="281"/>
      <c r="E13" s="281"/>
      <c r="F13" s="281"/>
      <c r="G13" s="69">
        <v>6</v>
      </c>
      <c r="H13" s="70">
        <v>8283560</v>
      </c>
      <c r="I13" s="70">
        <v>8283560</v>
      </c>
      <c r="J13" s="70">
        <v>10293493</v>
      </c>
      <c r="K13" s="70">
        <v>10293493</v>
      </c>
    </row>
    <row r="14" spans="1:11" ht="35.4" customHeight="1" x14ac:dyDescent="0.25">
      <c r="A14" s="281" t="s">
        <v>71</v>
      </c>
      <c r="B14" s="281"/>
      <c r="C14" s="281"/>
      <c r="D14" s="281"/>
      <c r="E14" s="281"/>
      <c r="F14" s="281"/>
      <c r="G14" s="69">
        <v>7</v>
      </c>
      <c r="H14" s="70">
        <v>303411</v>
      </c>
      <c r="I14" s="70">
        <v>303411</v>
      </c>
      <c r="J14" s="70">
        <v>0</v>
      </c>
      <c r="K14" s="70">
        <v>0</v>
      </c>
    </row>
    <row r="15" spans="1:11" ht="29" customHeight="1" x14ac:dyDescent="0.25">
      <c r="A15" s="281" t="s">
        <v>72</v>
      </c>
      <c r="B15" s="281"/>
      <c r="C15" s="281"/>
      <c r="D15" s="281"/>
      <c r="E15" s="281"/>
      <c r="F15" s="281"/>
      <c r="G15" s="69">
        <v>8</v>
      </c>
      <c r="H15" s="70">
        <v>-1979472</v>
      </c>
      <c r="I15" s="70">
        <v>-1979472</v>
      </c>
      <c r="J15" s="70">
        <v>595372</v>
      </c>
      <c r="K15" s="70">
        <v>595372</v>
      </c>
    </row>
    <row r="16" spans="1:11" ht="29" customHeight="1" x14ac:dyDescent="0.25">
      <c r="A16" s="281" t="s">
        <v>73</v>
      </c>
      <c r="B16" s="281"/>
      <c r="C16" s="281"/>
      <c r="D16" s="281"/>
      <c r="E16" s="281"/>
      <c r="F16" s="281"/>
      <c r="G16" s="69">
        <v>9</v>
      </c>
      <c r="H16" s="70">
        <v>8843</v>
      </c>
      <c r="I16" s="70">
        <v>8843</v>
      </c>
      <c r="J16" s="70">
        <v>-36986</v>
      </c>
      <c r="K16" s="70">
        <v>-36986</v>
      </c>
    </row>
    <row r="17" spans="1:11" ht="29" customHeight="1" x14ac:dyDescent="0.25">
      <c r="A17" s="281" t="s">
        <v>248</v>
      </c>
      <c r="B17" s="281"/>
      <c r="C17" s="281"/>
      <c r="D17" s="281"/>
      <c r="E17" s="281"/>
      <c r="F17" s="281"/>
      <c r="G17" s="69">
        <v>10</v>
      </c>
      <c r="H17" s="70">
        <v>0</v>
      </c>
      <c r="I17" s="70">
        <v>0</v>
      </c>
      <c r="J17" s="70">
        <v>0</v>
      </c>
      <c r="K17" s="70">
        <v>0</v>
      </c>
    </row>
    <row r="18" spans="1:11" x14ac:dyDescent="0.25">
      <c r="A18" s="281" t="s">
        <v>74</v>
      </c>
      <c r="B18" s="281"/>
      <c r="C18" s="281"/>
      <c r="D18" s="281"/>
      <c r="E18" s="281"/>
      <c r="F18" s="281"/>
      <c r="G18" s="69">
        <v>11</v>
      </c>
      <c r="H18" s="70">
        <v>0</v>
      </c>
      <c r="I18" s="70">
        <v>0</v>
      </c>
      <c r="J18" s="70">
        <v>0</v>
      </c>
      <c r="K18" s="70">
        <v>0</v>
      </c>
    </row>
    <row r="19" spans="1:11" x14ac:dyDescent="0.25">
      <c r="A19" s="281" t="s">
        <v>75</v>
      </c>
      <c r="B19" s="281"/>
      <c r="C19" s="281"/>
      <c r="D19" s="281"/>
      <c r="E19" s="281"/>
      <c r="F19" s="281"/>
      <c r="G19" s="69">
        <v>12</v>
      </c>
      <c r="H19" s="70">
        <v>-439331</v>
      </c>
      <c r="I19" s="70">
        <v>-439331</v>
      </c>
      <c r="J19" s="70">
        <v>175579</v>
      </c>
      <c r="K19" s="70">
        <v>175579</v>
      </c>
    </row>
    <row r="20" spans="1:11" ht="25.5" customHeight="1" x14ac:dyDescent="0.25">
      <c r="A20" s="281" t="s">
        <v>249</v>
      </c>
      <c r="B20" s="281"/>
      <c r="C20" s="281"/>
      <c r="D20" s="281"/>
      <c r="E20" s="281"/>
      <c r="F20" s="281"/>
      <c r="G20" s="69">
        <v>13</v>
      </c>
      <c r="H20" s="70">
        <v>0</v>
      </c>
      <c r="I20" s="70">
        <v>0</v>
      </c>
      <c r="J20" s="70">
        <v>0</v>
      </c>
      <c r="K20" s="70">
        <v>0</v>
      </c>
    </row>
    <row r="21" spans="1:11" ht="25.5" customHeight="1" x14ac:dyDescent="0.25">
      <c r="A21" s="281" t="s">
        <v>76</v>
      </c>
      <c r="B21" s="281"/>
      <c r="C21" s="281"/>
      <c r="D21" s="281"/>
      <c r="E21" s="281"/>
      <c r="F21" s="281"/>
      <c r="G21" s="69">
        <v>14</v>
      </c>
      <c r="H21" s="70">
        <v>0</v>
      </c>
      <c r="I21" s="70">
        <v>0</v>
      </c>
      <c r="J21" s="70">
        <v>4755</v>
      </c>
      <c r="K21" s="70">
        <v>4755</v>
      </c>
    </row>
    <row r="22" spans="1:11" x14ac:dyDescent="0.25">
      <c r="A22" s="281" t="s">
        <v>77</v>
      </c>
      <c r="B22" s="281"/>
      <c r="C22" s="281"/>
      <c r="D22" s="281"/>
      <c r="E22" s="281"/>
      <c r="F22" s="281"/>
      <c r="G22" s="69">
        <v>15</v>
      </c>
      <c r="H22" s="70">
        <v>572081</v>
      </c>
      <c r="I22" s="70">
        <v>572081</v>
      </c>
      <c r="J22" s="70">
        <v>609883</v>
      </c>
      <c r="K22" s="70">
        <v>609883</v>
      </c>
    </row>
    <row r="23" spans="1:11" x14ac:dyDescent="0.25">
      <c r="A23" s="281" t="s">
        <v>78</v>
      </c>
      <c r="B23" s="281"/>
      <c r="C23" s="281"/>
      <c r="D23" s="281"/>
      <c r="E23" s="281"/>
      <c r="F23" s="281"/>
      <c r="G23" s="69">
        <v>16</v>
      </c>
      <c r="H23" s="70">
        <v>235583</v>
      </c>
      <c r="I23" s="70">
        <v>235583</v>
      </c>
      <c r="J23" s="70">
        <v>916048</v>
      </c>
      <c r="K23" s="70">
        <v>916048</v>
      </c>
    </row>
    <row r="24" spans="1:11" ht="25.25" customHeight="1" x14ac:dyDescent="0.25">
      <c r="A24" s="286" t="s">
        <v>250</v>
      </c>
      <c r="B24" s="286"/>
      <c r="C24" s="286"/>
      <c r="D24" s="286"/>
      <c r="E24" s="286"/>
      <c r="F24" s="286"/>
      <c r="G24" s="71">
        <v>17</v>
      </c>
      <c r="H24" s="72">
        <f>H8-H9-H10+H11+H12-H13+H14+H15+H16+H17+H18+H19+H20+H22-H23+H21</f>
        <v>20867435</v>
      </c>
      <c r="I24" s="72">
        <f>I8-I9-I10+I11+I12-I13+I14+I15+I16+I17+I18+I19+I20+I22-I23+I21</f>
        <v>20867435</v>
      </c>
      <c r="J24" s="72">
        <f t="shared" ref="J24:K24" si="0">J8-J9-J10+J11+J12-J13+J14+J15+J16+J17+J18+J19+J20+J22-J23+J21</f>
        <v>42570829</v>
      </c>
      <c r="K24" s="72">
        <f t="shared" si="0"/>
        <v>42570829</v>
      </c>
    </row>
    <row r="25" spans="1:11" x14ac:dyDescent="0.25">
      <c r="A25" s="281" t="s">
        <v>79</v>
      </c>
      <c r="B25" s="281"/>
      <c r="C25" s="281"/>
      <c r="D25" s="281"/>
      <c r="E25" s="281"/>
      <c r="F25" s="281"/>
      <c r="G25" s="69">
        <v>18</v>
      </c>
      <c r="H25" s="70">
        <v>13806127</v>
      </c>
      <c r="I25" s="70">
        <v>13806127</v>
      </c>
      <c r="J25" s="70">
        <v>23994106</v>
      </c>
      <c r="K25" s="70">
        <v>23994106</v>
      </c>
    </row>
    <row r="26" spans="1:11" ht="24" customHeight="1" x14ac:dyDescent="0.25">
      <c r="A26" s="281" t="s">
        <v>239</v>
      </c>
      <c r="B26" s="281"/>
      <c r="C26" s="281"/>
      <c r="D26" s="281"/>
      <c r="E26" s="281"/>
      <c r="F26" s="281"/>
      <c r="G26" s="69">
        <v>19</v>
      </c>
      <c r="H26" s="70">
        <v>461754</v>
      </c>
      <c r="I26" s="70">
        <v>461754</v>
      </c>
      <c r="J26" s="70">
        <v>643122</v>
      </c>
      <c r="K26" s="70">
        <v>643122</v>
      </c>
    </row>
    <row r="27" spans="1:11" x14ac:dyDescent="0.25">
      <c r="A27" s="281" t="s">
        <v>80</v>
      </c>
      <c r="B27" s="281"/>
      <c r="C27" s="281"/>
      <c r="D27" s="281"/>
      <c r="E27" s="281"/>
      <c r="F27" s="281"/>
      <c r="G27" s="69">
        <v>20</v>
      </c>
      <c r="H27" s="70">
        <v>2378182</v>
      </c>
      <c r="I27" s="70">
        <v>2378182</v>
      </c>
      <c r="J27" s="70">
        <v>3577683</v>
      </c>
      <c r="K27" s="70">
        <v>3577683</v>
      </c>
    </row>
    <row r="28" spans="1:11" x14ac:dyDescent="0.25">
      <c r="A28" s="281" t="s">
        <v>81</v>
      </c>
      <c r="B28" s="281"/>
      <c r="C28" s="281"/>
      <c r="D28" s="281"/>
      <c r="E28" s="281"/>
      <c r="F28" s="281"/>
      <c r="G28" s="69">
        <v>21</v>
      </c>
      <c r="H28" s="70">
        <v>-370396</v>
      </c>
      <c r="I28" s="70">
        <v>-370396</v>
      </c>
      <c r="J28" s="70">
        <v>-249369</v>
      </c>
      <c r="K28" s="70">
        <v>-249369</v>
      </c>
    </row>
    <row r="29" spans="1:11" x14ac:dyDescent="0.25">
      <c r="A29" s="281" t="s">
        <v>251</v>
      </c>
      <c r="B29" s="281"/>
      <c r="C29" s="281"/>
      <c r="D29" s="281"/>
      <c r="E29" s="281"/>
      <c r="F29" s="281"/>
      <c r="G29" s="69">
        <v>22</v>
      </c>
      <c r="H29" s="70">
        <v>627909</v>
      </c>
      <c r="I29" s="70">
        <v>627909</v>
      </c>
      <c r="J29" s="70">
        <v>-6216150</v>
      </c>
      <c r="K29" s="70">
        <v>-6216150</v>
      </c>
    </row>
    <row r="30" spans="1:11" ht="35.25" customHeight="1" x14ac:dyDescent="0.25">
      <c r="A30" s="281" t="s">
        <v>252</v>
      </c>
      <c r="B30" s="281"/>
      <c r="C30" s="281"/>
      <c r="D30" s="281"/>
      <c r="E30" s="281"/>
      <c r="F30" s="281"/>
      <c r="G30" s="69">
        <v>23</v>
      </c>
      <c r="H30" s="70">
        <v>-1034864</v>
      </c>
      <c r="I30" s="70">
        <v>-1034864</v>
      </c>
      <c r="J30" s="70">
        <v>-144256</v>
      </c>
      <c r="K30" s="70">
        <v>-144256</v>
      </c>
    </row>
    <row r="31" spans="1:11" ht="26.4" customHeight="1" x14ac:dyDescent="0.25">
      <c r="A31" s="281" t="s">
        <v>82</v>
      </c>
      <c r="B31" s="281"/>
      <c r="C31" s="281"/>
      <c r="D31" s="281"/>
      <c r="E31" s="281"/>
      <c r="F31" s="281"/>
      <c r="G31" s="69">
        <v>24</v>
      </c>
      <c r="H31" s="70">
        <v>0</v>
      </c>
      <c r="I31" s="70">
        <v>0</v>
      </c>
      <c r="J31" s="70">
        <v>0</v>
      </c>
      <c r="K31" s="70">
        <v>0</v>
      </c>
    </row>
    <row r="32" spans="1:11" ht="26.4" customHeight="1" x14ac:dyDescent="0.25">
      <c r="A32" s="281" t="s">
        <v>83</v>
      </c>
      <c r="B32" s="281"/>
      <c r="C32" s="281"/>
      <c r="D32" s="281"/>
      <c r="E32" s="281"/>
      <c r="F32" s="281"/>
      <c r="G32" s="69">
        <v>25</v>
      </c>
      <c r="H32" s="70">
        <v>0</v>
      </c>
      <c r="I32" s="70">
        <v>0</v>
      </c>
      <c r="J32" s="70">
        <v>0</v>
      </c>
      <c r="K32" s="70">
        <v>0</v>
      </c>
    </row>
    <row r="33" spans="1:11" ht="14.4" customHeight="1" x14ac:dyDescent="0.25">
      <c r="A33" s="281" t="s">
        <v>84</v>
      </c>
      <c r="B33" s="281"/>
      <c r="C33" s="281"/>
      <c r="D33" s="281"/>
      <c r="E33" s="281"/>
      <c r="F33" s="281"/>
      <c r="G33" s="69">
        <v>26</v>
      </c>
      <c r="H33" s="70">
        <v>0</v>
      </c>
      <c r="I33" s="70">
        <v>0</v>
      </c>
      <c r="J33" s="70">
        <v>0</v>
      </c>
      <c r="K33" s="70">
        <v>0</v>
      </c>
    </row>
    <row r="34" spans="1:11" ht="25.5" customHeight="1" x14ac:dyDescent="0.25">
      <c r="A34" s="281" t="s">
        <v>253</v>
      </c>
      <c r="B34" s="281"/>
      <c r="C34" s="281"/>
      <c r="D34" s="281"/>
      <c r="E34" s="281"/>
      <c r="F34" s="281"/>
      <c r="G34" s="69">
        <v>27</v>
      </c>
      <c r="H34" s="70">
        <v>0</v>
      </c>
      <c r="I34" s="70">
        <v>0</v>
      </c>
      <c r="J34" s="70">
        <v>0</v>
      </c>
      <c r="K34" s="70">
        <v>0</v>
      </c>
    </row>
    <row r="35" spans="1:11" ht="37.5" customHeight="1" x14ac:dyDescent="0.25">
      <c r="A35" s="281" t="s">
        <v>85</v>
      </c>
      <c r="B35" s="281"/>
      <c r="C35" s="281"/>
      <c r="D35" s="281"/>
      <c r="E35" s="281"/>
      <c r="F35" s="281"/>
      <c r="G35" s="69">
        <v>28</v>
      </c>
      <c r="H35" s="70">
        <v>0</v>
      </c>
      <c r="I35" s="70">
        <v>0</v>
      </c>
      <c r="J35" s="70">
        <v>0</v>
      </c>
      <c r="K35" s="70">
        <v>0</v>
      </c>
    </row>
    <row r="36" spans="1:11" ht="27.75" customHeight="1" x14ac:dyDescent="0.25">
      <c r="A36" s="287" t="s">
        <v>254</v>
      </c>
      <c r="B36" s="287"/>
      <c r="C36" s="287"/>
      <c r="D36" s="287"/>
      <c r="E36" s="287"/>
      <c r="F36" s="287"/>
      <c r="G36" s="71">
        <v>29</v>
      </c>
      <c r="H36" s="72">
        <f>H24-H25-H26+H28-H27-H29-H30-H31-H32+H33+H34+H35</f>
        <v>4257931</v>
      </c>
      <c r="I36" s="72">
        <f>I24-I25-I26+I28-I27-I29-I30-I31-I32+I33+I34+I35</f>
        <v>4257931</v>
      </c>
      <c r="J36" s="72">
        <f t="shared" ref="J36:K36" si="1">J24-J25-J26+J28-J27-J29-J30-J31-J32+J33+J34+J35</f>
        <v>20466955</v>
      </c>
      <c r="K36" s="72">
        <f t="shared" si="1"/>
        <v>20466955</v>
      </c>
    </row>
    <row r="37" spans="1:11" ht="25.5" customHeight="1" x14ac:dyDescent="0.25">
      <c r="A37" s="281" t="s">
        <v>255</v>
      </c>
      <c r="B37" s="281"/>
      <c r="C37" s="281"/>
      <c r="D37" s="281"/>
      <c r="E37" s="281"/>
      <c r="F37" s="281"/>
      <c r="G37" s="69">
        <v>30</v>
      </c>
      <c r="H37" s="70">
        <v>134370</v>
      </c>
      <c r="I37" s="70">
        <v>134370</v>
      </c>
      <c r="J37" s="70">
        <v>137902</v>
      </c>
      <c r="K37" s="70">
        <v>137902</v>
      </c>
    </row>
    <row r="38" spans="1:11" ht="26.25" customHeight="1" x14ac:dyDescent="0.25">
      <c r="A38" s="287" t="s">
        <v>256</v>
      </c>
      <c r="B38" s="287"/>
      <c r="C38" s="287"/>
      <c r="D38" s="287"/>
      <c r="E38" s="287"/>
      <c r="F38" s="287"/>
      <c r="G38" s="71">
        <v>31</v>
      </c>
      <c r="H38" s="72">
        <f>H36-H37</f>
        <v>4123561</v>
      </c>
      <c r="I38" s="72">
        <f>I36-I37</f>
        <v>4123561</v>
      </c>
      <c r="J38" s="72">
        <f t="shared" ref="J38:K38" si="2">J36-J37</f>
        <v>20329053</v>
      </c>
      <c r="K38" s="72">
        <f t="shared" si="2"/>
        <v>20329053</v>
      </c>
    </row>
    <row r="39" spans="1:11" ht="29.25" customHeight="1" x14ac:dyDescent="0.25">
      <c r="A39" s="287" t="s">
        <v>257</v>
      </c>
      <c r="B39" s="287"/>
      <c r="C39" s="287"/>
      <c r="D39" s="287"/>
      <c r="E39" s="287"/>
      <c r="F39" s="287"/>
      <c r="G39" s="71">
        <v>32</v>
      </c>
      <c r="H39" s="72">
        <f>H40-H41</f>
        <v>0</v>
      </c>
      <c r="I39" s="72">
        <f>I40-I41</f>
        <v>0</v>
      </c>
      <c r="J39" s="72">
        <f t="shared" ref="J39:K39" si="3">J40-J41</f>
        <v>0</v>
      </c>
      <c r="K39" s="72">
        <f t="shared" si="3"/>
        <v>0</v>
      </c>
    </row>
    <row r="40" spans="1:11" ht="27.75" customHeight="1" x14ac:dyDescent="0.25">
      <c r="A40" s="281" t="s">
        <v>86</v>
      </c>
      <c r="B40" s="281"/>
      <c r="C40" s="281"/>
      <c r="D40" s="281"/>
      <c r="E40" s="281"/>
      <c r="F40" s="281"/>
      <c r="G40" s="69">
        <v>33</v>
      </c>
      <c r="H40" s="70">
        <v>0</v>
      </c>
      <c r="I40" s="70">
        <v>0</v>
      </c>
      <c r="J40" s="70">
        <v>0</v>
      </c>
      <c r="K40" s="70">
        <v>0</v>
      </c>
    </row>
    <row r="41" spans="1:11" ht="23" customHeight="1" x14ac:dyDescent="0.25">
      <c r="A41" s="281" t="s">
        <v>87</v>
      </c>
      <c r="B41" s="281"/>
      <c r="C41" s="281"/>
      <c r="D41" s="281"/>
      <c r="E41" s="281"/>
      <c r="F41" s="281"/>
      <c r="G41" s="69">
        <v>34</v>
      </c>
      <c r="H41" s="70">
        <v>0</v>
      </c>
      <c r="I41" s="70">
        <v>0</v>
      </c>
      <c r="J41" s="70">
        <v>0</v>
      </c>
      <c r="K41" s="70">
        <v>0</v>
      </c>
    </row>
    <row r="42" spans="1:11" x14ac:dyDescent="0.25">
      <c r="A42" s="287" t="s">
        <v>258</v>
      </c>
      <c r="B42" s="287"/>
      <c r="C42" s="287"/>
      <c r="D42" s="287"/>
      <c r="E42" s="287"/>
      <c r="F42" s="287"/>
      <c r="G42" s="71">
        <v>35</v>
      </c>
      <c r="H42" s="72">
        <f>H38+H39</f>
        <v>4123561</v>
      </c>
      <c r="I42" s="72">
        <f>I38+I39</f>
        <v>4123561</v>
      </c>
      <c r="J42" s="72">
        <f t="shared" ref="J42:K42" si="4">J38+J39</f>
        <v>20329053</v>
      </c>
      <c r="K42" s="72">
        <f t="shared" si="4"/>
        <v>20329053</v>
      </c>
    </row>
    <row r="43" spans="1:11" x14ac:dyDescent="0.25">
      <c r="A43" s="281" t="s">
        <v>88</v>
      </c>
      <c r="B43" s="281"/>
      <c r="C43" s="281"/>
      <c r="D43" s="281"/>
      <c r="E43" s="281"/>
      <c r="F43" s="281"/>
      <c r="G43" s="69">
        <v>36</v>
      </c>
      <c r="H43" s="70">
        <v>0</v>
      </c>
      <c r="I43" s="70">
        <v>0</v>
      </c>
      <c r="J43" s="70">
        <v>0</v>
      </c>
      <c r="K43" s="70">
        <v>0</v>
      </c>
    </row>
    <row r="44" spans="1:11" x14ac:dyDescent="0.25">
      <c r="A44" s="281" t="s">
        <v>89</v>
      </c>
      <c r="B44" s="281"/>
      <c r="C44" s="281"/>
      <c r="D44" s="281"/>
      <c r="E44" s="281"/>
      <c r="F44" s="281"/>
      <c r="G44" s="69">
        <v>37</v>
      </c>
      <c r="H44" s="70">
        <v>4123561</v>
      </c>
      <c r="I44" s="70">
        <v>4123561</v>
      </c>
      <c r="J44" s="70">
        <v>20329053</v>
      </c>
      <c r="K44" s="70">
        <v>20329053</v>
      </c>
    </row>
    <row r="45" spans="1:11" x14ac:dyDescent="0.25">
      <c r="A45" s="291" t="s">
        <v>14</v>
      </c>
      <c r="B45" s="292"/>
      <c r="C45" s="292"/>
      <c r="D45" s="292"/>
      <c r="E45" s="292"/>
      <c r="F45" s="292"/>
      <c r="G45" s="293"/>
      <c r="H45" s="293"/>
      <c r="I45" s="293"/>
      <c r="J45" s="294"/>
      <c r="K45" s="294"/>
    </row>
    <row r="46" spans="1:11" x14ac:dyDescent="0.25">
      <c r="A46" s="290" t="s">
        <v>90</v>
      </c>
      <c r="B46" s="290"/>
      <c r="C46" s="290"/>
      <c r="D46" s="290"/>
      <c r="E46" s="290"/>
      <c r="F46" s="290"/>
      <c r="G46" s="69">
        <v>38</v>
      </c>
      <c r="H46" s="74">
        <f>H42</f>
        <v>4123561</v>
      </c>
      <c r="I46" s="74">
        <f>I42</f>
        <v>4123561</v>
      </c>
      <c r="J46" s="74">
        <f t="shared" ref="J46:K46" si="5">J42</f>
        <v>20329053</v>
      </c>
      <c r="K46" s="74">
        <f t="shared" si="5"/>
        <v>20329053</v>
      </c>
    </row>
    <row r="47" spans="1:11" x14ac:dyDescent="0.25">
      <c r="A47" s="286" t="s">
        <v>259</v>
      </c>
      <c r="B47" s="286"/>
      <c r="C47" s="286"/>
      <c r="D47" s="286"/>
      <c r="E47" s="286"/>
      <c r="F47" s="286"/>
      <c r="G47" s="71">
        <v>39</v>
      </c>
      <c r="H47" s="72">
        <f>H48+H60</f>
        <v>-25094308</v>
      </c>
      <c r="I47" s="72">
        <f>I48+I60</f>
        <v>-25094308</v>
      </c>
      <c r="J47" s="72">
        <f t="shared" ref="J47:K47" si="6">J48+J60</f>
        <v>273580</v>
      </c>
      <c r="K47" s="72">
        <f t="shared" si="6"/>
        <v>273580</v>
      </c>
    </row>
    <row r="48" spans="1:11" ht="24.75" customHeight="1" x14ac:dyDescent="0.25">
      <c r="A48" s="288" t="s">
        <v>260</v>
      </c>
      <c r="B48" s="288"/>
      <c r="C48" s="288"/>
      <c r="D48" s="288"/>
      <c r="E48" s="288"/>
      <c r="F48" s="288"/>
      <c r="G48" s="71">
        <v>40</v>
      </c>
      <c r="H48" s="72">
        <f>SUM(H49:H55)+H58+H59</f>
        <v>0</v>
      </c>
      <c r="I48" s="72">
        <f>SUM(I49:I55)+I58+I59</f>
        <v>0</v>
      </c>
      <c r="J48" s="72">
        <f t="shared" ref="J48:K48" si="7">SUM(J49:J55)+J58+J59</f>
        <v>273580</v>
      </c>
      <c r="K48" s="72">
        <f t="shared" si="7"/>
        <v>273580</v>
      </c>
    </row>
    <row r="49" spans="1:11" x14ac:dyDescent="0.25">
      <c r="A49" s="289" t="s">
        <v>91</v>
      </c>
      <c r="B49" s="289"/>
      <c r="C49" s="289"/>
      <c r="D49" s="289"/>
      <c r="E49" s="289"/>
      <c r="F49" s="289"/>
      <c r="G49" s="69">
        <v>41</v>
      </c>
      <c r="H49" s="70">
        <v>0</v>
      </c>
      <c r="I49" s="70">
        <v>0</v>
      </c>
      <c r="J49" s="70">
        <v>0</v>
      </c>
      <c r="K49" s="70">
        <v>0</v>
      </c>
    </row>
    <row r="50" spans="1:11" x14ac:dyDescent="0.25">
      <c r="A50" s="289" t="s">
        <v>92</v>
      </c>
      <c r="B50" s="289"/>
      <c r="C50" s="289"/>
      <c r="D50" s="289"/>
      <c r="E50" s="289"/>
      <c r="F50" s="289"/>
      <c r="G50" s="69">
        <v>42</v>
      </c>
      <c r="H50" s="70">
        <v>0</v>
      </c>
      <c r="I50" s="70">
        <v>0</v>
      </c>
      <c r="J50" s="70">
        <v>0</v>
      </c>
      <c r="K50" s="70">
        <v>0</v>
      </c>
    </row>
    <row r="51" spans="1:11" ht="23.4" customHeight="1" x14ac:dyDescent="0.25">
      <c r="A51" s="289" t="s">
        <v>261</v>
      </c>
      <c r="B51" s="289"/>
      <c r="C51" s="289"/>
      <c r="D51" s="289"/>
      <c r="E51" s="289"/>
      <c r="F51" s="289"/>
      <c r="G51" s="69">
        <v>43</v>
      </c>
      <c r="H51" s="70">
        <v>0</v>
      </c>
      <c r="I51" s="70">
        <v>0</v>
      </c>
      <c r="J51" s="70">
        <v>0</v>
      </c>
      <c r="K51" s="70">
        <v>0</v>
      </c>
    </row>
    <row r="52" spans="1:11" ht="27" customHeight="1" x14ac:dyDescent="0.25">
      <c r="A52" s="289" t="s">
        <v>93</v>
      </c>
      <c r="B52" s="289"/>
      <c r="C52" s="289"/>
      <c r="D52" s="289"/>
      <c r="E52" s="289"/>
      <c r="F52" s="289"/>
      <c r="G52" s="69">
        <v>44</v>
      </c>
      <c r="H52" s="70">
        <v>0</v>
      </c>
      <c r="I52" s="70">
        <v>0</v>
      </c>
      <c r="J52" s="70">
        <v>0</v>
      </c>
      <c r="K52" s="70">
        <v>0</v>
      </c>
    </row>
    <row r="53" spans="1:11" ht="27" customHeight="1" x14ac:dyDescent="0.25">
      <c r="A53" s="289" t="s">
        <v>262</v>
      </c>
      <c r="B53" s="289"/>
      <c r="C53" s="289"/>
      <c r="D53" s="289"/>
      <c r="E53" s="289"/>
      <c r="F53" s="289"/>
      <c r="G53" s="69">
        <v>45</v>
      </c>
      <c r="H53" s="70">
        <v>0</v>
      </c>
      <c r="I53" s="70">
        <v>0</v>
      </c>
      <c r="J53" s="70">
        <v>0</v>
      </c>
      <c r="K53" s="70">
        <v>0</v>
      </c>
    </row>
    <row r="54" spans="1:11" ht="27.65" customHeight="1" x14ac:dyDescent="0.25">
      <c r="A54" s="289" t="s">
        <v>263</v>
      </c>
      <c r="B54" s="289"/>
      <c r="C54" s="289"/>
      <c r="D54" s="289"/>
      <c r="E54" s="289"/>
      <c r="F54" s="289"/>
      <c r="G54" s="69">
        <v>46</v>
      </c>
      <c r="H54" s="70">
        <v>0</v>
      </c>
      <c r="I54" s="70">
        <v>0</v>
      </c>
      <c r="J54" s="70">
        <v>0</v>
      </c>
      <c r="K54" s="70">
        <v>0</v>
      </c>
    </row>
    <row r="55" spans="1:11" ht="44.25" customHeight="1" x14ac:dyDescent="0.25">
      <c r="A55" s="305" t="s">
        <v>240</v>
      </c>
      <c r="B55" s="305"/>
      <c r="C55" s="305"/>
      <c r="D55" s="305"/>
      <c r="E55" s="305"/>
      <c r="F55" s="305"/>
      <c r="G55" s="69">
        <v>47</v>
      </c>
      <c r="H55" s="70">
        <v>0</v>
      </c>
      <c r="I55" s="70">
        <v>0</v>
      </c>
      <c r="J55" s="70">
        <v>356813</v>
      </c>
      <c r="K55" s="70">
        <v>356813</v>
      </c>
    </row>
    <row r="56" spans="1:11" ht="33" customHeight="1" x14ac:dyDescent="0.25">
      <c r="A56" s="305" t="s">
        <v>264</v>
      </c>
      <c r="B56" s="305"/>
      <c r="C56" s="305"/>
      <c r="D56" s="305"/>
      <c r="E56" s="305"/>
      <c r="F56" s="305"/>
      <c r="G56" s="69">
        <v>48</v>
      </c>
      <c r="H56" s="70">
        <v>0</v>
      </c>
      <c r="I56" s="70">
        <v>0</v>
      </c>
      <c r="J56" s="70">
        <v>0</v>
      </c>
      <c r="K56" s="70">
        <v>0</v>
      </c>
    </row>
    <row r="57" spans="1:11" ht="28.5" customHeight="1" x14ac:dyDescent="0.25">
      <c r="A57" s="305" t="s">
        <v>265</v>
      </c>
      <c r="B57" s="305"/>
      <c r="C57" s="305"/>
      <c r="D57" s="305"/>
      <c r="E57" s="305"/>
      <c r="F57" s="305"/>
      <c r="G57" s="69">
        <v>49</v>
      </c>
      <c r="H57" s="70">
        <v>0</v>
      </c>
      <c r="I57" s="70">
        <v>0</v>
      </c>
      <c r="J57" s="70">
        <v>0</v>
      </c>
      <c r="K57" s="70">
        <v>0</v>
      </c>
    </row>
    <row r="58" spans="1:11" ht="39" customHeight="1" x14ac:dyDescent="0.25">
      <c r="A58" s="305" t="s">
        <v>266</v>
      </c>
      <c r="B58" s="305"/>
      <c r="C58" s="305"/>
      <c r="D58" s="305"/>
      <c r="E58" s="305"/>
      <c r="F58" s="305"/>
      <c r="G58" s="69">
        <v>50</v>
      </c>
      <c r="H58" s="70">
        <v>0</v>
      </c>
      <c r="I58" s="70">
        <v>0</v>
      </c>
      <c r="J58" s="70">
        <v>0</v>
      </c>
      <c r="K58" s="70">
        <v>0</v>
      </c>
    </row>
    <row r="59" spans="1:11" ht="24" customHeight="1" x14ac:dyDescent="0.25">
      <c r="A59" s="305" t="s">
        <v>267</v>
      </c>
      <c r="B59" s="305"/>
      <c r="C59" s="305"/>
      <c r="D59" s="305"/>
      <c r="E59" s="305"/>
      <c r="F59" s="305"/>
      <c r="G59" s="69">
        <v>51</v>
      </c>
      <c r="H59" s="70">
        <v>0</v>
      </c>
      <c r="I59" s="70">
        <v>0</v>
      </c>
      <c r="J59" s="70">
        <v>-83233</v>
      </c>
      <c r="K59" s="70">
        <v>-83233</v>
      </c>
    </row>
    <row r="60" spans="1:11" ht="25.25" customHeight="1" x14ac:dyDescent="0.25">
      <c r="A60" s="288" t="s">
        <v>268</v>
      </c>
      <c r="B60" s="288"/>
      <c r="C60" s="288"/>
      <c r="D60" s="288"/>
      <c r="E60" s="288"/>
      <c r="F60" s="288"/>
      <c r="G60" s="71">
        <v>52</v>
      </c>
      <c r="H60" s="72">
        <f>SUM(H61:H68)</f>
        <v>-25094308</v>
      </c>
      <c r="I60" s="72">
        <f>SUM(I61:I68)</f>
        <v>-25094308</v>
      </c>
      <c r="J60" s="72">
        <f t="shared" ref="J60:K60" si="8">SUM(J61:J68)</f>
        <v>0</v>
      </c>
      <c r="K60" s="72">
        <f t="shared" si="8"/>
        <v>0</v>
      </c>
    </row>
    <row r="61" spans="1:11" ht="12.75" customHeight="1" x14ac:dyDescent="0.25">
      <c r="A61" s="305" t="s">
        <v>94</v>
      </c>
      <c r="B61" s="305"/>
      <c r="C61" s="305"/>
      <c r="D61" s="305"/>
      <c r="E61" s="305"/>
      <c r="F61" s="305"/>
      <c r="G61" s="69">
        <v>53</v>
      </c>
      <c r="H61" s="70">
        <v>0</v>
      </c>
      <c r="I61" s="70">
        <v>0</v>
      </c>
      <c r="J61" s="70">
        <v>0</v>
      </c>
      <c r="K61" s="70">
        <v>0</v>
      </c>
    </row>
    <row r="62" spans="1:11" ht="12.75" customHeight="1" x14ac:dyDescent="0.25">
      <c r="A62" s="305" t="s">
        <v>269</v>
      </c>
      <c r="B62" s="305"/>
      <c r="C62" s="305"/>
      <c r="D62" s="305"/>
      <c r="E62" s="305"/>
      <c r="F62" s="305"/>
      <c r="G62" s="69">
        <v>54</v>
      </c>
      <c r="H62" s="70">
        <v>0</v>
      </c>
      <c r="I62" s="70">
        <v>0</v>
      </c>
      <c r="J62" s="70">
        <v>0</v>
      </c>
      <c r="K62" s="70">
        <v>0</v>
      </c>
    </row>
    <row r="63" spans="1:11" ht="12.75" customHeight="1" x14ac:dyDescent="0.25">
      <c r="A63" s="305" t="s">
        <v>270</v>
      </c>
      <c r="B63" s="305"/>
      <c r="C63" s="305"/>
      <c r="D63" s="305"/>
      <c r="E63" s="305"/>
      <c r="F63" s="305"/>
      <c r="G63" s="69">
        <v>55</v>
      </c>
      <c r="H63" s="70">
        <v>0</v>
      </c>
      <c r="I63" s="70">
        <v>0</v>
      </c>
      <c r="J63" s="70">
        <v>0</v>
      </c>
      <c r="K63" s="70">
        <v>0</v>
      </c>
    </row>
    <row r="64" spans="1:11" ht="12.75" customHeight="1" x14ac:dyDescent="0.25">
      <c r="A64" s="305" t="s">
        <v>95</v>
      </c>
      <c r="B64" s="305"/>
      <c r="C64" s="305"/>
      <c r="D64" s="305"/>
      <c r="E64" s="305"/>
      <c r="F64" s="305"/>
      <c r="G64" s="69">
        <v>56</v>
      </c>
      <c r="H64" s="70">
        <v>0</v>
      </c>
      <c r="I64" s="70">
        <v>0</v>
      </c>
      <c r="J64" s="70">
        <v>0</v>
      </c>
      <c r="K64" s="70">
        <v>0</v>
      </c>
    </row>
    <row r="65" spans="1:11" ht="25.5" customHeight="1" x14ac:dyDescent="0.25">
      <c r="A65" s="305" t="s">
        <v>96</v>
      </c>
      <c r="B65" s="305"/>
      <c r="C65" s="305"/>
      <c r="D65" s="305"/>
      <c r="E65" s="305"/>
      <c r="F65" s="305"/>
      <c r="G65" s="69">
        <v>57</v>
      </c>
      <c r="H65" s="70">
        <v>-30631854</v>
      </c>
      <c r="I65" s="70">
        <v>-30631854</v>
      </c>
      <c r="J65" s="70">
        <v>0</v>
      </c>
      <c r="K65" s="70">
        <v>0</v>
      </c>
    </row>
    <row r="66" spans="1:11" ht="12.75" customHeight="1" x14ac:dyDescent="0.25">
      <c r="A66" s="305" t="s">
        <v>93</v>
      </c>
      <c r="B66" s="305"/>
      <c r="C66" s="305"/>
      <c r="D66" s="305"/>
      <c r="E66" s="305"/>
      <c r="F66" s="305"/>
      <c r="G66" s="69">
        <v>58</v>
      </c>
      <c r="H66" s="70">
        <v>0</v>
      </c>
      <c r="I66" s="70">
        <v>0</v>
      </c>
      <c r="J66" s="70">
        <v>0</v>
      </c>
      <c r="K66" s="70">
        <v>0</v>
      </c>
    </row>
    <row r="67" spans="1:11" ht="24.75" customHeight="1" x14ac:dyDescent="0.25">
      <c r="A67" s="305" t="s">
        <v>97</v>
      </c>
      <c r="B67" s="305"/>
      <c r="C67" s="305"/>
      <c r="D67" s="305"/>
      <c r="E67" s="305"/>
      <c r="F67" s="305"/>
      <c r="G67" s="69">
        <v>59</v>
      </c>
      <c r="H67" s="70">
        <v>0</v>
      </c>
      <c r="I67" s="70">
        <v>0</v>
      </c>
      <c r="J67" s="70">
        <v>0</v>
      </c>
      <c r="K67" s="70">
        <v>0</v>
      </c>
    </row>
    <row r="68" spans="1:11" ht="23" customHeight="1" x14ac:dyDescent="0.25">
      <c r="A68" s="305" t="s">
        <v>98</v>
      </c>
      <c r="B68" s="305"/>
      <c r="C68" s="305"/>
      <c r="D68" s="305"/>
      <c r="E68" s="305"/>
      <c r="F68" s="305"/>
      <c r="G68" s="69">
        <v>60</v>
      </c>
      <c r="H68" s="70">
        <v>5537546</v>
      </c>
      <c r="I68" s="70">
        <v>5537546</v>
      </c>
      <c r="J68" s="70">
        <v>0</v>
      </c>
      <c r="K68" s="70">
        <v>0</v>
      </c>
    </row>
    <row r="69" spans="1:11" ht="12.75" customHeight="1" x14ac:dyDescent="0.25">
      <c r="A69" s="288" t="s">
        <v>271</v>
      </c>
      <c r="B69" s="288"/>
      <c r="C69" s="288"/>
      <c r="D69" s="288"/>
      <c r="E69" s="288"/>
      <c r="F69" s="288"/>
      <c r="G69" s="71">
        <v>61</v>
      </c>
      <c r="H69" s="75">
        <f>H46+H47</f>
        <v>-20970747</v>
      </c>
      <c r="I69" s="75">
        <f>I46+I47</f>
        <v>-20970747</v>
      </c>
      <c r="J69" s="75">
        <f t="shared" ref="J69:K69" si="9">J46+J47</f>
        <v>20602633</v>
      </c>
      <c r="K69" s="75">
        <f t="shared" si="9"/>
        <v>20602633</v>
      </c>
    </row>
    <row r="70" spans="1:11" ht="12.75" customHeight="1" x14ac:dyDescent="0.25">
      <c r="A70" s="308" t="s">
        <v>99</v>
      </c>
      <c r="B70" s="308"/>
      <c r="C70" s="308"/>
      <c r="D70" s="308"/>
      <c r="E70" s="308"/>
      <c r="F70" s="308"/>
      <c r="G70" s="69">
        <v>62</v>
      </c>
      <c r="H70" s="70">
        <v>0</v>
      </c>
      <c r="I70" s="70">
        <v>0</v>
      </c>
      <c r="J70" s="70">
        <v>0</v>
      </c>
      <c r="K70" s="70">
        <v>0</v>
      </c>
    </row>
    <row r="71" spans="1:11" x14ac:dyDescent="0.25">
      <c r="A71" s="290" t="s">
        <v>100</v>
      </c>
      <c r="B71" s="290"/>
      <c r="C71" s="290"/>
      <c r="D71" s="290"/>
      <c r="E71" s="290"/>
      <c r="F71" s="290"/>
      <c r="G71" s="69">
        <v>63</v>
      </c>
      <c r="H71" s="70">
        <v>-20970747</v>
      </c>
      <c r="I71" s="70">
        <v>-20970747</v>
      </c>
      <c r="J71" s="70">
        <v>20602633</v>
      </c>
      <c r="K71" s="70">
        <v>20602633</v>
      </c>
    </row>
  </sheetData>
  <sheetProtection algorithmName="SHA-512" hashValue="4boXwFaR9UqRKfOUnPLbyfeEHO4v/vtqOs7I7z8dPcTVqy0hIoBjKyRbafBlnWKsS1Ijla/a6mN7MN+dS1aHQw==" saltValue="4ORv18M/J2GRcgr71DGcBA=="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topLeftCell="D52" zoomScale="110" zoomScaleNormal="100" workbookViewId="0">
      <selection activeCell="J64" sqref="J64"/>
    </sheetView>
  </sheetViews>
  <sheetFormatPr defaultRowHeight="12.5" x14ac:dyDescent="0.25"/>
  <cols>
    <col min="1" max="7" width="9.08984375" style="66"/>
    <col min="8" max="8" width="9.90625" style="65" customWidth="1"/>
    <col min="9" max="9" width="12" style="65" customWidth="1"/>
    <col min="10" max="10" width="10.36328125" style="66" bestFit="1" customWidth="1"/>
    <col min="11" max="11" width="12.36328125" style="66" bestFit="1" customWidth="1"/>
    <col min="12" max="262" width="9.08984375" style="66"/>
    <col min="263" max="264" width="9.90625" style="66" bestFit="1" customWidth="1"/>
    <col min="265" max="265" width="12" style="66" bestFit="1" customWidth="1"/>
    <col min="266" max="266" width="10.36328125" style="66" bestFit="1" customWidth="1"/>
    <col min="267" max="267" width="12.36328125" style="66" bestFit="1" customWidth="1"/>
    <col min="268" max="518" width="9.08984375" style="66"/>
    <col min="519" max="520" width="9.90625" style="66" bestFit="1" customWidth="1"/>
    <col min="521" max="521" width="12" style="66" bestFit="1" customWidth="1"/>
    <col min="522" max="522" width="10.36328125" style="66" bestFit="1" customWidth="1"/>
    <col min="523" max="523" width="12.36328125" style="66" bestFit="1" customWidth="1"/>
    <col min="524" max="774" width="9.08984375" style="66"/>
    <col min="775" max="776" width="9.90625" style="66" bestFit="1" customWidth="1"/>
    <col min="777" max="777" width="12" style="66" bestFit="1" customWidth="1"/>
    <col min="778" max="778" width="10.36328125" style="66" bestFit="1" customWidth="1"/>
    <col min="779" max="779" width="12.36328125" style="66" bestFit="1" customWidth="1"/>
    <col min="780" max="1030" width="9.08984375" style="66"/>
    <col min="1031" max="1032" width="9.90625" style="66" bestFit="1" customWidth="1"/>
    <col min="1033" max="1033" width="12" style="66" bestFit="1" customWidth="1"/>
    <col min="1034" max="1034" width="10.36328125" style="66" bestFit="1" customWidth="1"/>
    <col min="1035" max="1035" width="12.36328125" style="66" bestFit="1" customWidth="1"/>
    <col min="1036" max="1286" width="9.08984375" style="66"/>
    <col min="1287" max="1288" width="9.90625" style="66" bestFit="1" customWidth="1"/>
    <col min="1289" max="1289" width="12" style="66" bestFit="1" customWidth="1"/>
    <col min="1290" max="1290" width="10.36328125" style="66" bestFit="1" customWidth="1"/>
    <col min="1291" max="1291" width="12.36328125" style="66" bestFit="1" customWidth="1"/>
    <col min="1292" max="1542" width="9.08984375" style="66"/>
    <col min="1543" max="1544" width="9.90625" style="66" bestFit="1" customWidth="1"/>
    <col min="1545" max="1545" width="12" style="66" bestFit="1" customWidth="1"/>
    <col min="1546" max="1546" width="10.36328125" style="66" bestFit="1" customWidth="1"/>
    <col min="1547" max="1547" width="12.36328125" style="66" bestFit="1" customWidth="1"/>
    <col min="1548" max="1798" width="9.08984375" style="66"/>
    <col min="1799" max="1800" width="9.90625" style="66" bestFit="1" customWidth="1"/>
    <col min="1801" max="1801" width="12" style="66" bestFit="1" customWidth="1"/>
    <col min="1802" max="1802" width="10.36328125" style="66" bestFit="1" customWidth="1"/>
    <col min="1803" max="1803" width="12.36328125" style="66" bestFit="1" customWidth="1"/>
    <col min="1804" max="2054" width="9.08984375" style="66"/>
    <col min="2055" max="2056" width="9.90625" style="66" bestFit="1" customWidth="1"/>
    <col min="2057" max="2057" width="12" style="66" bestFit="1" customWidth="1"/>
    <col min="2058" max="2058" width="10.36328125" style="66" bestFit="1" customWidth="1"/>
    <col min="2059" max="2059" width="12.36328125" style="66" bestFit="1" customWidth="1"/>
    <col min="2060" max="2310" width="9.08984375" style="66"/>
    <col min="2311" max="2312" width="9.90625" style="66" bestFit="1" customWidth="1"/>
    <col min="2313" max="2313" width="12" style="66" bestFit="1" customWidth="1"/>
    <col min="2314" max="2314" width="10.36328125" style="66" bestFit="1" customWidth="1"/>
    <col min="2315" max="2315" width="12.36328125" style="66" bestFit="1" customWidth="1"/>
    <col min="2316" max="2566" width="9.08984375" style="66"/>
    <col min="2567" max="2568" width="9.90625" style="66" bestFit="1" customWidth="1"/>
    <col min="2569" max="2569" width="12" style="66" bestFit="1" customWidth="1"/>
    <col min="2570" max="2570" width="10.36328125" style="66" bestFit="1" customWidth="1"/>
    <col min="2571" max="2571" width="12.36328125" style="66" bestFit="1" customWidth="1"/>
    <col min="2572" max="2822" width="9.08984375" style="66"/>
    <col min="2823" max="2824" width="9.90625" style="66" bestFit="1" customWidth="1"/>
    <col min="2825" max="2825" width="12" style="66" bestFit="1" customWidth="1"/>
    <col min="2826" max="2826" width="10.36328125" style="66" bestFit="1" customWidth="1"/>
    <col min="2827" max="2827" width="12.36328125" style="66" bestFit="1" customWidth="1"/>
    <col min="2828" max="3078" width="9.08984375" style="66"/>
    <col min="3079" max="3080" width="9.90625" style="66" bestFit="1" customWidth="1"/>
    <col min="3081" max="3081" width="12" style="66" bestFit="1" customWidth="1"/>
    <col min="3082" max="3082" width="10.36328125" style="66" bestFit="1" customWidth="1"/>
    <col min="3083" max="3083" width="12.36328125" style="66" bestFit="1" customWidth="1"/>
    <col min="3084" max="3334" width="9.08984375" style="66"/>
    <col min="3335" max="3336" width="9.90625" style="66" bestFit="1" customWidth="1"/>
    <col min="3337" max="3337" width="12" style="66" bestFit="1" customWidth="1"/>
    <col min="3338" max="3338" width="10.36328125" style="66" bestFit="1" customWidth="1"/>
    <col min="3339" max="3339" width="12.36328125" style="66" bestFit="1" customWidth="1"/>
    <col min="3340" max="3590" width="9.08984375" style="66"/>
    <col min="3591" max="3592" width="9.90625" style="66" bestFit="1" customWidth="1"/>
    <col min="3593" max="3593" width="12" style="66" bestFit="1" customWidth="1"/>
    <col min="3594" max="3594" width="10.36328125" style="66" bestFit="1" customWidth="1"/>
    <col min="3595" max="3595" width="12.36328125" style="66" bestFit="1" customWidth="1"/>
    <col min="3596" max="3846" width="9.08984375" style="66"/>
    <col min="3847" max="3848" width="9.90625" style="66" bestFit="1" customWidth="1"/>
    <col min="3849" max="3849" width="12" style="66" bestFit="1" customWidth="1"/>
    <col min="3850" max="3850" width="10.36328125" style="66" bestFit="1" customWidth="1"/>
    <col min="3851" max="3851" width="12.36328125" style="66" bestFit="1" customWidth="1"/>
    <col min="3852" max="4102" width="9.08984375" style="66"/>
    <col min="4103" max="4104" width="9.90625" style="66" bestFit="1" customWidth="1"/>
    <col min="4105" max="4105" width="12" style="66" bestFit="1" customWidth="1"/>
    <col min="4106" max="4106" width="10.36328125" style="66" bestFit="1" customWidth="1"/>
    <col min="4107" max="4107" width="12.36328125" style="66" bestFit="1" customWidth="1"/>
    <col min="4108" max="4358" width="9.08984375" style="66"/>
    <col min="4359" max="4360" width="9.90625" style="66" bestFit="1" customWidth="1"/>
    <col min="4361" max="4361" width="12" style="66" bestFit="1" customWidth="1"/>
    <col min="4362" max="4362" width="10.36328125" style="66" bestFit="1" customWidth="1"/>
    <col min="4363" max="4363" width="12.36328125" style="66" bestFit="1" customWidth="1"/>
    <col min="4364" max="4614" width="9.08984375" style="66"/>
    <col min="4615" max="4616" width="9.90625" style="66" bestFit="1" customWidth="1"/>
    <col min="4617" max="4617" width="12" style="66" bestFit="1" customWidth="1"/>
    <col min="4618" max="4618" width="10.36328125" style="66" bestFit="1" customWidth="1"/>
    <col min="4619" max="4619" width="12.36328125" style="66" bestFit="1" customWidth="1"/>
    <col min="4620" max="4870" width="9.08984375" style="66"/>
    <col min="4871" max="4872" width="9.90625" style="66" bestFit="1" customWidth="1"/>
    <col min="4873" max="4873" width="12" style="66" bestFit="1" customWidth="1"/>
    <col min="4874" max="4874" width="10.36328125" style="66" bestFit="1" customWidth="1"/>
    <col min="4875" max="4875" width="12.36328125" style="66" bestFit="1" customWidth="1"/>
    <col min="4876" max="5126" width="9.08984375" style="66"/>
    <col min="5127" max="5128" width="9.90625" style="66" bestFit="1" customWidth="1"/>
    <col min="5129" max="5129" width="12" style="66" bestFit="1" customWidth="1"/>
    <col min="5130" max="5130" width="10.36328125" style="66" bestFit="1" customWidth="1"/>
    <col min="5131" max="5131" width="12.36328125" style="66" bestFit="1" customWidth="1"/>
    <col min="5132" max="5382" width="9.08984375" style="66"/>
    <col min="5383" max="5384" width="9.90625" style="66" bestFit="1" customWidth="1"/>
    <col min="5385" max="5385" width="12" style="66" bestFit="1" customWidth="1"/>
    <col min="5386" max="5386" width="10.36328125" style="66" bestFit="1" customWidth="1"/>
    <col min="5387" max="5387" width="12.36328125" style="66" bestFit="1" customWidth="1"/>
    <col min="5388" max="5638" width="9.08984375" style="66"/>
    <col min="5639" max="5640" width="9.90625" style="66" bestFit="1" customWidth="1"/>
    <col min="5641" max="5641" width="12" style="66" bestFit="1" customWidth="1"/>
    <col min="5642" max="5642" width="10.36328125" style="66" bestFit="1" customWidth="1"/>
    <col min="5643" max="5643" width="12.36328125" style="66" bestFit="1" customWidth="1"/>
    <col min="5644" max="5894" width="9.08984375" style="66"/>
    <col min="5895" max="5896" width="9.90625" style="66" bestFit="1" customWidth="1"/>
    <col min="5897" max="5897" width="12" style="66" bestFit="1" customWidth="1"/>
    <col min="5898" max="5898" width="10.36328125" style="66" bestFit="1" customWidth="1"/>
    <col min="5899" max="5899" width="12.36328125" style="66" bestFit="1" customWidth="1"/>
    <col min="5900" max="6150" width="9.08984375" style="66"/>
    <col min="6151" max="6152" width="9.90625" style="66" bestFit="1" customWidth="1"/>
    <col min="6153" max="6153" width="12" style="66" bestFit="1" customWidth="1"/>
    <col min="6154" max="6154" width="10.36328125" style="66" bestFit="1" customWidth="1"/>
    <col min="6155" max="6155" width="12.36328125" style="66" bestFit="1" customWidth="1"/>
    <col min="6156" max="6406" width="9.08984375" style="66"/>
    <col min="6407" max="6408" width="9.90625" style="66" bestFit="1" customWidth="1"/>
    <col min="6409" max="6409" width="12" style="66" bestFit="1" customWidth="1"/>
    <col min="6410" max="6410" width="10.36328125" style="66" bestFit="1" customWidth="1"/>
    <col min="6411" max="6411" width="12.36328125" style="66" bestFit="1" customWidth="1"/>
    <col min="6412" max="6662" width="9.08984375" style="66"/>
    <col min="6663" max="6664" width="9.90625" style="66" bestFit="1" customWidth="1"/>
    <col min="6665" max="6665" width="12" style="66" bestFit="1" customWidth="1"/>
    <col min="6666" max="6666" width="10.36328125" style="66" bestFit="1" customWidth="1"/>
    <col min="6667" max="6667" width="12.36328125" style="66" bestFit="1" customWidth="1"/>
    <col min="6668" max="6918" width="9.08984375" style="66"/>
    <col min="6919" max="6920" width="9.90625" style="66" bestFit="1" customWidth="1"/>
    <col min="6921" max="6921" width="12" style="66" bestFit="1" customWidth="1"/>
    <col min="6922" max="6922" width="10.36328125" style="66" bestFit="1" customWidth="1"/>
    <col min="6923" max="6923" width="12.36328125" style="66" bestFit="1" customWidth="1"/>
    <col min="6924" max="7174" width="9.08984375" style="66"/>
    <col min="7175" max="7176" width="9.90625" style="66" bestFit="1" customWidth="1"/>
    <col min="7177" max="7177" width="12" style="66" bestFit="1" customWidth="1"/>
    <col min="7178" max="7178" width="10.36328125" style="66" bestFit="1" customWidth="1"/>
    <col min="7179" max="7179" width="12.36328125" style="66" bestFit="1" customWidth="1"/>
    <col min="7180" max="7430" width="9.08984375" style="66"/>
    <col min="7431" max="7432" width="9.90625" style="66" bestFit="1" customWidth="1"/>
    <col min="7433" max="7433" width="12" style="66" bestFit="1" customWidth="1"/>
    <col min="7434" max="7434" width="10.36328125" style="66" bestFit="1" customWidth="1"/>
    <col min="7435" max="7435" width="12.36328125" style="66" bestFit="1" customWidth="1"/>
    <col min="7436" max="7686" width="9.08984375" style="66"/>
    <col min="7687" max="7688" width="9.90625" style="66" bestFit="1" customWidth="1"/>
    <col min="7689" max="7689" width="12" style="66" bestFit="1" customWidth="1"/>
    <col min="7690" max="7690" width="10.36328125" style="66" bestFit="1" customWidth="1"/>
    <col min="7691" max="7691" width="12.36328125" style="66" bestFit="1" customWidth="1"/>
    <col min="7692" max="7942" width="9.08984375" style="66"/>
    <col min="7943" max="7944" width="9.90625" style="66" bestFit="1" customWidth="1"/>
    <col min="7945" max="7945" width="12" style="66" bestFit="1" customWidth="1"/>
    <col min="7946" max="7946" width="10.36328125" style="66" bestFit="1" customWidth="1"/>
    <col min="7947" max="7947" width="12.36328125" style="66" bestFit="1" customWidth="1"/>
    <col min="7948" max="8198" width="9.08984375" style="66"/>
    <col min="8199" max="8200" width="9.90625" style="66" bestFit="1" customWidth="1"/>
    <col min="8201" max="8201" width="12" style="66" bestFit="1" customWidth="1"/>
    <col min="8202" max="8202" width="10.36328125" style="66" bestFit="1" customWidth="1"/>
    <col min="8203" max="8203" width="12.36328125" style="66" bestFit="1" customWidth="1"/>
    <col min="8204" max="8454" width="9.08984375" style="66"/>
    <col min="8455" max="8456" width="9.90625" style="66" bestFit="1" customWidth="1"/>
    <col min="8457" max="8457" width="12" style="66" bestFit="1" customWidth="1"/>
    <col min="8458" max="8458" width="10.36328125" style="66" bestFit="1" customWidth="1"/>
    <col min="8459" max="8459" width="12.36328125" style="66" bestFit="1" customWidth="1"/>
    <col min="8460" max="8710" width="9.08984375" style="66"/>
    <col min="8711" max="8712" width="9.90625" style="66" bestFit="1" customWidth="1"/>
    <col min="8713" max="8713" width="12" style="66" bestFit="1" customWidth="1"/>
    <col min="8714" max="8714" width="10.36328125" style="66" bestFit="1" customWidth="1"/>
    <col min="8715" max="8715" width="12.36328125" style="66" bestFit="1" customWidth="1"/>
    <col min="8716" max="8966" width="9.08984375" style="66"/>
    <col min="8967" max="8968" width="9.90625" style="66" bestFit="1" customWidth="1"/>
    <col min="8969" max="8969" width="12" style="66" bestFit="1" customWidth="1"/>
    <col min="8970" max="8970" width="10.36328125" style="66" bestFit="1" customWidth="1"/>
    <col min="8971" max="8971" width="12.36328125" style="66" bestFit="1" customWidth="1"/>
    <col min="8972" max="9222" width="9.08984375" style="66"/>
    <col min="9223" max="9224" width="9.90625" style="66" bestFit="1" customWidth="1"/>
    <col min="9225" max="9225" width="12" style="66" bestFit="1" customWidth="1"/>
    <col min="9226" max="9226" width="10.36328125" style="66" bestFit="1" customWidth="1"/>
    <col min="9227" max="9227" width="12.36328125" style="66" bestFit="1" customWidth="1"/>
    <col min="9228" max="9478" width="9.08984375" style="66"/>
    <col min="9479" max="9480" width="9.90625" style="66" bestFit="1" customWidth="1"/>
    <col min="9481" max="9481" width="12" style="66" bestFit="1" customWidth="1"/>
    <col min="9482" max="9482" width="10.36328125" style="66" bestFit="1" customWidth="1"/>
    <col min="9483" max="9483" width="12.36328125" style="66" bestFit="1" customWidth="1"/>
    <col min="9484" max="9734" width="9.08984375" style="66"/>
    <col min="9735" max="9736" width="9.90625" style="66" bestFit="1" customWidth="1"/>
    <col min="9737" max="9737" width="12" style="66" bestFit="1" customWidth="1"/>
    <col min="9738" max="9738" width="10.36328125" style="66" bestFit="1" customWidth="1"/>
    <col min="9739" max="9739" width="12.36328125" style="66" bestFit="1" customWidth="1"/>
    <col min="9740" max="9990" width="9.08984375" style="66"/>
    <col min="9991" max="9992" width="9.90625" style="66" bestFit="1" customWidth="1"/>
    <col min="9993" max="9993" width="12" style="66" bestFit="1" customWidth="1"/>
    <col min="9994" max="9994" width="10.36328125" style="66" bestFit="1" customWidth="1"/>
    <col min="9995" max="9995" width="12.36328125" style="66" bestFit="1" customWidth="1"/>
    <col min="9996" max="10246" width="9.08984375" style="66"/>
    <col min="10247" max="10248" width="9.90625" style="66" bestFit="1" customWidth="1"/>
    <col min="10249" max="10249" width="12" style="66" bestFit="1" customWidth="1"/>
    <col min="10250" max="10250" width="10.36328125" style="66" bestFit="1" customWidth="1"/>
    <col min="10251" max="10251" width="12.36328125" style="66" bestFit="1" customWidth="1"/>
    <col min="10252" max="10502" width="9.08984375" style="66"/>
    <col min="10503" max="10504" width="9.90625" style="66" bestFit="1" customWidth="1"/>
    <col min="10505" max="10505" width="12" style="66" bestFit="1" customWidth="1"/>
    <col min="10506" max="10506" width="10.36328125" style="66" bestFit="1" customWidth="1"/>
    <col min="10507" max="10507" width="12.36328125" style="66" bestFit="1" customWidth="1"/>
    <col min="10508" max="10758" width="9.08984375" style="66"/>
    <col min="10759" max="10760" width="9.90625" style="66" bestFit="1" customWidth="1"/>
    <col min="10761" max="10761" width="12" style="66" bestFit="1" customWidth="1"/>
    <col min="10762" max="10762" width="10.36328125" style="66" bestFit="1" customWidth="1"/>
    <col min="10763" max="10763" width="12.36328125" style="66" bestFit="1" customWidth="1"/>
    <col min="10764" max="11014" width="9.08984375" style="66"/>
    <col min="11015" max="11016" width="9.90625" style="66" bestFit="1" customWidth="1"/>
    <col min="11017" max="11017" width="12" style="66" bestFit="1" customWidth="1"/>
    <col min="11018" max="11018" width="10.36328125" style="66" bestFit="1" customWidth="1"/>
    <col min="11019" max="11019" width="12.36328125" style="66" bestFit="1" customWidth="1"/>
    <col min="11020" max="11270" width="9.08984375" style="66"/>
    <col min="11271" max="11272" width="9.90625" style="66" bestFit="1" customWidth="1"/>
    <col min="11273" max="11273" width="12" style="66" bestFit="1" customWidth="1"/>
    <col min="11274" max="11274" width="10.36328125" style="66" bestFit="1" customWidth="1"/>
    <col min="11275" max="11275" width="12.36328125" style="66" bestFit="1" customWidth="1"/>
    <col min="11276" max="11526" width="9.08984375" style="66"/>
    <col min="11527" max="11528" width="9.90625" style="66" bestFit="1" customWidth="1"/>
    <col min="11529" max="11529" width="12" style="66" bestFit="1" customWidth="1"/>
    <col min="11530" max="11530" width="10.36328125" style="66" bestFit="1" customWidth="1"/>
    <col min="11531" max="11531" width="12.36328125" style="66" bestFit="1" customWidth="1"/>
    <col min="11532" max="11782" width="9.08984375" style="66"/>
    <col min="11783" max="11784" width="9.90625" style="66" bestFit="1" customWidth="1"/>
    <col min="11785" max="11785" width="12" style="66" bestFit="1" customWidth="1"/>
    <col min="11786" max="11786" width="10.36328125" style="66" bestFit="1" customWidth="1"/>
    <col min="11787" max="11787" width="12.36328125" style="66" bestFit="1" customWidth="1"/>
    <col min="11788" max="12038" width="9.08984375" style="66"/>
    <col min="12039" max="12040" width="9.90625" style="66" bestFit="1" customWidth="1"/>
    <col min="12041" max="12041" width="12" style="66" bestFit="1" customWidth="1"/>
    <col min="12042" max="12042" width="10.36328125" style="66" bestFit="1" customWidth="1"/>
    <col min="12043" max="12043" width="12.36328125" style="66" bestFit="1" customWidth="1"/>
    <col min="12044" max="12294" width="9.08984375" style="66"/>
    <col min="12295" max="12296" width="9.90625" style="66" bestFit="1" customWidth="1"/>
    <col min="12297" max="12297" width="12" style="66" bestFit="1" customWidth="1"/>
    <col min="12298" max="12298" width="10.36328125" style="66" bestFit="1" customWidth="1"/>
    <col min="12299" max="12299" width="12.36328125" style="66" bestFit="1" customWidth="1"/>
    <col min="12300" max="12550" width="9.08984375" style="66"/>
    <col min="12551" max="12552" width="9.90625" style="66" bestFit="1" customWidth="1"/>
    <col min="12553" max="12553" width="12" style="66" bestFit="1" customWidth="1"/>
    <col min="12554" max="12554" width="10.36328125" style="66" bestFit="1" customWidth="1"/>
    <col min="12555" max="12555" width="12.36328125" style="66" bestFit="1" customWidth="1"/>
    <col min="12556" max="12806" width="9.08984375" style="66"/>
    <col min="12807" max="12808" width="9.90625" style="66" bestFit="1" customWidth="1"/>
    <col min="12809" max="12809" width="12" style="66" bestFit="1" customWidth="1"/>
    <col min="12810" max="12810" width="10.36328125" style="66" bestFit="1" customWidth="1"/>
    <col min="12811" max="12811" width="12.36328125" style="66" bestFit="1" customWidth="1"/>
    <col min="12812" max="13062" width="9.08984375" style="66"/>
    <col min="13063" max="13064" width="9.90625" style="66" bestFit="1" customWidth="1"/>
    <col min="13065" max="13065" width="12" style="66" bestFit="1" customWidth="1"/>
    <col min="13066" max="13066" width="10.36328125" style="66" bestFit="1" customWidth="1"/>
    <col min="13067" max="13067" width="12.36328125" style="66" bestFit="1" customWidth="1"/>
    <col min="13068" max="13318" width="9.08984375" style="66"/>
    <col min="13319" max="13320" width="9.90625" style="66" bestFit="1" customWidth="1"/>
    <col min="13321" max="13321" width="12" style="66" bestFit="1" customWidth="1"/>
    <col min="13322" max="13322" width="10.36328125" style="66" bestFit="1" customWidth="1"/>
    <col min="13323" max="13323" width="12.36328125" style="66" bestFit="1" customWidth="1"/>
    <col min="13324" max="13574" width="9.08984375" style="66"/>
    <col min="13575" max="13576" width="9.90625" style="66" bestFit="1" customWidth="1"/>
    <col min="13577" max="13577" width="12" style="66" bestFit="1" customWidth="1"/>
    <col min="13578" max="13578" width="10.36328125" style="66" bestFit="1" customWidth="1"/>
    <col min="13579" max="13579" width="12.36328125" style="66" bestFit="1" customWidth="1"/>
    <col min="13580" max="13830" width="9.08984375" style="66"/>
    <col min="13831" max="13832" width="9.90625" style="66" bestFit="1" customWidth="1"/>
    <col min="13833" max="13833" width="12" style="66" bestFit="1" customWidth="1"/>
    <col min="13834" max="13834" width="10.36328125" style="66" bestFit="1" customWidth="1"/>
    <col min="13835" max="13835" width="12.36328125" style="66" bestFit="1" customWidth="1"/>
    <col min="13836" max="14086" width="9.08984375" style="66"/>
    <col min="14087" max="14088" width="9.90625" style="66" bestFit="1" customWidth="1"/>
    <col min="14089" max="14089" width="12" style="66" bestFit="1" customWidth="1"/>
    <col min="14090" max="14090" width="10.36328125" style="66" bestFit="1" customWidth="1"/>
    <col min="14091" max="14091" width="12.36328125" style="66" bestFit="1" customWidth="1"/>
    <col min="14092" max="14342" width="9.08984375" style="66"/>
    <col min="14343" max="14344" width="9.90625" style="66" bestFit="1" customWidth="1"/>
    <col min="14345" max="14345" width="12" style="66" bestFit="1" customWidth="1"/>
    <col min="14346" max="14346" width="10.36328125" style="66" bestFit="1" customWidth="1"/>
    <col min="14347" max="14347" width="12.36328125" style="66" bestFit="1" customWidth="1"/>
    <col min="14348" max="14598" width="9.08984375" style="66"/>
    <col min="14599" max="14600" width="9.90625" style="66" bestFit="1" customWidth="1"/>
    <col min="14601" max="14601" width="12" style="66" bestFit="1" customWidth="1"/>
    <col min="14602" max="14602" width="10.36328125" style="66" bestFit="1" customWidth="1"/>
    <col min="14603" max="14603" width="12.36328125" style="66" bestFit="1" customWidth="1"/>
    <col min="14604" max="14854" width="9.08984375" style="66"/>
    <col min="14855" max="14856" width="9.90625" style="66" bestFit="1" customWidth="1"/>
    <col min="14857" max="14857" width="12" style="66" bestFit="1" customWidth="1"/>
    <col min="14858" max="14858" width="10.36328125" style="66" bestFit="1" customWidth="1"/>
    <col min="14859" max="14859" width="12.36328125" style="66" bestFit="1" customWidth="1"/>
    <col min="14860" max="15110" width="9.08984375" style="66"/>
    <col min="15111" max="15112" width="9.90625" style="66" bestFit="1" customWidth="1"/>
    <col min="15113" max="15113" width="12" style="66" bestFit="1" customWidth="1"/>
    <col min="15114" max="15114" width="10.36328125" style="66" bestFit="1" customWidth="1"/>
    <col min="15115" max="15115" width="12.36328125" style="66" bestFit="1" customWidth="1"/>
    <col min="15116" max="15366" width="9.08984375" style="66"/>
    <col min="15367" max="15368" width="9.90625" style="66" bestFit="1" customWidth="1"/>
    <col min="15369" max="15369" width="12" style="66" bestFit="1" customWidth="1"/>
    <col min="15370" max="15370" width="10.36328125" style="66" bestFit="1" customWidth="1"/>
    <col min="15371" max="15371" width="12.36328125" style="66" bestFit="1" customWidth="1"/>
    <col min="15372" max="15622" width="9.08984375" style="66"/>
    <col min="15623" max="15624" width="9.90625" style="66" bestFit="1" customWidth="1"/>
    <col min="15625" max="15625" width="12" style="66" bestFit="1" customWidth="1"/>
    <col min="15626" max="15626" width="10.36328125" style="66" bestFit="1" customWidth="1"/>
    <col min="15627" max="15627" width="12.36328125" style="66" bestFit="1" customWidth="1"/>
    <col min="15628" max="15878" width="9.08984375" style="66"/>
    <col min="15879" max="15880" width="9.90625" style="66" bestFit="1" customWidth="1"/>
    <col min="15881" max="15881" width="12" style="66" bestFit="1" customWidth="1"/>
    <col min="15882" max="15882" width="10.36328125" style="66" bestFit="1" customWidth="1"/>
    <col min="15883" max="15883" width="12.36328125" style="66" bestFit="1" customWidth="1"/>
    <col min="15884" max="16134" width="9.08984375" style="66"/>
    <col min="16135" max="16136" width="9.90625" style="66" bestFit="1" customWidth="1"/>
    <col min="16137" max="16137" width="12" style="66" bestFit="1" customWidth="1"/>
    <col min="16138" max="16138" width="10.36328125" style="66" bestFit="1" customWidth="1"/>
    <col min="16139" max="16139" width="12.36328125" style="66" bestFit="1" customWidth="1"/>
    <col min="16140" max="16384" width="9.08984375" style="66"/>
  </cols>
  <sheetData>
    <row r="1" spans="1:9" ht="12.75" customHeight="1" x14ac:dyDescent="0.25">
      <c r="A1" s="282" t="s">
        <v>154</v>
      </c>
      <c r="B1" s="311"/>
      <c r="C1" s="311"/>
      <c r="D1" s="311"/>
      <c r="E1" s="311"/>
      <c r="F1" s="311"/>
      <c r="G1" s="311"/>
      <c r="H1" s="311"/>
    </row>
    <row r="2" spans="1:9" ht="12.75" customHeight="1" x14ac:dyDescent="0.25">
      <c r="A2" s="312" t="s">
        <v>311</v>
      </c>
      <c r="B2" s="285"/>
      <c r="C2" s="285"/>
      <c r="D2" s="285"/>
      <c r="E2" s="285"/>
      <c r="F2" s="285"/>
      <c r="G2" s="285"/>
      <c r="H2" s="285"/>
    </row>
    <row r="3" spans="1:9" x14ac:dyDescent="0.25">
      <c r="A3" s="313" t="s">
        <v>285</v>
      </c>
      <c r="B3" s="314"/>
      <c r="C3" s="314"/>
      <c r="D3" s="314"/>
      <c r="E3" s="314"/>
      <c r="F3" s="314"/>
      <c r="G3" s="314"/>
      <c r="H3" s="314"/>
      <c r="I3" s="296"/>
    </row>
    <row r="4" spans="1:9" x14ac:dyDescent="0.25">
      <c r="A4" s="315" t="s">
        <v>218</v>
      </c>
      <c r="B4" s="316"/>
      <c r="C4" s="316"/>
      <c r="D4" s="316"/>
      <c r="E4" s="316"/>
      <c r="F4" s="316"/>
      <c r="G4" s="316"/>
      <c r="H4" s="316"/>
      <c r="I4" s="299"/>
    </row>
    <row r="5" spans="1:9" ht="42" x14ac:dyDescent="0.25">
      <c r="A5" s="317" t="s">
        <v>2</v>
      </c>
      <c r="B5" s="310"/>
      <c r="C5" s="310"/>
      <c r="D5" s="310"/>
      <c r="E5" s="310"/>
      <c r="F5" s="310"/>
      <c r="G5" s="76" t="s">
        <v>5</v>
      </c>
      <c r="H5" s="68" t="s">
        <v>194</v>
      </c>
      <c r="I5" s="68" t="s">
        <v>272</v>
      </c>
    </row>
    <row r="6" spans="1:9" x14ac:dyDescent="0.25">
      <c r="A6" s="309">
        <v>1</v>
      </c>
      <c r="B6" s="310"/>
      <c r="C6" s="310"/>
      <c r="D6" s="310"/>
      <c r="E6" s="310"/>
      <c r="F6" s="310"/>
      <c r="G6" s="67">
        <v>2</v>
      </c>
      <c r="H6" s="68" t="s">
        <v>6</v>
      </c>
      <c r="I6" s="68" t="s">
        <v>7</v>
      </c>
    </row>
    <row r="7" spans="1:9" x14ac:dyDescent="0.25">
      <c r="A7" s="319" t="s">
        <v>108</v>
      </c>
      <c r="B7" s="320"/>
      <c r="C7" s="320"/>
      <c r="D7" s="320"/>
      <c r="E7" s="320"/>
      <c r="F7" s="320"/>
      <c r="G7" s="320"/>
      <c r="H7" s="320"/>
      <c r="I7" s="320"/>
    </row>
    <row r="8" spans="1:9" x14ac:dyDescent="0.25">
      <c r="A8" s="318" t="s">
        <v>101</v>
      </c>
      <c r="B8" s="318"/>
      <c r="C8" s="318"/>
      <c r="D8" s="318"/>
      <c r="E8" s="318"/>
      <c r="F8" s="318"/>
      <c r="G8" s="69">
        <v>1</v>
      </c>
      <c r="H8" s="77">
        <v>0</v>
      </c>
      <c r="I8" s="77">
        <v>0</v>
      </c>
    </row>
    <row r="9" spans="1:9" x14ac:dyDescent="0.25">
      <c r="A9" s="318" t="s">
        <v>102</v>
      </c>
      <c r="B9" s="318"/>
      <c r="C9" s="318"/>
      <c r="D9" s="318"/>
      <c r="E9" s="318"/>
      <c r="F9" s="318"/>
      <c r="G9" s="69">
        <v>2</v>
      </c>
      <c r="H9" s="77">
        <v>0</v>
      </c>
      <c r="I9" s="77">
        <v>0</v>
      </c>
    </row>
    <row r="10" spans="1:9" x14ac:dyDescent="0.25">
      <c r="A10" s="318" t="s">
        <v>103</v>
      </c>
      <c r="B10" s="318"/>
      <c r="C10" s="318"/>
      <c r="D10" s="318"/>
      <c r="E10" s="318"/>
      <c r="F10" s="318"/>
      <c r="G10" s="69">
        <v>3</v>
      </c>
      <c r="H10" s="77">
        <v>0</v>
      </c>
      <c r="I10" s="77">
        <v>0</v>
      </c>
    </row>
    <row r="11" spans="1:9" x14ac:dyDescent="0.25">
      <c r="A11" s="318" t="s">
        <v>104</v>
      </c>
      <c r="B11" s="318"/>
      <c r="C11" s="318"/>
      <c r="D11" s="318"/>
      <c r="E11" s="318"/>
      <c r="F11" s="318"/>
      <c r="G11" s="69">
        <v>4</v>
      </c>
      <c r="H11" s="77">
        <v>0</v>
      </c>
      <c r="I11" s="77">
        <v>0</v>
      </c>
    </row>
    <row r="12" spans="1:9" x14ac:dyDescent="0.25">
      <c r="A12" s="318" t="s">
        <v>105</v>
      </c>
      <c r="B12" s="318"/>
      <c r="C12" s="318"/>
      <c r="D12" s="318"/>
      <c r="E12" s="318"/>
      <c r="F12" s="318"/>
      <c r="G12" s="69">
        <v>5</v>
      </c>
      <c r="H12" s="77">
        <v>0</v>
      </c>
      <c r="I12" s="77">
        <v>0</v>
      </c>
    </row>
    <row r="13" spans="1:9" ht="22.5" customHeight="1" x14ac:dyDescent="0.25">
      <c r="A13" s="318" t="s">
        <v>125</v>
      </c>
      <c r="B13" s="318"/>
      <c r="C13" s="318"/>
      <c r="D13" s="318"/>
      <c r="E13" s="318"/>
      <c r="F13" s="318"/>
      <c r="G13" s="69">
        <v>6</v>
      </c>
      <c r="H13" s="77">
        <v>0</v>
      </c>
      <c r="I13" s="77">
        <v>0</v>
      </c>
    </row>
    <row r="14" spans="1:9" x14ac:dyDescent="0.25">
      <c r="A14" s="318" t="s">
        <v>106</v>
      </c>
      <c r="B14" s="318"/>
      <c r="C14" s="318"/>
      <c r="D14" s="318"/>
      <c r="E14" s="318"/>
      <c r="F14" s="318"/>
      <c r="G14" s="69">
        <v>7</v>
      </c>
      <c r="H14" s="77">
        <v>0</v>
      </c>
      <c r="I14" s="77">
        <v>0</v>
      </c>
    </row>
    <row r="15" spans="1:9" x14ac:dyDescent="0.25">
      <c r="A15" s="318" t="s">
        <v>107</v>
      </c>
      <c r="B15" s="318"/>
      <c r="C15" s="318"/>
      <c r="D15" s="318"/>
      <c r="E15" s="318"/>
      <c r="F15" s="318"/>
      <c r="G15" s="69">
        <v>8</v>
      </c>
      <c r="H15" s="77">
        <v>0</v>
      </c>
      <c r="I15" s="77">
        <v>0</v>
      </c>
    </row>
    <row r="16" spans="1:9" x14ac:dyDescent="0.25">
      <c r="A16" s="319" t="s">
        <v>109</v>
      </c>
      <c r="B16" s="320"/>
      <c r="C16" s="320"/>
      <c r="D16" s="320"/>
      <c r="E16" s="320"/>
      <c r="F16" s="320"/>
      <c r="G16" s="320"/>
      <c r="H16" s="320"/>
      <c r="I16" s="320"/>
    </row>
    <row r="17" spans="1:9" x14ac:dyDescent="0.25">
      <c r="A17" s="318" t="s">
        <v>110</v>
      </c>
      <c r="B17" s="318"/>
      <c r="C17" s="318"/>
      <c r="D17" s="318"/>
      <c r="E17" s="318"/>
      <c r="F17" s="318"/>
      <c r="G17" s="69">
        <v>9</v>
      </c>
      <c r="H17" s="77">
        <v>4257931</v>
      </c>
      <c r="I17" s="77">
        <v>20466954</v>
      </c>
    </row>
    <row r="18" spans="1:9" x14ac:dyDescent="0.25">
      <c r="A18" s="318" t="s">
        <v>111</v>
      </c>
      <c r="B18" s="318"/>
      <c r="C18" s="318"/>
      <c r="D18" s="318"/>
      <c r="E18" s="318"/>
      <c r="F18" s="318"/>
      <c r="G18" s="69"/>
      <c r="H18" s="77">
        <v>0</v>
      </c>
      <c r="I18" s="77">
        <v>0</v>
      </c>
    </row>
    <row r="19" spans="1:9" x14ac:dyDescent="0.25">
      <c r="A19" s="318" t="s">
        <v>112</v>
      </c>
      <c r="B19" s="318"/>
      <c r="C19" s="318"/>
      <c r="D19" s="318"/>
      <c r="E19" s="318"/>
      <c r="F19" s="318"/>
      <c r="G19" s="69">
        <v>10</v>
      </c>
      <c r="H19" s="77">
        <v>-36559</v>
      </c>
      <c r="I19" s="77">
        <v>-6111037</v>
      </c>
    </row>
    <row r="20" spans="1:9" x14ac:dyDescent="0.25">
      <c r="A20" s="318" t="s">
        <v>113</v>
      </c>
      <c r="B20" s="318"/>
      <c r="C20" s="318"/>
      <c r="D20" s="318"/>
      <c r="E20" s="318"/>
      <c r="F20" s="318"/>
      <c r="G20" s="69">
        <v>11</v>
      </c>
      <c r="H20" s="77">
        <v>2378182</v>
      </c>
      <c r="I20" s="77">
        <v>3577683</v>
      </c>
    </row>
    <row r="21" spans="1:9" ht="23.25" customHeight="1" x14ac:dyDescent="0.25">
      <c r="A21" s="318" t="s">
        <v>114</v>
      </c>
      <c r="B21" s="318"/>
      <c r="C21" s="318"/>
      <c r="D21" s="318"/>
      <c r="E21" s="318"/>
      <c r="F21" s="318"/>
      <c r="G21" s="69">
        <v>12</v>
      </c>
      <c r="H21" s="77">
        <v>1667219</v>
      </c>
      <c r="I21" s="77">
        <v>-558386</v>
      </c>
    </row>
    <row r="22" spans="1:9" x14ac:dyDescent="0.25">
      <c r="A22" s="318" t="s">
        <v>115</v>
      </c>
      <c r="B22" s="318"/>
      <c r="C22" s="318"/>
      <c r="D22" s="318"/>
      <c r="E22" s="318"/>
      <c r="F22" s="318"/>
      <c r="G22" s="69">
        <v>13</v>
      </c>
      <c r="H22" s="77">
        <v>0</v>
      </c>
      <c r="I22" s="77">
        <v>0</v>
      </c>
    </row>
    <row r="23" spans="1:9" x14ac:dyDescent="0.25">
      <c r="A23" s="318" t="s">
        <v>116</v>
      </c>
      <c r="B23" s="318"/>
      <c r="C23" s="318"/>
      <c r="D23" s="318"/>
      <c r="E23" s="318"/>
      <c r="F23" s="318"/>
      <c r="G23" s="69">
        <v>14</v>
      </c>
      <c r="H23" s="77">
        <v>-16572958</v>
      </c>
      <c r="I23" s="77">
        <v>-34494744</v>
      </c>
    </row>
    <row r="24" spans="1:9" x14ac:dyDescent="0.25">
      <c r="A24" s="319" t="s">
        <v>117</v>
      </c>
      <c r="B24" s="320"/>
      <c r="C24" s="320"/>
      <c r="D24" s="320"/>
      <c r="E24" s="320"/>
      <c r="F24" s="320"/>
      <c r="G24" s="320"/>
      <c r="H24" s="320"/>
      <c r="I24" s="320"/>
    </row>
    <row r="25" spans="1:9" x14ac:dyDescent="0.25">
      <c r="A25" s="318" t="s">
        <v>118</v>
      </c>
      <c r="B25" s="318"/>
      <c r="C25" s="318"/>
      <c r="D25" s="318"/>
      <c r="E25" s="318"/>
      <c r="F25" s="318"/>
      <c r="G25" s="69">
        <v>15</v>
      </c>
      <c r="H25" s="77">
        <v>-2944387</v>
      </c>
      <c r="I25" s="77">
        <v>0</v>
      </c>
    </row>
    <row r="26" spans="1:9" x14ac:dyDescent="0.25">
      <c r="A26" s="318" t="s">
        <v>119</v>
      </c>
      <c r="B26" s="318"/>
      <c r="C26" s="318"/>
      <c r="D26" s="318"/>
      <c r="E26" s="318"/>
      <c r="F26" s="318"/>
      <c r="G26" s="69">
        <v>16</v>
      </c>
      <c r="H26" s="77">
        <v>0</v>
      </c>
      <c r="I26" s="77">
        <v>0</v>
      </c>
    </row>
    <row r="27" spans="1:9" x14ac:dyDescent="0.25">
      <c r="A27" s="318" t="s">
        <v>120</v>
      </c>
      <c r="B27" s="318"/>
      <c r="C27" s="318"/>
      <c r="D27" s="318"/>
      <c r="E27" s="318"/>
      <c r="F27" s="318"/>
      <c r="G27" s="69">
        <v>17</v>
      </c>
      <c r="H27" s="77">
        <v>-284212215</v>
      </c>
      <c r="I27" s="77">
        <v>-93601663</v>
      </c>
    </row>
    <row r="28" spans="1:9" ht="25.5" customHeight="1" x14ac:dyDescent="0.25">
      <c r="A28" s="318" t="s">
        <v>121</v>
      </c>
      <c r="B28" s="318"/>
      <c r="C28" s="318"/>
      <c r="D28" s="318"/>
      <c r="E28" s="318"/>
      <c r="F28" s="318"/>
      <c r="G28" s="69">
        <v>18</v>
      </c>
      <c r="H28" s="77">
        <v>104081465</v>
      </c>
      <c r="I28" s="77">
        <v>-1411486</v>
      </c>
    </row>
    <row r="29" spans="1:9" ht="23.25" customHeight="1" x14ac:dyDescent="0.25">
      <c r="A29" s="318" t="s">
        <v>122</v>
      </c>
      <c r="B29" s="318"/>
      <c r="C29" s="318"/>
      <c r="D29" s="318"/>
      <c r="E29" s="318"/>
      <c r="F29" s="318"/>
      <c r="G29" s="69">
        <v>19</v>
      </c>
      <c r="H29" s="77">
        <v>19978949</v>
      </c>
      <c r="I29" s="77">
        <v>-214361</v>
      </c>
    </row>
    <row r="30" spans="1:9" ht="27.75" customHeight="1" x14ac:dyDescent="0.25">
      <c r="A30" s="318" t="s">
        <v>123</v>
      </c>
      <c r="B30" s="318"/>
      <c r="C30" s="318"/>
      <c r="D30" s="318"/>
      <c r="E30" s="318"/>
      <c r="F30" s="318"/>
      <c r="G30" s="69">
        <v>20</v>
      </c>
      <c r="H30" s="77">
        <v>0</v>
      </c>
      <c r="I30" s="77">
        <v>0</v>
      </c>
    </row>
    <row r="31" spans="1:9" ht="27.75" customHeight="1" x14ac:dyDescent="0.25">
      <c r="A31" s="318" t="s">
        <v>124</v>
      </c>
      <c r="B31" s="318"/>
      <c r="C31" s="318"/>
      <c r="D31" s="318"/>
      <c r="E31" s="318"/>
      <c r="F31" s="318"/>
      <c r="G31" s="69">
        <v>21</v>
      </c>
      <c r="H31" s="77">
        <v>0</v>
      </c>
      <c r="I31" s="77">
        <v>0</v>
      </c>
    </row>
    <row r="32" spans="1:9" ht="29.25" customHeight="1" x14ac:dyDescent="0.25">
      <c r="A32" s="318" t="s">
        <v>126</v>
      </c>
      <c r="B32" s="318"/>
      <c r="C32" s="318"/>
      <c r="D32" s="318"/>
      <c r="E32" s="318"/>
      <c r="F32" s="318"/>
      <c r="G32" s="69">
        <v>22</v>
      </c>
      <c r="H32" s="77">
        <v>-119467971</v>
      </c>
      <c r="I32" s="77">
        <v>-9615985</v>
      </c>
    </row>
    <row r="33" spans="1:9" x14ac:dyDescent="0.25">
      <c r="A33" s="318" t="s">
        <v>127</v>
      </c>
      <c r="B33" s="318"/>
      <c r="C33" s="318"/>
      <c r="D33" s="318"/>
      <c r="E33" s="318"/>
      <c r="F33" s="318"/>
      <c r="G33" s="69">
        <v>23</v>
      </c>
      <c r="H33" s="77">
        <v>594732</v>
      </c>
      <c r="I33" s="77">
        <v>-4518898</v>
      </c>
    </row>
    <row r="34" spans="1:9" x14ac:dyDescent="0.25">
      <c r="A34" s="318" t="s">
        <v>128</v>
      </c>
      <c r="B34" s="318"/>
      <c r="C34" s="318"/>
      <c r="D34" s="318"/>
      <c r="E34" s="318"/>
      <c r="F34" s="318"/>
      <c r="G34" s="69">
        <v>24</v>
      </c>
      <c r="H34" s="77">
        <v>34254497</v>
      </c>
      <c r="I34" s="77">
        <v>-77253256</v>
      </c>
    </row>
    <row r="35" spans="1:9" x14ac:dyDescent="0.25">
      <c r="A35" s="318" t="s">
        <v>129</v>
      </c>
      <c r="B35" s="318"/>
      <c r="C35" s="318"/>
      <c r="D35" s="318"/>
      <c r="E35" s="318"/>
      <c r="F35" s="318"/>
      <c r="G35" s="69">
        <v>25</v>
      </c>
      <c r="H35" s="77">
        <v>-55240375</v>
      </c>
      <c r="I35" s="77">
        <v>700948156</v>
      </c>
    </row>
    <row r="36" spans="1:9" x14ac:dyDescent="0.25">
      <c r="A36" s="318" t="s">
        <v>130</v>
      </c>
      <c r="B36" s="318"/>
      <c r="C36" s="318"/>
      <c r="D36" s="318"/>
      <c r="E36" s="318"/>
      <c r="F36" s="318"/>
      <c r="G36" s="69">
        <v>26</v>
      </c>
      <c r="H36" s="77">
        <v>164617728</v>
      </c>
      <c r="I36" s="77">
        <v>-937403481</v>
      </c>
    </row>
    <row r="37" spans="1:9" x14ac:dyDescent="0.25">
      <c r="A37" s="318" t="s">
        <v>131</v>
      </c>
      <c r="B37" s="318"/>
      <c r="C37" s="318"/>
      <c r="D37" s="318"/>
      <c r="E37" s="318"/>
      <c r="F37" s="318"/>
      <c r="G37" s="69">
        <v>27</v>
      </c>
      <c r="H37" s="77">
        <v>-13603933</v>
      </c>
      <c r="I37" s="77">
        <v>79170314</v>
      </c>
    </row>
    <row r="38" spans="1:9" x14ac:dyDescent="0.25">
      <c r="A38" s="318" t="s">
        <v>132</v>
      </c>
      <c r="B38" s="318"/>
      <c r="C38" s="318"/>
      <c r="D38" s="318"/>
      <c r="E38" s="318"/>
      <c r="F38" s="318"/>
      <c r="G38" s="69">
        <v>28</v>
      </c>
      <c r="H38" s="77">
        <v>-62702</v>
      </c>
      <c r="I38" s="77">
        <v>5468658</v>
      </c>
    </row>
    <row r="39" spans="1:9" x14ac:dyDescent="0.25">
      <c r="A39" s="318" t="s">
        <v>133</v>
      </c>
      <c r="B39" s="318"/>
      <c r="C39" s="318"/>
      <c r="D39" s="318"/>
      <c r="E39" s="318"/>
      <c r="F39" s="318"/>
      <c r="G39" s="69">
        <v>29</v>
      </c>
      <c r="H39" s="77">
        <v>3121387</v>
      </c>
      <c r="I39" s="77">
        <v>1083850</v>
      </c>
    </row>
    <row r="40" spans="1:9" x14ac:dyDescent="0.25">
      <c r="A40" s="318" t="s">
        <v>134</v>
      </c>
      <c r="B40" s="318"/>
      <c r="C40" s="318"/>
      <c r="D40" s="318"/>
      <c r="E40" s="318"/>
      <c r="F40" s="318"/>
      <c r="G40" s="69">
        <v>30</v>
      </c>
      <c r="H40" s="77">
        <v>17486408</v>
      </c>
      <c r="I40" s="77">
        <v>37873101</v>
      </c>
    </row>
    <row r="41" spans="1:9" x14ac:dyDescent="0.25">
      <c r="A41" s="318" t="s">
        <v>135</v>
      </c>
      <c r="B41" s="318"/>
      <c r="C41" s="318"/>
      <c r="D41" s="318"/>
      <c r="E41" s="318"/>
      <c r="F41" s="318"/>
      <c r="G41" s="69">
        <v>31</v>
      </c>
      <c r="H41" s="77">
        <v>3776</v>
      </c>
      <c r="I41" s="77">
        <v>4823</v>
      </c>
    </row>
    <row r="42" spans="1:9" x14ac:dyDescent="0.25">
      <c r="A42" s="318" t="s">
        <v>136</v>
      </c>
      <c r="B42" s="318"/>
      <c r="C42" s="318"/>
      <c r="D42" s="318"/>
      <c r="E42" s="318"/>
      <c r="F42" s="318"/>
      <c r="G42" s="69">
        <v>32</v>
      </c>
      <c r="H42" s="77">
        <v>-913451</v>
      </c>
      <c r="I42" s="77">
        <v>-3378357</v>
      </c>
    </row>
    <row r="43" spans="1:9" x14ac:dyDescent="0.25">
      <c r="A43" s="318" t="s">
        <v>137</v>
      </c>
      <c r="B43" s="318"/>
      <c r="C43" s="318"/>
      <c r="D43" s="318"/>
      <c r="E43" s="318"/>
      <c r="F43" s="318"/>
      <c r="G43" s="69">
        <v>33</v>
      </c>
      <c r="H43" s="77">
        <v>0</v>
      </c>
      <c r="I43" s="77">
        <v>0</v>
      </c>
    </row>
    <row r="44" spans="1:9" ht="13.5" customHeight="1" x14ac:dyDescent="0.25">
      <c r="A44" s="321" t="s">
        <v>138</v>
      </c>
      <c r="B44" s="321"/>
      <c r="C44" s="321"/>
      <c r="D44" s="321"/>
      <c r="E44" s="321"/>
      <c r="F44" s="321"/>
      <c r="G44" s="69">
        <v>34</v>
      </c>
      <c r="H44" s="78">
        <f>SUM(H25:H43)+SUM(H17:H23)+SUM(H8:H15)</f>
        <v>-140612277</v>
      </c>
      <c r="I44" s="78">
        <f>SUM(I25:I43)+SUM(I17:I23)+SUM(I8:I15)</f>
        <v>-319968115</v>
      </c>
    </row>
    <row r="45" spans="1:9" x14ac:dyDescent="0.25">
      <c r="A45" s="319" t="s">
        <v>15</v>
      </c>
      <c r="B45" s="320"/>
      <c r="C45" s="320"/>
      <c r="D45" s="320"/>
      <c r="E45" s="320"/>
      <c r="F45" s="320"/>
      <c r="G45" s="320"/>
      <c r="H45" s="320"/>
      <c r="I45" s="320"/>
    </row>
    <row r="46" spans="1:9" ht="24.75" customHeight="1" x14ac:dyDescent="0.25">
      <c r="A46" s="318" t="s">
        <v>139</v>
      </c>
      <c r="B46" s="318"/>
      <c r="C46" s="318"/>
      <c r="D46" s="318"/>
      <c r="E46" s="318"/>
      <c r="F46" s="318"/>
      <c r="G46" s="69">
        <v>35</v>
      </c>
      <c r="H46" s="77">
        <v>-2095776</v>
      </c>
      <c r="I46" s="77">
        <v>-2877170</v>
      </c>
    </row>
    <row r="47" spans="1:9" ht="26.25" customHeight="1" x14ac:dyDescent="0.25">
      <c r="A47" s="318" t="s">
        <v>140</v>
      </c>
      <c r="B47" s="318"/>
      <c r="C47" s="318"/>
      <c r="D47" s="318"/>
      <c r="E47" s="318"/>
      <c r="F47" s="318"/>
      <c r="G47" s="69">
        <v>36</v>
      </c>
      <c r="H47" s="77">
        <v>-9423319</v>
      </c>
      <c r="I47" s="77">
        <v>0</v>
      </c>
    </row>
    <row r="48" spans="1:9" ht="24" customHeight="1" x14ac:dyDescent="0.25">
      <c r="A48" s="318" t="s">
        <v>141</v>
      </c>
      <c r="B48" s="318"/>
      <c r="C48" s="318"/>
      <c r="D48" s="318"/>
      <c r="E48" s="318"/>
      <c r="F48" s="318"/>
      <c r="G48" s="69">
        <v>37</v>
      </c>
      <c r="H48" s="77">
        <v>0</v>
      </c>
      <c r="I48" s="77">
        <v>-500000</v>
      </c>
    </row>
    <row r="49" spans="1:9" x14ac:dyDescent="0.25">
      <c r="A49" s="318" t="s">
        <v>142</v>
      </c>
      <c r="B49" s="318"/>
      <c r="C49" s="318"/>
      <c r="D49" s="318"/>
      <c r="E49" s="318"/>
      <c r="F49" s="318"/>
      <c r="G49" s="69">
        <v>38</v>
      </c>
      <c r="H49" s="77">
        <v>0</v>
      </c>
      <c r="I49" s="77">
        <v>0</v>
      </c>
    </row>
    <row r="50" spans="1:9" x14ac:dyDescent="0.25">
      <c r="A50" s="318" t="s">
        <v>143</v>
      </c>
      <c r="B50" s="318"/>
      <c r="C50" s="318"/>
      <c r="D50" s="318"/>
      <c r="E50" s="318"/>
      <c r="F50" s="318"/>
      <c r="G50" s="69">
        <v>39</v>
      </c>
      <c r="H50" s="77">
        <v>0</v>
      </c>
      <c r="I50" s="77">
        <v>0</v>
      </c>
    </row>
    <row r="51" spans="1:9" x14ac:dyDescent="0.25">
      <c r="A51" s="321" t="s">
        <v>144</v>
      </c>
      <c r="B51" s="321"/>
      <c r="C51" s="321"/>
      <c r="D51" s="321"/>
      <c r="E51" s="321"/>
      <c r="F51" s="321"/>
      <c r="G51" s="69">
        <v>40</v>
      </c>
      <c r="H51" s="78">
        <f>SUM(H46:H50)</f>
        <v>-11519095</v>
      </c>
      <c r="I51" s="78">
        <f>SUM(I46:I50)</f>
        <v>-3377170</v>
      </c>
    </row>
    <row r="52" spans="1:9" x14ac:dyDescent="0.25">
      <c r="A52" s="319" t="s">
        <v>16</v>
      </c>
      <c r="B52" s="320"/>
      <c r="C52" s="320"/>
      <c r="D52" s="320"/>
      <c r="E52" s="320"/>
      <c r="F52" s="320"/>
      <c r="G52" s="320"/>
      <c r="H52" s="320"/>
      <c r="I52" s="320"/>
    </row>
    <row r="53" spans="1:9" ht="23.25" customHeight="1" x14ac:dyDescent="0.25">
      <c r="A53" s="318" t="s">
        <v>145</v>
      </c>
      <c r="B53" s="318"/>
      <c r="C53" s="318"/>
      <c r="D53" s="318"/>
      <c r="E53" s="318"/>
      <c r="F53" s="318"/>
      <c r="G53" s="69">
        <v>41</v>
      </c>
      <c r="H53" s="77">
        <v>-2957527</v>
      </c>
      <c r="I53" s="77">
        <v>4676845</v>
      </c>
    </row>
    <row r="54" spans="1:9" x14ac:dyDescent="0.25">
      <c r="A54" s="318" t="s">
        <v>146</v>
      </c>
      <c r="B54" s="318"/>
      <c r="C54" s="318"/>
      <c r="D54" s="318"/>
      <c r="E54" s="318"/>
      <c r="F54" s="318"/>
      <c r="G54" s="69">
        <v>42</v>
      </c>
      <c r="H54" s="77">
        <v>0</v>
      </c>
      <c r="I54" s="77">
        <v>0</v>
      </c>
    </row>
    <row r="55" spans="1:9" x14ac:dyDescent="0.25">
      <c r="A55" s="323" t="s">
        <v>147</v>
      </c>
      <c r="B55" s="323"/>
      <c r="C55" s="323"/>
      <c r="D55" s="323"/>
      <c r="E55" s="323"/>
      <c r="F55" s="323"/>
      <c r="G55" s="69">
        <v>43</v>
      </c>
      <c r="H55" s="77">
        <v>0</v>
      </c>
      <c r="I55" s="77">
        <v>0</v>
      </c>
    </row>
    <row r="56" spans="1:9" x14ac:dyDescent="0.25">
      <c r="A56" s="323" t="s">
        <v>148</v>
      </c>
      <c r="B56" s="323"/>
      <c r="C56" s="323"/>
      <c r="D56" s="323"/>
      <c r="E56" s="323"/>
      <c r="F56" s="323"/>
      <c r="G56" s="69">
        <v>44</v>
      </c>
      <c r="H56" s="77">
        <v>0</v>
      </c>
      <c r="I56" s="77">
        <v>0</v>
      </c>
    </row>
    <row r="57" spans="1:9" x14ac:dyDescent="0.25">
      <c r="A57" s="318" t="s">
        <v>149</v>
      </c>
      <c r="B57" s="318"/>
      <c r="C57" s="318"/>
      <c r="D57" s="318"/>
      <c r="E57" s="318"/>
      <c r="F57" s="318"/>
      <c r="G57" s="69">
        <v>45</v>
      </c>
      <c r="H57" s="77">
        <v>0</v>
      </c>
      <c r="I57" s="77">
        <v>0</v>
      </c>
    </row>
    <row r="58" spans="1:9" x14ac:dyDescent="0.25">
      <c r="A58" s="318" t="s">
        <v>150</v>
      </c>
      <c r="B58" s="318"/>
      <c r="C58" s="318"/>
      <c r="D58" s="318"/>
      <c r="E58" s="318"/>
      <c r="F58" s="318"/>
      <c r="G58" s="69">
        <v>46</v>
      </c>
      <c r="H58" s="77">
        <v>90464</v>
      </c>
      <c r="I58" s="77">
        <v>0</v>
      </c>
    </row>
    <row r="59" spans="1:9" x14ac:dyDescent="0.25">
      <c r="A59" s="321" t="s">
        <v>152</v>
      </c>
      <c r="B59" s="318"/>
      <c r="C59" s="318"/>
      <c r="D59" s="318"/>
      <c r="E59" s="318"/>
      <c r="F59" s="318"/>
      <c r="G59" s="69">
        <v>47</v>
      </c>
      <c r="H59" s="78">
        <f>H53+H54+H55+H56+H57+H58</f>
        <v>-2867063</v>
      </c>
      <c r="I59" s="78">
        <f>I53+I54+I55+I56+I57+I58</f>
        <v>4676845</v>
      </c>
    </row>
    <row r="60" spans="1:9" ht="25.5" customHeight="1" x14ac:dyDescent="0.25">
      <c r="A60" s="321" t="s">
        <v>151</v>
      </c>
      <c r="B60" s="321"/>
      <c r="C60" s="321"/>
      <c r="D60" s="321"/>
      <c r="E60" s="321"/>
      <c r="F60" s="321"/>
      <c r="G60" s="69">
        <v>48</v>
      </c>
      <c r="H60" s="78">
        <f>H44+H51+H59</f>
        <v>-154998435</v>
      </c>
      <c r="I60" s="78">
        <f>I44+I51+I59</f>
        <v>-318668440</v>
      </c>
    </row>
    <row r="61" spans="1:9" x14ac:dyDescent="0.25">
      <c r="A61" s="321" t="s">
        <v>195</v>
      </c>
      <c r="B61" s="318"/>
      <c r="C61" s="318"/>
      <c r="D61" s="318"/>
      <c r="E61" s="318"/>
      <c r="F61" s="318"/>
      <c r="G61" s="69">
        <v>49</v>
      </c>
      <c r="H61" s="79">
        <v>875363554</v>
      </c>
      <c r="I61" s="79">
        <v>1485318572</v>
      </c>
    </row>
    <row r="62" spans="1:9" x14ac:dyDescent="0.25">
      <c r="A62" s="318" t="s">
        <v>153</v>
      </c>
      <c r="B62" s="318"/>
      <c r="C62" s="318"/>
      <c r="D62" s="318"/>
      <c r="E62" s="318"/>
      <c r="F62" s="318"/>
      <c r="G62" s="69">
        <v>50</v>
      </c>
      <c r="H62" s="79">
        <v>-439331</v>
      </c>
      <c r="I62" s="79">
        <v>175579</v>
      </c>
    </row>
    <row r="63" spans="1:9" x14ac:dyDescent="0.25">
      <c r="A63" s="322" t="s">
        <v>196</v>
      </c>
      <c r="B63" s="323"/>
      <c r="C63" s="323"/>
      <c r="D63" s="323"/>
      <c r="E63" s="323"/>
      <c r="F63" s="323"/>
      <c r="G63" s="69">
        <v>51</v>
      </c>
      <c r="H63" s="78">
        <f>H60+H61+H62</f>
        <v>719925788</v>
      </c>
      <c r="I63" s="78">
        <f>I60+I61+I62</f>
        <v>1166825711</v>
      </c>
    </row>
  </sheetData>
  <sheetProtection algorithmName="SHA-512" hashValue="XpHLhvZQWdWzJkx8XunZByjhnR65d/pvI2slsciME6NKSzw/POHA+IOaV5B1RCi7UDGG9AIiT9WYT8Edq5F9MQ==" saltValue="148wECD/PRvlIfL/nU59z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topLeftCell="J19" zoomScale="98" zoomScaleNormal="100" zoomScaleSheetLayoutView="98" workbookViewId="0">
      <selection activeCell="E10" sqref="E10:Q25"/>
    </sheetView>
  </sheetViews>
  <sheetFormatPr defaultRowHeight="12.5" x14ac:dyDescent="0.25"/>
  <cols>
    <col min="1" max="2" width="9.08984375" style="73"/>
    <col min="3" max="3" width="20.90625" style="73" customWidth="1"/>
    <col min="4" max="4" width="9.08984375" style="73"/>
    <col min="5" max="5" width="9.08984375" style="81" customWidth="1"/>
    <col min="6" max="6" width="10.08984375" style="81" customWidth="1"/>
    <col min="7" max="7" width="9.08984375" style="81" customWidth="1"/>
    <col min="8" max="9" width="9.90625" style="81" customWidth="1"/>
    <col min="10" max="15" width="9.08984375" style="81" customWidth="1"/>
    <col min="16" max="16" width="10" style="81" customWidth="1"/>
    <col min="17" max="18" width="9.08984375" style="81" customWidth="1"/>
    <col min="19" max="264" width="9.08984375" style="73"/>
    <col min="265" max="265" width="10.08984375" style="73" bestFit="1" customWidth="1"/>
    <col min="266" max="269" width="9.08984375" style="73"/>
    <col min="270" max="271" width="9.90625" style="73" bestFit="1" customWidth="1"/>
    <col min="272" max="520" width="9.08984375" style="73"/>
    <col min="521" max="521" width="10.08984375" style="73" bestFit="1" customWidth="1"/>
    <col min="522" max="525" width="9.08984375" style="73"/>
    <col min="526" max="527" width="9.90625" style="73" bestFit="1" customWidth="1"/>
    <col min="528" max="776" width="9.08984375" style="73"/>
    <col min="777" max="777" width="10.08984375" style="73" bestFit="1" customWidth="1"/>
    <col min="778" max="781" width="9.08984375" style="73"/>
    <col min="782" max="783" width="9.90625" style="73" bestFit="1" customWidth="1"/>
    <col min="784" max="1032" width="9.08984375" style="73"/>
    <col min="1033" max="1033" width="10.08984375" style="73" bestFit="1" customWidth="1"/>
    <col min="1034" max="1037" width="9.08984375" style="73"/>
    <col min="1038" max="1039" width="9.90625" style="73" bestFit="1" customWidth="1"/>
    <col min="1040" max="1288" width="9.08984375" style="73"/>
    <col min="1289" max="1289" width="10.08984375" style="73" bestFit="1" customWidth="1"/>
    <col min="1290" max="1293" width="9.08984375" style="73"/>
    <col min="1294" max="1295" width="9.90625" style="73" bestFit="1" customWidth="1"/>
    <col min="1296" max="1544" width="9.08984375" style="73"/>
    <col min="1545" max="1545" width="10.08984375" style="73" bestFit="1" customWidth="1"/>
    <col min="1546" max="1549" width="9.08984375" style="73"/>
    <col min="1550" max="1551" width="9.90625" style="73" bestFit="1" customWidth="1"/>
    <col min="1552" max="1800" width="9.08984375" style="73"/>
    <col min="1801" max="1801" width="10.08984375" style="73" bestFit="1" customWidth="1"/>
    <col min="1802" max="1805" width="9.08984375" style="73"/>
    <col min="1806" max="1807" width="9.90625" style="73" bestFit="1" customWidth="1"/>
    <col min="1808" max="2056" width="9.08984375" style="73"/>
    <col min="2057" max="2057" width="10.08984375" style="73" bestFit="1" customWidth="1"/>
    <col min="2058" max="2061" width="9.08984375" style="73"/>
    <col min="2062" max="2063" width="9.90625" style="73" bestFit="1" customWidth="1"/>
    <col min="2064" max="2312" width="9.08984375" style="73"/>
    <col min="2313" max="2313" width="10.08984375" style="73" bestFit="1" customWidth="1"/>
    <col min="2314" max="2317" width="9.08984375" style="73"/>
    <col min="2318" max="2319" width="9.90625" style="73" bestFit="1" customWidth="1"/>
    <col min="2320" max="2568" width="9.08984375" style="73"/>
    <col min="2569" max="2569" width="10.08984375" style="73" bestFit="1" customWidth="1"/>
    <col min="2570" max="2573" width="9.08984375" style="73"/>
    <col min="2574" max="2575" width="9.90625" style="73" bestFit="1" customWidth="1"/>
    <col min="2576" max="2824" width="9.08984375" style="73"/>
    <col min="2825" max="2825" width="10.08984375" style="73" bestFit="1" customWidth="1"/>
    <col min="2826" max="2829" width="9.08984375" style="73"/>
    <col min="2830" max="2831" width="9.90625" style="73" bestFit="1" customWidth="1"/>
    <col min="2832" max="3080" width="9.08984375" style="73"/>
    <col min="3081" max="3081" width="10.08984375" style="73" bestFit="1" customWidth="1"/>
    <col min="3082" max="3085" width="9.08984375" style="73"/>
    <col min="3086" max="3087" width="9.90625" style="73" bestFit="1" customWidth="1"/>
    <col min="3088" max="3336" width="9.08984375" style="73"/>
    <col min="3337" max="3337" width="10.08984375" style="73" bestFit="1" customWidth="1"/>
    <col min="3338" max="3341" width="9.08984375" style="73"/>
    <col min="3342" max="3343" width="9.90625" style="73" bestFit="1" customWidth="1"/>
    <col min="3344" max="3592" width="9.08984375" style="73"/>
    <col min="3593" max="3593" width="10.08984375" style="73" bestFit="1" customWidth="1"/>
    <col min="3594" max="3597" width="9.08984375" style="73"/>
    <col min="3598" max="3599" width="9.90625" style="73" bestFit="1" customWidth="1"/>
    <col min="3600" max="3848" width="9.08984375" style="73"/>
    <col min="3849" max="3849" width="10.08984375" style="73" bestFit="1" customWidth="1"/>
    <col min="3850" max="3853" width="9.08984375" style="73"/>
    <col min="3854" max="3855" width="9.90625" style="73" bestFit="1" customWidth="1"/>
    <col min="3856" max="4104" width="9.08984375" style="73"/>
    <col min="4105" max="4105" width="10.08984375" style="73" bestFit="1" customWidth="1"/>
    <col min="4106" max="4109" width="9.08984375" style="73"/>
    <col min="4110" max="4111" width="9.90625" style="73" bestFit="1" customWidth="1"/>
    <col min="4112" max="4360" width="9.08984375" style="73"/>
    <col min="4361" max="4361" width="10.08984375" style="73" bestFit="1" customWidth="1"/>
    <col min="4362" max="4365" width="9.08984375" style="73"/>
    <col min="4366" max="4367" width="9.90625" style="73" bestFit="1" customWidth="1"/>
    <col min="4368" max="4616" width="9.08984375" style="73"/>
    <col min="4617" max="4617" width="10.08984375" style="73" bestFit="1" customWidth="1"/>
    <col min="4618" max="4621" width="9.08984375" style="73"/>
    <col min="4622" max="4623" width="9.90625" style="73" bestFit="1" customWidth="1"/>
    <col min="4624" max="4872" width="9.08984375" style="73"/>
    <col min="4873" max="4873" width="10.08984375" style="73" bestFit="1" customWidth="1"/>
    <col min="4874" max="4877" width="9.08984375" style="73"/>
    <col min="4878" max="4879" width="9.90625" style="73" bestFit="1" customWidth="1"/>
    <col min="4880" max="5128" width="9.08984375" style="73"/>
    <col min="5129" max="5129" width="10.08984375" style="73" bestFit="1" customWidth="1"/>
    <col min="5130" max="5133" width="9.08984375" style="73"/>
    <col min="5134" max="5135" width="9.90625" style="73" bestFit="1" customWidth="1"/>
    <col min="5136" max="5384" width="9.08984375" style="73"/>
    <col min="5385" max="5385" width="10.08984375" style="73" bestFit="1" customWidth="1"/>
    <col min="5386" max="5389" width="9.08984375" style="73"/>
    <col min="5390" max="5391" width="9.90625" style="73" bestFit="1" customWidth="1"/>
    <col min="5392" max="5640" width="9.08984375" style="73"/>
    <col min="5641" max="5641" width="10.08984375" style="73" bestFit="1" customWidth="1"/>
    <col min="5642" max="5645" width="9.08984375" style="73"/>
    <col min="5646" max="5647" width="9.90625" style="73" bestFit="1" customWidth="1"/>
    <col min="5648" max="5896" width="9.08984375" style="73"/>
    <col min="5897" max="5897" width="10.08984375" style="73" bestFit="1" customWidth="1"/>
    <col min="5898" max="5901" width="9.08984375" style="73"/>
    <col min="5902" max="5903" width="9.90625" style="73" bestFit="1" customWidth="1"/>
    <col min="5904" max="6152" width="9.08984375" style="73"/>
    <col min="6153" max="6153" width="10.08984375" style="73" bestFit="1" customWidth="1"/>
    <col min="6154" max="6157" width="9.08984375" style="73"/>
    <col min="6158" max="6159" width="9.90625" style="73" bestFit="1" customWidth="1"/>
    <col min="6160" max="6408" width="9.08984375" style="73"/>
    <col min="6409" max="6409" width="10.08984375" style="73" bestFit="1" customWidth="1"/>
    <col min="6410" max="6413" width="9.08984375" style="73"/>
    <col min="6414" max="6415" width="9.90625" style="73" bestFit="1" customWidth="1"/>
    <col min="6416" max="6664" width="9.08984375" style="73"/>
    <col min="6665" max="6665" width="10.08984375" style="73" bestFit="1" customWidth="1"/>
    <col min="6666" max="6669" width="9.08984375" style="73"/>
    <col min="6670" max="6671" width="9.90625" style="73" bestFit="1" customWidth="1"/>
    <col min="6672" max="6920" width="9.08984375" style="73"/>
    <col min="6921" max="6921" width="10.08984375" style="73" bestFit="1" customWidth="1"/>
    <col min="6922" max="6925" width="9.08984375" style="73"/>
    <col min="6926" max="6927" width="9.90625" style="73" bestFit="1" customWidth="1"/>
    <col min="6928" max="7176" width="9.08984375" style="73"/>
    <col min="7177" max="7177" width="10.08984375" style="73" bestFit="1" customWidth="1"/>
    <col min="7178" max="7181" width="9.08984375" style="73"/>
    <col min="7182" max="7183" width="9.90625" style="73" bestFit="1" customWidth="1"/>
    <col min="7184" max="7432" width="9.08984375" style="73"/>
    <col min="7433" max="7433" width="10.08984375" style="73" bestFit="1" customWidth="1"/>
    <col min="7434" max="7437" width="9.08984375" style="73"/>
    <col min="7438" max="7439" width="9.90625" style="73" bestFit="1" customWidth="1"/>
    <col min="7440" max="7688" width="9.08984375" style="73"/>
    <col min="7689" max="7689" width="10.08984375" style="73" bestFit="1" customWidth="1"/>
    <col min="7690" max="7693" width="9.08984375" style="73"/>
    <col min="7694" max="7695" width="9.90625" style="73" bestFit="1" customWidth="1"/>
    <col min="7696" max="7944" width="9.08984375" style="73"/>
    <col min="7945" max="7945" width="10.08984375" style="73" bestFit="1" customWidth="1"/>
    <col min="7946" max="7949" width="9.08984375" style="73"/>
    <col min="7950" max="7951" width="9.90625" style="73" bestFit="1" customWidth="1"/>
    <col min="7952" max="8200" width="9.08984375" style="73"/>
    <col min="8201" max="8201" width="10.08984375" style="73" bestFit="1" customWidth="1"/>
    <col min="8202" max="8205" width="9.08984375" style="73"/>
    <col min="8206" max="8207" width="9.90625" style="73" bestFit="1" customWidth="1"/>
    <col min="8208" max="8456" width="9.08984375" style="73"/>
    <col min="8457" max="8457" width="10.08984375" style="73" bestFit="1" customWidth="1"/>
    <col min="8458" max="8461" width="9.08984375" style="73"/>
    <col min="8462" max="8463" width="9.90625" style="73" bestFit="1" customWidth="1"/>
    <col min="8464" max="8712" width="9.08984375" style="73"/>
    <col min="8713" max="8713" width="10.08984375" style="73" bestFit="1" customWidth="1"/>
    <col min="8714" max="8717" width="9.08984375" style="73"/>
    <col min="8718" max="8719" width="9.90625" style="73" bestFit="1" customWidth="1"/>
    <col min="8720" max="8968" width="9.08984375" style="73"/>
    <col min="8969" max="8969" width="10.08984375" style="73" bestFit="1" customWidth="1"/>
    <col min="8970" max="8973" width="9.08984375" style="73"/>
    <col min="8974" max="8975" width="9.90625" style="73" bestFit="1" customWidth="1"/>
    <col min="8976" max="9224" width="9.08984375" style="73"/>
    <col min="9225" max="9225" width="10.08984375" style="73" bestFit="1" customWidth="1"/>
    <col min="9226" max="9229" width="9.08984375" style="73"/>
    <col min="9230" max="9231" width="9.90625" style="73" bestFit="1" customWidth="1"/>
    <col min="9232" max="9480" width="9.08984375" style="73"/>
    <col min="9481" max="9481" width="10.08984375" style="73" bestFit="1" customWidth="1"/>
    <col min="9482" max="9485" width="9.08984375" style="73"/>
    <col min="9486" max="9487" width="9.90625" style="73" bestFit="1" customWidth="1"/>
    <col min="9488" max="9736" width="9.08984375" style="73"/>
    <col min="9737" max="9737" width="10.08984375" style="73" bestFit="1" customWidth="1"/>
    <col min="9738" max="9741" width="9.08984375" style="73"/>
    <col min="9742" max="9743" width="9.90625" style="73" bestFit="1" customWidth="1"/>
    <col min="9744" max="9992" width="9.08984375" style="73"/>
    <col min="9993" max="9993" width="10.08984375" style="73" bestFit="1" customWidth="1"/>
    <col min="9994" max="9997" width="9.08984375" style="73"/>
    <col min="9998" max="9999" width="9.90625" style="73" bestFit="1" customWidth="1"/>
    <col min="10000" max="10248" width="9.08984375" style="73"/>
    <col min="10249" max="10249" width="10.08984375" style="73" bestFit="1" customWidth="1"/>
    <col min="10250" max="10253" width="9.08984375" style="73"/>
    <col min="10254" max="10255" width="9.90625" style="73" bestFit="1" customWidth="1"/>
    <col min="10256" max="10504" width="9.08984375" style="73"/>
    <col min="10505" max="10505" width="10.08984375" style="73" bestFit="1" customWidth="1"/>
    <col min="10506" max="10509" width="9.08984375" style="73"/>
    <col min="10510" max="10511" width="9.90625" style="73" bestFit="1" customWidth="1"/>
    <col min="10512" max="10760" width="9.08984375" style="73"/>
    <col min="10761" max="10761" width="10.08984375" style="73" bestFit="1" customWidth="1"/>
    <col min="10762" max="10765" width="9.08984375" style="73"/>
    <col min="10766" max="10767" width="9.90625" style="73" bestFit="1" customWidth="1"/>
    <col min="10768" max="11016" width="9.08984375" style="73"/>
    <col min="11017" max="11017" width="10.08984375" style="73" bestFit="1" customWidth="1"/>
    <col min="11018" max="11021" width="9.08984375" style="73"/>
    <col min="11022" max="11023" width="9.90625" style="73" bestFit="1" customWidth="1"/>
    <col min="11024" max="11272" width="9.08984375" style="73"/>
    <col min="11273" max="11273" width="10.08984375" style="73" bestFit="1" customWidth="1"/>
    <col min="11274" max="11277" width="9.08984375" style="73"/>
    <col min="11278" max="11279" width="9.90625" style="73" bestFit="1" customWidth="1"/>
    <col min="11280" max="11528" width="9.08984375" style="73"/>
    <col min="11529" max="11529" width="10.08984375" style="73" bestFit="1" customWidth="1"/>
    <col min="11530" max="11533" width="9.08984375" style="73"/>
    <col min="11534" max="11535" width="9.90625" style="73" bestFit="1" customWidth="1"/>
    <col min="11536" max="11784" width="9.08984375" style="73"/>
    <col min="11785" max="11785" width="10.08984375" style="73" bestFit="1" customWidth="1"/>
    <col min="11786" max="11789" width="9.08984375" style="73"/>
    <col min="11790" max="11791" width="9.90625" style="73" bestFit="1" customWidth="1"/>
    <col min="11792" max="12040" width="9.08984375" style="73"/>
    <col min="12041" max="12041" width="10.08984375" style="73" bestFit="1" customWidth="1"/>
    <col min="12042" max="12045" width="9.08984375" style="73"/>
    <col min="12046" max="12047" width="9.90625" style="73" bestFit="1" customWidth="1"/>
    <col min="12048" max="12296" width="9.08984375" style="73"/>
    <col min="12297" max="12297" width="10.08984375" style="73" bestFit="1" customWidth="1"/>
    <col min="12298" max="12301" width="9.08984375" style="73"/>
    <col min="12302" max="12303" width="9.90625" style="73" bestFit="1" customWidth="1"/>
    <col min="12304" max="12552" width="9.08984375" style="73"/>
    <col min="12553" max="12553" width="10.08984375" style="73" bestFit="1" customWidth="1"/>
    <col min="12554" max="12557" width="9.08984375" style="73"/>
    <col min="12558" max="12559" width="9.90625" style="73" bestFit="1" customWidth="1"/>
    <col min="12560" max="12808" width="9.08984375" style="73"/>
    <col min="12809" max="12809" width="10.08984375" style="73" bestFit="1" customWidth="1"/>
    <col min="12810" max="12813" width="9.08984375" style="73"/>
    <col min="12814" max="12815" width="9.90625" style="73" bestFit="1" customWidth="1"/>
    <col min="12816" max="13064" width="9.08984375" style="73"/>
    <col min="13065" max="13065" width="10.08984375" style="73" bestFit="1" customWidth="1"/>
    <col min="13066" max="13069" width="9.08984375" style="73"/>
    <col min="13070" max="13071" width="9.90625" style="73" bestFit="1" customWidth="1"/>
    <col min="13072" max="13320" width="9.08984375" style="73"/>
    <col min="13321" max="13321" width="10.08984375" style="73" bestFit="1" customWidth="1"/>
    <col min="13322" max="13325" width="9.08984375" style="73"/>
    <col min="13326" max="13327" width="9.90625" style="73" bestFit="1" customWidth="1"/>
    <col min="13328" max="13576" width="9.08984375" style="73"/>
    <col min="13577" max="13577" width="10.08984375" style="73" bestFit="1" customWidth="1"/>
    <col min="13578" max="13581" width="9.08984375" style="73"/>
    <col min="13582" max="13583" width="9.90625" style="73" bestFit="1" customWidth="1"/>
    <col min="13584" max="13832" width="9.08984375" style="73"/>
    <col min="13833" max="13833" width="10.08984375" style="73" bestFit="1" customWidth="1"/>
    <col min="13834" max="13837" width="9.08984375" style="73"/>
    <col min="13838" max="13839" width="9.90625" style="73" bestFit="1" customWidth="1"/>
    <col min="13840" max="14088" width="9.08984375" style="73"/>
    <col min="14089" max="14089" width="10.08984375" style="73" bestFit="1" customWidth="1"/>
    <col min="14090" max="14093" width="9.08984375" style="73"/>
    <col min="14094" max="14095" width="9.90625" style="73" bestFit="1" customWidth="1"/>
    <col min="14096" max="14344" width="9.08984375" style="73"/>
    <col min="14345" max="14345" width="10.08984375" style="73" bestFit="1" customWidth="1"/>
    <col min="14346" max="14349" width="9.08984375" style="73"/>
    <col min="14350" max="14351" width="9.90625" style="73" bestFit="1" customWidth="1"/>
    <col min="14352" max="14600" width="9.08984375" style="73"/>
    <col min="14601" max="14601" width="10.08984375" style="73" bestFit="1" customWidth="1"/>
    <col min="14602" max="14605" width="9.08984375" style="73"/>
    <col min="14606" max="14607" width="9.90625" style="73" bestFit="1" customWidth="1"/>
    <col min="14608" max="14856" width="9.08984375" style="73"/>
    <col min="14857" max="14857" width="10.08984375" style="73" bestFit="1" customWidth="1"/>
    <col min="14858" max="14861" width="9.08984375" style="73"/>
    <col min="14862" max="14863" width="9.90625" style="73" bestFit="1" customWidth="1"/>
    <col min="14864" max="15112" width="9.08984375" style="73"/>
    <col min="15113" max="15113" width="10.08984375" style="73" bestFit="1" customWidth="1"/>
    <col min="15114" max="15117" width="9.08984375" style="73"/>
    <col min="15118" max="15119" width="9.90625" style="73" bestFit="1" customWidth="1"/>
    <col min="15120" max="15368" width="9.08984375" style="73"/>
    <col min="15369" max="15369" width="10.08984375" style="73" bestFit="1" customWidth="1"/>
    <col min="15370" max="15373" width="9.08984375" style="73"/>
    <col min="15374" max="15375" width="9.90625" style="73" bestFit="1" customWidth="1"/>
    <col min="15376" max="15624" width="9.08984375" style="73"/>
    <col min="15625" max="15625" width="10.08984375" style="73" bestFit="1" customWidth="1"/>
    <col min="15626" max="15629" width="9.08984375" style="73"/>
    <col min="15630" max="15631" width="9.90625" style="73" bestFit="1" customWidth="1"/>
    <col min="15632" max="15880" width="9.08984375" style="73"/>
    <col min="15881" max="15881" width="10.08984375" style="73" bestFit="1" customWidth="1"/>
    <col min="15882" max="15885" width="9.08984375" style="73"/>
    <col min="15886" max="15887" width="9.90625" style="73" bestFit="1" customWidth="1"/>
    <col min="15888" max="16136" width="9.08984375" style="73"/>
    <col min="16137" max="16137" width="10.08984375" style="73" bestFit="1" customWidth="1"/>
    <col min="16138" max="16141" width="9.08984375" style="73"/>
    <col min="16142" max="16143" width="9.90625" style="73" bestFit="1" customWidth="1"/>
    <col min="16144" max="16384" width="9.08984375" style="73"/>
  </cols>
  <sheetData>
    <row r="1" spans="1:18" x14ac:dyDescent="0.25">
      <c r="A1" s="325" t="s">
        <v>8</v>
      </c>
      <c r="B1" s="326"/>
      <c r="C1" s="326"/>
      <c r="D1" s="326"/>
      <c r="E1" s="326"/>
      <c r="F1" s="326"/>
      <c r="G1" s="326"/>
      <c r="H1" s="326"/>
      <c r="I1" s="326"/>
      <c r="J1" s="80"/>
      <c r="K1" s="80"/>
      <c r="L1" s="80"/>
      <c r="M1" s="80"/>
      <c r="N1" s="80"/>
      <c r="O1" s="80"/>
    </row>
    <row r="2" spans="1:18" ht="15.5" x14ac:dyDescent="0.25">
      <c r="A2" s="51"/>
      <c r="B2" s="82"/>
      <c r="C2" s="327" t="s">
        <v>273</v>
      </c>
      <c r="D2" s="327"/>
      <c r="E2" s="1" t="s">
        <v>0</v>
      </c>
      <c r="F2" s="83">
        <v>45016</v>
      </c>
      <c r="G2" s="84"/>
      <c r="H2" s="84"/>
      <c r="I2" s="84"/>
      <c r="J2" s="85"/>
      <c r="K2" s="85"/>
      <c r="L2" s="85"/>
      <c r="M2" s="85"/>
      <c r="N2" s="85"/>
      <c r="O2" s="85"/>
      <c r="R2" s="81" t="s">
        <v>285</v>
      </c>
    </row>
    <row r="3" spans="1:18" ht="13.5" customHeight="1" x14ac:dyDescent="0.25">
      <c r="A3" s="328" t="s">
        <v>274</v>
      </c>
      <c r="B3" s="329"/>
      <c r="C3" s="329"/>
      <c r="D3" s="328" t="s">
        <v>275</v>
      </c>
      <c r="E3" s="331" t="s">
        <v>9</v>
      </c>
      <c r="F3" s="332"/>
      <c r="G3" s="332"/>
      <c r="H3" s="332"/>
      <c r="I3" s="332"/>
      <c r="J3" s="332"/>
      <c r="K3" s="332"/>
      <c r="L3" s="332"/>
      <c r="M3" s="332"/>
      <c r="N3" s="332"/>
      <c r="O3" s="332"/>
      <c r="P3" s="333" t="s">
        <v>17</v>
      </c>
      <c r="Q3" s="339"/>
      <c r="R3" s="333" t="s">
        <v>165</v>
      </c>
    </row>
    <row r="4" spans="1:18" ht="54" x14ac:dyDescent="0.25">
      <c r="A4" s="329"/>
      <c r="B4" s="329"/>
      <c r="C4" s="329"/>
      <c r="D4" s="330"/>
      <c r="E4" s="86" t="s">
        <v>13</v>
      </c>
      <c r="F4" s="86" t="s">
        <v>155</v>
      </c>
      <c r="G4" s="86" t="s">
        <v>156</v>
      </c>
      <c r="H4" s="86" t="s">
        <v>276</v>
      </c>
      <c r="I4" s="86" t="s">
        <v>157</v>
      </c>
      <c r="J4" s="87" t="s">
        <v>158</v>
      </c>
      <c r="K4" s="87" t="s">
        <v>159</v>
      </c>
      <c r="L4" s="87" t="s">
        <v>160</v>
      </c>
      <c r="M4" s="87" t="s">
        <v>161</v>
      </c>
      <c r="N4" s="87" t="s">
        <v>162</v>
      </c>
      <c r="O4" s="87" t="s">
        <v>163</v>
      </c>
      <c r="P4" s="88" t="s">
        <v>157</v>
      </c>
      <c r="Q4" s="88" t="s">
        <v>164</v>
      </c>
      <c r="R4" s="333"/>
    </row>
    <row r="5" spans="1:18" x14ac:dyDescent="0.25">
      <c r="A5" s="334">
        <v>1</v>
      </c>
      <c r="B5" s="334"/>
      <c r="C5" s="334"/>
      <c r="D5" s="89">
        <v>2</v>
      </c>
      <c r="E5" s="88" t="s">
        <v>6</v>
      </c>
      <c r="F5" s="90" t="s">
        <v>7</v>
      </c>
      <c r="G5" s="88" t="s">
        <v>179</v>
      </c>
      <c r="H5" s="90" t="s">
        <v>180</v>
      </c>
      <c r="I5" s="88" t="s">
        <v>181</v>
      </c>
      <c r="J5" s="90" t="s">
        <v>182</v>
      </c>
      <c r="K5" s="90" t="s">
        <v>183</v>
      </c>
      <c r="L5" s="90" t="s">
        <v>10</v>
      </c>
      <c r="M5" s="90" t="s">
        <v>184</v>
      </c>
      <c r="N5" s="90" t="s">
        <v>185</v>
      </c>
      <c r="O5" s="90" t="s">
        <v>186</v>
      </c>
      <c r="P5" s="88" t="s">
        <v>187</v>
      </c>
      <c r="Q5" s="88" t="s">
        <v>188</v>
      </c>
      <c r="R5" s="90" t="s">
        <v>189</v>
      </c>
    </row>
    <row r="6" spans="1:18" ht="12.75" customHeight="1" x14ac:dyDescent="0.25">
      <c r="A6" s="335" t="s">
        <v>166</v>
      </c>
      <c r="B6" s="336"/>
      <c r="C6" s="336"/>
      <c r="D6" s="69">
        <v>1</v>
      </c>
      <c r="E6" s="91">
        <v>161228350</v>
      </c>
      <c r="F6" s="91">
        <v>0</v>
      </c>
      <c r="G6" s="91">
        <v>0</v>
      </c>
      <c r="H6" s="91">
        <v>0</v>
      </c>
      <c r="I6" s="91">
        <v>8020695</v>
      </c>
      <c r="J6" s="91">
        <v>73124786</v>
      </c>
      <c r="K6" s="91">
        <v>0</v>
      </c>
      <c r="L6" s="91">
        <v>87859809</v>
      </c>
      <c r="M6" s="91">
        <v>0</v>
      </c>
      <c r="N6" s="91">
        <v>126665045</v>
      </c>
      <c r="O6" s="91">
        <v>0</v>
      </c>
      <c r="P6" s="91">
        <v>0</v>
      </c>
      <c r="Q6" s="91">
        <v>0</v>
      </c>
      <c r="R6" s="92">
        <f>SUM(E6:Q6)</f>
        <v>456898685</v>
      </c>
    </row>
    <row r="7" spans="1:18" ht="30" customHeight="1" x14ac:dyDescent="0.25">
      <c r="A7" s="337" t="s">
        <v>167</v>
      </c>
      <c r="B7" s="338"/>
      <c r="C7" s="338"/>
      <c r="D7" s="69">
        <v>2</v>
      </c>
      <c r="E7" s="91">
        <v>0</v>
      </c>
      <c r="F7" s="91">
        <v>0</v>
      </c>
      <c r="G7" s="91">
        <v>0</v>
      </c>
      <c r="H7" s="91">
        <v>0</v>
      </c>
      <c r="I7" s="91">
        <v>0</v>
      </c>
      <c r="J7" s="91">
        <v>0</v>
      </c>
      <c r="K7" s="91">
        <v>0</v>
      </c>
      <c r="L7" s="91">
        <v>0</v>
      </c>
      <c r="M7" s="91">
        <v>0</v>
      </c>
      <c r="N7" s="91">
        <v>0</v>
      </c>
      <c r="O7" s="91">
        <v>0</v>
      </c>
      <c r="P7" s="91">
        <v>0</v>
      </c>
      <c r="Q7" s="91">
        <v>0</v>
      </c>
      <c r="R7" s="92">
        <f t="shared" ref="R7:R26" si="0">SUM(E7:Q7)</f>
        <v>0</v>
      </c>
    </row>
    <row r="8" spans="1:18" ht="27" customHeight="1" x14ac:dyDescent="0.25">
      <c r="A8" s="335" t="s">
        <v>168</v>
      </c>
      <c r="B8" s="336"/>
      <c r="C8" s="336"/>
      <c r="D8" s="69">
        <v>3</v>
      </c>
      <c r="E8" s="91">
        <v>0</v>
      </c>
      <c r="F8" s="91">
        <v>0</v>
      </c>
      <c r="G8" s="91">
        <v>0</v>
      </c>
      <c r="H8" s="91">
        <v>0</v>
      </c>
      <c r="I8" s="91">
        <v>0</v>
      </c>
      <c r="J8" s="91">
        <v>0</v>
      </c>
      <c r="K8" s="91">
        <v>0</v>
      </c>
      <c r="L8" s="91">
        <v>0</v>
      </c>
      <c r="M8" s="91">
        <v>0</v>
      </c>
      <c r="N8" s="91">
        <v>0</v>
      </c>
      <c r="O8" s="91">
        <v>0</v>
      </c>
      <c r="P8" s="91">
        <v>0</v>
      </c>
      <c r="Q8" s="91">
        <v>0</v>
      </c>
      <c r="R8" s="92">
        <f t="shared" si="0"/>
        <v>0</v>
      </c>
    </row>
    <row r="9" spans="1:18" ht="18" customHeight="1" x14ac:dyDescent="0.25">
      <c r="A9" s="324" t="s">
        <v>169</v>
      </c>
      <c r="B9" s="324"/>
      <c r="C9" s="324"/>
      <c r="D9" s="71">
        <v>4</v>
      </c>
      <c r="E9" s="93">
        <f>E6+E7+E8</f>
        <v>161228350</v>
      </c>
      <c r="F9" s="93">
        <f t="shared" ref="F9:Q9" si="1">F6+F7+F8</f>
        <v>0</v>
      </c>
      <c r="G9" s="93">
        <f t="shared" si="1"/>
        <v>0</v>
      </c>
      <c r="H9" s="93">
        <f t="shared" si="1"/>
        <v>0</v>
      </c>
      <c r="I9" s="93">
        <f t="shared" si="1"/>
        <v>8020695</v>
      </c>
      <c r="J9" s="93">
        <f t="shared" si="1"/>
        <v>73124786</v>
      </c>
      <c r="K9" s="93">
        <f t="shared" si="1"/>
        <v>0</v>
      </c>
      <c r="L9" s="93">
        <f t="shared" si="1"/>
        <v>87859809</v>
      </c>
      <c r="M9" s="93">
        <f t="shared" si="1"/>
        <v>0</v>
      </c>
      <c r="N9" s="93">
        <f t="shared" si="1"/>
        <v>126665045</v>
      </c>
      <c r="O9" s="93">
        <f t="shared" si="1"/>
        <v>0</v>
      </c>
      <c r="P9" s="93">
        <f t="shared" si="1"/>
        <v>0</v>
      </c>
      <c r="Q9" s="93">
        <f t="shared" si="1"/>
        <v>0</v>
      </c>
      <c r="R9" s="92">
        <f t="shared" si="0"/>
        <v>456898685</v>
      </c>
    </row>
    <row r="10" spans="1:18" ht="33" customHeight="1" x14ac:dyDescent="0.25">
      <c r="A10" s="337" t="s">
        <v>170</v>
      </c>
      <c r="B10" s="338"/>
      <c r="C10" s="338"/>
      <c r="D10" s="69">
        <v>5</v>
      </c>
      <c r="E10" s="91">
        <v>0</v>
      </c>
      <c r="F10" s="91">
        <v>0</v>
      </c>
      <c r="G10" s="91">
        <v>0</v>
      </c>
      <c r="H10" s="91">
        <v>0</v>
      </c>
      <c r="I10" s="91">
        <v>0</v>
      </c>
      <c r="J10" s="91">
        <v>0</v>
      </c>
      <c r="K10" s="91">
        <v>0</v>
      </c>
      <c r="L10" s="91">
        <v>0</v>
      </c>
      <c r="M10" s="91">
        <v>0</v>
      </c>
      <c r="N10" s="91">
        <v>0</v>
      </c>
      <c r="O10" s="91">
        <v>0</v>
      </c>
      <c r="P10" s="91">
        <v>0</v>
      </c>
      <c r="Q10" s="91">
        <v>0</v>
      </c>
      <c r="R10" s="92">
        <f t="shared" si="0"/>
        <v>0</v>
      </c>
    </row>
    <row r="11" spans="1:18" ht="23.25" customHeight="1" x14ac:dyDescent="0.25">
      <c r="A11" s="337" t="s">
        <v>171</v>
      </c>
      <c r="B11" s="338"/>
      <c r="C11" s="338"/>
      <c r="D11" s="69">
        <v>6</v>
      </c>
      <c r="E11" s="91">
        <v>0</v>
      </c>
      <c r="F11" s="91">
        <v>0</v>
      </c>
      <c r="G11" s="91">
        <v>0</v>
      </c>
      <c r="H11" s="91">
        <v>0</v>
      </c>
      <c r="I11" s="91">
        <v>0</v>
      </c>
      <c r="J11" s="91">
        <v>0</v>
      </c>
      <c r="K11" s="91">
        <v>0</v>
      </c>
      <c r="L11" s="91">
        <v>0</v>
      </c>
      <c r="M11" s="91">
        <v>0</v>
      </c>
      <c r="N11" s="91">
        <v>0</v>
      </c>
      <c r="O11" s="91">
        <v>0</v>
      </c>
      <c r="P11" s="91">
        <v>0</v>
      </c>
      <c r="Q11" s="91">
        <v>0</v>
      </c>
      <c r="R11" s="92">
        <f t="shared" si="0"/>
        <v>0</v>
      </c>
    </row>
    <row r="12" spans="1:18" ht="27" customHeight="1" x14ac:dyDescent="0.25">
      <c r="A12" s="337" t="s">
        <v>277</v>
      </c>
      <c r="B12" s="338"/>
      <c r="C12" s="338"/>
      <c r="D12" s="69">
        <v>7</v>
      </c>
      <c r="E12" s="91">
        <v>0</v>
      </c>
      <c r="F12" s="91">
        <v>0</v>
      </c>
      <c r="G12" s="91">
        <v>0</v>
      </c>
      <c r="H12" s="91">
        <v>0</v>
      </c>
      <c r="I12" s="91">
        <v>0</v>
      </c>
      <c r="J12" s="91">
        <v>0</v>
      </c>
      <c r="K12" s="91">
        <v>0</v>
      </c>
      <c r="L12" s="91">
        <v>0</v>
      </c>
      <c r="M12" s="91">
        <v>0</v>
      </c>
      <c r="N12" s="91">
        <v>0</v>
      </c>
      <c r="O12" s="91">
        <v>0</v>
      </c>
      <c r="P12" s="91">
        <v>0</v>
      </c>
      <c r="Q12" s="91">
        <v>0</v>
      </c>
      <c r="R12" s="92">
        <f t="shared" si="0"/>
        <v>0</v>
      </c>
    </row>
    <row r="13" spans="1:18" ht="24.75" customHeight="1" x14ac:dyDescent="0.25">
      <c r="A13" s="337" t="s">
        <v>172</v>
      </c>
      <c r="B13" s="338"/>
      <c r="C13" s="338"/>
      <c r="D13" s="69">
        <v>8</v>
      </c>
      <c r="E13" s="91">
        <v>0</v>
      </c>
      <c r="F13" s="91">
        <v>0</v>
      </c>
      <c r="G13" s="91">
        <v>0</v>
      </c>
      <c r="H13" s="91">
        <v>0</v>
      </c>
      <c r="I13" s="91">
        <v>0</v>
      </c>
      <c r="J13" s="91">
        <v>0</v>
      </c>
      <c r="K13" s="91">
        <v>0</v>
      </c>
      <c r="L13" s="91">
        <v>0</v>
      </c>
      <c r="M13" s="91">
        <v>0</v>
      </c>
      <c r="N13" s="91">
        <v>0</v>
      </c>
      <c r="O13" s="91">
        <v>0</v>
      </c>
      <c r="P13" s="91">
        <v>0</v>
      </c>
      <c r="Q13" s="91">
        <v>0</v>
      </c>
      <c r="R13" s="92">
        <f t="shared" si="0"/>
        <v>0</v>
      </c>
    </row>
    <row r="14" spans="1:18" ht="12.75" customHeight="1" x14ac:dyDescent="0.25">
      <c r="A14" s="337" t="s">
        <v>278</v>
      </c>
      <c r="B14" s="338"/>
      <c r="C14" s="338"/>
      <c r="D14" s="69">
        <v>9</v>
      </c>
      <c r="E14" s="91">
        <v>0</v>
      </c>
      <c r="F14" s="91">
        <v>0</v>
      </c>
      <c r="G14" s="91">
        <v>0</v>
      </c>
      <c r="H14" s="91">
        <v>0</v>
      </c>
      <c r="I14" s="91">
        <v>0</v>
      </c>
      <c r="J14" s="91">
        <v>0</v>
      </c>
      <c r="K14" s="91">
        <v>0</v>
      </c>
      <c r="L14" s="91">
        <v>0</v>
      </c>
      <c r="M14" s="91">
        <v>0</v>
      </c>
      <c r="N14" s="91">
        <v>0</v>
      </c>
      <c r="O14" s="91">
        <v>0</v>
      </c>
      <c r="P14" s="91">
        <v>0</v>
      </c>
      <c r="Q14" s="91">
        <v>0</v>
      </c>
      <c r="R14" s="92">
        <f t="shared" si="0"/>
        <v>0</v>
      </c>
    </row>
    <row r="15" spans="1:18" ht="24" customHeight="1" x14ac:dyDescent="0.25">
      <c r="A15" s="337" t="s">
        <v>173</v>
      </c>
      <c r="B15" s="338"/>
      <c r="C15" s="338"/>
      <c r="D15" s="69">
        <v>10</v>
      </c>
      <c r="E15" s="91">
        <v>0</v>
      </c>
      <c r="F15" s="91">
        <v>0</v>
      </c>
      <c r="G15" s="91">
        <v>0</v>
      </c>
      <c r="H15" s="91">
        <v>0</v>
      </c>
      <c r="I15" s="91">
        <v>0</v>
      </c>
      <c r="J15" s="91">
        <v>0</v>
      </c>
      <c r="K15" s="91">
        <v>0</v>
      </c>
      <c r="L15" s="91">
        <v>0</v>
      </c>
      <c r="M15" s="91">
        <v>0</v>
      </c>
      <c r="N15" s="91">
        <v>0</v>
      </c>
      <c r="O15" s="91">
        <v>0</v>
      </c>
      <c r="P15" s="91">
        <v>0</v>
      </c>
      <c r="Q15" s="91">
        <v>0</v>
      </c>
      <c r="R15" s="92">
        <f t="shared" si="0"/>
        <v>0</v>
      </c>
    </row>
    <row r="16" spans="1:18" ht="12.75" customHeight="1" x14ac:dyDescent="0.25">
      <c r="A16" s="337" t="s">
        <v>174</v>
      </c>
      <c r="B16" s="338"/>
      <c r="C16" s="338"/>
      <c r="D16" s="69">
        <v>11</v>
      </c>
      <c r="E16" s="91">
        <v>0</v>
      </c>
      <c r="F16" s="91">
        <v>0</v>
      </c>
      <c r="G16" s="91">
        <v>0</v>
      </c>
      <c r="H16" s="91">
        <v>0</v>
      </c>
      <c r="I16" s="91">
        <v>0</v>
      </c>
      <c r="J16" s="91">
        <v>0</v>
      </c>
      <c r="K16" s="91">
        <v>0</v>
      </c>
      <c r="L16" s="91">
        <v>0</v>
      </c>
      <c r="M16" s="91">
        <v>0</v>
      </c>
      <c r="N16" s="91">
        <v>0</v>
      </c>
      <c r="O16" s="91">
        <v>0</v>
      </c>
      <c r="P16" s="91">
        <v>0</v>
      </c>
      <c r="Q16" s="91">
        <v>0</v>
      </c>
      <c r="R16" s="92">
        <f t="shared" si="0"/>
        <v>0</v>
      </c>
    </row>
    <row r="17" spans="1:18" ht="12.75" customHeight="1" x14ac:dyDescent="0.25">
      <c r="A17" s="337" t="s">
        <v>279</v>
      </c>
      <c r="B17" s="338"/>
      <c r="C17" s="338"/>
      <c r="D17" s="69">
        <v>12</v>
      </c>
      <c r="E17" s="91">
        <v>0</v>
      </c>
      <c r="F17" s="91">
        <v>0</v>
      </c>
      <c r="G17" s="91">
        <v>0</v>
      </c>
      <c r="H17" s="91">
        <v>0</v>
      </c>
      <c r="I17" s="91">
        <v>0</v>
      </c>
      <c r="J17" s="91">
        <v>0</v>
      </c>
      <c r="K17" s="91">
        <v>0</v>
      </c>
      <c r="L17" s="91">
        <v>0</v>
      </c>
      <c r="M17" s="91">
        <v>0</v>
      </c>
      <c r="N17" s="91">
        <v>0</v>
      </c>
      <c r="O17" s="91">
        <v>0</v>
      </c>
      <c r="P17" s="91">
        <v>0</v>
      </c>
      <c r="Q17" s="91">
        <v>0</v>
      </c>
      <c r="R17" s="92">
        <f t="shared" si="0"/>
        <v>0</v>
      </c>
    </row>
    <row r="18" spans="1:18" ht="12.75" customHeight="1" x14ac:dyDescent="0.25">
      <c r="A18" s="337" t="s">
        <v>175</v>
      </c>
      <c r="B18" s="338"/>
      <c r="C18" s="338"/>
      <c r="D18" s="69">
        <v>13</v>
      </c>
      <c r="E18" s="91">
        <v>0</v>
      </c>
      <c r="F18" s="91">
        <v>0</v>
      </c>
      <c r="G18" s="91">
        <v>0</v>
      </c>
      <c r="H18" s="91">
        <v>0</v>
      </c>
      <c r="I18" s="91">
        <v>0</v>
      </c>
      <c r="J18" s="91">
        <v>0</v>
      </c>
      <c r="K18" s="91">
        <v>0</v>
      </c>
      <c r="L18" s="91">
        <v>0</v>
      </c>
      <c r="M18" s="91">
        <v>0</v>
      </c>
      <c r="N18" s="91">
        <v>0</v>
      </c>
      <c r="O18" s="91">
        <v>0</v>
      </c>
      <c r="P18" s="91">
        <v>0</v>
      </c>
      <c r="Q18" s="91">
        <v>0</v>
      </c>
      <c r="R18" s="92">
        <f t="shared" si="0"/>
        <v>0</v>
      </c>
    </row>
    <row r="19" spans="1:18" ht="24" customHeight="1" x14ac:dyDescent="0.25">
      <c r="A19" s="337" t="s">
        <v>280</v>
      </c>
      <c r="B19" s="338"/>
      <c r="C19" s="338"/>
      <c r="D19" s="69">
        <v>14</v>
      </c>
      <c r="E19" s="91">
        <v>0</v>
      </c>
      <c r="F19" s="91">
        <v>0</v>
      </c>
      <c r="G19" s="91">
        <v>0</v>
      </c>
      <c r="H19" s="91">
        <v>0</v>
      </c>
      <c r="I19" s="91">
        <v>0</v>
      </c>
      <c r="J19" s="91">
        <v>0</v>
      </c>
      <c r="K19" s="91">
        <v>0</v>
      </c>
      <c r="L19" s="91">
        <v>0</v>
      </c>
      <c r="M19" s="91">
        <v>0</v>
      </c>
      <c r="N19" s="91">
        <v>0</v>
      </c>
      <c r="O19" s="91">
        <v>0</v>
      </c>
      <c r="P19" s="91">
        <v>0</v>
      </c>
      <c r="Q19" s="91">
        <v>0</v>
      </c>
      <c r="R19" s="92">
        <f t="shared" si="0"/>
        <v>0</v>
      </c>
    </row>
    <row r="20" spans="1:18" ht="24" customHeight="1" x14ac:dyDescent="0.25">
      <c r="A20" s="337" t="s">
        <v>281</v>
      </c>
      <c r="B20" s="338"/>
      <c r="C20" s="338"/>
      <c r="D20" s="69">
        <v>15</v>
      </c>
      <c r="E20" s="91">
        <v>0</v>
      </c>
      <c r="F20" s="91">
        <v>0</v>
      </c>
      <c r="G20" s="91">
        <v>0</v>
      </c>
      <c r="H20" s="91">
        <v>0</v>
      </c>
      <c r="I20" s="91">
        <v>0</v>
      </c>
      <c r="J20" s="91">
        <v>0</v>
      </c>
      <c r="K20" s="91">
        <v>0</v>
      </c>
      <c r="L20" s="91">
        <v>0</v>
      </c>
      <c r="M20" s="91">
        <v>0</v>
      </c>
      <c r="N20" s="91">
        <v>0</v>
      </c>
      <c r="O20" s="91">
        <v>0</v>
      </c>
      <c r="P20" s="91">
        <v>0</v>
      </c>
      <c r="Q20" s="91">
        <v>0</v>
      </c>
      <c r="R20" s="92">
        <f t="shared" si="0"/>
        <v>0</v>
      </c>
    </row>
    <row r="21" spans="1:18" ht="20.25" customHeight="1" x14ac:dyDescent="0.25">
      <c r="A21" s="335" t="s">
        <v>282</v>
      </c>
      <c r="B21" s="336"/>
      <c r="C21" s="336"/>
      <c r="D21" s="69">
        <v>16</v>
      </c>
      <c r="E21" s="91">
        <v>0</v>
      </c>
      <c r="F21" s="91">
        <v>0</v>
      </c>
      <c r="G21" s="91">
        <v>0</v>
      </c>
      <c r="H21" s="91">
        <v>0</v>
      </c>
      <c r="I21" s="91">
        <v>0</v>
      </c>
      <c r="J21" s="91">
        <v>126665045</v>
      </c>
      <c r="K21" s="91">
        <v>0</v>
      </c>
      <c r="L21" s="91">
        <v>0</v>
      </c>
      <c r="M21" s="91">
        <v>0</v>
      </c>
      <c r="N21" s="91">
        <v>-126665045</v>
      </c>
      <c r="O21" s="91">
        <v>0</v>
      </c>
      <c r="P21" s="91">
        <v>0</v>
      </c>
      <c r="Q21" s="91">
        <v>0</v>
      </c>
      <c r="R21" s="92">
        <f t="shared" si="0"/>
        <v>0</v>
      </c>
    </row>
    <row r="22" spans="1:18" ht="20.25" customHeight="1" x14ac:dyDescent="0.25">
      <c r="A22" s="335" t="s">
        <v>283</v>
      </c>
      <c r="B22" s="336"/>
      <c r="C22" s="336"/>
      <c r="D22" s="69">
        <v>17</v>
      </c>
      <c r="E22" s="91">
        <v>0</v>
      </c>
      <c r="F22" s="91">
        <v>0</v>
      </c>
      <c r="G22" s="91">
        <v>0</v>
      </c>
      <c r="H22" s="91">
        <v>0</v>
      </c>
      <c r="I22" s="91">
        <v>0</v>
      </c>
      <c r="J22" s="91">
        <v>0</v>
      </c>
      <c r="K22" s="91">
        <v>0</v>
      </c>
      <c r="L22" s="91">
        <v>0</v>
      </c>
      <c r="M22" s="91">
        <v>0</v>
      </c>
      <c r="N22" s="91">
        <v>0</v>
      </c>
      <c r="O22" s="91">
        <v>0</v>
      </c>
      <c r="P22" s="91">
        <v>0</v>
      </c>
      <c r="Q22" s="91">
        <v>0</v>
      </c>
      <c r="R22" s="92">
        <f t="shared" si="0"/>
        <v>0</v>
      </c>
    </row>
    <row r="23" spans="1:18" ht="20.25" customHeight="1" x14ac:dyDescent="0.25">
      <c r="A23" s="335" t="s">
        <v>176</v>
      </c>
      <c r="B23" s="336"/>
      <c r="C23" s="336"/>
      <c r="D23" s="69">
        <v>18</v>
      </c>
      <c r="E23" s="91">
        <v>0</v>
      </c>
      <c r="F23" s="91">
        <v>0</v>
      </c>
      <c r="G23" s="91">
        <v>0</v>
      </c>
      <c r="H23" s="91">
        <v>0</v>
      </c>
      <c r="I23" s="91">
        <v>0</v>
      </c>
      <c r="J23" s="91">
        <v>0</v>
      </c>
      <c r="K23" s="91">
        <v>0</v>
      </c>
      <c r="L23" s="91">
        <v>0</v>
      </c>
      <c r="M23" s="91">
        <v>0</v>
      </c>
      <c r="N23" s="91">
        <v>0</v>
      </c>
      <c r="O23" s="91">
        <v>0</v>
      </c>
      <c r="P23" s="91">
        <v>0</v>
      </c>
      <c r="Q23" s="91">
        <v>0</v>
      </c>
      <c r="R23" s="92">
        <f t="shared" si="0"/>
        <v>0</v>
      </c>
    </row>
    <row r="24" spans="1:18" ht="20.25" customHeight="1" x14ac:dyDescent="0.25">
      <c r="A24" s="335" t="s">
        <v>284</v>
      </c>
      <c r="B24" s="336"/>
      <c r="C24" s="336"/>
      <c r="D24" s="69">
        <v>19</v>
      </c>
      <c r="E24" s="91">
        <v>0</v>
      </c>
      <c r="F24" s="91">
        <v>0</v>
      </c>
      <c r="G24" s="91">
        <v>0</v>
      </c>
      <c r="H24" s="91">
        <v>0</v>
      </c>
      <c r="I24" s="91">
        <v>0</v>
      </c>
      <c r="J24" s="91">
        <v>-164194</v>
      </c>
      <c r="K24" s="91">
        <v>0</v>
      </c>
      <c r="L24" s="91">
        <v>-6</v>
      </c>
      <c r="M24" s="91">
        <v>0</v>
      </c>
      <c r="N24" s="91">
        <v>0</v>
      </c>
      <c r="O24" s="91">
        <v>0</v>
      </c>
      <c r="P24" s="91">
        <v>0</v>
      </c>
      <c r="Q24" s="91">
        <v>0</v>
      </c>
      <c r="R24" s="92">
        <f t="shared" si="0"/>
        <v>-164200</v>
      </c>
    </row>
    <row r="25" spans="1:18" ht="20.25" customHeight="1" x14ac:dyDescent="0.25">
      <c r="A25" s="335" t="s">
        <v>177</v>
      </c>
      <c r="B25" s="336"/>
      <c r="C25" s="336"/>
      <c r="D25" s="69">
        <v>20</v>
      </c>
      <c r="E25" s="91">
        <v>0</v>
      </c>
      <c r="F25" s="91">
        <v>0</v>
      </c>
      <c r="G25" s="91">
        <v>0</v>
      </c>
      <c r="H25" s="91">
        <v>0</v>
      </c>
      <c r="I25" s="91">
        <v>273580</v>
      </c>
      <c r="J25" s="91">
        <v>0</v>
      </c>
      <c r="K25" s="91">
        <v>0</v>
      </c>
      <c r="L25" s="91">
        <v>0</v>
      </c>
      <c r="M25" s="91">
        <v>0</v>
      </c>
      <c r="N25" s="91">
        <v>20329053</v>
      </c>
      <c r="O25" s="91">
        <v>0</v>
      </c>
      <c r="P25" s="91">
        <v>0</v>
      </c>
      <c r="Q25" s="91">
        <v>0</v>
      </c>
      <c r="R25" s="92">
        <f t="shared" si="0"/>
        <v>20602633</v>
      </c>
    </row>
    <row r="26" spans="1:18" ht="21" customHeight="1" x14ac:dyDescent="0.25">
      <c r="A26" s="340" t="s">
        <v>178</v>
      </c>
      <c r="B26" s="340"/>
      <c r="C26" s="340"/>
      <c r="D26" s="71">
        <v>21</v>
      </c>
      <c r="E26" s="92">
        <f>SUM(E9:E25)</f>
        <v>161228350</v>
      </c>
      <c r="F26" s="92">
        <f t="shared" ref="F26:Q26" si="2">SUM(F9:F25)</f>
        <v>0</v>
      </c>
      <c r="G26" s="92">
        <f t="shared" si="2"/>
        <v>0</v>
      </c>
      <c r="H26" s="92">
        <f t="shared" si="2"/>
        <v>0</v>
      </c>
      <c r="I26" s="92">
        <f t="shared" si="2"/>
        <v>8294275</v>
      </c>
      <c r="J26" s="92">
        <f t="shared" si="2"/>
        <v>199625637</v>
      </c>
      <c r="K26" s="92">
        <f t="shared" si="2"/>
        <v>0</v>
      </c>
      <c r="L26" s="92">
        <f t="shared" si="2"/>
        <v>87859803</v>
      </c>
      <c r="M26" s="92">
        <f t="shared" si="2"/>
        <v>0</v>
      </c>
      <c r="N26" s="92">
        <f t="shared" si="2"/>
        <v>20329053</v>
      </c>
      <c r="O26" s="92">
        <f t="shared" si="2"/>
        <v>0</v>
      </c>
      <c r="P26" s="92">
        <f t="shared" si="2"/>
        <v>0</v>
      </c>
      <c r="Q26" s="92">
        <f t="shared" si="2"/>
        <v>0</v>
      </c>
      <c r="R26" s="92">
        <f t="shared" si="0"/>
        <v>477337118</v>
      </c>
    </row>
    <row r="27" spans="1:18" ht="21" customHeight="1" x14ac:dyDescent="0.25">
      <c r="A27" s="94"/>
      <c r="B27" s="95"/>
      <c r="C27" s="95"/>
      <c r="D27" s="96"/>
      <c r="E27" s="97"/>
      <c r="F27" s="97"/>
      <c r="G27" s="97"/>
      <c r="H27" s="97"/>
      <c r="I27" s="97"/>
      <c r="J27" s="97"/>
      <c r="K27" s="97"/>
      <c r="L27" s="97"/>
      <c r="M27" s="97"/>
      <c r="N27" s="97"/>
      <c r="O27" s="97"/>
      <c r="P27" s="97"/>
      <c r="Q27" s="97"/>
      <c r="R27" s="97"/>
    </row>
  </sheetData>
  <sheetProtection algorithmName="SHA-512" hashValue="kChw9Hr0OETIgNiWlpBZSYrmScLqq+BUzEwSW2W0cjGI939R5eM1Wue/wxMSIxWfq6qQltUvO4XIsu4BQrHZpA==" saltValue="LavDM1LKSHRj9xbFWY9ya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F2">
    <cfRule type="cellIs" dxfId="3" priority="5" stopIfTrue="1" operator="lessThan">
      <formula>#REF!</formula>
    </cfRule>
  </conditionalFormatting>
  <conditionalFormatting sqref="E9:R9 R6:R8 E26:R27 R10:R25">
    <cfRule type="cellIs" dxfId="2" priority="4" stopIfTrue="1" operator="notEqual">
      <formula>ROUND(E6,0)</formula>
    </cfRule>
  </conditionalFormatting>
  <conditionalFormatting sqref="E6:Q8">
    <cfRule type="cellIs" dxfId="1" priority="3" stopIfTrue="1" operator="notEqual">
      <formula>ROUND(E6,0)</formula>
    </cfRule>
  </conditionalFormatting>
  <conditionalFormatting sqref="E10:Q25">
    <cfRule type="cellIs" dxfId="0" priority="1" stopIfTrue="1" operator="notEqual">
      <formula>ROUND(E10,0)</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150"/>
  <sheetViews>
    <sheetView showGridLines="0" tabSelected="1" topLeftCell="B124" zoomScale="73" zoomScaleNormal="73" workbookViewId="0">
      <selection activeCell="B107" sqref="B107:B110"/>
    </sheetView>
  </sheetViews>
  <sheetFormatPr defaultColWidth="9.1796875" defaultRowHeight="11.5" x14ac:dyDescent="0.25"/>
  <cols>
    <col min="1" max="1" width="55" style="100" customWidth="1"/>
    <col min="2" max="2" width="16.1796875" style="100" customWidth="1"/>
    <col min="3" max="3" width="1.54296875" style="100" customWidth="1"/>
    <col min="4" max="4" width="16.1796875" style="100" customWidth="1"/>
    <col min="5" max="5" width="2.1796875" style="100" customWidth="1"/>
    <col min="6" max="6" width="16.1796875" style="100" customWidth="1"/>
    <col min="7" max="7" width="1.54296875" style="100" customWidth="1"/>
    <col min="8" max="8" width="16.1796875" style="100" customWidth="1"/>
    <col min="9" max="9" width="14.90625" style="100" customWidth="1"/>
    <col min="10" max="10" width="16.81640625" style="100" bestFit="1" customWidth="1"/>
    <col min="11" max="11" width="12.453125" style="100" bestFit="1" customWidth="1"/>
    <col min="12" max="12" width="13.54296875" style="100" bestFit="1" customWidth="1"/>
    <col min="13" max="16384" width="9.1796875" style="100"/>
  </cols>
  <sheetData>
    <row r="2" spans="1:16" x14ac:dyDescent="0.25">
      <c r="A2" s="101" t="s">
        <v>312</v>
      </c>
      <c r="B2" s="101"/>
      <c r="C2" s="101"/>
      <c r="D2" s="101"/>
      <c r="E2" s="101"/>
      <c r="F2" s="101"/>
      <c r="G2" s="101"/>
      <c r="H2" s="101"/>
    </row>
    <row r="3" spans="1:16" x14ac:dyDescent="0.25">
      <c r="A3" s="102"/>
      <c r="B3" s="103"/>
      <c r="C3" s="103"/>
      <c r="D3" s="103"/>
      <c r="E3" s="103"/>
      <c r="F3" s="103"/>
      <c r="G3" s="103"/>
      <c r="H3" s="103"/>
    </row>
    <row r="4" spans="1:16" ht="12" x14ac:dyDescent="0.3">
      <c r="A4" s="104" t="s">
        <v>313</v>
      </c>
      <c r="B4" s="105"/>
      <c r="C4" s="105"/>
      <c r="D4" s="105"/>
      <c r="E4" s="105"/>
      <c r="F4" s="105"/>
      <c r="G4" s="105"/>
      <c r="H4" s="105" t="s">
        <v>285</v>
      </c>
    </row>
    <row r="5" spans="1:16" x14ac:dyDescent="0.25">
      <c r="A5" s="106" t="s">
        <v>314</v>
      </c>
      <c r="B5" s="341" t="s">
        <v>315</v>
      </c>
      <c r="C5" s="341"/>
      <c r="D5" s="341"/>
      <c r="E5" s="107"/>
      <c r="F5" s="342" t="s">
        <v>316</v>
      </c>
      <c r="G5" s="342"/>
      <c r="H5" s="342"/>
    </row>
    <row r="6" spans="1:16" x14ac:dyDescent="0.25">
      <c r="A6" s="106"/>
      <c r="B6" s="108" t="s">
        <v>317</v>
      </c>
      <c r="C6" s="108"/>
      <c r="D6" s="108" t="s">
        <v>192</v>
      </c>
      <c r="E6" s="107"/>
      <c r="F6" s="109" t="s">
        <v>317</v>
      </c>
      <c r="G6" s="109"/>
      <c r="H6" s="108" t="s">
        <v>192</v>
      </c>
    </row>
    <row r="7" spans="1:16" x14ac:dyDescent="0.25">
      <c r="A7" s="110" t="s">
        <v>318</v>
      </c>
      <c r="B7" s="111">
        <v>2338735.7024354632</v>
      </c>
      <c r="C7" s="111"/>
      <c r="D7" s="111">
        <v>2338735.7024354632</v>
      </c>
      <c r="E7" s="111"/>
      <c r="F7" s="112">
        <v>3281816.68</v>
      </c>
      <c r="G7" s="113"/>
      <c r="H7" s="112">
        <v>3281816.68</v>
      </c>
      <c r="I7" s="114"/>
      <c r="J7" s="114"/>
    </row>
    <row r="8" spans="1:16" x14ac:dyDescent="0.25">
      <c r="A8" s="110" t="s">
        <v>319</v>
      </c>
      <c r="B8" s="111">
        <v>15146404.792620612</v>
      </c>
      <c r="C8" s="111"/>
      <c r="D8" s="111">
        <v>15146404.792620612</v>
      </c>
      <c r="E8" s="111"/>
      <c r="F8" s="112">
        <v>28989325.549999975</v>
      </c>
      <c r="G8" s="113"/>
      <c r="H8" s="112">
        <v>28989325.549999975</v>
      </c>
      <c r="I8" s="114"/>
      <c r="J8" s="114"/>
    </row>
    <row r="9" spans="1:16" x14ac:dyDescent="0.25">
      <c r="A9" s="110" t="s">
        <v>320</v>
      </c>
      <c r="B9" s="115">
        <v>1103.4348662817704</v>
      </c>
      <c r="C9" s="115"/>
      <c r="D9" s="115">
        <v>1103.4348662817704</v>
      </c>
      <c r="E9" s="111"/>
      <c r="F9" s="112">
        <v>5601701.2499999991</v>
      </c>
      <c r="G9" s="113"/>
      <c r="H9" s="112">
        <v>5601701.2499999991</v>
      </c>
      <c r="I9" s="114"/>
      <c r="J9" s="114"/>
    </row>
    <row r="10" spans="1:16" x14ac:dyDescent="0.25">
      <c r="A10" s="110" t="s">
        <v>321</v>
      </c>
      <c r="B10" s="116">
        <v>164.44355962572169</v>
      </c>
      <c r="C10" s="117"/>
      <c r="D10" s="116">
        <v>164.44355962572169</v>
      </c>
      <c r="E10" s="116"/>
      <c r="F10" s="116">
        <v>257</v>
      </c>
      <c r="G10" s="116"/>
      <c r="H10" s="116">
        <v>257</v>
      </c>
      <c r="I10" s="114"/>
      <c r="J10" s="114"/>
    </row>
    <row r="11" spans="1:16" ht="12" thickBot="1" x14ac:dyDescent="0.3">
      <c r="A11" s="110" t="s">
        <v>322</v>
      </c>
      <c r="B11" s="118">
        <v>0</v>
      </c>
      <c r="C11" s="118"/>
      <c r="D11" s="119">
        <v>0</v>
      </c>
      <c r="E11" s="120"/>
      <c r="F11" s="119">
        <v>0</v>
      </c>
      <c r="G11" s="121"/>
      <c r="H11" s="119">
        <v>0</v>
      </c>
      <c r="I11" s="114"/>
      <c r="J11" s="114"/>
    </row>
    <row r="12" spans="1:16" s="125" customFormat="1" ht="12" thickBot="1" x14ac:dyDescent="0.3">
      <c r="A12" s="122" t="s">
        <v>323</v>
      </c>
      <c r="B12" s="123">
        <v>17486408.373481981</v>
      </c>
      <c r="C12" s="123"/>
      <c r="D12" s="123">
        <v>17486408.373481981</v>
      </c>
      <c r="E12" s="124"/>
      <c r="F12" s="123">
        <v>37873100.479999974</v>
      </c>
      <c r="G12" s="123"/>
      <c r="H12" s="123">
        <v>37873100.479999974</v>
      </c>
      <c r="I12" s="114"/>
      <c r="J12" s="114"/>
    </row>
    <row r="13" spans="1:16" x14ac:dyDescent="0.25">
      <c r="A13" s="126"/>
      <c r="B13" s="127"/>
      <c r="C13" s="127"/>
      <c r="D13" s="127"/>
      <c r="E13" s="127"/>
      <c r="F13" s="127"/>
      <c r="G13" s="127"/>
      <c r="H13" s="127"/>
      <c r="I13" s="114"/>
      <c r="J13" s="114"/>
      <c r="N13" s="114"/>
      <c r="O13" s="114"/>
      <c r="P13" s="114"/>
    </row>
    <row r="14" spans="1:16" ht="12" x14ac:dyDescent="0.3">
      <c r="A14" s="104" t="s">
        <v>324</v>
      </c>
      <c r="B14" s="128"/>
      <c r="C14" s="128"/>
      <c r="D14" s="128"/>
      <c r="E14" s="128"/>
      <c r="F14" s="128"/>
      <c r="G14" s="128"/>
      <c r="H14" s="105" t="s">
        <v>285</v>
      </c>
      <c r="I14" s="114"/>
      <c r="J14" s="114"/>
    </row>
    <row r="15" spans="1:16" x14ac:dyDescent="0.25">
      <c r="A15" s="106" t="s">
        <v>325</v>
      </c>
      <c r="B15" s="341" t="s">
        <v>315</v>
      </c>
      <c r="C15" s="341"/>
      <c r="D15" s="341"/>
      <c r="E15" s="107"/>
      <c r="F15" s="342" t="s">
        <v>316</v>
      </c>
      <c r="G15" s="342"/>
      <c r="H15" s="342"/>
      <c r="I15" s="114"/>
      <c r="J15" s="114"/>
    </row>
    <row r="16" spans="1:16" x14ac:dyDescent="0.25">
      <c r="A16" s="106"/>
      <c r="B16" s="108" t="s">
        <v>317</v>
      </c>
      <c r="C16" s="108"/>
      <c r="D16" s="108" t="s">
        <v>192</v>
      </c>
      <c r="E16" s="107"/>
      <c r="F16" s="109" t="s">
        <v>317</v>
      </c>
      <c r="G16" s="109"/>
      <c r="H16" s="108" t="s">
        <v>192</v>
      </c>
      <c r="I16" s="114"/>
      <c r="J16" s="114"/>
    </row>
    <row r="17" spans="1:10" x14ac:dyDescent="0.25">
      <c r="A17" s="110" t="s">
        <v>318</v>
      </c>
      <c r="B17" s="115">
        <v>0</v>
      </c>
      <c r="C17" s="115"/>
      <c r="D17" s="120">
        <v>0</v>
      </c>
      <c r="E17" s="120"/>
      <c r="F17" s="120">
        <v>0</v>
      </c>
      <c r="G17" s="129"/>
      <c r="H17" s="120">
        <v>0</v>
      </c>
      <c r="I17" s="114"/>
      <c r="J17" s="114"/>
    </row>
    <row r="18" spans="1:10" x14ac:dyDescent="0.25">
      <c r="A18" s="110" t="s">
        <v>319</v>
      </c>
      <c r="B18" s="111">
        <v>118573.95978498904</v>
      </c>
      <c r="C18" s="111"/>
      <c r="D18" s="112">
        <v>118573.95978498904</v>
      </c>
      <c r="E18" s="112"/>
      <c r="F18" s="112">
        <v>2662.36</v>
      </c>
      <c r="G18" s="113"/>
      <c r="H18" s="112">
        <v>2662.36</v>
      </c>
      <c r="I18" s="114"/>
      <c r="J18" s="114"/>
    </row>
    <row r="19" spans="1:10" x14ac:dyDescent="0.25">
      <c r="A19" s="110" t="s">
        <v>320</v>
      </c>
      <c r="B19" s="115">
        <v>0</v>
      </c>
      <c r="C19" s="115"/>
      <c r="D19" s="120">
        <v>0</v>
      </c>
      <c r="E19" s="120"/>
      <c r="F19" s="120">
        <v>0</v>
      </c>
      <c r="G19" s="129"/>
      <c r="H19" s="120">
        <v>0</v>
      </c>
      <c r="I19" s="114"/>
      <c r="J19" s="114"/>
    </row>
    <row r="20" spans="1:10" x14ac:dyDescent="0.25">
      <c r="A20" s="110" t="s">
        <v>321</v>
      </c>
      <c r="B20" s="111">
        <v>791176.19364257739</v>
      </c>
      <c r="C20" s="111"/>
      <c r="D20" s="112">
        <v>791176.19364257739</v>
      </c>
      <c r="E20" s="112"/>
      <c r="F20" s="112">
        <v>3357179.080000001</v>
      </c>
      <c r="G20" s="113"/>
      <c r="H20" s="112">
        <v>3357179.080000001</v>
      </c>
      <c r="I20" s="114"/>
      <c r="J20" s="114"/>
    </row>
    <row r="21" spans="1:10" ht="12" thickBot="1" x14ac:dyDescent="0.3">
      <c r="A21" s="110" t="s">
        <v>322</v>
      </c>
      <c r="B21" s="130">
        <v>3700.6954675160923</v>
      </c>
      <c r="C21" s="130"/>
      <c r="D21" s="131">
        <v>3700.6954675160923</v>
      </c>
      <c r="E21" s="112"/>
      <c r="F21" s="131">
        <v>18515.11</v>
      </c>
      <c r="G21" s="132"/>
      <c r="H21" s="131">
        <v>18515.11</v>
      </c>
      <c r="I21" s="114"/>
      <c r="J21" s="114"/>
    </row>
    <row r="22" spans="1:10" s="125" customFormat="1" ht="12" thickBot="1" x14ac:dyDescent="0.3">
      <c r="A22" s="122" t="s">
        <v>323</v>
      </c>
      <c r="B22" s="123">
        <v>913450.84889508248</v>
      </c>
      <c r="C22" s="123"/>
      <c r="D22" s="123">
        <v>913450.84889508248</v>
      </c>
      <c r="E22" s="124"/>
      <c r="F22" s="123">
        <v>3378356.5500000007</v>
      </c>
      <c r="G22" s="123"/>
      <c r="H22" s="123">
        <v>3378356.5500000007</v>
      </c>
      <c r="I22" s="114"/>
      <c r="J22" s="114"/>
    </row>
    <row r="23" spans="1:10" x14ac:dyDescent="0.25">
      <c r="A23" s="126"/>
      <c r="B23" s="127"/>
      <c r="C23" s="127"/>
      <c r="D23" s="127"/>
      <c r="E23" s="127"/>
      <c r="F23" s="127"/>
      <c r="G23" s="127"/>
      <c r="H23" s="127"/>
      <c r="I23" s="114"/>
      <c r="J23" s="114"/>
    </row>
    <row r="24" spans="1:10" ht="12" x14ac:dyDescent="0.3">
      <c r="A24" s="104" t="s">
        <v>326</v>
      </c>
      <c r="B24" s="128"/>
      <c r="C24" s="128"/>
      <c r="D24" s="128"/>
      <c r="E24" s="128"/>
      <c r="F24" s="128"/>
      <c r="G24" s="128"/>
      <c r="H24" s="105" t="s">
        <v>285</v>
      </c>
      <c r="I24" s="114"/>
      <c r="J24" s="114"/>
    </row>
    <row r="25" spans="1:10" x14ac:dyDescent="0.25">
      <c r="A25" s="106" t="s">
        <v>327</v>
      </c>
      <c r="B25" s="341" t="s">
        <v>315</v>
      </c>
      <c r="C25" s="341"/>
      <c r="D25" s="341"/>
      <c r="E25" s="107"/>
      <c r="F25" s="342" t="s">
        <v>316</v>
      </c>
      <c r="G25" s="342"/>
      <c r="H25" s="342"/>
      <c r="I25" s="114"/>
      <c r="J25" s="114"/>
    </row>
    <row r="26" spans="1:10" x14ac:dyDescent="0.25">
      <c r="A26" s="106"/>
      <c r="B26" s="108" t="s">
        <v>317</v>
      </c>
      <c r="C26" s="108"/>
      <c r="D26" s="108" t="s">
        <v>192</v>
      </c>
      <c r="E26" s="107"/>
      <c r="F26" s="109" t="s">
        <v>317</v>
      </c>
      <c r="G26" s="109"/>
      <c r="H26" s="108" t="s">
        <v>192</v>
      </c>
      <c r="I26" s="114"/>
      <c r="J26" s="114"/>
    </row>
    <row r="27" spans="1:10" x14ac:dyDescent="0.25">
      <c r="A27" s="133" t="s">
        <v>328</v>
      </c>
      <c r="B27" s="120">
        <v>101074.12037958723</v>
      </c>
      <c r="C27" s="113"/>
      <c r="D27" s="120">
        <v>101074.12037958723</v>
      </c>
      <c r="E27" s="112"/>
      <c r="F27" s="112">
        <v>111985.55999999998</v>
      </c>
      <c r="G27" s="113"/>
      <c r="H27" s="112">
        <v>111985.55999999998</v>
      </c>
      <c r="I27" s="114"/>
      <c r="J27" s="114"/>
    </row>
    <row r="28" spans="1:10" x14ac:dyDescent="0.25">
      <c r="A28" s="133" t="s">
        <v>329</v>
      </c>
      <c r="B28" s="111">
        <v>827.37806091976904</v>
      </c>
      <c r="C28" s="111"/>
      <c r="D28" s="112">
        <v>827.37806091976904</v>
      </c>
      <c r="E28" s="112"/>
      <c r="F28" s="112">
        <v>3833.13</v>
      </c>
      <c r="G28" s="113"/>
      <c r="H28" s="112">
        <v>3833.13</v>
      </c>
      <c r="I28" s="114"/>
      <c r="J28" s="114"/>
    </row>
    <row r="29" spans="1:10" x14ac:dyDescent="0.25">
      <c r="A29" s="133" t="s">
        <v>330</v>
      </c>
      <c r="B29" s="111">
        <v>166657.24069281304</v>
      </c>
      <c r="C29" s="111"/>
      <c r="D29" s="112">
        <v>166657.24069281304</v>
      </c>
      <c r="E29" s="112"/>
      <c r="F29" s="112">
        <v>141800.88</v>
      </c>
      <c r="G29" s="113"/>
      <c r="H29" s="112">
        <v>141800.88</v>
      </c>
      <c r="I29" s="114"/>
      <c r="J29" s="114"/>
    </row>
    <row r="30" spans="1:10" x14ac:dyDescent="0.25">
      <c r="A30" s="133" t="s">
        <v>331</v>
      </c>
      <c r="B30" s="111">
        <v>658.31840201738669</v>
      </c>
      <c r="C30" s="111"/>
      <c r="D30" s="112">
        <v>658.31840201738669</v>
      </c>
      <c r="E30" s="112"/>
      <c r="F30" s="112">
        <v>86160.84</v>
      </c>
      <c r="G30" s="113"/>
      <c r="H30" s="112">
        <v>86160.84</v>
      </c>
      <c r="I30" s="114"/>
      <c r="J30" s="114"/>
    </row>
    <row r="31" spans="1:10" ht="12" thickBot="1" x14ac:dyDescent="0.3">
      <c r="A31" s="133" t="s">
        <v>332</v>
      </c>
      <c r="B31" s="130">
        <v>14075095.583184002</v>
      </c>
      <c r="C31" s="130"/>
      <c r="D31" s="131">
        <v>14075095.583184002</v>
      </c>
      <c r="E31" s="112"/>
      <c r="F31" s="131">
        <v>17588420.510000043</v>
      </c>
      <c r="G31" s="132"/>
      <c r="H31" s="131">
        <v>17588420.510000043</v>
      </c>
      <c r="I31" s="114"/>
      <c r="J31" s="114"/>
    </row>
    <row r="32" spans="1:10" s="125" customFormat="1" ht="12" thickBot="1" x14ac:dyDescent="0.3">
      <c r="A32" s="122" t="s">
        <v>323</v>
      </c>
      <c r="B32" s="123">
        <v>14344312.640719339</v>
      </c>
      <c r="C32" s="123"/>
      <c r="D32" s="123">
        <v>14344312.640719339</v>
      </c>
      <c r="E32" s="124"/>
      <c r="F32" s="123">
        <v>17932200.920000043</v>
      </c>
      <c r="G32" s="123"/>
      <c r="H32" s="123">
        <v>17932200.920000043</v>
      </c>
      <c r="I32" s="114"/>
      <c r="J32" s="114"/>
    </row>
    <row r="33" spans="1:10" x14ac:dyDescent="0.25">
      <c r="A33" s="126"/>
      <c r="B33" s="127"/>
      <c r="C33" s="127"/>
      <c r="D33" s="127"/>
      <c r="E33" s="127"/>
      <c r="F33" s="127"/>
      <c r="G33" s="127"/>
      <c r="H33" s="127"/>
      <c r="I33" s="114"/>
      <c r="J33" s="114"/>
    </row>
    <row r="34" spans="1:10" ht="12" x14ac:dyDescent="0.3">
      <c r="A34" s="104" t="s">
        <v>333</v>
      </c>
      <c r="B34" s="128"/>
      <c r="C34" s="128"/>
      <c r="D34" s="128"/>
      <c r="E34" s="128"/>
      <c r="F34" s="128"/>
      <c r="G34" s="128"/>
      <c r="H34" s="105" t="s">
        <v>285</v>
      </c>
      <c r="I34" s="114"/>
      <c r="J34" s="114"/>
    </row>
    <row r="35" spans="1:10" x14ac:dyDescent="0.25">
      <c r="A35" s="106" t="s">
        <v>334</v>
      </c>
      <c r="B35" s="341" t="s">
        <v>315</v>
      </c>
      <c r="C35" s="341"/>
      <c r="D35" s="341"/>
      <c r="E35" s="107"/>
      <c r="F35" s="342" t="s">
        <v>316</v>
      </c>
      <c r="G35" s="342"/>
      <c r="H35" s="342"/>
      <c r="I35" s="114"/>
      <c r="J35" s="114"/>
    </row>
    <row r="36" spans="1:10" x14ac:dyDescent="0.25">
      <c r="A36" s="106"/>
      <c r="B36" s="108" t="s">
        <v>317</v>
      </c>
      <c r="C36" s="108"/>
      <c r="D36" s="108" t="s">
        <v>192</v>
      </c>
      <c r="E36" s="107"/>
      <c r="F36" s="109" t="s">
        <v>317</v>
      </c>
      <c r="G36" s="109"/>
      <c r="H36" s="108" t="s">
        <v>192</v>
      </c>
      <c r="I36" s="114"/>
      <c r="J36" s="114"/>
    </row>
    <row r="37" spans="1:10" x14ac:dyDescent="0.25">
      <c r="A37" s="134" t="s">
        <v>335</v>
      </c>
      <c r="B37" s="111">
        <v>84307.923551662359</v>
      </c>
      <c r="C37" s="111"/>
      <c r="D37" s="112">
        <v>84307.923551662359</v>
      </c>
      <c r="E37" s="112"/>
      <c r="F37" s="112">
        <v>431093.74000000005</v>
      </c>
      <c r="G37" s="113"/>
      <c r="H37" s="112">
        <v>431093.74000000005</v>
      </c>
      <c r="I37" s="114"/>
      <c r="J37" s="114"/>
    </row>
    <row r="38" spans="1:10" ht="12" thickBot="1" x14ac:dyDescent="0.3">
      <c r="A38" s="134" t="s">
        <v>332</v>
      </c>
      <c r="B38" s="130">
        <v>8199251.9981418792</v>
      </c>
      <c r="C38" s="130"/>
      <c r="D38" s="131">
        <v>8199251.9981418792</v>
      </c>
      <c r="E38" s="112"/>
      <c r="F38" s="131">
        <v>9862399.4699999988</v>
      </c>
      <c r="G38" s="132"/>
      <c r="H38" s="131">
        <v>9862399.4699999988</v>
      </c>
      <c r="I38" s="114"/>
      <c r="J38" s="114"/>
    </row>
    <row r="39" spans="1:10" s="125" customFormat="1" ht="12" thickBot="1" x14ac:dyDescent="0.3">
      <c r="A39" s="122" t="s">
        <v>323</v>
      </c>
      <c r="B39" s="123">
        <v>8283559.9216935411</v>
      </c>
      <c r="C39" s="123"/>
      <c r="D39" s="123">
        <v>8283559.9216935411</v>
      </c>
      <c r="E39" s="124"/>
      <c r="F39" s="123">
        <v>10293493.209999999</v>
      </c>
      <c r="G39" s="123"/>
      <c r="H39" s="123">
        <v>10293493.209999999</v>
      </c>
      <c r="I39" s="114"/>
      <c r="J39" s="114"/>
    </row>
    <row r="40" spans="1:10" x14ac:dyDescent="0.25">
      <c r="A40" s="126" t="s">
        <v>336</v>
      </c>
      <c r="B40" s="127"/>
      <c r="C40" s="127"/>
      <c r="D40" s="127"/>
      <c r="E40" s="127"/>
      <c r="F40" s="127"/>
      <c r="G40" s="127"/>
      <c r="H40" s="127"/>
      <c r="I40" s="114"/>
      <c r="J40" s="114"/>
    </row>
    <row r="41" spans="1:10" ht="12" x14ac:dyDescent="0.3">
      <c r="A41" s="104" t="s">
        <v>337</v>
      </c>
      <c r="B41" s="128"/>
      <c r="C41" s="128"/>
      <c r="D41" s="128"/>
      <c r="E41" s="128"/>
      <c r="F41" s="128"/>
      <c r="G41" s="128"/>
      <c r="H41" s="105" t="s">
        <v>285</v>
      </c>
      <c r="I41" s="114"/>
      <c r="J41" s="114"/>
    </row>
    <row r="42" spans="1:10" x14ac:dyDescent="0.25">
      <c r="A42" s="106" t="s">
        <v>338</v>
      </c>
      <c r="B42" s="341" t="s">
        <v>315</v>
      </c>
      <c r="C42" s="341"/>
      <c r="D42" s="341"/>
      <c r="E42" s="107"/>
      <c r="F42" s="342" t="s">
        <v>316</v>
      </c>
      <c r="G42" s="342"/>
      <c r="H42" s="342"/>
      <c r="I42" s="114"/>
      <c r="J42" s="114"/>
    </row>
    <row r="43" spans="1:10" x14ac:dyDescent="0.25">
      <c r="A43" s="106"/>
      <c r="B43" s="108" t="s">
        <v>317</v>
      </c>
      <c r="C43" s="108"/>
      <c r="D43" s="108" t="s">
        <v>192</v>
      </c>
      <c r="E43" s="107"/>
      <c r="F43" s="109" t="s">
        <v>317</v>
      </c>
      <c r="G43" s="109"/>
      <c r="H43" s="108" t="s">
        <v>192</v>
      </c>
      <c r="I43" s="114"/>
      <c r="J43" s="114"/>
    </row>
    <row r="44" spans="1:10" x14ac:dyDescent="0.25">
      <c r="A44" s="135" t="s">
        <v>318</v>
      </c>
      <c r="B44" s="344">
        <v>281118.68604419671</v>
      </c>
      <c r="C44" s="345"/>
      <c r="D44" s="344">
        <v>281118.68604419671</v>
      </c>
      <c r="E44" s="112"/>
      <c r="F44" s="120">
        <v>0</v>
      </c>
      <c r="G44" s="113"/>
      <c r="H44" s="120">
        <v>0</v>
      </c>
      <c r="I44" s="114"/>
      <c r="J44" s="114"/>
    </row>
    <row r="45" spans="1:10" x14ac:dyDescent="0.25">
      <c r="A45" s="135" t="s">
        <v>319</v>
      </c>
      <c r="B45" s="115">
        <v>0</v>
      </c>
      <c r="C45" s="115"/>
      <c r="D45" s="136">
        <v>0</v>
      </c>
      <c r="E45" s="120"/>
      <c r="F45" s="129">
        <v>0</v>
      </c>
      <c r="G45" s="129"/>
      <c r="H45" s="120">
        <v>0</v>
      </c>
      <c r="I45" s="114"/>
      <c r="J45" s="114"/>
    </row>
    <row r="46" spans="1:10" x14ac:dyDescent="0.25">
      <c r="A46" s="135" t="s">
        <v>321</v>
      </c>
      <c r="B46" s="115">
        <v>0</v>
      </c>
      <c r="C46" s="115"/>
      <c r="D46" s="136">
        <v>0</v>
      </c>
      <c r="E46" s="120"/>
      <c r="F46" s="129">
        <v>0</v>
      </c>
      <c r="G46" s="129"/>
      <c r="H46" s="120">
        <v>0</v>
      </c>
      <c r="I46" s="114"/>
      <c r="J46" s="114"/>
    </row>
    <row r="47" spans="1:10" x14ac:dyDescent="0.25">
      <c r="A47" s="135" t="s">
        <v>339</v>
      </c>
      <c r="B47" s="115">
        <v>0</v>
      </c>
      <c r="C47" s="115"/>
      <c r="D47" s="136">
        <v>0</v>
      </c>
      <c r="E47" s="120"/>
      <c r="F47" s="129">
        <v>0</v>
      </c>
      <c r="G47" s="129"/>
      <c r="H47" s="120">
        <v>0</v>
      </c>
      <c r="I47" s="114"/>
      <c r="J47" s="114"/>
    </row>
    <row r="48" spans="1:10" ht="12" thickBot="1" x14ac:dyDescent="0.3">
      <c r="A48" s="135" t="s">
        <v>340</v>
      </c>
      <c r="B48" s="137">
        <v>22292.04194040746</v>
      </c>
      <c r="C48" s="118"/>
      <c r="D48" s="137">
        <v>22292.04194040746</v>
      </c>
      <c r="E48" s="120"/>
      <c r="F48" s="137">
        <v>0</v>
      </c>
      <c r="G48" s="137"/>
      <c r="H48" s="137">
        <v>0</v>
      </c>
      <c r="I48" s="114"/>
      <c r="J48" s="114"/>
    </row>
    <row r="49" spans="1:10" s="125" customFormat="1" ht="12" thickBot="1" x14ac:dyDescent="0.3">
      <c r="A49" s="122" t="s">
        <v>323</v>
      </c>
      <c r="B49" s="123">
        <v>303410.72798460419</v>
      </c>
      <c r="C49" s="123"/>
      <c r="D49" s="123">
        <v>303410.72798460419</v>
      </c>
      <c r="E49" s="124"/>
      <c r="F49" s="138">
        <v>0</v>
      </c>
      <c r="G49" s="123"/>
      <c r="H49" s="138">
        <v>0</v>
      </c>
      <c r="I49" s="114"/>
      <c r="J49" s="114"/>
    </row>
    <row r="50" spans="1:10" x14ac:dyDescent="0.25">
      <c r="A50" s="139"/>
      <c r="B50" s="103"/>
      <c r="C50" s="103"/>
      <c r="D50" s="103"/>
      <c r="E50" s="103"/>
      <c r="F50" s="103"/>
      <c r="G50" s="103"/>
      <c r="I50" s="114"/>
      <c r="J50" s="114"/>
    </row>
    <row r="51" spans="1:10" ht="12" x14ac:dyDescent="0.3">
      <c r="A51" s="140" t="s">
        <v>341</v>
      </c>
      <c r="B51" s="128"/>
      <c r="C51" s="128"/>
      <c r="D51" s="128"/>
      <c r="E51" s="128"/>
      <c r="F51" s="128"/>
      <c r="G51" s="128"/>
      <c r="H51" s="105" t="s">
        <v>285</v>
      </c>
      <c r="I51" s="114"/>
      <c r="J51" s="114"/>
    </row>
    <row r="52" spans="1:10" x14ac:dyDescent="0.25">
      <c r="A52" s="106" t="s">
        <v>342</v>
      </c>
      <c r="B52" s="341" t="s">
        <v>315</v>
      </c>
      <c r="C52" s="341"/>
      <c r="D52" s="341"/>
      <c r="E52" s="107"/>
      <c r="F52" s="342" t="s">
        <v>316</v>
      </c>
      <c r="G52" s="342"/>
      <c r="H52" s="342"/>
      <c r="I52" s="114"/>
      <c r="J52" s="114"/>
    </row>
    <row r="53" spans="1:10" x14ac:dyDescent="0.25">
      <c r="A53" s="111"/>
      <c r="B53" s="108" t="s">
        <v>317</v>
      </c>
      <c r="C53" s="108"/>
      <c r="D53" s="108" t="s">
        <v>192</v>
      </c>
      <c r="E53" s="107"/>
      <c r="F53" s="109" t="s">
        <v>317</v>
      </c>
      <c r="G53" s="109"/>
      <c r="H53" s="108" t="s">
        <v>192</v>
      </c>
      <c r="I53" s="114"/>
      <c r="J53" s="114"/>
    </row>
    <row r="54" spans="1:10" x14ac:dyDescent="0.25">
      <c r="A54" s="135" t="s">
        <v>343</v>
      </c>
      <c r="B54" s="112">
        <v>-452797.20883933897</v>
      </c>
      <c r="C54" s="112"/>
      <c r="D54" s="112">
        <v>-452797.20883933897</v>
      </c>
      <c r="E54" s="112"/>
      <c r="F54" s="112">
        <v>560971.33000000007</v>
      </c>
      <c r="G54" s="129"/>
      <c r="H54" s="112">
        <v>560971.33000000007</v>
      </c>
      <c r="I54" s="114"/>
      <c r="J54" s="114"/>
    </row>
    <row r="55" spans="1:10" x14ac:dyDescent="0.25">
      <c r="A55" s="135" t="s">
        <v>318</v>
      </c>
      <c r="B55" s="111">
        <v>-3257102.3199946908</v>
      </c>
      <c r="C55" s="111"/>
      <c r="D55" s="112">
        <v>-3257102.3199946908</v>
      </c>
      <c r="E55" s="112"/>
      <c r="F55" s="112">
        <v>-158888.20999999996</v>
      </c>
      <c r="G55" s="113"/>
      <c r="H55" s="112">
        <v>-158888.20999999996</v>
      </c>
      <c r="I55" s="114"/>
      <c r="J55" s="114"/>
    </row>
    <row r="56" spans="1:10" ht="12" thickBot="1" x14ac:dyDescent="0.3">
      <c r="A56" s="135" t="s">
        <v>344</v>
      </c>
      <c r="B56" s="130">
        <v>1730427.3913332005</v>
      </c>
      <c r="C56" s="130"/>
      <c r="D56" s="131">
        <v>1730427.3913332005</v>
      </c>
      <c r="E56" s="112"/>
      <c r="F56" s="141">
        <v>193289.09000000008</v>
      </c>
      <c r="G56" s="132"/>
      <c r="H56" s="131">
        <v>193289.09000000008</v>
      </c>
      <c r="I56" s="114"/>
      <c r="J56" s="114"/>
    </row>
    <row r="57" spans="1:10" s="125" customFormat="1" ht="12" thickBot="1" x14ac:dyDescent="0.3">
      <c r="A57" s="122" t="s">
        <v>323</v>
      </c>
      <c r="B57" s="123">
        <v>-1979472.1375008295</v>
      </c>
      <c r="C57" s="123"/>
      <c r="D57" s="123">
        <v>-1979472.1375008295</v>
      </c>
      <c r="E57" s="124"/>
      <c r="F57" s="123">
        <v>595372.2100000002</v>
      </c>
      <c r="G57" s="123"/>
      <c r="H57" s="123">
        <v>595372.2100000002</v>
      </c>
      <c r="I57" s="114"/>
      <c r="J57" s="114"/>
    </row>
    <row r="58" spans="1:10" x14ac:dyDescent="0.25">
      <c r="A58" s="139"/>
      <c r="B58" s="103"/>
      <c r="C58" s="103"/>
      <c r="D58" s="103"/>
      <c r="E58" s="103"/>
      <c r="F58" s="103"/>
      <c r="G58" s="103"/>
      <c r="H58" s="103"/>
      <c r="I58" s="114"/>
      <c r="J58" s="114"/>
    </row>
    <row r="59" spans="1:10" ht="12" x14ac:dyDescent="0.3">
      <c r="A59" s="140" t="s">
        <v>345</v>
      </c>
      <c r="B59" s="128"/>
      <c r="C59" s="128"/>
      <c r="D59" s="128"/>
      <c r="E59" s="128"/>
      <c r="F59" s="128"/>
      <c r="G59" s="128"/>
      <c r="H59" s="105" t="s">
        <v>285</v>
      </c>
      <c r="I59" s="114"/>
      <c r="J59" s="114"/>
    </row>
    <row r="60" spans="1:10" x14ac:dyDescent="0.25">
      <c r="A60" s="106" t="s">
        <v>346</v>
      </c>
      <c r="B60" s="341" t="s">
        <v>315</v>
      </c>
      <c r="C60" s="341"/>
      <c r="D60" s="341"/>
      <c r="E60" s="107"/>
      <c r="F60" s="342" t="s">
        <v>316</v>
      </c>
      <c r="G60" s="342"/>
      <c r="H60" s="342"/>
      <c r="I60" s="114"/>
      <c r="J60" s="114"/>
    </row>
    <row r="61" spans="1:10" x14ac:dyDescent="0.25">
      <c r="A61" s="106"/>
      <c r="B61" s="108" t="s">
        <v>317</v>
      </c>
      <c r="C61" s="108"/>
      <c r="D61" s="108" t="s">
        <v>192</v>
      </c>
      <c r="E61" s="107"/>
      <c r="F61" s="109" t="s">
        <v>317</v>
      </c>
      <c r="G61" s="109"/>
      <c r="H61" s="108" t="s">
        <v>192</v>
      </c>
      <c r="I61" s="114"/>
      <c r="J61" s="114"/>
    </row>
    <row r="62" spans="1:10" x14ac:dyDescent="0.25">
      <c r="A62" s="110" t="s">
        <v>343</v>
      </c>
      <c r="B62" s="116">
        <v>8842.9265379255412</v>
      </c>
      <c r="C62" s="116"/>
      <c r="D62" s="136">
        <v>8842.9265379255412</v>
      </c>
      <c r="E62" s="120"/>
      <c r="F62" s="136">
        <v>0</v>
      </c>
      <c r="G62" s="142"/>
      <c r="H62" s="120">
        <v>0</v>
      </c>
      <c r="I62" s="114"/>
      <c r="J62" s="114"/>
    </row>
    <row r="63" spans="1:10" x14ac:dyDescent="0.25">
      <c r="A63" s="110" t="s">
        <v>318</v>
      </c>
      <c r="B63" s="116">
        <v>0</v>
      </c>
      <c r="C63" s="116"/>
      <c r="D63" s="136">
        <v>0</v>
      </c>
      <c r="E63" s="120"/>
      <c r="F63" s="120">
        <v>0</v>
      </c>
      <c r="G63" s="129"/>
      <c r="H63" s="120">
        <v>0</v>
      </c>
      <c r="I63" s="114"/>
      <c r="J63" s="114"/>
    </row>
    <row r="64" spans="1:10" ht="12" thickBot="1" x14ac:dyDescent="0.3">
      <c r="A64" s="110" t="s">
        <v>319</v>
      </c>
      <c r="B64" s="143">
        <v>0</v>
      </c>
      <c r="C64" s="143"/>
      <c r="D64" s="143">
        <v>0</v>
      </c>
      <c r="E64" s="112"/>
      <c r="F64" s="131">
        <v>-36986.449999999997</v>
      </c>
      <c r="G64" s="143"/>
      <c r="H64" s="131">
        <v>-36986.449999999997</v>
      </c>
      <c r="I64" s="114"/>
      <c r="J64" s="114"/>
    </row>
    <row r="65" spans="1:11" s="125" customFormat="1" ht="12" thickBot="1" x14ac:dyDescent="0.3">
      <c r="A65" s="122" t="s">
        <v>323</v>
      </c>
      <c r="B65" s="123">
        <v>8842.9265379255412</v>
      </c>
      <c r="C65" s="123"/>
      <c r="D65" s="123">
        <v>8842.9265379255412</v>
      </c>
      <c r="E65" s="124"/>
      <c r="F65" s="123">
        <v>-36986.449999999997</v>
      </c>
      <c r="G65" s="123"/>
      <c r="H65" s="123">
        <v>-36986.449999999997</v>
      </c>
      <c r="I65" s="114"/>
      <c r="J65" s="114"/>
    </row>
    <row r="66" spans="1:11" x14ac:dyDescent="0.25">
      <c r="A66" s="144"/>
      <c r="B66" s="127"/>
      <c r="C66" s="127"/>
      <c r="D66" s="127"/>
      <c r="E66" s="127"/>
      <c r="F66" s="127"/>
      <c r="G66" s="127"/>
      <c r="H66" s="127"/>
      <c r="I66" s="114"/>
      <c r="J66" s="114"/>
    </row>
    <row r="67" spans="1:11" ht="12" x14ac:dyDescent="0.3">
      <c r="A67" s="104" t="s">
        <v>347</v>
      </c>
      <c r="B67" s="128"/>
      <c r="C67" s="128"/>
      <c r="D67" s="128"/>
      <c r="E67" s="128"/>
      <c r="F67" s="128"/>
      <c r="G67" s="128"/>
      <c r="H67" s="105" t="s">
        <v>285</v>
      </c>
      <c r="I67" s="114"/>
      <c r="J67" s="114"/>
    </row>
    <row r="68" spans="1:11" x14ac:dyDescent="0.25">
      <c r="A68" s="106" t="s">
        <v>348</v>
      </c>
      <c r="B68" s="341" t="s">
        <v>315</v>
      </c>
      <c r="C68" s="341"/>
      <c r="D68" s="341"/>
      <c r="E68" s="107"/>
      <c r="F68" s="342" t="s">
        <v>316</v>
      </c>
      <c r="G68" s="342"/>
      <c r="H68" s="342"/>
      <c r="I68" s="114"/>
      <c r="J68" s="114"/>
    </row>
    <row r="69" spans="1:11" x14ac:dyDescent="0.25">
      <c r="A69" s="106"/>
      <c r="B69" s="108" t="s">
        <v>317</v>
      </c>
      <c r="C69" s="108"/>
      <c r="D69" s="108" t="s">
        <v>192</v>
      </c>
      <c r="E69" s="107"/>
      <c r="F69" s="109" t="s">
        <v>317</v>
      </c>
      <c r="G69" s="109"/>
      <c r="H69" s="108" t="s">
        <v>192</v>
      </c>
      <c r="I69" s="114"/>
      <c r="J69" s="114"/>
    </row>
    <row r="70" spans="1:11" x14ac:dyDescent="0.25">
      <c r="A70" s="145" t="s">
        <v>349</v>
      </c>
      <c r="B70" s="124">
        <v>235583.70800982148</v>
      </c>
      <c r="C70" s="124"/>
      <c r="D70" s="113">
        <v>235583.70800982148</v>
      </c>
      <c r="E70" s="113"/>
      <c r="F70" s="113">
        <v>916048.12000000023</v>
      </c>
      <c r="G70" s="113"/>
      <c r="H70" s="113">
        <v>916048.12000000023</v>
      </c>
      <c r="I70" s="114"/>
      <c r="J70" s="114"/>
    </row>
    <row r="71" spans="1:11" x14ac:dyDescent="0.25">
      <c r="A71" s="145" t="s">
        <v>350</v>
      </c>
      <c r="B71" s="124">
        <v>13806126.711792421</v>
      </c>
      <c r="C71" s="124"/>
      <c r="D71" s="113">
        <v>13806126.711792421</v>
      </c>
      <c r="E71" s="113"/>
      <c r="F71" s="113">
        <v>23994106.380000003</v>
      </c>
      <c r="G71" s="113"/>
      <c r="H71" s="113">
        <v>23994106.380000003</v>
      </c>
      <c r="I71" s="114"/>
      <c r="J71" s="114"/>
    </row>
    <row r="72" spans="1:11" x14ac:dyDescent="0.25">
      <c r="A72" s="110" t="s">
        <v>351</v>
      </c>
      <c r="B72" s="111">
        <v>8188409.414028801</v>
      </c>
      <c r="C72" s="111"/>
      <c r="D72" s="112">
        <v>8188409.414028801</v>
      </c>
      <c r="E72" s="112"/>
      <c r="F72" s="112">
        <v>12307430.550000001</v>
      </c>
      <c r="G72" s="113"/>
      <c r="H72" s="112">
        <v>12307430.550000001</v>
      </c>
      <c r="I72" s="114"/>
      <c r="J72" s="114"/>
      <c r="K72" s="146"/>
    </row>
    <row r="73" spans="1:11" x14ac:dyDescent="0.25">
      <c r="A73" s="110" t="s">
        <v>352</v>
      </c>
      <c r="B73" s="111">
        <v>5617717.2977636196</v>
      </c>
      <c r="C73" s="111"/>
      <c r="D73" s="112">
        <v>5617717.2977636196</v>
      </c>
      <c r="E73" s="112"/>
      <c r="F73" s="112">
        <v>11686675.830000002</v>
      </c>
      <c r="G73" s="113"/>
      <c r="H73" s="112">
        <v>11686675.830000002</v>
      </c>
      <c r="I73" s="114"/>
      <c r="J73" s="114"/>
      <c r="K73" s="146"/>
    </row>
    <row r="74" spans="1:11" x14ac:dyDescent="0.25">
      <c r="A74" s="145" t="s">
        <v>353</v>
      </c>
      <c r="B74" s="124">
        <v>461754.49731236306</v>
      </c>
      <c r="C74" s="124"/>
      <c r="D74" s="113">
        <v>461754.49731236306</v>
      </c>
      <c r="E74" s="113"/>
      <c r="F74" s="113">
        <v>643122.12</v>
      </c>
      <c r="G74" s="113"/>
      <c r="H74" s="113">
        <v>643122.12</v>
      </c>
      <c r="I74" s="114"/>
      <c r="J74" s="114"/>
    </row>
    <row r="75" spans="1:11" x14ac:dyDescent="0.25">
      <c r="A75" s="145" t="s">
        <v>354</v>
      </c>
      <c r="B75" s="124">
        <v>2378181.515694472</v>
      </c>
      <c r="C75" s="124"/>
      <c r="D75" s="113">
        <v>2378181.515694472</v>
      </c>
      <c r="E75" s="113"/>
      <c r="F75" s="113">
        <v>3577683.0500000003</v>
      </c>
      <c r="G75" s="113"/>
      <c r="H75" s="113">
        <v>3577683.0500000003</v>
      </c>
      <c r="I75" s="114"/>
      <c r="J75" s="114"/>
      <c r="K75" s="147"/>
    </row>
    <row r="76" spans="1:11" x14ac:dyDescent="0.25">
      <c r="A76" s="110" t="s">
        <v>355</v>
      </c>
      <c r="B76" s="111">
        <v>1355426.8113345276</v>
      </c>
      <c r="C76" s="111"/>
      <c r="D76" s="112">
        <v>1355426.8113345276</v>
      </c>
      <c r="E76" s="112"/>
      <c r="F76" s="112">
        <v>2199161.1300000004</v>
      </c>
      <c r="G76" s="113"/>
      <c r="H76" s="112">
        <v>2199161.1300000004</v>
      </c>
      <c r="I76" s="114"/>
      <c r="J76" s="114"/>
      <c r="K76" s="147"/>
    </row>
    <row r="77" spans="1:11" x14ac:dyDescent="0.25">
      <c r="A77" s="110" t="s">
        <v>356</v>
      </c>
      <c r="B77" s="115">
        <v>0</v>
      </c>
      <c r="C77" s="111"/>
      <c r="D77" s="115">
        <v>0</v>
      </c>
      <c r="E77" s="115"/>
      <c r="F77" s="115">
        <v>0</v>
      </c>
      <c r="G77" s="115"/>
      <c r="H77" s="115">
        <v>0</v>
      </c>
      <c r="I77" s="114"/>
      <c r="J77" s="114"/>
    </row>
    <row r="78" spans="1:11" ht="12" thickBot="1" x14ac:dyDescent="0.3">
      <c r="A78" s="110" t="s">
        <v>357</v>
      </c>
      <c r="B78" s="148">
        <v>1022754.7043599442</v>
      </c>
      <c r="C78" s="118"/>
      <c r="D78" s="131">
        <v>1022754.7043599442</v>
      </c>
      <c r="E78" s="112"/>
      <c r="F78" s="137">
        <v>1378521.92</v>
      </c>
      <c r="G78" s="121"/>
      <c r="H78" s="131">
        <v>1378521.92</v>
      </c>
      <c r="I78" s="114"/>
      <c r="J78" s="114"/>
    </row>
    <row r="79" spans="1:11" s="125" customFormat="1" ht="12" thickBot="1" x14ac:dyDescent="0.3">
      <c r="A79" s="122" t="s">
        <v>358</v>
      </c>
      <c r="B79" s="123">
        <v>16881646.432809077</v>
      </c>
      <c r="C79" s="123"/>
      <c r="D79" s="123">
        <v>16881646.432809077</v>
      </c>
      <c r="E79" s="124"/>
      <c r="F79" s="123">
        <v>29130959.670000006</v>
      </c>
      <c r="G79" s="123"/>
      <c r="H79" s="123">
        <v>29130959.670000006</v>
      </c>
      <c r="I79" s="114"/>
      <c r="J79" s="114"/>
    </row>
    <row r="80" spans="1:11" x14ac:dyDescent="0.25">
      <c r="A80" s="126"/>
      <c r="B80" s="127"/>
      <c r="C80" s="127"/>
      <c r="D80" s="127"/>
      <c r="E80" s="127"/>
      <c r="F80" s="127"/>
      <c r="G80" s="127"/>
      <c r="H80" s="127"/>
      <c r="I80" s="114"/>
      <c r="J80" s="114"/>
    </row>
    <row r="81" spans="1:10" ht="12" x14ac:dyDescent="0.3">
      <c r="A81" s="104" t="s">
        <v>359</v>
      </c>
      <c r="B81" s="149"/>
      <c r="C81" s="128"/>
      <c r="D81" s="128"/>
      <c r="E81" s="128"/>
      <c r="F81" s="150"/>
      <c r="G81" s="150"/>
      <c r="H81" s="105" t="s">
        <v>285</v>
      </c>
      <c r="I81" s="114"/>
      <c r="J81" s="114"/>
    </row>
    <row r="82" spans="1:10" x14ac:dyDescent="0.25">
      <c r="A82" s="106" t="s">
        <v>360</v>
      </c>
      <c r="B82" s="341" t="s">
        <v>315</v>
      </c>
      <c r="C82" s="341"/>
      <c r="D82" s="341"/>
      <c r="E82" s="107"/>
      <c r="F82" s="342" t="s">
        <v>316</v>
      </c>
      <c r="G82" s="342"/>
      <c r="H82" s="342"/>
      <c r="I82" s="114"/>
      <c r="J82" s="114"/>
    </row>
    <row r="83" spans="1:10" x14ac:dyDescent="0.25">
      <c r="A83" s="106"/>
      <c r="B83" s="108" t="s">
        <v>317</v>
      </c>
      <c r="C83" s="108"/>
      <c r="D83" s="108" t="s">
        <v>192</v>
      </c>
      <c r="E83" s="107"/>
      <c r="F83" s="109" t="s">
        <v>317</v>
      </c>
      <c r="G83" s="109"/>
      <c r="H83" s="108" t="s">
        <v>192</v>
      </c>
      <c r="I83" s="114"/>
      <c r="J83" s="114"/>
    </row>
    <row r="84" spans="1:10" x14ac:dyDescent="0.25">
      <c r="A84" s="144" t="s">
        <v>361</v>
      </c>
      <c r="B84" s="151">
        <v>-370395.63607405929</v>
      </c>
      <c r="C84" s="151"/>
      <c r="D84" s="152">
        <v>-370395.63607405929</v>
      </c>
      <c r="E84" s="152"/>
      <c r="F84" s="152">
        <v>-249368.55</v>
      </c>
      <c r="G84" s="152"/>
      <c r="H84" s="152">
        <v>-249368.55</v>
      </c>
      <c r="I84" s="114"/>
      <c r="J84" s="114"/>
    </row>
    <row r="85" spans="1:10" x14ac:dyDescent="0.25">
      <c r="A85" s="134" t="s">
        <v>362</v>
      </c>
      <c r="B85" s="153">
        <v>0</v>
      </c>
      <c r="C85" s="153"/>
      <c r="D85" s="154">
        <v>0</v>
      </c>
      <c r="E85" s="154"/>
      <c r="F85" s="155">
        <v>0</v>
      </c>
      <c r="G85" s="155"/>
      <c r="H85" s="154">
        <v>0</v>
      </c>
      <c r="I85" s="114"/>
      <c r="J85" s="114"/>
    </row>
    <row r="86" spans="1:10" x14ac:dyDescent="0.25">
      <c r="A86" s="134" t="s">
        <v>363</v>
      </c>
      <c r="B86" s="156">
        <v>-370395.63607405929</v>
      </c>
      <c r="C86" s="156"/>
      <c r="D86" s="157">
        <v>-370395.63607405929</v>
      </c>
      <c r="E86" s="157"/>
      <c r="F86" s="157">
        <v>-249368.55</v>
      </c>
      <c r="G86" s="152"/>
      <c r="H86" s="157">
        <v>-249368.55</v>
      </c>
      <c r="I86" s="114"/>
      <c r="J86" s="114"/>
    </row>
    <row r="87" spans="1:10" x14ac:dyDescent="0.25">
      <c r="A87" s="144" t="s">
        <v>364</v>
      </c>
      <c r="B87" s="151">
        <v>627909.00258809479</v>
      </c>
      <c r="C87" s="151"/>
      <c r="D87" s="152">
        <v>627909.00258809479</v>
      </c>
      <c r="E87" s="152"/>
      <c r="F87" s="152">
        <v>-6216149.4100000001</v>
      </c>
      <c r="G87" s="152"/>
      <c r="H87" s="152">
        <v>-6216149.4100000001</v>
      </c>
      <c r="I87" s="114"/>
      <c r="J87" s="114"/>
    </row>
    <row r="88" spans="1:10" x14ac:dyDescent="0.25">
      <c r="A88" s="144" t="s">
        <v>365</v>
      </c>
      <c r="B88" s="153">
        <v>0</v>
      </c>
      <c r="C88" s="156"/>
      <c r="D88" s="153">
        <v>0</v>
      </c>
      <c r="E88" s="157"/>
      <c r="F88" s="153">
        <v>0</v>
      </c>
      <c r="G88" s="152"/>
      <c r="H88" s="153">
        <v>0</v>
      </c>
      <c r="I88" s="114"/>
      <c r="J88" s="114"/>
    </row>
    <row r="89" spans="1:10" x14ac:dyDescent="0.25">
      <c r="A89" s="134" t="s">
        <v>366</v>
      </c>
      <c r="B89" s="156">
        <v>635610.5634083217</v>
      </c>
      <c r="C89" s="156"/>
      <c r="D89" s="157">
        <v>635610.5634083217</v>
      </c>
      <c r="E89" s="157"/>
      <c r="F89" s="157">
        <v>-2679287.7700000005</v>
      </c>
      <c r="G89" s="152"/>
      <c r="H89" s="157">
        <v>-2679287.7700000005</v>
      </c>
      <c r="I89" s="114"/>
      <c r="J89" s="114"/>
    </row>
    <row r="90" spans="1:10" x14ac:dyDescent="0.25">
      <c r="A90" s="134" t="s">
        <v>367</v>
      </c>
      <c r="B90" s="156">
        <v>-7701.5608202269523</v>
      </c>
      <c r="C90" s="156"/>
      <c r="D90" s="157">
        <v>-7701.5608202269523</v>
      </c>
      <c r="E90" s="157"/>
      <c r="F90" s="157">
        <v>-3536861.64</v>
      </c>
      <c r="G90" s="152"/>
      <c r="H90" s="157">
        <v>-3536861.64</v>
      </c>
      <c r="I90" s="114"/>
      <c r="J90" s="114"/>
    </row>
    <row r="91" spans="1:10" ht="34.5" x14ac:dyDescent="0.25">
      <c r="A91" s="158" t="s">
        <v>368</v>
      </c>
      <c r="B91" s="151">
        <v>-1034864.0719357622</v>
      </c>
      <c r="C91" s="151"/>
      <c r="D91" s="152">
        <v>-1034864.0719357622</v>
      </c>
      <c r="E91" s="152"/>
      <c r="F91" s="152">
        <v>-144255.59999999381</v>
      </c>
      <c r="G91" s="152"/>
      <c r="H91" s="152">
        <v>-144255.59999999381</v>
      </c>
      <c r="I91" s="114"/>
      <c r="J91" s="114"/>
    </row>
    <row r="92" spans="1:10" x14ac:dyDescent="0.25">
      <c r="A92" s="134" t="s">
        <v>369</v>
      </c>
      <c r="B92" s="156">
        <v>-743101.01267502818</v>
      </c>
      <c r="C92" s="156"/>
      <c r="D92" s="157">
        <v>-743101.01267502818</v>
      </c>
      <c r="E92" s="157"/>
      <c r="F92" s="157">
        <v>0</v>
      </c>
      <c r="G92" s="152"/>
      <c r="H92" s="157">
        <v>0</v>
      </c>
      <c r="I92" s="114"/>
      <c r="J92" s="114"/>
    </row>
    <row r="93" spans="1:10" x14ac:dyDescent="0.25">
      <c r="A93" s="134" t="s">
        <v>370</v>
      </c>
      <c r="B93" s="156">
        <v>-291763.05926073395</v>
      </c>
      <c r="C93" s="156"/>
      <c r="D93" s="157">
        <v>-291763.05926073395</v>
      </c>
      <c r="E93" s="157"/>
      <c r="F93" s="157">
        <v>-144255.59999999381</v>
      </c>
      <c r="G93" s="152"/>
      <c r="H93" s="157">
        <v>-144255.59999999381</v>
      </c>
      <c r="I93" s="114"/>
      <c r="J93" s="114"/>
    </row>
    <row r="94" spans="1:10" ht="23" x14ac:dyDescent="0.25">
      <c r="A94" s="159" t="s">
        <v>371</v>
      </c>
      <c r="B94" s="153">
        <v>0</v>
      </c>
      <c r="C94" s="153"/>
      <c r="D94" s="154">
        <v>0</v>
      </c>
      <c r="E94" s="154"/>
      <c r="F94" s="154">
        <v>0</v>
      </c>
      <c r="G94" s="154"/>
      <c r="H94" s="154">
        <v>0</v>
      </c>
      <c r="I94" s="114"/>
      <c r="J94" s="114"/>
    </row>
    <row r="95" spans="1:10" ht="23" x14ac:dyDescent="0.25">
      <c r="A95" s="158" t="s">
        <v>372</v>
      </c>
      <c r="B95" s="160">
        <v>0</v>
      </c>
      <c r="C95" s="160"/>
      <c r="D95" s="161">
        <v>0</v>
      </c>
      <c r="E95" s="155"/>
      <c r="F95" s="161">
        <v>0</v>
      </c>
      <c r="G95" s="161"/>
      <c r="H95" s="161">
        <v>0</v>
      </c>
      <c r="I95" s="114"/>
      <c r="J95" s="114"/>
    </row>
    <row r="96" spans="1:10" x14ac:dyDescent="0.25">
      <c r="A96" s="134" t="s">
        <v>373</v>
      </c>
      <c r="B96" s="162">
        <v>0</v>
      </c>
      <c r="C96" s="162"/>
      <c r="D96" s="163">
        <v>0</v>
      </c>
      <c r="E96" s="154"/>
      <c r="F96" s="163">
        <v>0</v>
      </c>
      <c r="G96" s="163"/>
      <c r="H96" s="163">
        <v>0</v>
      </c>
      <c r="I96" s="114"/>
      <c r="J96" s="114"/>
    </row>
    <row r="97" spans="1:10" x14ac:dyDescent="0.25">
      <c r="A97" s="134" t="s">
        <v>374</v>
      </c>
      <c r="B97" s="162">
        <v>0</v>
      </c>
      <c r="C97" s="162"/>
      <c r="D97" s="163">
        <v>0</v>
      </c>
      <c r="E97" s="154"/>
      <c r="F97" s="163">
        <v>0</v>
      </c>
      <c r="G97" s="163"/>
      <c r="H97" s="163">
        <v>0</v>
      </c>
      <c r="I97" s="114"/>
      <c r="J97" s="114"/>
    </row>
    <row r="98" spans="1:10" x14ac:dyDescent="0.25">
      <c r="A98" s="134" t="s">
        <v>375</v>
      </c>
      <c r="B98" s="162">
        <v>0</v>
      </c>
      <c r="C98" s="162"/>
      <c r="D98" s="163">
        <v>0</v>
      </c>
      <c r="E98" s="154"/>
      <c r="F98" s="163">
        <v>0</v>
      </c>
      <c r="G98" s="163"/>
      <c r="H98" s="163">
        <v>0</v>
      </c>
      <c r="I98" s="114"/>
      <c r="J98" s="114"/>
    </row>
    <row r="99" spans="1:10" x14ac:dyDescent="0.25">
      <c r="A99" s="134" t="s">
        <v>376</v>
      </c>
      <c r="B99" s="162">
        <v>0</v>
      </c>
      <c r="C99" s="162"/>
      <c r="D99" s="163">
        <v>0</v>
      </c>
      <c r="E99" s="154"/>
      <c r="F99" s="163">
        <v>0</v>
      </c>
      <c r="G99" s="163"/>
      <c r="H99" s="163">
        <v>0</v>
      </c>
      <c r="I99" s="114"/>
      <c r="J99" s="114"/>
    </row>
    <row r="100" spans="1:10" ht="12" thickBot="1" x14ac:dyDescent="0.3">
      <c r="A100" s="134" t="s">
        <v>377</v>
      </c>
      <c r="B100" s="164">
        <v>0</v>
      </c>
      <c r="C100" s="164"/>
      <c r="D100" s="165">
        <v>0</v>
      </c>
      <c r="E100" s="154"/>
      <c r="F100" s="165">
        <v>0</v>
      </c>
      <c r="G100" s="165"/>
      <c r="H100" s="165">
        <v>0</v>
      </c>
      <c r="I100" s="114"/>
      <c r="J100" s="114"/>
    </row>
    <row r="101" spans="1:10" ht="12" thickBot="1" x14ac:dyDescent="0.3">
      <c r="A101" s="122" t="s">
        <v>358</v>
      </c>
      <c r="B101" s="166">
        <v>-36559.433273608098</v>
      </c>
      <c r="C101" s="166"/>
      <c r="D101" s="166">
        <v>-36559.433273608098</v>
      </c>
      <c r="E101" s="151"/>
      <c r="F101" s="166">
        <v>-6111036.4599999944</v>
      </c>
      <c r="G101" s="166"/>
      <c r="H101" s="166">
        <v>-6111036.4599999944</v>
      </c>
      <c r="I101" s="114"/>
      <c r="J101" s="114"/>
    </row>
    <row r="103" spans="1:10" ht="12" x14ac:dyDescent="0.3">
      <c r="A103" s="104" t="s">
        <v>378</v>
      </c>
      <c r="B103" s="128"/>
      <c r="C103" s="128"/>
      <c r="D103" s="128"/>
      <c r="E103" s="128"/>
      <c r="F103" s="150"/>
      <c r="G103" s="150"/>
      <c r="H103" s="105"/>
      <c r="I103" s="128"/>
      <c r="J103" s="105" t="s">
        <v>285</v>
      </c>
    </row>
    <row r="104" spans="1:10" x14ac:dyDescent="0.25">
      <c r="A104" s="125" t="s">
        <v>379</v>
      </c>
      <c r="B104" s="343" t="s">
        <v>398</v>
      </c>
      <c r="C104" s="343"/>
      <c r="D104" s="343"/>
      <c r="E104" s="343"/>
      <c r="F104" s="343"/>
      <c r="G104" s="125"/>
      <c r="H104" s="343" t="s">
        <v>399</v>
      </c>
      <c r="I104" s="343"/>
      <c r="J104" s="343"/>
    </row>
    <row r="105" spans="1:10" x14ac:dyDescent="0.25">
      <c r="B105" s="167" t="s">
        <v>380</v>
      </c>
      <c r="C105" s="167"/>
      <c r="D105" s="167" t="s">
        <v>381</v>
      </c>
      <c r="E105" s="167"/>
      <c r="F105" s="167" t="s">
        <v>382</v>
      </c>
      <c r="G105" s="168"/>
      <c r="H105" s="167" t="s">
        <v>380</v>
      </c>
      <c r="I105" s="167" t="s">
        <v>381</v>
      </c>
      <c r="J105" s="167" t="s">
        <v>382</v>
      </c>
    </row>
    <row r="106" spans="1:10" s="125" customFormat="1" x14ac:dyDescent="0.25">
      <c r="A106" s="125" t="s">
        <v>383</v>
      </c>
      <c r="B106" s="169">
        <v>11006934.726922821</v>
      </c>
      <c r="C106" s="169"/>
      <c r="D106" s="169">
        <v>0</v>
      </c>
      <c r="E106" s="169"/>
      <c r="F106" s="169">
        <v>0</v>
      </c>
      <c r="G106" s="169"/>
      <c r="H106" s="169">
        <v>108000412.51000001</v>
      </c>
      <c r="I106" s="169">
        <v>0</v>
      </c>
      <c r="J106" s="169">
        <v>0</v>
      </c>
    </row>
    <row r="107" spans="1:10" x14ac:dyDescent="0.25">
      <c r="A107" s="100" t="s">
        <v>384</v>
      </c>
      <c r="B107" s="146">
        <v>0</v>
      </c>
      <c r="C107" s="146"/>
      <c r="D107" s="146">
        <v>0</v>
      </c>
      <c r="E107" s="146"/>
      <c r="F107" s="146">
        <v>0</v>
      </c>
      <c r="G107" s="146"/>
      <c r="H107" s="146">
        <v>0</v>
      </c>
      <c r="I107" s="146">
        <v>0</v>
      </c>
      <c r="J107" s="146">
        <v>0</v>
      </c>
    </row>
    <row r="108" spans="1:10" x14ac:dyDescent="0.25">
      <c r="A108" s="100" t="s">
        <v>385</v>
      </c>
      <c r="B108" s="146">
        <v>0</v>
      </c>
      <c r="C108" s="146"/>
      <c r="D108" s="146">
        <v>0</v>
      </c>
      <c r="E108" s="146"/>
      <c r="F108" s="146">
        <v>0</v>
      </c>
      <c r="G108" s="146"/>
      <c r="H108" s="146">
        <v>0</v>
      </c>
      <c r="I108" s="146">
        <v>0</v>
      </c>
      <c r="J108" s="146">
        <v>0</v>
      </c>
    </row>
    <row r="109" spans="1:10" x14ac:dyDescent="0.25">
      <c r="A109" s="100" t="s">
        <v>386</v>
      </c>
      <c r="B109" s="146">
        <v>11019476.977901652</v>
      </c>
      <c r="C109" s="146"/>
      <c r="D109" s="146">
        <v>0</v>
      </c>
      <c r="E109" s="146"/>
      <c r="F109" s="146">
        <v>0</v>
      </c>
      <c r="G109" s="146"/>
      <c r="H109" s="146">
        <v>108122855.86</v>
      </c>
      <c r="I109" s="146">
        <v>0</v>
      </c>
      <c r="J109" s="146">
        <v>0</v>
      </c>
    </row>
    <row r="110" spans="1:10" x14ac:dyDescent="0.25">
      <c r="A110" s="100" t="s">
        <v>385</v>
      </c>
      <c r="B110" s="146">
        <v>-12542.250978830711</v>
      </c>
      <c r="C110" s="146"/>
      <c r="D110" s="146">
        <v>0</v>
      </c>
      <c r="E110" s="146"/>
      <c r="F110" s="146">
        <v>0</v>
      </c>
      <c r="G110" s="146"/>
      <c r="H110" s="146">
        <v>-122443.35</v>
      </c>
      <c r="I110" s="146">
        <v>0</v>
      </c>
      <c r="J110" s="146">
        <v>0</v>
      </c>
    </row>
    <row r="111" spans="1:10" s="125" customFormat="1" x14ac:dyDescent="0.25">
      <c r="A111" s="125" t="s">
        <v>387</v>
      </c>
      <c r="B111" s="169">
        <v>472168054.19735789</v>
      </c>
      <c r="C111" s="169"/>
      <c r="D111" s="169">
        <v>4880387.3355896212</v>
      </c>
      <c r="E111" s="169"/>
      <c r="F111" s="169">
        <v>66.577742385026795</v>
      </c>
      <c r="G111" s="169"/>
      <c r="H111" s="169">
        <v>463267909.79999983</v>
      </c>
      <c r="I111" s="169">
        <v>4654373.669999999</v>
      </c>
      <c r="J111" s="169">
        <v>66.590000000000146</v>
      </c>
    </row>
    <row r="112" spans="1:10" x14ac:dyDescent="0.25">
      <c r="A112" s="100" t="s">
        <v>384</v>
      </c>
      <c r="B112" s="146">
        <v>473695758.28787488</v>
      </c>
      <c r="C112" s="146"/>
      <c r="D112" s="146">
        <v>4918116.8982679676</v>
      </c>
      <c r="E112" s="146"/>
      <c r="F112" s="146">
        <v>12279.167827991239</v>
      </c>
      <c r="G112" s="146"/>
      <c r="H112" s="146">
        <v>464368783.45999986</v>
      </c>
      <c r="I112" s="146">
        <v>4720394.2199999988</v>
      </c>
      <c r="J112" s="146">
        <v>12279.17</v>
      </c>
    </row>
    <row r="113" spans="1:10" x14ac:dyDescent="0.25">
      <c r="A113" s="100" t="s">
        <v>385</v>
      </c>
      <c r="B113" s="170">
        <v>-1527704.0905169554</v>
      </c>
      <c r="C113" s="146"/>
      <c r="D113" s="170">
        <v>-37729.562678346272</v>
      </c>
      <c r="E113" s="146"/>
      <c r="F113" s="170">
        <v>-12212.590085606213</v>
      </c>
      <c r="G113" s="146"/>
      <c r="H113" s="170">
        <v>-1100873.6600000008</v>
      </c>
      <c r="I113" s="170">
        <v>-66020.55</v>
      </c>
      <c r="J113" s="146">
        <v>-12212.58</v>
      </c>
    </row>
    <row r="114" spans="1:10" s="125" customFormat="1" x14ac:dyDescent="0.25">
      <c r="A114" s="125" t="s">
        <v>388</v>
      </c>
      <c r="B114" s="171">
        <v>14832991.763222555</v>
      </c>
      <c r="C114" s="169"/>
      <c r="D114" s="169">
        <v>0</v>
      </c>
      <c r="E114" s="169"/>
      <c r="F114" s="169">
        <v>0</v>
      </c>
      <c r="G114" s="169"/>
      <c r="H114" s="169">
        <v>9699772.0399999861</v>
      </c>
      <c r="I114" s="169">
        <v>1956.99</v>
      </c>
      <c r="J114" s="169">
        <v>0</v>
      </c>
    </row>
    <row r="115" spans="1:10" x14ac:dyDescent="0.25">
      <c r="A115" s="100" t="s">
        <v>384</v>
      </c>
      <c r="B115" s="170">
        <v>97277.056208109279</v>
      </c>
      <c r="C115" s="146"/>
      <c r="D115" s="146">
        <v>0</v>
      </c>
      <c r="E115" s="146"/>
      <c r="F115" s="146">
        <v>0</v>
      </c>
      <c r="G115" s="146"/>
      <c r="H115" s="146">
        <v>53051.240000000049</v>
      </c>
      <c r="I115" s="146">
        <v>1982.17</v>
      </c>
      <c r="J115" s="146">
        <v>0</v>
      </c>
    </row>
    <row r="116" spans="1:10" x14ac:dyDescent="0.25">
      <c r="A116" s="100" t="s">
        <v>385</v>
      </c>
      <c r="B116" s="116">
        <v>-136.56115203397704</v>
      </c>
      <c r="C116" s="146"/>
      <c r="D116" s="146">
        <v>0</v>
      </c>
      <c r="E116" s="146"/>
      <c r="F116" s="146">
        <v>0</v>
      </c>
      <c r="G116" s="146"/>
      <c r="H116" s="170">
        <v>-203.37</v>
      </c>
      <c r="I116" s="146">
        <v>-25.18</v>
      </c>
      <c r="J116" s="146">
        <v>0</v>
      </c>
    </row>
    <row r="117" spans="1:10" x14ac:dyDescent="0.25">
      <c r="A117" s="100" t="s">
        <v>386</v>
      </c>
      <c r="B117" s="170">
        <v>14803408.573893467</v>
      </c>
      <c r="C117" s="146"/>
      <c r="D117" s="146">
        <v>0</v>
      </c>
      <c r="E117" s="146"/>
      <c r="F117" s="146">
        <v>0</v>
      </c>
      <c r="G117" s="146"/>
      <c r="H117" s="146">
        <v>9661836.1699999869</v>
      </c>
      <c r="I117" s="146">
        <v>0</v>
      </c>
      <c r="J117" s="146">
        <v>0</v>
      </c>
    </row>
    <row r="118" spans="1:10" x14ac:dyDescent="0.25">
      <c r="A118" s="100" t="s">
        <v>385</v>
      </c>
      <c r="B118" s="170">
        <v>-67557.305726989114</v>
      </c>
      <c r="C118" s="146"/>
      <c r="D118" s="146">
        <v>0</v>
      </c>
      <c r="E118" s="146"/>
      <c r="F118" s="146">
        <v>0</v>
      </c>
      <c r="G118" s="146"/>
      <c r="H118" s="170">
        <v>-14912.000000000233</v>
      </c>
      <c r="I118" s="146">
        <v>0</v>
      </c>
      <c r="J118" s="146">
        <v>0</v>
      </c>
    </row>
    <row r="119" spans="1:10" s="125" customFormat="1" x14ac:dyDescent="0.25">
      <c r="A119" s="125" t="s">
        <v>389</v>
      </c>
      <c r="B119" s="171">
        <v>37068096.512044579</v>
      </c>
      <c r="C119" s="169"/>
      <c r="D119" s="169">
        <v>653.99827460349059</v>
      </c>
      <c r="E119" s="169"/>
      <c r="F119" s="146">
        <v>28811.674298228172</v>
      </c>
      <c r="G119" s="169"/>
      <c r="H119" s="169">
        <v>39637217.400000006</v>
      </c>
      <c r="I119" s="169">
        <v>2316.5000000000005</v>
      </c>
      <c r="J119" s="169">
        <v>297.72000000000116</v>
      </c>
    </row>
    <row r="120" spans="1:10" x14ac:dyDescent="0.25">
      <c r="A120" s="100" t="s">
        <v>384</v>
      </c>
      <c r="B120" s="170">
        <v>35245411.130134694</v>
      </c>
      <c r="C120" s="146"/>
      <c r="D120" s="146">
        <v>685.80795009622398</v>
      </c>
      <c r="E120" s="146"/>
      <c r="F120" s="146">
        <v>185853.84033446148</v>
      </c>
      <c r="G120" s="146"/>
      <c r="H120" s="146">
        <v>37900403.470000006</v>
      </c>
      <c r="I120" s="146">
        <v>2389.9300000000003</v>
      </c>
      <c r="J120" s="146">
        <v>122907.68</v>
      </c>
    </row>
    <row r="121" spans="1:10" x14ac:dyDescent="0.25">
      <c r="A121" s="100" t="s">
        <v>385</v>
      </c>
      <c r="B121" s="170">
        <v>-347532.79447873106</v>
      </c>
      <c r="C121" s="146"/>
      <c r="D121" s="116">
        <v>-31.809675492733426</v>
      </c>
      <c r="E121" s="146"/>
      <c r="F121" s="115">
        <v>-157042.16603623331</v>
      </c>
      <c r="G121" s="146"/>
      <c r="H121" s="170">
        <v>-389545.29000000004</v>
      </c>
      <c r="I121" s="170">
        <v>-73.430000000000007</v>
      </c>
      <c r="J121" s="146">
        <v>-122609.95999999999</v>
      </c>
    </row>
    <row r="122" spans="1:10" x14ac:dyDescent="0.25">
      <c r="A122" s="100" t="s">
        <v>384</v>
      </c>
      <c r="B122" s="170">
        <v>2235400.8759705359</v>
      </c>
      <c r="C122" s="146"/>
      <c r="D122" s="146">
        <v>0</v>
      </c>
      <c r="E122" s="146"/>
      <c r="F122" s="146">
        <v>0</v>
      </c>
      <c r="G122" s="146"/>
      <c r="H122" s="146">
        <v>2190224.6</v>
      </c>
      <c r="I122" s="146">
        <v>0</v>
      </c>
      <c r="J122" s="146">
        <v>0</v>
      </c>
    </row>
    <row r="123" spans="1:10" x14ac:dyDescent="0.25">
      <c r="A123" s="100" t="s">
        <v>385</v>
      </c>
      <c r="B123" s="170">
        <v>-65182.699581923145</v>
      </c>
      <c r="C123" s="146"/>
      <c r="D123" s="146">
        <v>0</v>
      </c>
      <c r="E123" s="146"/>
      <c r="F123" s="146">
        <v>0</v>
      </c>
      <c r="G123" s="146"/>
      <c r="H123" s="170">
        <v>-63865.38</v>
      </c>
      <c r="I123" s="146">
        <v>0</v>
      </c>
      <c r="J123" s="146">
        <v>0</v>
      </c>
    </row>
    <row r="124" spans="1:10" s="125" customFormat="1" x14ac:dyDescent="0.25">
      <c r="A124" s="125" t="s">
        <v>390</v>
      </c>
      <c r="B124" s="169">
        <v>735631006.75956786</v>
      </c>
      <c r="C124" s="169"/>
      <c r="D124" s="169">
        <v>157271673.52710867</v>
      </c>
      <c r="E124" s="169"/>
      <c r="F124" s="169">
        <v>34054608.628309801</v>
      </c>
      <c r="G124" s="169"/>
      <c r="H124" s="169">
        <v>753578099.13000011</v>
      </c>
      <c r="I124" s="169">
        <v>150280815.35999995</v>
      </c>
      <c r="J124" s="169">
        <v>33874840.969999984</v>
      </c>
    </row>
    <row r="125" spans="1:10" x14ac:dyDescent="0.25">
      <c r="A125" s="100" t="s">
        <v>384</v>
      </c>
      <c r="B125" s="170">
        <v>747611770.2435416</v>
      </c>
      <c r="C125" s="170"/>
      <c r="D125" s="170">
        <v>168463400.85473493</v>
      </c>
      <c r="E125" s="170"/>
      <c r="F125" s="170">
        <v>125985365.3580198</v>
      </c>
      <c r="G125" s="146"/>
      <c r="H125" s="170">
        <v>766022642.37000012</v>
      </c>
      <c r="I125" s="170">
        <v>159791125.56999996</v>
      </c>
      <c r="J125" s="170">
        <v>126324657.36000003</v>
      </c>
    </row>
    <row r="126" spans="1:10" x14ac:dyDescent="0.25">
      <c r="A126" s="100" t="s">
        <v>385</v>
      </c>
      <c r="B126" s="170">
        <v>-11980763.483973699</v>
      </c>
      <c r="C126" s="170"/>
      <c r="D126" s="170">
        <v>-11191727.327626249</v>
      </c>
      <c r="E126" s="170"/>
      <c r="F126" s="170">
        <v>-91930756.729709998</v>
      </c>
      <c r="G126" s="146"/>
      <c r="H126" s="170">
        <v>-12444543.239999991</v>
      </c>
      <c r="I126" s="170">
        <v>-9510310.2099999934</v>
      </c>
      <c r="J126" s="170">
        <v>-92449816.390000045</v>
      </c>
    </row>
    <row r="127" spans="1:10" s="125" customFormat="1" x14ac:dyDescent="0.25">
      <c r="A127" s="125" t="s">
        <v>391</v>
      </c>
      <c r="B127" s="169">
        <v>1402242089.7577775</v>
      </c>
      <c r="C127" s="169"/>
      <c r="D127" s="169">
        <v>193782652.93649238</v>
      </c>
      <c r="E127" s="169"/>
      <c r="F127" s="169">
        <v>36895995.804632023</v>
      </c>
      <c r="G127" s="169"/>
      <c r="H127" s="169">
        <v>1384400706.6899998</v>
      </c>
      <c r="I127" s="169">
        <v>208270029.54000005</v>
      </c>
      <c r="J127" s="169">
        <v>37691759.269999981</v>
      </c>
    </row>
    <row r="128" spans="1:10" x14ac:dyDescent="0.25">
      <c r="A128" s="100" t="s">
        <v>384</v>
      </c>
      <c r="B128" s="170">
        <v>1413131168.1571405</v>
      </c>
      <c r="C128" s="170"/>
      <c r="D128" s="170">
        <v>212125278.68737167</v>
      </c>
      <c r="E128" s="170"/>
      <c r="F128" s="170">
        <v>161088792.01672319</v>
      </c>
      <c r="G128" s="146"/>
      <c r="H128" s="170">
        <v>1394568802.0699997</v>
      </c>
      <c r="I128" s="170">
        <v>227474304.51000005</v>
      </c>
      <c r="J128" s="170">
        <v>163873522.95999995</v>
      </c>
    </row>
    <row r="129" spans="1:12" ht="12" thickBot="1" x14ac:dyDescent="0.3">
      <c r="A129" s="100" t="s">
        <v>385</v>
      </c>
      <c r="B129" s="170">
        <v>-10889078.399362924</v>
      </c>
      <c r="C129" s="170"/>
      <c r="D129" s="170">
        <v>-18342625.750879303</v>
      </c>
      <c r="E129" s="170"/>
      <c r="F129" s="170">
        <v>-124192796.21209116</v>
      </c>
      <c r="G129" s="146"/>
      <c r="H129" s="170">
        <v>-10168095.379999964</v>
      </c>
      <c r="I129" s="170">
        <v>-19204274.969999988</v>
      </c>
      <c r="J129" s="170">
        <v>-126181763.68999997</v>
      </c>
    </row>
    <row r="130" spans="1:12" s="125" customFormat="1" ht="12" thickBot="1" x14ac:dyDescent="0.3">
      <c r="A130" s="125" t="s">
        <v>358</v>
      </c>
      <c r="B130" s="172">
        <v>2672949173.7168932</v>
      </c>
      <c r="C130" s="172"/>
      <c r="D130" s="172">
        <v>355935367.79746532</v>
      </c>
      <c r="E130" s="172">
        <v>0</v>
      </c>
      <c r="F130" s="172">
        <v>70979482.684982434</v>
      </c>
      <c r="G130" s="169"/>
      <c r="H130" s="172">
        <v>2758584117.5699997</v>
      </c>
      <c r="I130" s="172">
        <v>363209492.06</v>
      </c>
      <c r="J130" s="172">
        <v>71566964.549999967</v>
      </c>
      <c r="L130" s="173"/>
    </row>
    <row r="131" spans="1:12" x14ac:dyDescent="0.25">
      <c r="B131" s="147"/>
      <c r="D131" s="147"/>
      <c r="F131" s="147"/>
      <c r="H131" s="147"/>
      <c r="I131" s="147"/>
      <c r="J131" s="147"/>
      <c r="L131" s="147"/>
    </row>
    <row r="132" spans="1:12" ht="12" x14ac:dyDescent="0.3">
      <c r="A132" s="104" t="s">
        <v>392</v>
      </c>
      <c r="B132" s="104"/>
      <c r="C132" s="104"/>
      <c r="D132" s="174"/>
      <c r="E132" s="175"/>
      <c r="F132" s="175"/>
      <c r="G132" s="175"/>
      <c r="H132" s="175"/>
      <c r="I132" s="175"/>
      <c r="J132" s="105" t="s">
        <v>285</v>
      </c>
    </row>
    <row r="133" spans="1:12" x14ac:dyDescent="0.25">
      <c r="A133" s="100" t="s">
        <v>393</v>
      </c>
      <c r="B133" s="176" t="s">
        <v>398</v>
      </c>
      <c r="C133" s="168"/>
      <c r="D133" s="176" t="s">
        <v>399</v>
      </c>
    </row>
    <row r="134" spans="1:12" x14ac:dyDescent="0.25">
      <c r="A134" s="100" t="s">
        <v>383</v>
      </c>
      <c r="B134" s="146">
        <v>0</v>
      </c>
      <c r="C134" s="146"/>
      <c r="D134" s="146">
        <v>0</v>
      </c>
    </row>
    <row r="135" spans="1:12" x14ac:dyDescent="0.25">
      <c r="A135" s="100" t="s">
        <v>387</v>
      </c>
      <c r="B135" s="146">
        <v>0</v>
      </c>
      <c r="C135" s="146"/>
      <c r="D135" s="146">
        <v>0</v>
      </c>
    </row>
    <row r="136" spans="1:12" x14ac:dyDescent="0.25">
      <c r="A136" s="100" t="s">
        <v>388</v>
      </c>
      <c r="B136" s="146">
        <v>0</v>
      </c>
      <c r="C136" s="146"/>
      <c r="D136" s="146">
        <v>0</v>
      </c>
    </row>
    <row r="137" spans="1:12" x14ac:dyDescent="0.25">
      <c r="A137" s="100" t="s">
        <v>389</v>
      </c>
      <c r="B137" s="146">
        <v>0</v>
      </c>
      <c r="C137" s="146"/>
      <c r="D137" s="146">
        <v>0</v>
      </c>
    </row>
    <row r="138" spans="1:12" x14ac:dyDescent="0.25">
      <c r="A138" s="100" t="s">
        <v>390</v>
      </c>
      <c r="B138" s="146">
        <v>324419.71995487419</v>
      </c>
      <c r="C138" s="146"/>
      <c r="D138" s="146">
        <v>309234.52999999997</v>
      </c>
    </row>
    <row r="139" spans="1:12" ht="12" thickBot="1" x14ac:dyDescent="0.3">
      <c r="A139" s="100" t="s">
        <v>391</v>
      </c>
      <c r="B139" s="177">
        <v>583773.20857389341</v>
      </c>
      <c r="C139" s="146"/>
      <c r="D139" s="177">
        <v>490102.6</v>
      </c>
    </row>
    <row r="140" spans="1:12" ht="12" thickBot="1" x14ac:dyDescent="0.3">
      <c r="A140" s="125" t="s">
        <v>358</v>
      </c>
      <c r="B140" s="172">
        <v>908192.92852876754</v>
      </c>
      <c r="C140" s="169"/>
      <c r="D140" s="178">
        <v>799337.12999999989</v>
      </c>
    </row>
    <row r="142" spans="1:12" ht="12" x14ac:dyDescent="0.3">
      <c r="A142" s="179" t="s">
        <v>394</v>
      </c>
      <c r="B142" s="175"/>
      <c r="C142" s="175"/>
      <c r="D142" s="175"/>
      <c r="E142" s="175"/>
      <c r="F142" s="175"/>
      <c r="G142" s="175"/>
      <c r="H142" s="175"/>
      <c r="I142" s="175"/>
      <c r="J142" s="105" t="s">
        <v>285</v>
      </c>
    </row>
    <row r="143" spans="1:12" x14ac:dyDescent="0.25">
      <c r="A143" s="100" t="s">
        <v>395</v>
      </c>
      <c r="B143" s="176" t="s">
        <v>398</v>
      </c>
      <c r="C143" s="168"/>
      <c r="D143" s="176" t="s">
        <v>399</v>
      </c>
    </row>
    <row r="144" spans="1:12" x14ac:dyDescent="0.25">
      <c r="A144" s="100" t="s">
        <v>396</v>
      </c>
      <c r="B144" s="146">
        <v>78666742.244315177</v>
      </c>
      <c r="C144" s="146"/>
      <c r="D144" s="146">
        <v>78726643.420000002</v>
      </c>
    </row>
    <row r="145" spans="1:4" x14ac:dyDescent="0.25">
      <c r="A145" s="100" t="s">
        <v>397</v>
      </c>
      <c r="B145" s="146">
        <v>1417872376.9407382</v>
      </c>
      <c r="C145" s="146"/>
      <c r="D145" s="146">
        <v>1330860276.3199999</v>
      </c>
    </row>
    <row r="146" spans="1:4" x14ac:dyDescent="0.25">
      <c r="A146" s="100" t="s">
        <v>388</v>
      </c>
      <c r="B146" s="146">
        <v>73327278.424580321</v>
      </c>
      <c r="C146" s="146"/>
      <c r="D146" s="146">
        <v>77960285.529999971</v>
      </c>
    </row>
    <row r="147" spans="1:4" x14ac:dyDescent="0.25">
      <c r="A147" s="100" t="s">
        <v>389</v>
      </c>
      <c r="B147" s="146">
        <v>263728320.87729764</v>
      </c>
      <c r="C147" s="146"/>
      <c r="D147" s="146">
        <v>204489509.92999998</v>
      </c>
    </row>
    <row r="148" spans="1:4" x14ac:dyDescent="0.25">
      <c r="A148" s="100" t="s">
        <v>390</v>
      </c>
      <c r="B148" s="146">
        <v>732417461.92051744</v>
      </c>
      <c r="C148" s="146"/>
      <c r="D148" s="146">
        <v>730342549.9199872</v>
      </c>
    </row>
    <row r="149" spans="1:4" ht="12" thickBot="1" x14ac:dyDescent="0.3">
      <c r="A149" s="100" t="s">
        <v>391</v>
      </c>
      <c r="B149" s="177">
        <v>2404060183.1389041</v>
      </c>
      <c r="C149" s="146"/>
      <c r="D149" s="177">
        <v>2321137279.3999977</v>
      </c>
    </row>
    <row r="150" spans="1:4" ht="12" thickBot="1" x14ac:dyDescent="0.3">
      <c r="A150" s="125" t="s">
        <v>358</v>
      </c>
      <c r="B150" s="178">
        <v>4970072363.5463524</v>
      </c>
      <c r="C150" s="169"/>
      <c r="D150" s="178">
        <v>4743516544.5199852</v>
      </c>
    </row>
  </sheetData>
  <mergeCells count="20">
    <mergeCell ref="B35:D35"/>
    <mergeCell ref="F35:H35"/>
    <mergeCell ref="B5:D5"/>
    <mergeCell ref="F5:H5"/>
    <mergeCell ref="B15:D15"/>
    <mergeCell ref="F15:H15"/>
    <mergeCell ref="B25:D25"/>
    <mergeCell ref="F25:H25"/>
    <mergeCell ref="B42:D42"/>
    <mergeCell ref="F42:H42"/>
    <mergeCell ref="B52:D52"/>
    <mergeCell ref="F52:H52"/>
    <mergeCell ref="B60:D60"/>
    <mergeCell ref="F60:H60"/>
    <mergeCell ref="B68:D68"/>
    <mergeCell ref="F68:H68"/>
    <mergeCell ref="B82:D82"/>
    <mergeCell ref="F82:H82"/>
    <mergeCell ref="B104:F104"/>
    <mergeCell ref="H104:J10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FEEFC670-F99A-4D88-9C52-F9782A557F2D}">
  <ds:schemaRef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2090b57c-2e4d-4ed9-b313-510fc704fe75"/>
    <ds:schemaRef ds:uri="http://www.w3.org/XML/1998/namespace"/>
    <ds:schemaRef ds:uri="http://purl.org/dc/terms/"/>
  </ds:schemaRefs>
</ds:datastoreItem>
</file>

<file path=customXml/itemProps3.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Škara Maja</cp:lastModifiedBy>
  <cp:lastPrinted>2018-04-25T06:49:36Z</cp:lastPrinted>
  <dcterms:created xsi:type="dcterms:W3CDTF">2008-10-17T11:51:54Z</dcterms:created>
  <dcterms:modified xsi:type="dcterms:W3CDTF">2023-04-24T17:55:18Z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