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5\TFI KI 2025 Q3\za objavu\nekonsolidirano\"/>
    </mc:Choice>
  </mc:AlternateContent>
  <xr:revisionPtr revIDLastSave="0" documentId="13_ncr:1_{6F61FB55-04B9-4397-AB99-215A177F5E53}" xr6:coauthVersionLast="47" xr6:coauthVersionMax="47" xr10:uidLastSave="{00000000-0000-0000-0000-000000000000}"/>
  <workbookProtection workbookAlgorithmName="SHA-512" workbookHashValue="UKULjCkcqZ+Ia65aXOctPiylHjzvnWDDvCLEIJvB56z62otxt7zVDcDF4mjW1r8+rRUTkGLlGzSGGLCjE51PdA==" workbookSaltValue="S8TXicptMsWKRnHuUXURiw==" workbookSpinCount="100000" lockStructure="1"/>
  <bookViews>
    <workbookView xWindow="-108" yWindow="-108" windowWidth="30936" windowHeight="16776" activeTab="4" xr2:uid="{00000000-000D-0000-FFFF-FFFF00000000}"/>
  </bookViews>
  <sheets>
    <sheet name="General data" sheetId="25" r:id="rId1"/>
    <sheet name="Balance sheet" sheetId="26" r:id="rId2"/>
    <sheet name="P&amp;L " sheetId="27" r:id="rId3"/>
    <sheet name="CF_D" sheetId="28" r:id="rId4"/>
    <sheet name="SOCE" sheetId="29" r:id="rId5"/>
    <sheet name="Notes" sheetId="24" r:id="rId6"/>
  </sheets>
  <definedNames>
    <definedName name="_xlnm.Print_Area" localSheetId="1">'Balance sheet'!$A$1:$I$78</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1" i="27" l="1"/>
  <c r="J71" i="27"/>
  <c r="I71" i="27"/>
  <c r="H71" i="27"/>
  <c r="D143" i="24"/>
  <c r="B143" i="24"/>
  <c r="B133" i="24"/>
  <c r="D133" i="24"/>
  <c r="F82" i="24"/>
  <c r="B82" i="24"/>
  <c r="F68" i="24"/>
  <c r="B68" i="24"/>
  <c r="F60" i="24"/>
  <c r="B60" i="24"/>
  <c r="F52" i="24"/>
  <c r="B52" i="24"/>
  <c r="F42" i="24"/>
  <c r="B42" i="24"/>
  <c r="F35" i="24"/>
  <c r="B35" i="24"/>
  <c r="F25" i="24"/>
  <c r="B25" i="24"/>
  <c r="F15" i="24"/>
  <c r="B15" i="24"/>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H42" i="27" l="1"/>
  <c r="H46" i="27" s="1"/>
  <c r="H47" i="27"/>
  <c r="K42" i="27"/>
  <c r="K46" i="27" s="1"/>
  <c r="I60" i="28"/>
  <c r="I63" i="28" s="1"/>
  <c r="I47" i="27"/>
  <c r="I63" i="26"/>
  <c r="I78" i="26" s="1"/>
  <c r="H63" i="26"/>
  <c r="H78" i="26" s="1"/>
  <c r="H60" i="28"/>
  <c r="H63" i="28" s="1"/>
  <c r="R26" i="29"/>
  <c r="J47" i="27"/>
  <c r="K47" i="27"/>
  <c r="I42" i="27"/>
  <c r="I46" i="27" s="1"/>
  <c r="J42" i="27"/>
  <c r="J46" i="27" s="1"/>
  <c r="H40" i="26"/>
  <c r="I40" i="26"/>
  <c r="R9" i="29"/>
  <c r="H69" i="27" l="1"/>
  <c r="I69" i="27"/>
  <c r="K69" i="27"/>
  <c r="J69" i="27"/>
</calcChain>
</file>

<file path=xl/sharedStrings.xml><?xml version="1.0" encoding="utf-8"?>
<sst xmlns="http://schemas.openxmlformats.org/spreadsheetml/2006/main" count="527" uniqueCount="402">
  <si>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</si>
  <si>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</si>
  <si>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</si>
  <si>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</si>
  <si>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</si>
  <si>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</si>
  <si>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</si>
  <si>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</si>
  <si>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</si>
  <si>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</si>
  <si>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</si>
  <si>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</si>
  <si>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</si>
  <si>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</si>
  <si>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</si>
  <si>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</si>
  <si>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</si>
  <si>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</si>
  <si>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</si>
  <si>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</si>
  <si>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</si>
  <si>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</si>
  <si>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</si>
  <si>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</si>
  <si>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</si>
  <si>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</si>
  <si>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</si>
  <si>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</si>
  <si>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</si>
  <si>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</si>
  <si>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</si>
  <si>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</si>
  <si>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</si>
  <si>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</si>
  <si>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</si>
  <si>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</si>
  <si>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</si>
  <si>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</si>
  <si>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</si>
  <si>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</si>
  <si>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</si>
  <si>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</si>
  <si>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</si>
  <si>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9"/>
        <rFont val="Arial"/>
        <family val="2"/>
        <charset val="238"/>
      </rPr>
      <t>Item</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</si>
  <si>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</si>
  <si>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</si>
  <si>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</si>
  <si>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</si>
  <si>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</si>
  <si>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</si>
  <si>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sz val="9"/>
        <rFont val="Arial"/>
        <family val="2"/>
        <charset val="238"/>
      </rPr>
      <t xml:space="preserve">  Interest income</t>
    </r>
  </si>
  <si>
    <r>
      <rPr>
        <b/>
        <sz val="9"/>
        <color rgb="FF000080"/>
        <rFont val="Arial"/>
        <family val="2"/>
        <charset val="238"/>
      </rPr>
      <t>STATEMENT OF OTHER COMPREHENSIVE INCOME</t>
    </r>
  </si>
  <si>
    <t>Profit or (-) loss before tax from discontinued operations</t>
  </si>
  <si>
    <t>(Cash contributions to resolution boards and deposit guarantee schemes)</t>
  </si>
  <si>
    <t>BALANCE SHEET</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</si>
  <si>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</si>
  <si>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</si>
  <si>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</si>
  <si>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</si>
  <si>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</si>
  <si>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cash balances at central banks and other demand deposits (from 2 to 4)</t>
  </si>
  <si>
    <t>Cash in hand</t>
  </si>
  <si>
    <t>Cash balances at central banks</t>
  </si>
  <si>
    <r>
      <t xml:space="preserve">   Other demand deposits</t>
    </r>
    <r>
      <rPr>
        <sz val="9"/>
        <color rgb="FFFF0000"/>
        <rFont val="Arial"/>
        <family val="2"/>
        <charset val="238"/>
      </rPr>
      <t xml:space="preserve">   </t>
    </r>
  </si>
  <si>
    <t xml:space="preserve">   Financial assets held for trading (from 6 to 9)</t>
  </si>
  <si>
    <t xml:space="preserve">   Derivatives</t>
  </si>
  <si>
    <t xml:space="preserve">   Equity instruments</t>
  </si>
  <si>
    <t xml:space="preserve">   Debt securities</t>
  </si>
  <si>
    <t xml:space="preserve">   Loans and advances</t>
  </si>
  <si>
    <t xml:space="preserve">   Non-trading financial assets mandatorily at fair value through profit or loss (from 11 to 13)</t>
  </si>
  <si>
    <t xml:space="preserve">   Financial assets at fair value through profit or loss (15 + 16)</t>
  </si>
  <si>
    <t xml:space="preserve">   Financial assets at fair value through other comprehensive income (from 18 to 20)</t>
  </si>
  <si>
    <t xml:space="preserve">   Financial assets at amortised cost (22 + 23)</t>
  </si>
  <si>
    <t xml:space="preserve">   Derivatives - hedge accounting</t>
  </si>
  <si>
    <t xml:space="preserve">   Fair value changes of the hedged items in portfolio hedge of interest rate risk</t>
  </si>
  <si>
    <t xml:space="preserve">   Investments in subsidiaries, joint ventures and associates</t>
  </si>
  <si>
    <t xml:space="preserve">   Tangible assets</t>
  </si>
  <si>
    <t xml:space="preserve">   Intangible assets</t>
  </si>
  <si>
    <t xml:space="preserve">   Tax assets</t>
  </si>
  <si>
    <t xml:space="preserve">   Other assets</t>
  </si>
  <si>
    <t xml:space="preserve">   Fixed assets and disposal groups classified as held for sale</t>
  </si>
  <si>
    <t>Total assets (1 + 5 + 10 + 14 + 17 + 21 + from 24 to 31)</t>
  </si>
  <si>
    <t>Liabilities</t>
  </si>
  <si>
    <t>Financial liabilities held for trading (from 34 to 38)</t>
  </si>
  <si>
    <t xml:space="preserve">     Derivatives</t>
  </si>
  <si>
    <t xml:space="preserve">     Short positions</t>
  </si>
  <si>
    <t xml:space="preserve">     Deposits</t>
  </si>
  <si>
    <t xml:space="preserve">     Debt securities issued</t>
  </si>
  <si>
    <t xml:space="preserve">     Other financial liabilities</t>
  </si>
  <si>
    <t xml:space="preserve"> Financial liabilities at fair value through profit or loss (from 40 to 42)</t>
  </si>
  <si>
    <t xml:space="preserve"> Financial liabilities measured at amortised cost (from 44 to 46)</t>
  </si>
  <si>
    <t xml:space="preserve">     Derivatives - hedge accounting</t>
  </si>
  <si>
    <t xml:space="preserve"> Fair value changes of the hedged items in portfolio hedge of interest rate risk</t>
  </si>
  <si>
    <t xml:space="preserve"> Provisions</t>
  </si>
  <si>
    <t xml:space="preserve"> Tax liabilities</t>
  </si>
  <si>
    <t xml:space="preserve"> Share capital repayable on demand</t>
  </si>
  <si>
    <t xml:space="preserve"> Other liabilities</t>
  </si>
  <si>
    <t xml:space="preserve"> Liabilities included in disposal groups classified as held for sale</t>
  </si>
  <si>
    <t>Total liabilities (33 + 39 + 43 + from 47 to 53)</t>
  </si>
  <si>
    <t>Equity</t>
  </si>
  <si>
    <t xml:space="preserve">  Capital</t>
  </si>
  <si>
    <t xml:space="preserve">  Share premium</t>
  </si>
  <si>
    <t xml:space="preserve">  Equity instruments issued other than capital</t>
  </si>
  <si>
    <t xml:space="preserve">  Other equity</t>
  </si>
  <si>
    <t xml:space="preserve">  Accumulated other comprehensive income</t>
  </si>
  <si>
    <t xml:space="preserve">  Retained profit</t>
  </si>
  <si>
    <t xml:space="preserve">  Revaluation reserves</t>
  </si>
  <si>
    <t xml:space="preserve">  Other reserves</t>
  </si>
  <si>
    <t xml:space="preserve">  ( – ) Treasury shares</t>
  </si>
  <si>
    <t xml:space="preserve">  Profit or loss attributable to owners of the parent</t>
  </si>
  <si>
    <t xml:space="preserve">  (-–) Interim dividends</t>
  </si>
  <si>
    <t xml:space="preserve">  Minority interests [non-controlling interests]</t>
  </si>
  <si>
    <t>Total equity (from 55 to 66)</t>
  </si>
  <si>
    <t>Total equity and liabilities (54 + 67)</t>
  </si>
  <si>
    <t xml:space="preserve">  (Interest expenses) </t>
  </si>
  <si>
    <t xml:space="preserve">  (Expenses on share capital repayable on demand)</t>
  </si>
  <si>
    <t xml:space="preserve">  Dividend income</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</si>
  <si>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</si>
  <si>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</si>
  <si>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</si>
  <si>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 </t>
  </si>
  <si>
    <t xml:space="preserve">  Gains or losses on non-trading financial assets mandatorily at fair value through profit or loss, net</t>
  </si>
  <si>
    <t>Gains or (-) losses on derecognition of financial assets and liabilities at fair value through profit or loss, net</t>
  </si>
  <si>
    <t xml:space="preserve">Gains or (-) losses from hedge accounting, net </t>
  </si>
  <si>
    <t xml:space="preserve">Exchange rate differences [gain or (-) loss], net  </t>
  </si>
  <si>
    <t>Gains or (-) losses on derecognition of of investments in subsidiaries, joint ventures and associates, net</t>
  </si>
  <si>
    <t>Gains or (-) losses on derecognition of non-financial assets, net</t>
  </si>
  <si>
    <t xml:space="preserve">Other operating income </t>
  </si>
  <si>
    <t>(Other operating expenses)</t>
  </si>
  <si>
    <t>Total operating income, net (1 – 2 – 3 + 4 + 5 – 6 + from 7 to 15 – 16)</t>
  </si>
  <si>
    <t xml:space="preserve">(Administrative expenses) </t>
  </si>
  <si>
    <t>(Depreciation)</t>
  </si>
  <si>
    <t xml:space="preserve">Modification gains or (-) losses, net </t>
  </si>
  <si>
    <t>(Provisions or (-) reversal of provisions)</t>
  </si>
  <si>
    <t xml:space="preserve">(Impairment or (-) reversal of impairment on financial assets not measured at fair value through profit or loss) </t>
  </si>
  <si>
    <t>(Impairment or (-) reversal of impairment of investments in subsidiaries, joint ventures and associates)</t>
  </si>
  <si>
    <t>(Impairment or (-) reversal of impairment on non-financial assets)</t>
  </si>
  <si>
    <t>Negative goodwill recognised in profit or loss</t>
  </si>
  <si>
    <t>Share of the profit or (-) losses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</si>
  <si>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</si>
  <si>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(17 – 18 to 20 + 21 - from 22 to 25 + from 26 to 28)</t>
  </si>
  <si>
    <t>(Tax expense or (-) income related to profit or loss from continuing operations)</t>
  </si>
  <si>
    <t>Profit or (-) loss after tax from continuing operations (29 – 30)</t>
  </si>
  <si>
    <t>Profit or (-) loss after tax from discontinued operations (33 – 34)</t>
  </si>
  <si>
    <t>(Tax expense or (-) income related to discontinued operations)</t>
  </si>
  <si>
    <t>Profit or ( – ) loss for the year (31 + 32; 36 + 37)</t>
  </si>
  <si>
    <t>Attributable to minority interest [non-controlling interests]</t>
  </si>
  <si>
    <r>
      <rPr>
        <sz val="9"/>
        <rFont val="Arial"/>
        <family val="2"/>
        <charset val="238"/>
      </rPr>
      <t xml:space="preserve">Attributable to owners of the parent </t>
    </r>
  </si>
  <si>
    <t xml:space="preserve">Income or (-) loss for the current year </t>
  </si>
  <si>
    <t>Other comprehensive income (40+ 52)</t>
  </si>
  <si>
    <t xml:space="preserve"> Items that will not be reclassified to profit or loss (from 41 to 47 + 50 + 51)</t>
  </si>
  <si>
    <t xml:space="preserve">Tangible assets </t>
  </si>
  <si>
    <t>Intangible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</si>
  <si>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</si>
  <si>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</si>
  <si>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</si>
  <si>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</si>
  <si>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 xml:space="preserve">Gains or (-) losses from hedge accounting of equity instruments at fair value through other comprehensive income, net
        </t>
  </si>
  <si>
    <t xml:space="preserve">Fair value changes of equity instruments measured at fair value through other comprehensive income [hedged item]
        </t>
  </si>
  <si>
    <t xml:space="preserve">Fair value changes of equity instruments measured at fair value through other comprehensive income [hedging instrument]
        </t>
  </si>
  <si>
    <t xml:space="preserve">Fair value changes of financial liabilities measured at fair value through profit or loss attributable to changes in their credit risk        </t>
  </si>
  <si>
    <t xml:space="preserve">Income tax relating to items that will not be reclassified        </t>
  </si>
  <si>
    <t>Items that may be reclassified to profit or loss (from 53 to 60)</t>
  </si>
  <si>
    <t>Hedge of net investments in foreign operations [effective portion]</t>
  </si>
  <si>
    <t>Foreign currency translation</t>
  </si>
  <si>
    <t xml:space="preserve">Cash flow hedges [effective portion] </t>
  </si>
  <si>
    <t xml:space="preserve">Hedging instruments [not designated elements] </t>
  </si>
  <si>
    <t>Debt instruments at fair value through other comprehensive income</t>
  </si>
  <si>
    <t>Share of other recognised income and expense of investments in subsidiaries, joint ventures and associates</t>
  </si>
  <si>
    <t xml:space="preserve">Income tax relating to items that may be reclassified to profit or (-) loss </t>
  </si>
  <si>
    <t>Total comprehensive income for the current year (38 + 39; 62 + 63)</t>
  </si>
  <si>
    <t>Attributable to minority interest [non-controlling interest]</t>
  </si>
  <si>
    <t xml:space="preserve">    Attributable to owners of the parent</t>
  </si>
  <si>
    <t xml:space="preserve">STATEMENT OF CASH FLOW </t>
  </si>
  <si>
    <r>
      <rPr>
        <b/>
        <sz val="9"/>
        <rFont val="Arial"/>
        <family val="2"/>
        <charset val="238"/>
      </rPr>
      <t xml:space="preserve">ADP
</t>
    </r>
    <r>
      <rPr>
        <b/>
        <sz val="8"/>
        <color rgb="FF000000"/>
        <rFont val="Arial"/>
        <family val="2"/>
        <charset val="238"/>
      </rPr>
      <t>code</t>
    </r>
  </si>
  <si>
    <t>Same period of the previous year</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</si>
  <si>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</si>
  <si>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</si>
  <si>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</si>
  <si>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</si>
  <si>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</si>
  <si>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</si>
  <si>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</si>
  <si>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</si>
  <si>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</si>
  <si>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</si>
  <si>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</si>
  <si>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</si>
  <si>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</si>
  <si>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</si>
  <si>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</si>
  <si>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</si>
  <si>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</si>
  <si>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</si>
  <si>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</si>
  <si>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</si>
  <si>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</si>
  <si>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</si>
  <si>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</si>
  <si>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</si>
  <si>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</si>
  <si>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</si>
  <si>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</si>
  <si>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or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</si>
  <si>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</si>
  <si>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</si>
  <si>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</si>
  <si>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</si>
  <si>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</si>
  <si>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</si>
  <si>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</si>
  <si>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</si>
  <si>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</si>
  <si>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</si>
  <si>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</si>
  <si>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</si>
  <si>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</si>
  <si>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</si>
  <si>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</si>
  <si>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</si>
  <si>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</si>
  <si>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</si>
  <si>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</si>
  <si>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</si>
  <si>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</si>
  <si>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</si>
  <si>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</si>
  <si>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</si>
  <si>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</si>
  <si>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</si>
  <si>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</si>
  <si>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</si>
  <si>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</si>
  <si>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</si>
  <si>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</si>
  <si>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</si>
  <si>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STATEMENT OF CHANGES IN EQUITY</t>
  </si>
  <si>
    <t>for the period from</t>
  </si>
  <si>
    <t>to</t>
  </si>
  <si>
    <t>Sources of equity changes</t>
  </si>
  <si>
    <r>
      <t xml:space="preserve">ADP
</t>
    </r>
    <r>
      <rPr>
        <b/>
        <sz val="7"/>
        <color theme="0"/>
        <rFont val="Arial"/>
        <family val="2"/>
      </rPr>
      <t>code</t>
    </r>
  </si>
  <si>
    <t>Attributable to owners of the parent</t>
  </si>
  <si>
    <t>Non-controlling interest</t>
  </si>
  <si>
    <t>Total</t>
  </si>
  <si>
    <t>Share premium</t>
  </si>
  <si>
    <t>Equity instruments issued other than capital</t>
  </si>
  <si>
    <t>Other equity</t>
  </si>
  <si>
    <t>Accumulated other comprehensive income</t>
  </si>
  <si>
    <t>Retained profit</t>
  </si>
  <si>
    <t>Revaluation reserves</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</si>
  <si>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</si>
  <si>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</si>
  <si>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</si>
  <si>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</si>
  <si>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</si>
  <si>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</si>
  <si>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</si>
  <si>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</si>
  <si>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</si>
  <si>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</si>
  <si>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</si>
  <si>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</si>
  <si>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</si>
  <si>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</si>
  <si>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</si>
  <si>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</si>
  <si>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</si>
  <si>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</si>
  <si>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</si>
  <si>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</si>
  <si>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</si>
  <si>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</si>
  <si>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</si>
  <si>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</si>
  <si>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</si>
  <si>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receviables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</si>
  <si>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</si>
  <si>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</si>
  <si>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</si>
  <si>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</si>
  <si>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</si>
  <si>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</si>
  <si>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</si>
  <si>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</si>
  <si>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</si>
  <si>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Other increase or (-) decrease in equity</t>
  </si>
  <si>
    <t>Total comprehensive income for the current year</t>
  </si>
  <si>
    <t>Closing balance [current period] (from 4 to 20)</t>
  </si>
  <si>
    <t>in EUR</t>
  </si>
  <si>
    <t>03777928</t>
  </si>
  <si>
    <t>HRVATSKA</t>
  </si>
  <si>
    <t>080010698</t>
  </si>
  <si>
    <t>529900D5G4V6THXC5P79</t>
  </si>
  <si>
    <t>87939104217</t>
  </si>
  <si>
    <t>319</t>
  </si>
  <si>
    <t>HRVATSKA POŠTANSKA BANKA, p.l.c.</t>
  </si>
  <si>
    <t>ZAGREB</t>
  </si>
  <si>
    <t>hpb@hpb.hr</t>
  </si>
  <si>
    <t>www.hpb.hr</t>
  </si>
  <si>
    <t>KN</t>
  </si>
  <si>
    <t>RN</t>
  </si>
  <si>
    <t>No</t>
  </si>
  <si>
    <t>Notes to financial statements</t>
  </si>
  <si>
    <t>1) INTEREST INCOME</t>
  </si>
  <si>
    <t>AOP 001</t>
  </si>
  <si>
    <t>Cumulative</t>
  </si>
  <si>
    <t>Quarter</t>
  </si>
  <si>
    <t>Debt securities</t>
  </si>
  <si>
    <t>Loans and advances</t>
  </si>
  <si>
    <t>Other assets</t>
  </si>
  <si>
    <t xml:space="preserve">Deposits </t>
  </si>
  <si>
    <t>Other liabilities</t>
  </si>
  <si>
    <t>2) INTEREST EXPENSE</t>
  </si>
  <si>
    <t>AOP 002</t>
  </si>
  <si>
    <t>3) FEE AND COMMISSION INCOME</t>
  </si>
  <si>
    <t>AOP 005</t>
  </si>
  <si>
    <t>Other</t>
  </si>
  <si>
    <t> Total</t>
  </si>
  <si>
    <t>4) FEE AND COMMISSION EXPENSE</t>
  </si>
  <si>
    <t>AOP 006</t>
  </si>
  <si>
    <t xml:space="preserve"> </t>
  </si>
  <si>
    <t>5) GAIN/LOSSES ON TERMINATION OF FINANCIAL ASSETS AND FINANCIAL LIABILITIES</t>
  </si>
  <si>
    <t xml:space="preserve">AOP 007 </t>
  </si>
  <si>
    <t>Deposits</t>
  </si>
  <si>
    <t>Debt Securities issued</t>
  </si>
  <si>
    <t>Other financial liabilities</t>
  </si>
  <si>
    <t>6) GAINS OR (-) LOSSES ON FINANCIAL ASSETS AND LIABILITIES HELD FOR TRADING</t>
  </si>
  <si>
    <t xml:space="preserve">AOP 008 </t>
  </si>
  <si>
    <t>Equity instruments</t>
  </si>
  <si>
    <t>FX transactions and derivatives</t>
  </si>
  <si>
    <t>7) GAINS OR LOSSES ON NON-TRADING FINANCIAL ASSETS MANDATORILY AT FAIR VALUE THROUGH PROFIT OR LOSS</t>
  </si>
  <si>
    <t>AOP 009</t>
  </si>
  <si>
    <t>8) OPERATING EXPENSES</t>
  </si>
  <si>
    <t>Other operating expenses</t>
  </si>
  <si>
    <t>Administrative expenses</t>
  </si>
  <si>
    <t>Employee expenses</t>
  </si>
  <si>
    <t>Other administrative expenses</t>
  </si>
  <si>
    <t>(Contributions in cash rehabilitation committees and Deposit Insurance Schemes)</t>
  </si>
  <si>
    <t>Amortization</t>
  </si>
  <si>
    <t>Property, plant and equipment</t>
  </si>
  <si>
    <t>Investment property</t>
  </si>
  <si>
    <t>Other intangible assets</t>
  </si>
  <si>
    <t xml:space="preserve">9) IMPAIRMENT LOSSES AND PROVISION EXPENSES </t>
  </si>
  <si>
    <t>Financial assets at fair value through other comprehensive income</t>
  </si>
  <si>
    <t>Financial assets at amortized cost</t>
  </si>
  <si>
    <t>Liabilities towards resolution committees and deposit insurance systems</t>
  </si>
  <si>
    <t>(Liabilities and Guarantees)</t>
  </si>
  <si>
    <t>(Other Provisions)</t>
  </si>
  <si>
    <t>(Financial assets at fair value through other comprehensive income)</t>
  </si>
  <si>
    <t>(Financial assets at amortized cost)</t>
  </si>
  <si>
    <t>(Impairment or (-) reversal of impairment off of investments in subsidiaries, joint ventures, and associates)</t>
  </si>
  <si>
    <t>(Property, plant and equipment)</t>
  </si>
  <si>
    <t>(Investment property)</t>
  </si>
  <si>
    <t>(Goodwill)</t>
  </si>
  <si>
    <t>(Other intangible assets)</t>
  </si>
  <si>
    <t>(Other)</t>
  </si>
  <si>
    <t>10)  LOANS AND ADVANCES</t>
  </si>
  <si>
    <t>AOP 023</t>
  </si>
  <si>
    <t>Stage 1</t>
  </si>
  <si>
    <t xml:space="preserve">Stage 2 </t>
  </si>
  <si>
    <t>Stage 3</t>
  </si>
  <si>
    <t>Central banks</t>
  </si>
  <si>
    <t>Gross loans</t>
  </si>
  <si>
    <t>Allowance</t>
  </si>
  <si>
    <t>Government</t>
  </si>
  <si>
    <t>Credit institutuions</t>
  </si>
  <si>
    <t>Other financial institutions</t>
  </si>
  <si>
    <t>Non - financial institutions</t>
  </si>
  <si>
    <t xml:space="preserve">Retail </t>
  </si>
  <si>
    <t>11)  NON-TRADING FINANCIAL ASSETS MEASURED AT FAIR VALUE THROUGH PROFIT OR LOSS</t>
  </si>
  <si>
    <t>AOP 013</t>
  </si>
  <si>
    <t>Local state</t>
  </si>
  <si>
    <t>Credit institutions</t>
  </si>
  <si>
    <t>Retail</t>
  </si>
  <si>
    <t>12) DEPOSITS</t>
  </si>
  <si>
    <t>AOP 044</t>
  </si>
  <si>
    <t>Submitter: HRVATSKA POŠTANSKA BANKA, p.l.c.</t>
  </si>
  <si>
    <t>JURIŠIĆEVA ULICA 4</t>
  </si>
  <si>
    <t>Mandatory reserve</t>
  </si>
  <si>
    <t>Other receivables</t>
  </si>
  <si>
    <t>Payment transactions</t>
  </si>
  <si>
    <t>Account and package fees</t>
  </si>
  <si>
    <t>Card business</t>
  </si>
  <si>
    <t>Mobile and Internet banking</t>
  </si>
  <si>
    <t>AOP 016 &amp; AOP 018 &amp; AOP 019 &amp; AOP 020</t>
  </si>
  <si>
    <t>Modification gains or (-) losses, net AOP 021</t>
  </si>
  <si>
    <t>(Provisions or (-) reversal of provisions) AOP 022</t>
  </si>
  <si>
    <t>(Impairment or (-) reversal of impairment on financial assets that are not measured at fair value through profit or loss) AOP 023</t>
  </si>
  <si>
    <t>31.12.2024.</t>
  </si>
  <si>
    <t>Total  (AOP 022 + AOP 023 + AOP 025 - AOP 021)</t>
  </si>
  <si>
    <t>(Impairment or (-) reversal of impairment off non-financial assets) AOP 025</t>
  </si>
  <si>
    <t>AOP 021 &amp; AOP 022 &amp; AOP 023 &amp; AOP 025</t>
  </si>
  <si>
    <t>1.1.2025.</t>
  </si>
  <si>
    <t>30.09.2025.</t>
  </si>
  <si>
    <t>Maja Škara</t>
  </si>
  <si>
    <t>0800472472</t>
  </si>
  <si>
    <t>maja.skara@hpb.hr</t>
  </si>
  <si>
    <t>balance as at 30.09.2025.</t>
  </si>
  <si>
    <t>for the period 01.01.2025. to 30.9.2025.</t>
  </si>
  <si>
    <t>for the period 01.01.2025 to 30.09.2025.</t>
  </si>
  <si>
    <t>Same period of the previous year
 01.01.- 30.09.2024.</t>
  </si>
  <si>
    <t>Current period 01.01. –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</si>
</sst>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0;\(#,##0\);&quot;-&quot;"/>
    <numFmt numFmtId="168"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7"/>
      <color rgb="FF000000"/>
      <name val="Arial"/>
      <family val="2"/>
      <charset val="238"/>
    </font>
    <font>
      <sz val="8"/>
      <color indexed="12"/>
      <name val="Arial"/>
      <family val="2"/>
      <charset val="238"/>
    </font>
    <font>
      <sz val="9"/>
      <color rgb="FFFF0000"/>
      <name val="Arial"/>
      <family val="2"/>
      <charset val="238"/>
    </font>
    <font>
      <b/>
      <sz val="8"/>
      <color rgb="FF000000"/>
      <name val="Arial"/>
      <family val="2"/>
      <charset val="238"/>
    </font>
    <font>
      <b/>
      <sz val="8"/>
      <color theme="0"/>
      <name val="Arial"/>
      <family val="2"/>
    </font>
    <font>
      <sz val="8"/>
      <color theme="0"/>
      <name val="Arial"/>
      <family val="2"/>
    </font>
    <font>
      <b/>
      <sz val="7"/>
      <color theme="0"/>
      <name val="Arial"/>
      <family val="2"/>
    </font>
    <font>
      <sz val="10"/>
      <color theme="0"/>
      <name val="Arial"/>
      <family val="2"/>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
      <b/>
      <sz val="9"/>
      <color theme="1" tint="0.249977111117893"/>
      <name val="Arial"/>
      <family val="2"/>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2">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43" fontId="34" fillId="0" borderId="0" applyFont="0" applyFill="0" applyBorder="0" applyAlignment="0" applyProtection="0"/>
    <xf numFmtId="0" fontId="7" fillId="0" borderId="0">
      <alignment vertical="top"/>
    </xf>
    <xf numFmtId="0" fontId="2" fillId="0" borderId="0"/>
    <xf numFmtId="0" fontId="2" fillId="0" borderId="0"/>
    <xf numFmtId="0" fontId="2" fillId="0" borderId="0"/>
    <xf numFmtId="43" fontId="2" fillId="0" borderId="0" applyFont="0" applyFill="0" applyBorder="0" applyAlignment="0" applyProtection="0"/>
  </cellStyleXfs>
  <cellXfs count="330">
    <xf numFmtId="0" fontId="0" fillId="0" borderId="0" xfId="0"/>
    <xf numFmtId="164" fontId="14" fillId="0" borderId="1" xfId="0" applyNumberFormat="1" applyFont="1" applyBorder="1" applyAlignment="1">
      <alignment horizontal="center" vertical="center"/>
    </xf>
    <xf numFmtId="3" fontId="0" fillId="0" borderId="0" xfId="0" applyNumberFormat="1"/>
    <xf numFmtId="3" fontId="3"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3" fontId="16" fillId="0" borderId="1" xfId="0" applyNumberFormat="1" applyFont="1" applyBorder="1" applyAlignment="1" applyProtection="1">
      <alignment vertical="center" shrinkToFit="1"/>
      <protection locked="0"/>
    </xf>
    <xf numFmtId="3" fontId="16" fillId="6" borderId="1" xfId="0" applyNumberFormat="1" applyFont="1" applyFill="1" applyBorder="1" applyAlignment="1" applyProtection="1">
      <alignment horizontal="right" vertical="center" shrinkToFit="1"/>
      <protection locked="0"/>
    </xf>
    <xf numFmtId="3" fontId="6" fillId="0" borderId="0" xfId="1" applyNumberFormat="1" applyFont="1" applyAlignment="1">
      <alignment horizontal="center" vertical="center"/>
    </xf>
    <xf numFmtId="0" fontId="18" fillId="9" borderId="7" xfId="4" applyFont="1" applyFill="1" applyBorder="1"/>
    <xf numFmtId="0" fontId="1" fillId="9" borderId="8" xfId="4" applyFill="1" applyBorder="1"/>
    <xf numFmtId="0" fontId="1" fillId="0" borderId="0" xfId="4"/>
    <xf numFmtId="0" fontId="20" fillId="9" borderId="9" xfId="4" applyFont="1" applyFill="1" applyBorder="1" applyAlignment="1">
      <alignment horizontal="center" vertical="center"/>
    </xf>
    <xf numFmtId="0" fontId="20" fillId="9" borderId="0" xfId="4" applyFont="1" applyFill="1" applyAlignment="1">
      <alignment horizontal="center" vertical="center"/>
    </xf>
    <xf numFmtId="0" fontId="20" fillId="9" borderId="10" xfId="4" applyFont="1" applyFill="1" applyBorder="1" applyAlignment="1">
      <alignment horizontal="center" vertical="center"/>
    </xf>
    <xf numFmtId="0" fontId="5" fillId="9" borderId="0" xfId="4" applyFont="1" applyFill="1" applyAlignment="1">
      <alignment horizontal="center" vertical="center"/>
    </xf>
    <xf numFmtId="0" fontId="5" fillId="9" borderId="12" xfId="4" applyFont="1" applyFill="1" applyBorder="1" applyAlignment="1">
      <alignment vertical="center"/>
    </xf>
    <xf numFmtId="0" fontId="23" fillId="0" borderId="0" xfId="4" applyFont="1"/>
    <xf numFmtId="0" fontId="4" fillId="9" borderId="9" xfId="4" applyFont="1" applyFill="1" applyBorder="1" applyAlignment="1">
      <alignment vertical="center" wrapText="1"/>
    </xf>
    <xf numFmtId="0" fontId="4" fillId="9" borderId="0" xfId="4" applyFont="1" applyFill="1" applyAlignment="1">
      <alignment horizontal="right" vertical="center" wrapText="1"/>
    </xf>
    <xf numFmtId="0" fontId="4" fillId="9" borderId="0" xfId="4" applyFont="1" applyFill="1" applyAlignment="1">
      <alignment vertical="center" wrapText="1"/>
    </xf>
    <xf numFmtId="14" fontId="4" fillId="11" borderId="0" xfId="4" applyNumberFormat="1" applyFont="1" applyFill="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Alignment="1" applyProtection="1">
      <alignment horizontal="center" vertical="center"/>
      <protection locked="0"/>
    </xf>
    <xf numFmtId="0" fontId="1" fillId="9" borderId="10" xfId="4" applyFill="1" applyBorder="1"/>
    <xf numFmtId="0" fontId="21" fillId="9" borderId="9" xfId="4" applyFont="1" applyFill="1" applyBorder="1" applyAlignment="1">
      <alignment wrapText="1"/>
    </xf>
    <xf numFmtId="0" fontId="21" fillId="9" borderId="10" xfId="4" applyFont="1" applyFill="1" applyBorder="1" applyAlignment="1">
      <alignment wrapText="1"/>
    </xf>
    <xf numFmtId="0" fontId="21" fillId="9" borderId="9" xfId="4" applyFont="1" applyFill="1" applyBorder="1"/>
    <xf numFmtId="0" fontId="21" fillId="9" borderId="0" xfId="4" applyFont="1" applyFill="1"/>
    <xf numFmtId="0" fontId="21" fillId="9" borderId="0" xfId="4" applyFont="1" applyFill="1" applyAlignment="1">
      <alignment wrapText="1"/>
    </xf>
    <xf numFmtId="0" fontId="21" fillId="9" borderId="10" xfId="4" applyFont="1" applyFill="1" applyBorder="1"/>
    <xf numFmtId="0" fontId="5" fillId="9" borderId="0" xfId="4" applyFont="1" applyFill="1" applyAlignment="1">
      <alignment horizontal="right" vertical="center" wrapText="1"/>
    </xf>
    <xf numFmtId="0" fontId="22" fillId="9" borderId="10" xfId="4" applyFont="1" applyFill="1" applyBorder="1" applyAlignment="1">
      <alignment vertical="center"/>
    </xf>
    <xf numFmtId="0" fontId="5" fillId="9" borderId="9" xfId="4" applyFont="1" applyFill="1" applyBorder="1" applyAlignment="1">
      <alignment horizontal="right" vertical="center" wrapText="1"/>
    </xf>
    <xf numFmtId="0" fontId="22" fillId="9" borderId="0" xfId="4" applyFont="1" applyFill="1" applyAlignment="1">
      <alignment vertical="center"/>
    </xf>
    <xf numFmtId="0" fontId="21" fillId="9" borderId="0" xfId="4" applyFont="1" applyFill="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Alignment="1">
      <alignment vertical="center"/>
    </xf>
    <xf numFmtId="0" fontId="21" fillId="9" borderId="0" xfId="4" applyFont="1" applyFill="1" applyAlignment="1">
      <alignment vertical="center"/>
    </xf>
    <xf numFmtId="0" fontId="21" fillId="9" borderId="10" xfId="4" applyFont="1" applyFill="1" applyBorder="1" applyAlignment="1">
      <alignment vertical="center"/>
    </xf>
    <xf numFmtId="0" fontId="24" fillId="9" borderId="0" xfId="4" applyFont="1" applyFill="1" applyAlignment="1">
      <alignment vertical="center"/>
    </xf>
    <xf numFmtId="0" fontId="24" fillId="9" borderId="10" xfId="4" applyFont="1" applyFill="1" applyBorder="1" applyAlignment="1">
      <alignment vertical="center"/>
    </xf>
    <xf numFmtId="0" fontId="4" fillId="9" borderId="0" xfId="4" applyFont="1" applyFill="1" applyAlignment="1">
      <alignment horizontal="center" vertical="center"/>
    </xf>
    <xf numFmtId="0" fontId="5" fillId="9" borderId="10" xfId="4" applyFont="1" applyFill="1" applyBorder="1" applyAlignment="1">
      <alignment horizontal="center" vertical="center"/>
    </xf>
    <xf numFmtId="0" fontId="4" fillId="10" borderId="13" xfId="4" applyFont="1" applyFill="1" applyBorder="1" applyAlignment="1" applyProtection="1">
      <alignment horizontal="center" vertical="center"/>
      <protection locked="0"/>
    </xf>
    <xf numFmtId="0" fontId="21" fillId="9" borderId="0" xfId="4" applyFont="1" applyFill="1" applyAlignment="1">
      <alignment vertical="top" wrapText="1"/>
    </xf>
    <xf numFmtId="0" fontId="21" fillId="9" borderId="9" xfId="4" applyFont="1" applyFill="1" applyBorder="1" applyAlignment="1">
      <alignment vertical="top"/>
    </xf>
    <xf numFmtId="0" fontId="24"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0" fontId="4" fillId="3" borderId="4" xfId="0" applyFont="1" applyFill="1" applyBorder="1" applyAlignment="1">
      <alignment horizontal="center" vertical="center" wrapText="1"/>
    </xf>
    <xf numFmtId="3" fontId="14" fillId="3" borderId="5" xfId="0" applyNumberFormat="1" applyFont="1" applyFill="1" applyBorder="1" applyAlignment="1">
      <alignment horizontal="center" vertical="center" wrapText="1"/>
    </xf>
    <xf numFmtId="3" fontId="14" fillId="3" borderId="4" xfId="0" applyNumberFormat="1" applyFont="1" applyFill="1" applyBorder="1" applyAlignment="1">
      <alignment horizontal="center" vertical="center" wrapText="1"/>
    </xf>
    <xf numFmtId="0" fontId="14" fillId="3" borderId="3" xfId="0" applyFont="1" applyFill="1" applyBorder="1" applyAlignment="1">
      <alignment horizontal="center" vertical="center"/>
    </xf>
    <xf numFmtId="3" fontId="14" fillId="3" borderId="3" xfId="0" applyNumberFormat="1" applyFont="1" applyFill="1" applyBorder="1" applyAlignment="1">
      <alignment horizontal="center" vertical="center" wrapText="1"/>
    </xf>
    <xf numFmtId="164" fontId="14" fillId="14" borderId="1" xfId="0" applyNumberFormat="1" applyFont="1" applyFill="1" applyBorder="1" applyAlignment="1">
      <alignment horizontal="center" vertical="center"/>
    </xf>
    <xf numFmtId="3" fontId="27" fillId="14" borderId="1" xfId="0" applyNumberFormat="1" applyFont="1" applyFill="1" applyBorder="1" applyAlignment="1">
      <alignment horizontal="right" vertical="center" shrinkToFit="1"/>
    </xf>
    <xf numFmtId="3" fontId="16" fillId="14" borderId="1" xfId="0" applyNumberFormat="1" applyFont="1" applyFill="1" applyBorder="1" applyAlignment="1">
      <alignment horizontal="right" vertical="center" shrinkToFit="1"/>
    </xf>
    <xf numFmtId="3" fontId="2" fillId="0" borderId="0" xfId="5" applyNumberFormat="1"/>
    <xf numFmtId="0" fontId="2" fillId="0" borderId="0" xfId="5"/>
    <xf numFmtId="0" fontId="14" fillId="3" borderId="1" xfId="5" applyFont="1" applyFill="1" applyBorder="1" applyAlignment="1">
      <alignment horizontal="center" vertical="center"/>
    </xf>
    <xf numFmtId="3" fontId="14" fillId="3" borderId="1" xfId="5" applyNumberFormat="1" applyFont="1" applyFill="1" applyBorder="1" applyAlignment="1">
      <alignment horizontal="center" vertical="center" wrapText="1"/>
    </xf>
    <xf numFmtId="3" fontId="27" fillId="14" borderId="1" xfId="0" applyNumberFormat="1" applyFont="1" applyFill="1" applyBorder="1" applyAlignment="1">
      <alignment vertical="center" shrinkToFit="1"/>
    </xf>
    <xf numFmtId="3" fontId="5" fillId="0" borderId="1" xfId="0" applyNumberFormat="1" applyFont="1" applyBorder="1" applyAlignment="1">
      <alignment vertical="center" shrinkToFit="1"/>
    </xf>
    <xf numFmtId="3" fontId="16" fillId="14" borderId="1" xfId="0" applyNumberFormat="1" applyFont="1" applyFill="1" applyBorder="1" applyAlignment="1">
      <alignment vertical="center" shrinkToFit="1"/>
    </xf>
    <xf numFmtId="0" fontId="4" fillId="3" borderId="1" xfId="5" applyFont="1" applyFill="1" applyBorder="1" applyAlignment="1">
      <alignment horizontal="center" vertical="center" wrapText="1"/>
    </xf>
    <xf numFmtId="164" fontId="14" fillId="0" borderId="1" xfId="5" applyNumberFormat="1" applyFont="1" applyBorder="1" applyAlignment="1">
      <alignment horizontal="center" vertical="center"/>
    </xf>
    <xf numFmtId="3" fontId="3" fillId="0" borderId="1" xfId="5" applyNumberFormat="1" applyFont="1" applyBorder="1" applyAlignment="1" applyProtection="1">
      <alignment horizontal="right" vertical="center" shrinkToFit="1"/>
      <protection locked="0"/>
    </xf>
    <xf numFmtId="3" fontId="15" fillId="7" borderId="1" xfId="5" applyNumberFormat="1" applyFont="1" applyFill="1" applyBorder="1" applyAlignment="1">
      <alignment horizontal="right" vertical="center" shrinkToFit="1"/>
    </xf>
    <xf numFmtId="3" fontId="15" fillId="7" borderId="1" xfId="5"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5" applyAlignment="1">
      <alignment horizontal="center" vertical="center" wrapText="1"/>
    </xf>
    <xf numFmtId="14" fontId="6" fillId="2" borderId="0" xfId="1" applyNumberFormat="1" applyFont="1" applyFill="1" applyAlignment="1">
      <alignment horizontal="center" vertical="center"/>
    </xf>
    <xf numFmtId="3" fontId="2" fillId="0" borderId="0" xfId="5" applyNumberFormat="1" applyAlignment="1">
      <alignment horizontal="center" vertical="center" wrapText="1"/>
    </xf>
    <xf numFmtId="3" fontId="30" fillId="3" borderId="1" xfId="5" applyNumberFormat="1" applyFont="1" applyFill="1" applyBorder="1" applyAlignment="1">
      <alignment horizontal="center" vertical="center" wrapText="1"/>
    </xf>
    <xf numFmtId="3" fontId="32" fillId="3" borderId="1" xfId="5" applyNumberFormat="1" applyFont="1" applyFill="1" applyBorder="1" applyAlignment="1">
      <alignment horizontal="center"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xf>
    <xf numFmtId="3" fontId="9" fillId="3" borderId="1" xfId="5" applyNumberFormat="1" applyFont="1" applyFill="1" applyBorder="1" applyAlignment="1">
      <alignment horizontal="center" vertical="center"/>
    </xf>
    <xf numFmtId="3" fontId="5" fillId="0" borderId="1" xfId="5" applyNumberFormat="1" applyFont="1" applyBorder="1" applyAlignment="1" applyProtection="1">
      <alignment horizontal="right" vertical="center" shrinkToFit="1"/>
      <protection locked="0"/>
    </xf>
    <xf numFmtId="3" fontId="16" fillId="14" borderId="1" xfId="5" applyNumberFormat="1" applyFont="1" applyFill="1" applyBorder="1" applyAlignment="1">
      <alignment horizontal="right" vertical="center" shrinkToFit="1"/>
    </xf>
    <xf numFmtId="164" fontId="14" fillId="14" borderId="1" xfId="5" applyNumberFormat="1" applyFont="1" applyFill="1" applyBorder="1" applyAlignment="1">
      <alignment horizontal="center" vertical="center"/>
    </xf>
    <xf numFmtId="3" fontId="27" fillId="14" borderId="1" xfId="5" applyNumberFormat="1" applyFont="1" applyFill="1" applyBorder="1" applyAlignment="1">
      <alignment horizontal="right" vertical="center" shrinkToFit="1"/>
    </xf>
    <xf numFmtId="0" fontId="14" fillId="0" borderId="0" xfId="5" applyFont="1" applyAlignment="1">
      <alignment horizontal="left" vertical="center" wrapText="1"/>
    </xf>
    <xf numFmtId="165" fontId="4" fillId="0" borderId="0" xfId="5" applyNumberFormat="1" applyFont="1" applyAlignment="1">
      <alignment horizontal="center" vertical="center"/>
    </xf>
    <xf numFmtId="3" fontId="16" fillId="0" borderId="0" xfId="5" applyNumberFormat="1" applyFont="1" applyAlignment="1">
      <alignment horizontal="right" vertical="center" shrinkToFit="1"/>
    </xf>
    <xf numFmtId="0" fontId="4" fillId="10" borderId="14" xfId="4" applyFont="1" applyFill="1" applyBorder="1" applyAlignment="1" applyProtection="1">
      <alignment horizontal="center" vertical="center"/>
      <protection locked="0"/>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21" fillId="10" borderId="14" xfId="4" applyFont="1" applyFill="1" applyBorder="1" applyProtection="1">
      <protection locked="0"/>
    </xf>
    <xf numFmtId="0" fontId="21" fillId="10" borderId="15" xfId="4" applyFont="1" applyFill="1" applyBorder="1" applyProtection="1">
      <protection locked="0"/>
    </xf>
    <xf numFmtId="0" fontId="21" fillId="10" borderId="13" xfId="4" applyFont="1" applyFill="1" applyBorder="1" applyProtection="1">
      <protection locked="0"/>
    </xf>
    <xf numFmtId="0" fontId="35" fillId="0" borderId="0" xfId="0" applyFont="1"/>
    <xf numFmtId="0" fontId="36" fillId="15" borderId="0" xfId="0" applyFont="1" applyFill="1" applyAlignment="1">
      <alignment wrapText="1"/>
    </xf>
    <xf numFmtId="0" fontId="35" fillId="0" borderId="0" xfId="7" applyFont="1">
      <alignment vertical="top"/>
    </xf>
    <xf numFmtId="166" fontId="35" fillId="0" borderId="0" xfId="7" applyNumberFormat="1" applyFont="1" applyAlignment="1">
      <alignment horizontal="right"/>
    </xf>
    <xf numFmtId="0" fontId="37" fillId="16" borderId="0" xfId="7" applyFont="1" applyFill="1">
      <alignment vertical="top"/>
    </xf>
    <xf numFmtId="167" fontId="38" fillId="16" borderId="0" xfId="7" applyNumberFormat="1" applyFont="1" applyFill="1" applyAlignment="1">
      <alignment horizontal="right"/>
    </xf>
    <xf numFmtId="167" fontId="35" fillId="0" borderId="0" xfId="0" applyNumberFormat="1" applyFont="1"/>
    <xf numFmtId="0" fontId="37" fillId="0" borderId="0" xfId="8" applyFont="1" applyAlignment="1">
      <alignment horizontal="left" vertical="center"/>
    </xf>
    <xf numFmtId="167" fontId="37" fillId="0" borderId="0" xfId="8" applyNumberFormat="1" applyFont="1" applyAlignment="1">
      <alignment horizontal="right"/>
    </xf>
    <xf numFmtId="167" fontId="37" fillId="0" borderId="18" xfId="8" applyNumberFormat="1" applyFont="1" applyBorder="1" applyAlignment="1">
      <alignment horizontal="right"/>
    </xf>
    <xf numFmtId="167" fontId="37" fillId="0" borderId="18" xfId="8" applyNumberFormat="1" applyFont="1" applyBorder="1" applyAlignment="1">
      <alignment horizontal="right" vertical="center"/>
    </xf>
    <xf numFmtId="0" fontId="35" fillId="0" borderId="0" xfId="8" applyFont="1" applyAlignment="1">
      <alignment vertical="center"/>
    </xf>
    <xf numFmtId="167" fontId="35" fillId="0" borderId="0" xfId="9" applyNumberFormat="1" applyFont="1" applyAlignment="1">
      <alignment horizontal="right" vertical="center"/>
    </xf>
    <xf numFmtId="167" fontId="37" fillId="0" borderId="0" xfId="8" applyNumberFormat="1" applyFont="1" applyAlignment="1" applyProtection="1">
      <alignment horizontal="right" vertical="center" shrinkToFit="1"/>
      <protection locked="0"/>
    </xf>
    <xf numFmtId="167" fontId="35" fillId="0" borderId="0" xfId="8" applyNumberFormat="1" applyFont="1" applyAlignment="1" applyProtection="1">
      <alignment horizontal="right" vertical="center" shrinkToFit="1"/>
      <protection locked="0"/>
    </xf>
    <xf numFmtId="167" fontId="35" fillId="0" borderId="0" xfId="6" applyNumberFormat="1" applyFont="1" applyFill="1" applyBorder="1" applyAlignment="1" applyProtection="1">
      <alignment horizontal="right" vertical="center" shrinkToFit="1"/>
      <protection locked="0"/>
    </xf>
    <xf numFmtId="0" fontId="37" fillId="0" borderId="0" xfId="9" applyFont="1" applyAlignment="1">
      <alignment horizontal="left"/>
    </xf>
    <xf numFmtId="167" fontId="37" fillId="0" borderId="0" xfId="9" applyNumberFormat="1" applyFont="1" applyAlignment="1">
      <alignment horizontal="right" vertical="center"/>
    </xf>
    <xf numFmtId="0" fontId="35" fillId="0" borderId="0" xfId="7" applyFont="1" applyAlignment="1"/>
    <xf numFmtId="167" fontId="37" fillId="0" borderId="0" xfId="7" applyNumberFormat="1" applyFont="1" applyAlignment="1">
      <alignment horizontal="right"/>
    </xf>
    <xf numFmtId="167" fontId="35" fillId="16" borderId="0" xfId="7" applyNumberFormat="1" applyFont="1" applyFill="1" applyAlignment="1">
      <alignment horizontal="right"/>
    </xf>
    <xf numFmtId="0" fontId="35" fillId="0" borderId="0" xfId="8" applyFont="1" applyAlignment="1">
      <alignment horizontal="left" vertical="center" wrapText="1"/>
    </xf>
    <xf numFmtId="0" fontId="35" fillId="0" borderId="0" xfId="8" applyFont="1"/>
    <xf numFmtId="0" fontId="35" fillId="0" borderId="0" xfId="8" applyFont="1" applyAlignment="1">
      <alignment horizontal="left" vertical="center"/>
    </xf>
    <xf numFmtId="0" fontId="37" fillId="0" borderId="0" xfId="9" applyFont="1" applyAlignment="1">
      <alignment horizontal="left" vertical="center"/>
    </xf>
    <xf numFmtId="167" fontId="37" fillId="0" borderId="0" xfId="6" applyNumberFormat="1" applyFont="1" applyFill="1" applyBorder="1" applyAlignment="1">
      <alignment horizontal="right" vertical="center"/>
    </xf>
    <xf numFmtId="0" fontId="35" fillId="0" borderId="0" xfId="7" applyFont="1" applyAlignment="1">
      <alignment vertical="center"/>
    </xf>
    <xf numFmtId="167" fontId="35" fillId="0" borderId="0" xfId="7" applyNumberFormat="1" applyFont="1" applyAlignment="1">
      <alignment horizontal="right"/>
    </xf>
    <xf numFmtId="0" fontId="37" fillId="16" borderId="0" xfId="7" applyFont="1" applyFill="1" applyAlignment="1">
      <alignment vertical="center"/>
    </xf>
    <xf numFmtId="0" fontId="37" fillId="0" borderId="0" xfId="8" applyFont="1"/>
    <xf numFmtId="0" fontId="37" fillId="0" borderId="0" xfId="8" applyFont="1" applyAlignment="1">
      <alignment vertical="center"/>
    </xf>
    <xf numFmtId="167" fontId="37" fillId="0" borderId="0" xfId="0" applyNumberFormat="1" applyFont="1"/>
    <xf numFmtId="0" fontId="37" fillId="0" borderId="0" xfId="0" applyFont="1"/>
    <xf numFmtId="167" fontId="37" fillId="16" borderId="0" xfId="7" applyNumberFormat="1" applyFont="1" applyFill="1" applyAlignment="1">
      <alignment horizontal="right"/>
    </xf>
    <xf numFmtId="167" fontId="35" fillId="16" borderId="0" xfId="9" applyNumberFormat="1" applyFont="1" applyFill="1" applyAlignment="1">
      <alignment horizontal="right"/>
    </xf>
    <xf numFmtId="167" fontId="37" fillId="0" borderId="0" xfId="8" applyNumberFormat="1" applyFont="1" applyAlignment="1" applyProtection="1">
      <alignment horizontal="right" shrinkToFit="1"/>
      <protection locked="0"/>
    </xf>
    <xf numFmtId="167" fontId="37" fillId="0" borderId="0" xfId="9" applyNumberFormat="1" applyFont="1" applyAlignment="1">
      <alignment horizontal="right"/>
    </xf>
    <xf numFmtId="167" fontId="35" fillId="0" borderId="0" xfId="6" applyNumberFormat="1" applyFont="1" applyFill="1" applyBorder="1" applyAlignment="1" applyProtection="1">
      <alignment horizontal="right" shrinkToFit="1"/>
      <protection locked="0"/>
    </xf>
    <xf numFmtId="167" fontId="37" fillId="0" borderId="0" xfId="6" applyNumberFormat="1" applyFont="1" applyFill="1" applyBorder="1" applyAlignment="1" applyProtection="1">
      <alignment horizontal="right" shrinkToFit="1"/>
      <protection locked="0"/>
    </xf>
    <xf numFmtId="167" fontId="35" fillId="0" borderId="0" xfId="8" applyNumberFormat="1" applyFont="1" applyAlignment="1" applyProtection="1">
      <alignment horizontal="right" shrinkToFit="1"/>
      <protection locked="0"/>
    </xf>
    <xf numFmtId="0" fontId="37" fillId="0" borderId="0" xfId="8" applyFont="1" applyAlignment="1">
      <alignment horizontal="left" wrapText="1"/>
    </xf>
    <xf numFmtId="0" fontId="35" fillId="0" borderId="0" xfId="8" applyFont="1" applyAlignment="1">
      <alignment horizontal="left" wrapText="1"/>
    </xf>
    <xf numFmtId="167" fontId="37" fillId="0" borderId="18" xfId="0" applyNumberFormat="1" applyFont="1" applyBorder="1" applyAlignment="1">
      <alignment horizontal="right"/>
    </xf>
    <xf numFmtId="167" fontId="37" fillId="0" borderId="0" xfId="0" applyNumberFormat="1" applyFont="1" applyAlignment="1">
      <alignment horizontal="right"/>
    </xf>
    <xf numFmtId="167" fontId="37" fillId="16" borderId="0" xfId="7" applyNumberFormat="1" applyFont="1" applyFill="1">
      <alignment vertical="top"/>
    </xf>
    <xf numFmtId="167" fontId="35" fillId="16" borderId="0" xfId="0" applyNumberFormat="1" applyFont="1" applyFill="1"/>
    <xf numFmtId="167" fontId="37" fillId="0" borderId="21" xfId="0" applyNumberFormat="1" applyFont="1" applyBorder="1" applyAlignment="1">
      <alignment horizontal="right"/>
    </xf>
    <xf numFmtId="0" fontId="37" fillId="16" borderId="0" xfId="0" applyFont="1" applyFill="1"/>
    <xf numFmtId="0" fontId="36" fillId="0" borderId="0" xfId="0" applyFont="1" applyAlignment="1">
      <alignment wrapText="1"/>
    </xf>
    <xf numFmtId="167" fontId="38" fillId="0" borderId="0" xfId="7" applyNumberFormat="1" applyFont="1" applyAlignment="1">
      <alignment horizontal="right"/>
    </xf>
    <xf numFmtId="167" fontId="37" fillId="0" borderId="0" xfId="8" applyNumberFormat="1" applyFont="1" applyAlignment="1">
      <alignment horizontal="center" vertical="center"/>
    </xf>
    <xf numFmtId="168" fontId="35" fillId="0" borderId="0" xfId="9" applyNumberFormat="1" applyFont="1" applyAlignment="1">
      <alignment horizontal="right" vertical="center"/>
    </xf>
    <xf numFmtId="168" fontId="37" fillId="0" borderId="0" xfId="8" applyNumberFormat="1" applyFont="1" applyAlignment="1" applyProtection="1">
      <alignment horizontal="right" vertical="center" shrinkToFit="1"/>
      <protection locked="0"/>
    </xf>
    <xf numFmtId="168" fontId="35" fillId="0" borderId="0" xfId="8" applyNumberFormat="1" applyFont="1" applyAlignment="1" applyProtection="1">
      <alignment horizontal="right" vertical="center" shrinkToFit="1"/>
      <protection locked="0"/>
    </xf>
    <xf numFmtId="168" fontId="35" fillId="0" borderId="19" xfId="6" applyNumberFormat="1" applyFont="1" applyFill="1" applyBorder="1" applyAlignment="1" applyProtection="1">
      <alignment horizontal="right" vertical="center" shrinkToFit="1"/>
      <protection locked="0"/>
    </xf>
    <xf numFmtId="168" fontId="35" fillId="0" borderId="19" xfId="6" applyNumberFormat="1" applyFont="1" applyFill="1" applyBorder="1" applyAlignment="1">
      <alignment horizontal="right" vertical="center"/>
    </xf>
    <xf numFmtId="168" fontId="35" fillId="0" borderId="0" xfId="6" applyNumberFormat="1" applyFont="1" applyFill="1" applyBorder="1" applyAlignment="1" applyProtection="1">
      <alignment horizontal="right" vertical="center" shrinkToFit="1"/>
      <protection locked="0"/>
    </xf>
    <xf numFmtId="168" fontId="37" fillId="0" borderId="19" xfId="6" applyNumberFormat="1" applyFont="1" applyFill="1" applyBorder="1" applyAlignment="1" applyProtection="1">
      <alignment horizontal="right" vertical="center" shrinkToFit="1"/>
      <protection locked="0"/>
    </xf>
    <xf numFmtId="168" fontId="37" fillId="0" borderId="19" xfId="9" applyNumberFormat="1" applyFont="1" applyBorder="1" applyAlignment="1">
      <alignment horizontal="right" vertical="center"/>
    </xf>
    <xf numFmtId="168" fontId="37" fillId="0" borderId="0" xfId="9" applyNumberFormat="1" applyFont="1" applyAlignment="1">
      <alignment horizontal="right" vertical="center"/>
    </xf>
    <xf numFmtId="168" fontId="35" fillId="0" borderId="0" xfId="6" applyNumberFormat="1" applyFont="1" applyFill="1" applyBorder="1" applyAlignment="1">
      <alignment horizontal="right" vertical="center"/>
    </xf>
    <xf numFmtId="168" fontId="37" fillId="0" borderId="0" xfId="6" applyNumberFormat="1" applyFont="1" applyFill="1" applyBorder="1" applyAlignment="1" applyProtection="1">
      <alignment horizontal="right" vertical="center" shrinkToFit="1"/>
      <protection locked="0"/>
    </xf>
    <xf numFmtId="168" fontId="35" fillId="0" borderId="19" xfId="9" applyNumberFormat="1" applyFont="1" applyBorder="1" applyAlignment="1">
      <alignment horizontal="right" vertical="center"/>
    </xf>
    <xf numFmtId="168" fontId="37" fillId="0" borderId="19" xfId="8" applyNumberFormat="1" applyFont="1" applyBorder="1" applyAlignment="1" applyProtection="1">
      <alignment horizontal="right" vertical="center" shrinkToFit="1"/>
      <protection locked="0"/>
    </xf>
    <xf numFmtId="168" fontId="37" fillId="0" borderId="20" xfId="9" applyNumberFormat="1" applyFont="1" applyBorder="1" applyAlignment="1">
      <alignment horizontal="right" vertical="center"/>
    </xf>
    <xf numFmtId="168" fontId="35" fillId="0" borderId="19" xfId="8" applyNumberFormat="1" applyFont="1" applyBorder="1" applyAlignment="1" applyProtection="1">
      <alignment horizontal="right" vertical="center" shrinkToFit="1"/>
      <protection locked="0"/>
    </xf>
    <xf numFmtId="168" fontId="37" fillId="0" borderId="20" xfId="6" applyNumberFormat="1" applyFont="1" applyFill="1" applyBorder="1" applyAlignment="1">
      <alignment horizontal="right" vertical="center"/>
    </xf>
    <xf numFmtId="168" fontId="37" fillId="0" borderId="0" xfId="6" applyNumberFormat="1" applyFont="1" applyFill="1" applyBorder="1" applyAlignment="1">
      <alignment horizontal="right" vertical="center"/>
    </xf>
    <xf numFmtId="168" fontId="37" fillId="0" borderId="0" xfId="8" applyNumberFormat="1" applyFont="1" applyAlignment="1" applyProtection="1">
      <alignment horizontal="right" shrinkToFit="1"/>
      <protection locked="0"/>
    </xf>
    <xf numFmtId="168" fontId="37" fillId="0" borderId="0" xfId="9" applyNumberFormat="1" applyFont="1" applyAlignment="1">
      <alignment horizontal="right"/>
    </xf>
    <xf numFmtId="168" fontId="35" fillId="0" borderId="0" xfId="6" applyNumberFormat="1" applyFont="1" applyFill="1" applyBorder="1" applyAlignment="1" applyProtection="1">
      <alignment horizontal="right" shrinkToFit="1"/>
      <protection locked="0"/>
    </xf>
    <xf numFmtId="168" fontId="35" fillId="0" borderId="0" xfId="6" applyNumberFormat="1" applyFont="1" applyFill="1" applyBorder="1" applyAlignment="1">
      <alignment horizontal="right"/>
    </xf>
    <xf numFmtId="168" fontId="37" fillId="0" borderId="0" xfId="6" applyNumberFormat="1" applyFont="1" applyFill="1" applyBorder="1" applyAlignment="1" applyProtection="1">
      <alignment horizontal="right" shrinkToFit="1"/>
      <protection locked="0"/>
    </xf>
    <xf numFmtId="168" fontId="35" fillId="0" borderId="0" xfId="8" applyNumberFormat="1" applyFont="1" applyAlignment="1" applyProtection="1">
      <alignment horizontal="right" shrinkToFit="1"/>
      <protection locked="0"/>
    </xf>
    <xf numFmtId="168" fontId="35" fillId="0" borderId="0" xfId="9" applyNumberFormat="1" applyFont="1" applyAlignment="1">
      <alignment horizontal="right"/>
    </xf>
    <xf numFmtId="168" fontId="37" fillId="0" borderId="0" xfId="6" applyNumberFormat="1" applyFont="1" applyFill="1" applyBorder="1" applyAlignment="1">
      <alignment horizontal="right"/>
    </xf>
    <xf numFmtId="168" fontId="35" fillId="0" borderId="19" xfId="6" applyNumberFormat="1" applyFont="1" applyFill="1" applyBorder="1" applyAlignment="1" applyProtection="1">
      <alignment horizontal="right" shrinkToFit="1"/>
      <protection locked="0"/>
    </xf>
    <xf numFmtId="168" fontId="35" fillId="0" borderId="19" xfId="6" applyNumberFormat="1" applyFont="1" applyFill="1" applyBorder="1" applyAlignment="1">
      <alignment horizontal="right"/>
    </xf>
    <xf numFmtId="168" fontId="37" fillId="0" borderId="19" xfId="6" applyNumberFormat="1" applyFont="1" applyFill="1" applyBorder="1" applyAlignment="1" applyProtection="1">
      <alignment horizontal="right" shrinkToFit="1"/>
      <protection locked="0"/>
    </xf>
    <xf numFmtId="168" fontId="37" fillId="0" borderId="20" xfId="9" applyNumberFormat="1" applyFont="1" applyBorder="1" applyAlignment="1">
      <alignment horizontal="right"/>
    </xf>
    <xf numFmtId="168" fontId="37" fillId="0" borderId="0" xfId="6" applyNumberFormat="1" applyFont="1" applyFill="1"/>
    <xf numFmtId="168" fontId="35" fillId="0" borderId="0" xfId="6" applyNumberFormat="1" applyFont="1" applyFill="1"/>
    <xf numFmtId="168" fontId="35" fillId="0" borderId="19" xfId="6" applyNumberFormat="1" applyFont="1" applyFill="1" applyBorder="1"/>
    <xf numFmtId="168" fontId="37" fillId="0" borderId="20" xfId="6" applyNumberFormat="1" applyFont="1" applyFill="1" applyBorder="1"/>
    <xf numFmtId="168" fontId="37" fillId="0" borderId="19" xfId="6" applyNumberFormat="1" applyFont="1" applyFill="1" applyBorder="1"/>
    <xf numFmtId="168" fontId="37" fillId="0" borderId="0" xfId="11" applyNumberFormat="1" applyFont="1" applyFill="1"/>
    <xf numFmtId="168" fontId="35" fillId="0" borderId="0" xfId="11" applyNumberFormat="1" applyFont="1" applyFill="1"/>
    <xf numFmtId="168" fontId="35" fillId="0" borderId="0" xfId="11" applyNumberFormat="1" applyFont="1" applyFill="1" applyBorder="1" applyAlignment="1">
      <alignment horizontal="right"/>
    </xf>
    <xf numFmtId="168" fontId="37" fillId="0" borderId="0" xfId="11" applyNumberFormat="1" applyFont="1" applyFill="1" applyBorder="1" applyAlignment="1">
      <alignment horizontal="right"/>
    </xf>
    <xf numFmtId="168" fontId="39" fillId="0" borderId="0" xfId="11" applyNumberFormat="1" applyFont="1" applyFill="1"/>
    <xf numFmtId="168" fontId="39" fillId="0" borderId="0" xfId="11" applyNumberFormat="1" applyFont="1" applyFill="1" applyBorder="1" applyAlignment="1">
      <alignment horizontal="right"/>
    </xf>
    <xf numFmtId="168" fontId="37" fillId="0" borderId="20" xfId="11" applyNumberFormat="1" applyFont="1" applyFill="1" applyBorder="1"/>
    <xf numFmtId="0" fontId="17" fillId="9" borderId="6" xfId="4" applyFont="1" applyFill="1" applyBorder="1" applyAlignment="1">
      <alignment vertical="center"/>
    </xf>
    <xf numFmtId="0" fontId="17" fillId="9" borderId="7" xfId="4" applyFont="1" applyFill="1" applyBorder="1" applyAlignment="1">
      <alignment vertical="center"/>
    </xf>
    <xf numFmtId="0" fontId="20" fillId="9" borderId="9" xfId="4" applyFont="1" applyFill="1" applyBorder="1" applyAlignment="1">
      <alignment horizontal="center" vertical="center"/>
    </xf>
    <xf numFmtId="0" fontId="20" fillId="9" borderId="0" xfId="4" applyFont="1" applyFill="1" applyAlignment="1">
      <alignment horizontal="center" vertical="center"/>
    </xf>
    <xf numFmtId="0" fontId="20"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Border="1" applyAlignment="1">
      <alignment horizontal="center" vertical="center" wrapText="1"/>
    </xf>
    <xf numFmtId="0" fontId="4" fillId="0" borderId="0" xfId="4" applyFont="1" applyAlignment="1">
      <alignment horizontal="center" vertical="center" wrapText="1"/>
    </xf>
    <xf numFmtId="0" fontId="4" fillId="0" borderId="10" xfId="4" applyFont="1" applyBorder="1" applyAlignment="1">
      <alignment horizontal="center" vertical="center" wrapText="1"/>
    </xf>
    <xf numFmtId="0" fontId="5" fillId="9" borderId="9" xfId="4" applyFont="1" applyFill="1" applyBorder="1" applyAlignment="1">
      <alignment horizontal="right" vertical="center" wrapText="1"/>
    </xf>
    <xf numFmtId="0" fontId="5" fillId="9" borderId="10" xfId="4" applyFont="1" applyFill="1" applyBorder="1" applyAlignment="1">
      <alignment horizontal="right" vertical="center" wrapText="1"/>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1" fillId="9" borderId="9" xfId="4" applyFont="1" applyFill="1" applyBorder="1" applyAlignment="1">
      <alignment wrapText="1"/>
    </xf>
    <xf numFmtId="0" fontId="21" fillId="9" borderId="0" xfId="4" applyFont="1" applyFill="1" applyAlignment="1">
      <alignment wrapText="1"/>
    </xf>
    <xf numFmtId="0" fontId="21" fillId="9" borderId="0" xfId="4" applyFont="1" applyFill="1"/>
    <xf numFmtId="0" fontId="19" fillId="9" borderId="9" xfId="4" applyFont="1" applyFill="1" applyBorder="1" applyAlignment="1">
      <alignment horizontal="center" vertical="center" wrapText="1"/>
    </xf>
    <xf numFmtId="0" fontId="19" fillId="9" borderId="0" xfId="4" applyFont="1" applyFill="1" applyAlignment="1">
      <alignment horizontal="center" vertical="center" wrapText="1"/>
    </xf>
    <xf numFmtId="0" fontId="5" fillId="9" borderId="9" xfId="4" applyFont="1" applyFill="1" applyBorder="1" applyAlignment="1">
      <alignment horizontal="right" vertical="center"/>
    </xf>
    <xf numFmtId="0" fontId="5" fillId="9" borderId="10" xfId="4" applyFont="1" applyFill="1" applyBorder="1" applyAlignment="1">
      <alignment horizontal="right" vertical="center"/>
    </xf>
    <xf numFmtId="0" fontId="5" fillId="9" borderId="0" xfId="4" applyFont="1" applyFill="1" applyAlignment="1">
      <alignment horizontal="right" vertical="center" wrapText="1"/>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21" fillId="9" borderId="9" xfId="4" applyFont="1" applyFill="1" applyBorder="1" applyAlignment="1">
      <alignment vertical="center" wrapText="1"/>
    </xf>
    <xf numFmtId="0" fontId="21" fillId="9" borderId="0" xfId="4" applyFont="1" applyFill="1" applyAlignment="1">
      <alignment vertical="center" wrapText="1"/>
    </xf>
    <xf numFmtId="0" fontId="5" fillId="9" borderId="0" xfId="4" applyFont="1" applyFill="1" applyAlignment="1">
      <alignment horizontal="right" vertical="center"/>
    </xf>
    <xf numFmtId="0" fontId="22" fillId="9" borderId="9" xfId="4" applyFont="1" applyFill="1" applyBorder="1" applyAlignment="1">
      <alignment vertical="center"/>
    </xf>
    <xf numFmtId="0" fontId="22" fillId="9" borderId="0" xfId="4" applyFont="1" applyFill="1" applyAlignment="1">
      <alignment vertical="center"/>
    </xf>
    <xf numFmtId="0" fontId="5" fillId="9" borderId="9" xfId="4" applyFont="1" applyFill="1" applyBorder="1" applyAlignment="1">
      <alignment horizontal="left" vertical="center" wrapText="1"/>
    </xf>
    <xf numFmtId="0" fontId="5" fillId="9" borderId="0" xfId="4" applyFont="1" applyFill="1" applyAlignment="1">
      <alignment horizontal="left" vertical="center"/>
    </xf>
    <xf numFmtId="0" fontId="5" fillId="9" borderId="0" xfId="4" applyFont="1" applyFill="1" applyAlignment="1">
      <alignment vertical="center"/>
    </xf>
    <xf numFmtId="0" fontId="5" fillId="9" borderId="9" xfId="4" applyFont="1" applyFill="1" applyBorder="1" applyAlignment="1">
      <alignment horizontal="center" vertical="center"/>
    </xf>
    <xf numFmtId="0" fontId="5" fillId="9" borderId="0" xfId="4" applyFont="1" applyFill="1" applyAlignment="1">
      <alignment horizontal="center" vertical="center"/>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1" fillId="9" borderId="0" xfId="4" applyFont="1" applyFill="1" applyAlignment="1">
      <alignment vertical="top" wrapText="1"/>
    </xf>
    <xf numFmtId="0" fontId="21" fillId="9" borderId="0" xfId="4" applyFont="1" applyFill="1" applyAlignment="1">
      <alignment vertical="top"/>
    </xf>
    <xf numFmtId="0" fontId="21" fillId="9" borderId="0" xfId="4" applyFont="1" applyFill="1" applyProtection="1">
      <protection locked="0"/>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10" xfId="4" applyFont="1" applyFill="1" applyBorder="1" applyAlignment="1">
      <alignment horizontal="center" vertical="center"/>
    </xf>
    <xf numFmtId="0" fontId="5" fillId="9" borderId="9" xfId="4" applyFont="1" applyFill="1" applyBorder="1" applyAlignment="1">
      <alignment horizontal="left" vertical="center"/>
    </xf>
    <xf numFmtId="0" fontId="5" fillId="9" borderId="0" xfId="4" applyFont="1" applyFill="1" applyAlignment="1">
      <alignment vertical="top"/>
    </xf>
    <xf numFmtId="0" fontId="21" fillId="10" borderId="14" xfId="4" applyFont="1" applyFill="1" applyBorder="1" applyAlignment="1" applyProtection="1">
      <alignment vertical="center"/>
      <protection locked="0"/>
    </xf>
    <xf numFmtId="0" fontId="21" fillId="10" borderId="15" xfId="4" applyFont="1" applyFill="1" applyBorder="1" applyAlignment="1" applyProtection="1">
      <alignment vertical="center"/>
      <protection locked="0"/>
    </xf>
    <xf numFmtId="0" fontId="21"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49" fontId="4" fillId="14" borderId="1" xfId="0" applyNumberFormat="1" applyFont="1" applyFill="1" applyBorder="1" applyAlignment="1">
      <alignment horizontal="left" vertical="center" wrapText="1"/>
    </xf>
    <xf numFmtId="49" fontId="5" fillId="14" borderId="1" xfId="0" applyNumberFormat="1" applyFont="1" applyFill="1" applyBorder="1" applyAlignment="1">
      <alignment horizontal="left" vertical="center" wrapText="1"/>
    </xf>
    <xf numFmtId="49" fontId="5" fillId="0" borderId="1" xfId="0" applyNumberFormat="1" applyFont="1" applyBorder="1" applyAlignment="1">
      <alignment horizontal="left" vertical="center" wrapText="1" indent="1"/>
    </xf>
    <xf numFmtId="49" fontId="4" fillId="0" borderId="1" xfId="0" applyNumberFormat="1" applyFont="1" applyBorder="1" applyAlignment="1">
      <alignment horizontal="left" vertical="center" wrapText="1" indent="1"/>
    </xf>
    <xf numFmtId="0" fontId="12" fillId="4" borderId="1" xfId="0" applyFont="1" applyFill="1" applyBorder="1" applyAlignment="1">
      <alignment horizontal="left" vertical="center" wrapText="1"/>
    </xf>
    <xf numFmtId="0" fontId="13" fillId="4" borderId="1" xfId="0" applyFont="1" applyFill="1" applyBorder="1" applyAlignment="1">
      <alignment vertical="center"/>
    </xf>
    <xf numFmtId="49" fontId="4" fillId="14" borderId="1" xfId="0" applyNumberFormat="1" applyFont="1" applyFill="1" applyBorder="1" applyAlignment="1">
      <alignment horizontal="left" vertical="center" wrapText="1" indent="1"/>
    </xf>
    <xf numFmtId="49" fontId="5" fillId="14" borderId="1" xfId="0" applyNumberFormat="1" applyFont="1" applyFill="1" applyBorder="1" applyAlignment="1">
      <alignment horizontal="left" vertical="center" wrapText="1" indent="1"/>
    </xf>
    <xf numFmtId="0" fontId="4"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0" fillId="0" borderId="16" xfId="0" applyBorder="1"/>
    <xf numFmtId="0" fontId="4" fillId="14" borderId="1" xfId="0" applyFont="1" applyFill="1" applyBorder="1" applyAlignment="1">
      <alignment horizontal="left" vertical="center" wrapText="1" indent="1"/>
    </xf>
    <xf numFmtId="49" fontId="5" fillId="0" borderId="1" xfId="0" applyNumberFormat="1" applyFont="1" applyBorder="1" applyAlignment="1">
      <alignment horizontal="left" vertical="center" wrapText="1" indent="2"/>
    </xf>
    <xf numFmtId="0" fontId="14" fillId="3" borderId="15" xfId="0" applyFont="1" applyFill="1"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0" applyFont="1" applyAlignment="1">
      <alignment horizontal="right" vertical="top" wrapText="1"/>
    </xf>
    <xf numFmtId="0" fontId="0" fillId="0" borderId="0" xfId="0"/>
    <xf numFmtId="0" fontId="6" fillId="2" borderId="14" xfId="0" applyFont="1" applyFill="1"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5" xfId="0" applyBorder="1" applyProtection="1">
      <protection locked="0"/>
    </xf>
    <xf numFmtId="0" fontId="4" fillId="3"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49" fontId="4" fillId="0" borderId="1" xfId="0" applyNumberFormat="1" applyFont="1" applyBorder="1" applyAlignment="1">
      <alignment horizontal="left" vertical="center" wrapText="1"/>
    </xf>
    <xf numFmtId="0" fontId="12" fillId="4" borderId="6"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0" fillId="0" borderId="7"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4" fillId="3" borderId="1" xfId="3" applyFont="1" applyFill="1" applyBorder="1" applyAlignment="1">
      <alignment horizontal="center" vertical="center"/>
    </xf>
    <xf numFmtId="0" fontId="0" fillId="0" borderId="1" xfId="0" applyBorder="1" applyAlignment="1">
      <alignment horizontal="center" vertical="center"/>
    </xf>
    <xf numFmtId="49" fontId="5" fillId="0" borderId="1" xfId="0" applyNumberFormat="1" applyFont="1" applyBorder="1" applyAlignment="1">
      <alignment horizontal="left" vertical="center" wrapText="1" indent="3"/>
    </xf>
    <xf numFmtId="49" fontId="5" fillId="0" borderId="1" xfId="0" applyNumberFormat="1" applyFont="1" applyBorder="1" applyAlignment="1">
      <alignment horizontal="left" vertical="center" wrapText="1"/>
    </xf>
    <xf numFmtId="0" fontId="8" fillId="0" borderId="0" xfId="5" applyFont="1" applyAlignment="1">
      <alignment horizontal="center" vertical="center" wrapText="1"/>
    </xf>
    <xf numFmtId="0" fontId="6" fillId="0" borderId="0" xfId="5" applyFont="1" applyAlignment="1" applyProtection="1">
      <alignment horizontal="center" vertical="top" wrapText="1"/>
      <protection locked="0"/>
    </xf>
    <xf numFmtId="0" fontId="6" fillId="5" borderId="14" xfId="5" applyFont="1" applyFill="1" applyBorder="1" applyAlignment="1" applyProtection="1">
      <alignment vertical="center" wrapText="1"/>
      <protection locked="0"/>
    </xf>
    <xf numFmtId="0" fontId="0" fillId="0" borderId="15" xfId="0" applyBorder="1"/>
    <xf numFmtId="0" fontId="2" fillId="0" borderId="0" xfId="5" applyAlignment="1">
      <alignment horizontal="right" vertical="top" wrapText="1"/>
    </xf>
    <xf numFmtId="0" fontId="4" fillId="0" borderId="1" xfId="5" applyFont="1" applyBorder="1" applyAlignment="1">
      <alignment horizontal="left" vertical="center" wrapText="1"/>
    </xf>
    <xf numFmtId="0" fontId="5" fillId="0" borderId="1" xfId="5" applyFont="1" applyBorder="1" applyAlignment="1">
      <alignment horizontal="left" vertical="center" wrapText="1"/>
    </xf>
    <xf numFmtId="0" fontId="12" fillId="8" borderId="1" xfId="5" applyFont="1" applyFill="1" applyBorder="1" applyAlignment="1">
      <alignment horizontal="left" vertical="center" shrinkToFit="1"/>
    </xf>
    <xf numFmtId="0" fontId="5" fillId="8" borderId="1" xfId="5" applyFont="1" applyFill="1" applyBorder="1" applyAlignment="1">
      <alignment horizontal="left" vertical="center" shrinkToFit="1"/>
    </xf>
    <xf numFmtId="0" fontId="14" fillId="3" borderId="1" xfId="5" applyFont="1" applyFill="1" applyBorder="1" applyAlignment="1">
      <alignment horizontal="center" vertical="center" wrapText="1"/>
    </xf>
    <xf numFmtId="0" fontId="2" fillId="0" borderId="1" xfId="5" applyBorder="1" applyAlignment="1">
      <alignment horizontal="center" vertical="center" wrapText="1"/>
    </xf>
    <xf numFmtId="0" fontId="2" fillId="0" borderId="0" xfId="5" applyAlignment="1">
      <alignment horizontal="center" wrapText="1"/>
    </xf>
    <xf numFmtId="0" fontId="2" fillId="0" borderId="0" xfId="5" applyAlignment="1" applyProtection="1">
      <alignment horizontal="center" wrapText="1"/>
      <protection locked="0"/>
    </xf>
    <xf numFmtId="0" fontId="2" fillId="0" borderId="0" xfId="5" applyAlignment="1">
      <alignment horizontal="right"/>
    </xf>
    <xf numFmtId="0" fontId="2" fillId="0" borderId="0" xfId="5"/>
    <xf numFmtId="0" fontId="14"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Protection="1">
      <protection locked="0"/>
    </xf>
    <xf numFmtId="0" fontId="4" fillId="3" borderId="1" xfId="5" applyFont="1" applyFill="1" applyBorder="1" applyAlignment="1">
      <alignment horizontal="center" vertical="center" wrapText="1"/>
    </xf>
    <xf numFmtId="0" fontId="14" fillId="0" borderId="1" xfId="5" applyFont="1" applyBorder="1" applyAlignment="1">
      <alignment horizontal="left" vertical="center" wrapText="1"/>
    </xf>
    <xf numFmtId="0" fontId="14" fillId="14" borderId="1" xfId="5" applyFont="1" applyFill="1" applyBorder="1" applyAlignment="1">
      <alignment horizontal="left" vertical="center" wrapText="1"/>
    </xf>
    <xf numFmtId="0" fontId="3" fillId="0" borderId="1" xfId="5" applyFont="1" applyBorder="1" applyAlignment="1">
      <alignment horizontal="left"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wrapText="1"/>
    </xf>
    <xf numFmtId="3" fontId="2" fillId="0" borderId="1" xfId="5" applyNumberFormat="1" applyBorder="1" applyAlignment="1">
      <alignment horizontal="center" vertical="center" wrapText="1"/>
    </xf>
    <xf numFmtId="0" fontId="3" fillId="14" borderId="1" xfId="5" applyFont="1" applyFill="1" applyBorder="1" applyAlignment="1">
      <alignment horizontal="left" vertical="center" wrapText="1"/>
    </xf>
    <xf numFmtId="0" fontId="8" fillId="0" borderId="0" xfId="1" applyFont="1" applyAlignment="1">
      <alignment horizontal="center" vertical="center" wrapText="1"/>
    </xf>
    <xf numFmtId="0" fontId="2" fillId="0" borderId="0" xfId="5" applyAlignment="1">
      <alignment horizontal="center" vertical="center" wrapText="1"/>
    </xf>
    <xf numFmtId="0" fontId="6" fillId="0" borderId="0" xfId="1" applyFont="1" applyAlignment="1">
      <alignment horizontal="center" vertical="center"/>
    </xf>
    <xf numFmtId="0" fontId="30" fillId="3" borderId="1" xfId="5" applyFont="1" applyFill="1" applyBorder="1" applyAlignment="1">
      <alignment horizontal="center" vertical="center" wrapText="1"/>
    </xf>
    <xf numFmtId="0" fontId="31" fillId="0" borderId="1" xfId="5" applyFont="1" applyBorder="1" applyAlignment="1">
      <alignment horizontal="center" vertical="center" wrapText="1"/>
    </xf>
    <xf numFmtId="0" fontId="31" fillId="0" borderId="1" xfId="5" applyFont="1" applyBorder="1"/>
    <xf numFmtId="3" fontId="30" fillId="3" borderId="1" xfId="5" applyNumberFormat="1" applyFont="1" applyFill="1" applyBorder="1" applyAlignment="1">
      <alignment horizontal="center" vertical="center" wrapText="1"/>
    </xf>
    <xf numFmtId="3" fontId="33" fillId="0" borderId="1" xfId="5" applyNumberFormat="1" applyFont="1" applyBorder="1" applyAlignment="1">
      <alignment horizontal="center" vertical="center" wrapText="1"/>
    </xf>
    <xf numFmtId="167" fontId="37" fillId="0" borderId="17" xfId="8" applyNumberFormat="1" applyFont="1" applyBorder="1" applyAlignment="1">
      <alignment horizontal="center" wrapText="1"/>
    </xf>
    <xf numFmtId="167" fontId="37" fillId="0" borderId="17" xfId="8" applyNumberFormat="1" applyFont="1" applyBorder="1" applyAlignment="1">
      <alignment horizontal="center" vertical="center"/>
    </xf>
    <xf numFmtId="167" fontId="37" fillId="0" borderId="17" xfId="0" applyNumberFormat="1" applyFont="1" applyBorder="1" applyAlignment="1">
      <alignment horizontal="center"/>
    </xf>
    <xf numFmtId="167" fontId="37" fillId="0" borderId="17" xfId="8" applyNumberFormat="1" applyFont="1" applyBorder="1" applyAlignment="1">
      <alignment horizontal="center" vertical="center" wrapText="1"/>
    </xf>
  </cellXfs>
  <cellStyles count="12">
    <cellStyle name="Comma" xfId="6" builtinId="3"/>
    <cellStyle name="Comma 2" xfId="11" xr:uid="{067884DD-B977-49D8-A729-4FD6DFCFCCEB}"/>
    <cellStyle name="Hyperlink 2" xfId="2" xr:uid="{00000000-0005-0000-0000-000000000000}"/>
    <cellStyle name="Normal" xfId="0" builtinId="0"/>
    <cellStyle name="Normal 14" xfId="9" xr:uid="{A2697186-87AD-4980-B70D-2723BDD7717B}"/>
    <cellStyle name="Normal 2" xfId="3" xr:uid="{00000000-0005-0000-0000-000002000000}"/>
    <cellStyle name="Normal 2 2" xfId="5" xr:uid="{00000000-0005-0000-0000-000003000000}"/>
    <cellStyle name="Normal 3" xfId="4" xr:uid="{00000000-0005-0000-0000-000004000000}"/>
    <cellStyle name="Normal 4" xfId="10" xr:uid="{D2872781-9A47-4522-9EF2-7CCA8459BB60}"/>
    <cellStyle name="Normal 6" xfId="8" xr:uid="{E2A8B30D-E65B-4AE9-85B7-66D5A9299752}"/>
    <cellStyle name="Normal_TFI-KI 2" xfId="7" xr:uid="{7BD4300A-B232-4948-A212-3B43CBDAF8FF}"/>
    <cellStyle name="Style 1" xfId="1" xr:uid="{00000000-0005-0000-0000-000005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workbookViewId="0">
      <selection activeCell="R44" sqref="R44"/>
    </sheetView>
  </sheetViews>
  <sheetFormatPr defaultColWidth="9.33203125" defaultRowHeight="14.4" x14ac:dyDescent="0.3"/>
  <cols>
    <col min="1" max="1" width="9.33203125" style="10"/>
    <col min="2" max="2" width="10.44140625" style="10" customWidth="1"/>
    <col min="3" max="8" width="9.33203125" style="10"/>
    <col min="9" max="9" width="13.44140625" style="10" customWidth="1"/>
    <col min="10" max="16384" width="9.33203125" style="10"/>
  </cols>
  <sheetData>
    <row r="1" spans="1:10" ht="15.6" x14ac:dyDescent="0.3">
      <c r="A1" s="193" t="s">
        <v>0</v>
      </c>
      <c r="B1" s="194"/>
      <c r="C1" s="194"/>
      <c r="D1" s="8"/>
      <c r="E1" s="8"/>
      <c r="F1" s="8"/>
      <c r="G1" s="8"/>
      <c r="H1" s="8"/>
      <c r="I1" s="8"/>
      <c r="J1" s="9"/>
    </row>
    <row r="2" spans="1:10" ht="14.7" customHeight="1" x14ac:dyDescent="0.3">
      <c r="A2" s="195" t="s">
        <v>1</v>
      </c>
      <c r="B2" s="196"/>
      <c r="C2" s="196"/>
      <c r="D2" s="196"/>
      <c r="E2" s="196"/>
      <c r="F2" s="196"/>
      <c r="G2" s="196"/>
      <c r="H2" s="196"/>
      <c r="I2" s="196"/>
      <c r="J2" s="197"/>
    </row>
    <row r="3" spans="1:10" x14ac:dyDescent="0.3">
      <c r="A3" s="11"/>
      <c r="B3" s="12"/>
      <c r="C3" s="12"/>
      <c r="D3" s="12"/>
      <c r="E3" s="12"/>
      <c r="F3" s="12"/>
      <c r="G3" s="12"/>
      <c r="H3" s="12"/>
      <c r="I3" s="12"/>
      <c r="J3" s="13"/>
    </row>
    <row r="4" spans="1:10" ht="33.6" customHeight="1" x14ac:dyDescent="0.3">
      <c r="A4" s="198" t="s">
        <v>2</v>
      </c>
      <c r="B4" s="199"/>
      <c r="C4" s="199"/>
      <c r="D4" s="199"/>
      <c r="E4" s="200" t="s">
        <v>392</v>
      </c>
      <c r="F4" s="201"/>
      <c r="G4" s="14" t="s">
        <v>3</v>
      </c>
      <c r="H4" s="202" t="s">
        <v>393</v>
      </c>
      <c r="I4" s="201"/>
      <c r="J4" s="15"/>
    </row>
    <row r="5" spans="1:10" s="16" customFormat="1" ht="10.35" customHeight="1" x14ac:dyDescent="0.3">
      <c r="A5" s="203"/>
      <c r="B5" s="204"/>
      <c r="C5" s="204"/>
      <c r="D5" s="204"/>
      <c r="E5" s="204"/>
      <c r="F5" s="204"/>
      <c r="G5" s="204"/>
      <c r="H5" s="204"/>
      <c r="I5" s="204"/>
      <c r="J5" s="205"/>
    </row>
    <row r="6" spans="1:10" ht="20.7" customHeight="1" x14ac:dyDescent="0.3">
      <c r="A6" s="17"/>
      <c r="B6" s="18" t="s">
        <v>4</v>
      </c>
      <c r="C6" s="19"/>
      <c r="D6" s="19"/>
      <c r="E6" s="25">
        <v>2025</v>
      </c>
      <c r="F6" s="20"/>
      <c r="G6" s="14"/>
      <c r="H6" s="20"/>
      <c r="I6" s="21"/>
      <c r="J6" s="22"/>
    </row>
    <row r="7" spans="1:10" s="24" customFormat="1" ht="11.1" customHeight="1" x14ac:dyDescent="0.3">
      <c r="A7" s="17"/>
      <c r="B7" s="19"/>
      <c r="C7" s="19"/>
      <c r="D7" s="19"/>
      <c r="E7" s="23"/>
      <c r="F7" s="23"/>
      <c r="G7" s="14"/>
      <c r="H7" s="20"/>
      <c r="I7" s="21"/>
      <c r="J7" s="22"/>
    </row>
    <row r="8" spans="1:10" ht="20.7" customHeight="1" x14ac:dyDescent="0.3">
      <c r="A8" s="17"/>
      <c r="B8" s="18" t="s">
        <v>5</v>
      </c>
      <c r="C8" s="19"/>
      <c r="D8" s="19"/>
      <c r="E8" s="25">
        <v>3</v>
      </c>
      <c r="F8" s="20"/>
      <c r="G8" s="14"/>
      <c r="H8" s="20"/>
      <c r="I8" s="21"/>
      <c r="J8" s="22"/>
    </row>
    <row r="9" spans="1:10" s="24" customFormat="1" ht="11.1" customHeight="1" x14ac:dyDescent="0.3">
      <c r="A9" s="17"/>
      <c r="B9" s="19"/>
      <c r="C9" s="19"/>
      <c r="D9" s="19"/>
      <c r="E9" s="23"/>
      <c r="F9" s="23"/>
      <c r="G9" s="14"/>
      <c r="H9" s="23"/>
      <c r="I9" s="26"/>
      <c r="J9" s="22"/>
    </row>
    <row r="10" spans="1:10" ht="38.1" customHeight="1" x14ac:dyDescent="0.3">
      <c r="A10" s="213" t="s">
        <v>6</v>
      </c>
      <c r="B10" s="214"/>
      <c r="C10" s="214"/>
      <c r="D10" s="214"/>
      <c r="E10" s="214"/>
      <c r="F10" s="214"/>
      <c r="G10" s="214"/>
      <c r="H10" s="214"/>
      <c r="I10" s="214"/>
      <c r="J10" s="27"/>
    </row>
    <row r="11" spans="1:10" ht="24.6" customHeight="1" x14ac:dyDescent="0.3">
      <c r="A11" s="215" t="s">
        <v>7</v>
      </c>
      <c r="B11" s="216"/>
      <c r="C11" s="208" t="s">
        <v>289</v>
      </c>
      <c r="D11" s="209"/>
      <c r="E11" s="28"/>
      <c r="F11" s="217" t="s">
        <v>8</v>
      </c>
      <c r="G11" s="207"/>
      <c r="H11" s="218" t="s">
        <v>290</v>
      </c>
      <c r="I11" s="219"/>
      <c r="J11" s="29"/>
    </row>
    <row r="12" spans="1:10" ht="14.7" customHeight="1" x14ac:dyDescent="0.3">
      <c r="A12" s="30"/>
      <c r="B12" s="31"/>
      <c r="C12" s="31"/>
      <c r="D12" s="31"/>
      <c r="E12" s="211"/>
      <c r="F12" s="211"/>
      <c r="G12" s="211"/>
      <c r="H12" s="211"/>
      <c r="I12" s="32"/>
      <c r="J12" s="29"/>
    </row>
    <row r="13" spans="1:10" ht="21" customHeight="1" x14ac:dyDescent="0.3">
      <c r="A13" s="206" t="s">
        <v>9</v>
      </c>
      <c r="B13" s="207"/>
      <c r="C13" s="208" t="s">
        <v>291</v>
      </c>
      <c r="D13" s="209"/>
      <c r="E13" s="210"/>
      <c r="F13" s="211"/>
      <c r="G13" s="211"/>
      <c r="H13" s="211"/>
      <c r="I13" s="32"/>
      <c r="J13" s="29"/>
    </row>
    <row r="14" spans="1:10" ht="11.1" customHeight="1" x14ac:dyDescent="0.3">
      <c r="A14" s="28"/>
      <c r="B14" s="32"/>
      <c r="C14" s="31"/>
      <c r="D14" s="31"/>
      <c r="E14" s="212"/>
      <c r="F14" s="212"/>
      <c r="G14" s="212"/>
      <c r="H14" s="212"/>
      <c r="I14" s="31"/>
      <c r="J14" s="33"/>
    </row>
    <row r="15" spans="1:10" ht="23.1" customHeight="1" x14ac:dyDescent="0.3">
      <c r="A15" s="206" t="s">
        <v>10</v>
      </c>
      <c r="B15" s="207"/>
      <c r="C15" s="208" t="s">
        <v>293</v>
      </c>
      <c r="D15" s="209"/>
      <c r="E15" s="223"/>
      <c r="F15" s="224"/>
      <c r="G15" s="34" t="s">
        <v>11</v>
      </c>
      <c r="H15" s="218" t="s">
        <v>292</v>
      </c>
      <c r="I15" s="219"/>
      <c r="J15" s="35"/>
    </row>
    <row r="16" spans="1:10" ht="11.1" customHeight="1" x14ac:dyDescent="0.3">
      <c r="A16" s="28"/>
      <c r="B16" s="32"/>
      <c r="C16" s="31"/>
      <c r="D16" s="31"/>
      <c r="E16" s="212"/>
      <c r="F16" s="212"/>
      <c r="G16" s="212"/>
      <c r="H16" s="212"/>
      <c r="I16" s="31"/>
      <c r="J16" s="33"/>
    </row>
    <row r="17" spans="1:10" ht="23.1" customHeight="1" x14ac:dyDescent="0.3">
      <c r="A17" s="36"/>
      <c r="B17" s="34" t="s">
        <v>12</v>
      </c>
      <c r="C17" s="208" t="s">
        <v>294</v>
      </c>
      <c r="D17" s="209"/>
      <c r="E17" s="37"/>
      <c r="F17" s="37"/>
      <c r="G17" s="37"/>
      <c r="H17" s="37"/>
      <c r="I17" s="37"/>
      <c r="J17" s="35"/>
    </row>
    <row r="18" spans="1:10" x14ac:dyDescent="0.3">
      <c r="A18" s="220"/>
      <c r="B18" s="221"/>
      <c r="C18" s="212"/>
      <c r="D18" s="212"/>
      <c r="E18" s="212"/>
      <c r="F18" s="212"/>
      <c r="G18" s="212"/>
      <c r="H18" s="212"/>
      <c r="I18" s="31"/>
      <c r="J18" s="33"/>
    </row>
    <row r="19" spans="1:10" x14ac:dyDescent="0.3">
      <c r="A19" s="215" t="s">
        <v>13</v>
      </c>
      <c r="B19" s="222"/>
      <c r="C19" s="95" t="s">
        <v>295</v>
      </c>
      <c r="D19" s="96"/>
      <c r="E19" s="96"/>
      <c r="F19" s="96"/>
      <c r="G19" s="96"/>
      <c r="H19" s="96"/>
      <c r="I19" s="96"/>
      <c r="J19" s="97"/>
    </row>
    <row r="20" spans="1:10" x14ac:dyDescent="0.3">
      <c r="A20" s="30"/>
      <c r="B20" s="31"/>
      <c r="C20" s="38"/>
      <c r="D20" s="31"/>
      <c r="E20" s="212"/>
      <c r="F20" s="212"/>
      <c r="G20" s="212"/>
      <c r="H20" s="212"/>
      <c r="I20" s="31"/>
      <c r="J20" s="33"/>
    </row>
    <row r="21" spans="1:10" x14ac:dyDescent="0.3">
      <c r="A21" s="215" t="s">
        <v>14</v>
      </c>
      <c r="B21" s="222"/>
      <c r="C21" s="94">
        <v>10000</v>
      </c>
      <c r="D21" s="47"/>
      <c r="E21" s="212"/>
      <c r="F21" s="212"/>
      <c r="G21" s="95" t="s">
        <v>296</v>
      </c>
      <c r="H21" s="96"/>
      <c r="I21" s="96"/>
      <c r="J21" s="97"/>
    </row>
    <row r="22" spans="1:10" x14ac:dyDescent="0.3">
      <c r="A22" s="30"/>
      <c r="B22" s="31"/>
      <c r="C22" s="31"/>
      <c r="D22" s="31"/>
      <c r="E22" s="212"/>
      <c r="F22" s="212"/>
      <c r="G22" s="212"/>
      <c r="H22" s="212"/>
      <c r="I22" s="31"/>
      <c r="J22" s="33"/>
    </row>
    <row r="23" spans="1:10" x14ac:dyDescent="0.3">
      <c r="A23" s="215" t="s">
        <v>15</v>
      </c>
      <c r="B23" s="222"/>
      <c r="C23" s="95" t="s">
        <v>377</v>
      </c>
      <c r="D23" s="96"/>
      <c r="E23" s="96"/>
      <c r="F23" s="96"/>
      <c r="G23" s="96"/>
      <c r="H23" s="96"/>
      <c r="I23" s="96"/>
      <c r="J23" s="97"/>
    </row>
    <row r="24" spans="1:10" x14ac:dyDescent="0.3">
      <c r="A24" s="30"/>
      <c r="B24" s="31"/>
      <c r="C24" s="31"/>
      <c r="D24" s="31"/>
      <c r="E24" s="212"/>
      <c r="F24" s="212"/>
      <c r="G24" s="212"/>
      <c r="H24" s="212"/>
      <c r="I24" s="31"/>
      <c r="J24" s="33"/>
    </row>
    <row r="25" spans="1:10" x14ac:dyDescent="0.3">
      <c r="A25" s="215" t="s">
        <v>16</v>
      </c>
      <c r="B25" s="222"/>
      <c r="C25" s="98" t="s">
        <v>297</v>
      </c>
      <c r="D25" s="99"/>
      <c r="E25" s="99"/>
      <c r="F25" s="99"/>
      <c r="G25" s="99"/>
      <c r="H25" s="99"/>
      <c r="I25" s="99"/>
      <c r="J25" s="100"/>
    </row>
    <row r="26" spans="1:10" x14ac:dyDescent="0.3">
      <c r="A26" s="30"/>
      <c r="B26" s="31"/>
      <c r="C26" s="38"/>
      <c r="D26" s="31"/>
      <c r="E26" s="212"/>
      <c r="F26" s="212"/>
      <c r="G26" s="212"/>
      <c r="H26" s="212"/>
      <c r="I26" s="31"/>
      <c r="J26" s="33"/>
    </row>
    <row r="27" spans="1:10" x14ac:dyDescent="0.3">
      <c r="A27" s="215" t="s">
        <v>17</v>
      </c>
      <c r="B27" s="222"/>
      <c r="C27" s="98" t="s">
        <v>298</v>
      </c>
      <c r="D27" s="99"/>
      <c r="E27" s="99"/>
      <c r="F27" s="99"/>
      <c r="G27" s="99"/>
      <c r="H27" s="99"/>
      <c r="I27" s="99"/>
      <c r="J27" s="100"/>
    </row>
    <row r="28" spans="1:10" ht="14.1" customHeight="1" x14ac:dyDescent="0.3">
      <c r="A28" s="30"/>
      <c r="B28" s="31"/>
      <c r="C28" s="38"/>
      <c r="D28" s="31"/>
      <c r="E28" s="212"/>
      <c r="F28" s="212"/>
      <c r="G28" s="212"/>
      <c r="H28" s="212"/>
      <c r="I28" s="31"/>
      <c r="J28" s="33"/>
    </row>
    <row r="29" spans="1:10" ht="23.1" customHeight="1" x14ac:dyDescent="0.3">
      <c r="A29" s="225" t="s">
        <v>18</v>
      </c>
      <c r="B29" s="226"/>
      <c r="C29" s="39">
        <v>1756</v>
      </c>
      <c r="D29" s="40"/>
      <c r="E29" s="227"/>
      <c r="F29" s="227"/>
      <c r="G29" s="227"/>
      <c r="H29" s="227"/>
      <c r="I29" s="41"/>
      <c r="J29" s="42"/>
    </row>
    <row r="30" spans="1:10" x14ac:dyDescent="0.3">
      <c r="A30" s="30"/>
      <c r="B30" s="31"/>
      <c r="C30" s="31"/>
      <c r="D30" s="31"/>
      <c r="E30" s="212"/>
      <c r="F30" s="212"/>
      <c r="G30" s="212"/>
      <c r="H30" s="212"/>
      <c r="I30" s="41"/>
      <c r="J30" s="42"/>
    </row>
    <row r="31" spans="1:10" x14ac:dyDescent="0.3">
      <c r="A31" s="215" t="s">
        <v>19</v>
      </c>
      <c r="B31" s="222"/>
      <c r="C31" s="54" t="s">
        <v>299</v>
      </c>
      <c r="D31" s="228" t="s">
        <v>20</v>
      </c>
      <c r="E31" s="229"/>
      <c r="F31" s="229"/>
      <c r="G31" s="229"/>
      <c r="H31" s="31"/>
      <c r="I31" s="43" t="s">
        <v>21</v>
      </c>
      <c r="J31" s="44" t="s">
        <v>22</v>
      </c>
    </row>
    <row r="32" spans="1:10" x14ac:dyDescent="0.3">
      <c r="A32" s="215"/>
      <c r="B32" s="222"/>
      <c r="C32" s="45"/>
      <c r="D32" s="14"/>
      <c r="E32" s="224"/>
      <c r="F32" s="224"/>
      <c r="G32" s="224"/>
      <c r="H32" s="224"/>
      <c r="I32" s="41"/>
      <c r="J32" s="42"/>
    </row>
    <row r="33" spans="1:10" x14ac:dyDescent="0.3">
      <c r="A33" s="215" t="s">
        <v>23</v>
      </c>
      <c r="B33" s="222"/>
      <c r="C33" s="39" t="s">
        <v>300</v>
      </c>
      <c r="D33" s="228" t="s">
        <v>24</v>
      </c>
      <c r="E33" s="229"/>
      <c r="F33" s="229"/>
      <c r="G33" s="229"/>
      <c r="H33" s="37"/>
      <c r="I33" s="43" t="s">
        <v>25</v>
      </c>
      <c r="J33" s="44" t="s">
        <v>26</v>
      </c>
    </row>
    <row r="34" spans="1:10" x14ac:dyDescent="0.3">
      <c r="A34" s="30"/>
      <c r="B34" s="31"/>
      <c r="C34" s="31"/>
      <c r="D34" s="31"/>
      <c r="E34" s="212"/>
      <c r="F34" s="212"/>
      <c r="G34" s="212"/>
      <c r="H34" s="212"/>
      <c r="I34" s="31"/>
      <c r="J34" s="33"/>
    </row>
    <row r="35" spans="1:10" x14ac:dyDescent="0.3">
      <c r="A35" s="228" t="s">
        <v>27</v>
      </c>
      <c r="B35" s="229"/>
      <c r="C35" s="229"/>
      <c r="D35" s="229"/>
      <c r="E35" s="229" t="s">
        <v>28</v>
      </c>
      <c r="F35" s="229"/>
      <c r="G35" s="229"/>
      <c r="H35" s="229"/>
      <c r="I35" s="229"/>
      <c r="J35" s="46" t="s">
        <v>29</v>
      </c>
    </row>
    <row r="36" spans="1:10" x14ac:dyDescent="0.3">
      <c r="A36" s="30"/>
      <c r="B36" s="31"/>
      <c r="C36" s="31"/>
      <c r="D36" s="31"/>
      <c r="E36" s="212"/>
      <c r="F36" s="212"/>
      <c r="G36" s="212"/>
      <c r="H36" s="212"/>
      <c r="I36" s="31"/>
      <c r="J36" s="42"/>
    </row>
    <row r="37" spans="1:10" x14ac:dyDescent="0.3">
      <c r="A37" s="230"/>
      <c r="B37" s="231"/>
      <c r="C37" s="231"/>
      <c r="D37" s="231"/>
      <c r="E37" s="230"/>
      <c r="F37" s="231"/>
      <c r="G37" s="231"/>
      <c r="H37" s="231"/>
      <c r="I37" s="232"/>
      <c r="J37" s="47"/>
    </row>
    <row r="38" spans="1:10" x14ac:dyDescent="0.3">
      <c r="A38" s="30"/>
      <c r="B38" s="31"/>
      <c r="C38" s="38"/>
      <c r="D38" s="233"/>
      <c r="E38" s="233"/>
      <c r="F38" s="233"/>
      <c r="G38" s="233"/>
      <c r="H38" s="233"/>
      <c r="I38" s="233"/>
      <c r="J38" s="33"/>
    </row>
    <row r="39" spans="1:10" x14ac:dyDescent="0.3">
      <c r="A39" s="230"/>
      <c r="B39" s="231"/>
      <c r="C39" s="231"/>
      <c r="D39" s="232"/>
      <c r="E39" s="230"/>
      <c r="F39" s="231"/>
      <c r="G39" s="231"/>
      <c r="H39" s="231"/>
      <c r="I39" s="232"/>
      <c r="J39" s="39"/>
    </row>
    <row r="40" spans="1:10" x14ac:dyDescent="0.3">
      <c r="A40" s="30"/>
      <c r="B40" s="31"/>
      <c r="C40" s="38"/>
      <c r="D40" s="48"/>
      <c r="E40" s="233"/>
      <c r="F40" s="233"/>
      <c r="G40" s="233"/>
      <c r="H40" s="233"/>
      <c r="I40" s="32"/>
      <c r="J40" s="33"/>
    </row>
    <row r="41" spans="1:10" x14ac:dyDescent="0.3">
      <c r="A41" s="230"/>
      <c r="B41" s="231"/>
      <c r="C41" s="231"/>
      <c r="D41" s="232"/>
      <c r="E41" s="230"/>
      <c r="F41" s="231"/>
      <c r="G41" s="231"/>
      <c r="H41" s="231"/>
      <c r="I41" s="232"/>
      <c r="J41" s="39"/>
    </row>
    <row r="42" spans="1:10" x14ac:dyDescent="0.3">
      <c r="A42" s="30"/>
      <c r="B42" s="31"/>
      <c r="C42" s="38"/>
      <c r="D42" s="48"/>
      <c r="E42" s="233"/>
      <c r="F42" s="233"/>
      <c r="G42" s="233"/>
      <c r="H42" s="233"/>
      <c r="I42" s="32"/>
      <c r="J42" s="33"/>
    </row>
    <row r="43" spans="1:10" x14ac:dyDescent="0.3">
      <c r="A43" s="230"/>
      <c r="B43" s="231"/>
      <c r="C43" s="231"/>
      <c r="D43" s="232"/>
      <c r="E43" s="230"/>
      <c r="F43" s="231"/>
      <c r="G43" s="231"/>
      <c r="H43" s="231"/>
      <c r="I43" s="232"/>
      <c r="J43" s="39"/>
    </row>
    <row r="44" spans="1:10" x14ac:dyDescent="0.3">
      <c r="A44" s="49"/>
      <c r="B44" s="38"/>
      <c r="C44" s="234"/>
      <c r="D44" s="234"/>
      <c r="E44" s="212"/>
      <c r="F44" s="212"/>
      <c r="G44" s="234"/>
      <c r="H44" s="234"/>
      <c r="I44" s="234"/>
      <c r="J44" s="33"/>
    </row>
    <row r="45" spans="1:10" x14ac:dyDescent="0.3">
      <c r="A45" s="230"/>
      <c r="B45" s="231"/>
      <c r="C45" s="231"/>
      <c r="D45" s="232"/>
      <c r="E45" s="230"/>
      <c r="F45" s="231"/>
      <c r="G45" s="231"/>
      <c r="H45" s="231"/>
      <c r="I45" s="232"/>
      <c r="J45" s="39"/>
    </row>
    <row r="46" spans="1:10" x14ac:dyDescent="0.3">
      <c r="A46" s="49"/>
      <c r="B46" s="38"/>
      <c r="C46" s="38"/>
      <c r="D46" s="31"/>
      <c r="E46" s="235"/>
      <c r="F46" s="235"/>
      <c r="G46" s="234"/>
      <c r="H46" s="234"/>
      <c r="I46" s="31"/>
      <c r="J46" s="33"/>
    </row>
    <row r="47" spans="1:10" x14ac:dyDescent="0.3">
      <c r="A47" s="230"/>
      <c r="B47" s="231"/>
      <c r="C47" s="231"/>
      <c r="D47" s="232"/>
      <c r="E47" s="230"/>
      <c r="F47" s="231"/>
      <c r="G47" s="231"/>
      <c r="H47" s="231"/>
      <c r="I47" s="232"/>
      <c r="J47" s="39"/>
    </row>
    <row r="48" spans="1:10" x14ac:dyDescent="0.3">
      <c r="A48" s="49"/>
      <c r="B48" s="38"/>
      <c r="C48" s="38"/>
      <c r="D48" s="31"/>
      <c r="E48" s="212"/>
      <c r="F48" s="212"/>
      <c r="G48" s="234"/>
      <c r="H48" s="234"/>
      <c r="I48" s="31"/>
      <c r="J48" s="50" t="s">
        <v>30</v>
      </c>
    </row>
    <row r="49" spans="1:10" x14ac:dyDescent="0.3">
      <c r="A49" s="49"/>
      <c r="B49" s="38"/>
      <c r="C49" s="38"/>
      <c r="D49" s="31"/>
      <c r="E49" s="212"/>
      <c r="F49" s="212"/>
      <c r="G49" s="234"/>
      <c r="H49" s="234"/>
      <c r="I49" s="31"/>
      <c r="J49" s="50" t="s">
        <v>31</v>
      </c>
    </row>
    <row r="50" spans="1:10" ht="14.7" customHeight="1" x14ac:dyDescent="0.3">
      <c r="A50" s="206" t="s">
        <v>32</v>
      </c>
      <c r="B50" s="217"/>
      <c r="C50" s="218" t="s">
        <v>301</v>
      </c>
      <c r="D50" s="219"/>
      <c r="E50" s="243" t="s">
        <v>33</v>
      </c>
      <c r="F50" s="226"/>
      <c r="G50" s="236"/>
      <c r="H50" s="237"/>
      <c r="I50" s="237"/>
      <c r="J50" s="238"/>
    </row>
    <row r="51" spans="1:10" x14ac:dyDescent="0.3">
      <c r="A51" s="49"/>
      <c r="B51" s="38"/>
      <c r="C51" s="234"/>
      <c r="D51" s="234"/>
      <c r="E51" s="212"/>
      <c r="F51" s="212"/>
      <c r="G51" s="244" t="s">
        <v>34</v>
      </c>
      <c r="H51" s="244"/>
      <c r="I51" s="244"/>
      <c r="J51" s="22"/>
    </row>
    <row r="52" spans="1:10" ht="14.1" customHeight="1" x14ac:dyDescent="0.3">
      <c r="A52" s="206" t="s">
        <v>35</v>
      </c>
      <c r="B52" s="217"/>
      <c r="C52" s="236" t="s">
        <v>394</v>
      </c>
      <c r="D52" s="237"/>
      <c r="E52" s="237"/>
      <c r="F52" s="237"/>
      <c r="G52" s="237"/>
      <c r="H52" s="237"/>
      <c r="I52" s="237"/>
      <c r="J52" s="238"/>
    </row>
    <row r="53" spans="1:10" x14ac:dyDescent="0.3">
      <c r="A53" s="30"/>
      <c r="B53" s="31"/>
      <c r="C53" s="227" t="s">
        <v>36</v>
      </c>
      <c r="D53" s="227"/>
      <c r="E53" s="227"/>
      <c r="F53" s="227"/>
      <c r="G53" s="227"/>
      <c r="H53" s="227"/>
      <c r="I53" s="227"/>
      <c r="J53" s="33"/>
    </row>
    <row r="54" spans="1:10" x14ac:dyDescent="0.3">
      <c r="A54" s="206" t="s">
        <v>37</v>
      </c>
      <c r="B54" s="217"/>
      <c r="C54" s="239" t="s">
        <v>395</v>
      </c>
      <c r="D54" s="240"/>
      <c r="E54" s="241"/>
      <c r="F54" s="212"/>
      <c r="G54" s="212"/>
      <c r="H54" s="229"/>
      <c r="I54" s="229"/>
      <c r="J54" s="242"/>
    </row>
    <row r="55" spans="1:10" x14ac:dyDescent="0.3">
      <c r="A55" s="30"/>
      <c r="B55" s="31"/>
      <c r="C55" s="38"/>
      <c r="D55" s="31"/>
      <c r="E55" s="212"/>
      <c r="F55" s="212"/>
      <c r="G55" s="212"/>
      <c r="H55" s="212"/>
      <c r="I55" s="31"/>
      <c r="J55" s="33"/>
    </row>
    <row r="56" spans="1:10" ht="14.7" customHeight="1" x14ac:dyDescent="0.3">
      <c r="A56" s="206" t="s">
        <v>38</v>
      </c>
      <c r="B56" s="217"/>
      <c r="C56" s="245" t="s">
        <v>396</v>
      </c>
      <c r="D56" s="246"/>
      <c r="E56" s="246"/>
      <c r="F56" s="246"/>
      <c r="G56" s="246"/>
      <c r="H56" s="246"/>
      <c r="I56" s="246"/>
      <c r="J56" s="247"/>
    </row>
    <row r="57" spans="1:10" x14ac:dyDescent="0.3">
      <c r="A57" s="30"/>
      <c r="B57" s="31"/>
      <c r="C57" s="31"/>
      <c r="D57" s="31"/>
      <c r="E57" s="212"/>
      <c r="F57" s="212"/>
      <c r="G57" s="212"/>
      <c r="H57" s="212"/>
      <c r="I57" s="31"/>
      <c r="J57" s="33"/>
    </row>
    <row r="58" spans="1:10" x14ac:dyDescent="0.3">
      <c r="A58" s="206" t="s">
        <v>39</v>
      </c>
      <c r="B58" s="217"/>
      <c r="C58" s="245"/>
      <c r="D58" s="246"/>
      <c r="E58" s="246"/>
      <c r="F58" s="246"/>
      <c r="G58" s="246"/>
      <c r="H58" s="246"/>
      <c r="I58" s="246"/>
      <c r="J58" s="247"/>
    </row>
    <row r="59" spans="1:10" ht="14.7" customHeight="1" x14ac:dyDescent="0.3">
      <c r="A59" s="30"/>
      <c r="B59" s="31"/>
      <c r="C59" s="248" t="s">
        <v>40</v>
      </c>
      <c r="D59" s="248"/>
      <c r="E59" s="248"/>
      <c r="F59" s="248"/>
      <c r="G59" s="31"/>
      <c r="H59" s="31"/>
      <c r="I59" s="31"/>
      <c r="J59" s="33"/>
    </row>
    <row r="60" spans="1:10" x14ac:dyDescent="0.3">
      <c r="A60" s="206" t="s">
        <v>41</v>
      </c>
      <c r="B60" s="217"/>
      <c r="C60" s="245"/>
      <c r="D60" s="246"/>
      <c r="E60" s="246"/>
      <c r="F60" s="246"/>
      <c r="G60" s="246"/>
      <c r="H60" s="246"/>
      <c r="I60" s="246"/>
      <c r="J60" s="247"/>
    </row>
    <row r="61" spans="1:10" ht="14.7" customHeight="1" x14ac:dyDescent="0.3">
      <c r="A61" s="51"/>
      <c r="B61" s="52"/>
      <c r="C61" s="249" t="s">
        <v>42</v>
      </c>
      <c r="D61" s="249"/>
      <c r="E61" s="249"/>
      <c r="F61" s="249"/>
      <c r="G61" s="249"/>
      <c r="H61" s="52"/>
      <c r="I61" s="52"/>
      <c r="J61" s="53"/>
    </row>
    <row r="68" ht="27" customHeight="1" x14ac:dyDescent="0.3"/>
    <row r="72" ht="38.700000000000003" customHeight="1" x14ac:dyDescent="0.3"/>
  </sheetData>
  <sheetProtection algorithmName="SHA-512" hashValue="XVs/ucT6afZF8Cl0XA8xEzFTbTvnWNqKJNUd4BJ35SFinU6WmGNX6I/B2gDJG7vDhYazVlUs6im3rij01hO5RA==" saltValue="11LnbL0vtPoVmMXUWIbRBg==" spinCount="100000" sheet="1" formatCells="0" insertRows="0"/>
  <mergeCells count="116">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E26:F26"/>
    <mergeCell ref="G26:H26"/>
    <mergeCell ref="A27:B27"/>
    <mergeCell ref="E22:F22"/>
    <mergeCell ref="G22:H22"/>
    <mergeCell ref="A23:B23"/>
    <mergeCell ref="E24:F24"/>
    <mergeCell ref="G24:H24"/>
    <mergeCell ref="E20:F20"/>
    <mergeCell ref="G20:H20"/>
    <mergeCell ref="A21:B21"/>
    <mergeCell ref="E21:F21"/>
    <mergeCell ref="C17:D17"/>
    <mergeCell ref="A18:B18"/>
    <mergeCell ref="C18:D18"/>
    <mergeCell ref="E18:F18"/>
    <mergeCell ref="G18:H18"/>
    <mergeCell ref="A19:B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8"/>
  <sheetViews>
    <sheetView view="pageBreakPreview" topLeftCell="A25" zoomScaleNormal="100" zoomScaleSheetLayoutView="100" workbookViewId="0">
      <selection activeCell="N44" sqref="N44"/>
    </sheetView>
  </sheetViews>
  <sheetFormatPr defaultColWidth="8.6640625" defaultRowHeight="13.2" x14ac:dyDescent="0.25"/>
  <cols>
    <col min="6" max="6" width="14.6640625" customWidth="1"/>
    <col min="8" max="8" width="9.6640625" style="2" customWidth="1"/>
    <col min="9" max="9" width="10.44140625" style="2" customWidth="1"/>
  </cols>
  <sheetData>
    <row r="1" spans="1:9" x14ac:dyDescent="0.25">
      <c r="A1" s="267" t="s">
        <v>54</v>
      </c>
      <c r="B1" s="268"/>
      <c r="C1" s="268"/>
      <c r="D1" s="268"/>
      <c r="E1" s="268"/>
      <c r="F1" s="268"/>
      <c r="G1" s="268"/>
      <c r="H1" s="268"/>
    </row>
    <row r="2" spans="1:9" x14ac:dyDescent="0.25">
      <c r="A2" s="269" t="s">
        <v>397</v>
      </c>
      <c r="B2" s="270"/>
      <c r="C2" s="270"/>
      <c r="D2" s="270"/>
      <c r="E2" s="270"/>
      <c r="F2" s="270"/>
      <c r="G2" s="270"/>
      <c r="H2" s="270"/>
    </row>
    <row r="3" spans="1:9" x14ac:dyDescent="0.25">
      <c r="A3" s="271" t="s">
        <v>288</v>
      </c>
      <c r="B3" s="271"/>
      <c r="C3" s="271"/>
      <c r="D3" s="271"/>
      <c r="E3" s="271"/>
      <c r="F3" s="271"/>
      <c r="G3" s="271"/>
      <c r="H3" s="271"/>
      <c r="I3" s="272"/>
    </row>
    <row r="4" spans="1:9" x14ac:dyDescent="0.25">
      <c r="A4" s="273" t="s">
        <v>376</v>
      </c>
      <c r="B4" s="274"/>
      <c r="C4" s="274"/>
      <c r="D4" s="274"/>
      <c r="E4" s="274"/>
      <c r="F4" s="274"/>
      <c r="G4" s="274"/>
      <c r="H4" s="274"/>
      <c r="I4" s="275"/>
    </row>
    <row r="5" spans="1:9" ht="51.6" thickBot="1" x14ac:dyDescent="0.3">
      <c r="A5" s="276" t="s">
        <v>55</v>
      </c>
      <c r="B5" s="277"/>
      <c r="C5" s="277"/>
      <c r="D5" s="277"/>
      <c r="E5" s="277"/>
      <c r="F5" s="278"/>
      <c r="G5" s="58" t="s">
        <v>56</v>
      </c>
      <c r="H5" s="59" t="s">
        <v>57</v>
      </c>
      <c r="I5" s="60" t="s">
        <v>58</v>
      </c>
    </row>
    <row r="6" spans="1:9" x14ac:dyDescent="0.25">
      <c r="A6" s="264">
        <v>1</v>
      </c>
      <c r="B6" s="265"/>
      <c r="C6" s="265"/>
      <c r="D6" s="265"/>
      <c r="E6" s="265"/>
      <c r="F6" s="266"/>
      <c r="G6" s="61">
        <v>2</v>
      </c>
      <c r="H6" s="62">
        <v>3</v>
      </c>
      <c r="I6" s="62">
        <v>4</v>
      </c>
    </row>
    <row r="7" spans="1:9" x14ac:dyDescent="0.25">
      <c r="A7" s="260"/>
      <c r="B7" s="260"/>
      <c r="C7" s="260"/>
      <c r="D7" s="260"/>
      <c r="E7" s="260"/>
      <c r="F7" s="260"/>
      <c r="G7" s="260"/>
      <c r="H7" s="260"/>
      <c r="I7" s="261"/>
    </row>
    <row r="8" spans="1:9" x14ac:dyDescent="0.25">
      <c r="A8" s="258" t="s">
        <v>59</v>
      </c>
      <c r="B8" s="259"/>
      <c r="C8" s="259"/>
      <c r="D8" s="259"/>
      <c r="E8" s="259"/>
      <c r="F8" s="259"/>
      <c r="G8" s="259"/>
      <c r="H8" s="259"/>
      <c r="I8" s="259"/>
    </row>
    <row r="9" spans="1:9" ht="28.5" customHeight="1" x14ac:dyDescent="0.25">
      <c r="A9" s="262" t="s">
        <v>60</v>
      </c>
      <c r="B9" s="262"/>
      <c r="C9" s="262"/>
      <c r="D9" s="262"/>
      <c r="E9" s="262"/>
      <c r="F9" s="262"/>
      <c r="G9" s="63">
        <v>1</v>
      </c>
      <c r="H9" s="64">
        <f>H10+H11+H12</f>
        <v>3798721069</v>
      </c>
      <c r="I9" s="64">
        <f>I10+I11+I12</f>
        <v>2339476356</v>
      </c>
    </row>
    <row r="10" spans="1:9" x14ac:dyDescent="0.25">
      <c r="A10" s="263" t="s">
        <v>61</v>
      </c>
      <c r="B10" s="263"/>
      <c r="C10" s="263"/>
      <c r="D10" s="263"/>
      <c r="E10" s="263"/>
      <c r="F10" s="263"/>
      <c r="G10" s="1">
        <v>2</v>
      </c>
      <c r="H10" s="3">
        <v>133826421</v>
      </c>
      <c r="I10" s="3">
        <v>150045545</v>
      </c>
    </row>
    <row r="11" spans="1:9" x14ac:dyDescent="0.25">
      <c r="A11" s="263" t="s">
        <v>62</v>
      </c>
      <c r="B11" s="263"/>
      <c r="C11" s="263"/>
      <c r="D11" s="263"/>
      <c r="E11" s="263"/>
      <c r="F11" s="263"/>
      <c r="G11" s="1">
        <v>3</v>
      </c>
      <c r="H11" s="3">
        <v>3654552643</v>
      </c>
      <c r="I11" s="3">
        <v>2176884227</v>
      </c>
    </row>
    <row r="12" spans="1:9" x14ac:dyDescent="0.25">
      <c r="A12" s="252" t="s">
        <v>63</v>
      </c>
      <c r="B12" s="252"/>
      <c r="C12" s="252"/>
      <c r="D12" s="252"/>
      <c r="E12" s="252"/>
      <c r="F12" s="252"/>
      <c r="G12" s="1">
        <v>4</v>
      </c>
      <c r="H12" s="3">
        <v>10342005</v>
      </c>
      <c r="I12" s="3">
        <v>12546584</v>
      </c>
    </row>
    <row r="13" spans="1:9" x14ac:dyDescent="0.25">
      <c r="A13" s="256" t="s">
        <v>64</v>
      </c>
      <c r="B13" s="256"/>
      <c r="C13" s="256"/>
      <c r="D13" s="256"/>
      <c r="E13" s="256"/>
      <c r="F13" s="256"/>
      <c r="G13" s="63">
        <v>5</v>
      </c>
      <c r="H13" s="64">
        <f>H14+H15+H16+H17</f>
        <v>66015020</v>
      </c>
      <c r="I13" s="64">
        <f>I14+I15+I16+I17</f>
        <v>64453771</v>
      </c>
    </row>
    <row r="14" spans="1:9" x14ac:dyDescent="0.25">
      <c r="A14" s="252" t="s">
        <v>65</v>
      </c>
      <c r="B14" s="252"/>
      <c r="C14" s="252"/>
      <c r="D14" s="252"/>
      <c r="E14" s="252"/>
      <c r="F14" s="252"/>
      <c r="G14" s="1">
        <v>6</v>
      </c>
      <c r="H14" s="3">
        <v>0</v>
      </c>
      <c r="I14" s="3">
        <v>39399</v>
      </c>
    </row>
    <row r="15" spans="1:9" x14ac:dyDescent="0.25">
      <c r="A15" s="252" t="s">
        <v>66</v>
      </c>
      <c r="B15" s="252"/>
      <c r="C15" s="252"/>
      <c r="D15" s="252"/>
      <c r="E15" s="252"/>
      <c r="F15" s="252"/>
      <c r="G15" s="1">
        <v>7</v>
      </c>
      <c r="H15" s="3">
        <v>27486733</v>
      </c>
      <c r="I15" s="3">
        <v>29432192</v>
      </c>
    </row>
    <row r="16" spans="1:9" x14ac:dyDescent="0.25">
      <c r="A16" s="252" t="s">
        <v>67</v>
      </c>
      <c r="B16" s="252"/>
      <c r="C16" s="252"/>
      <c r="D16" s="252"/>
      <c r="E16" s="252"/>
      <c r="F16" s="252"/>
      <c r="G16" s="1">
        <v>8</v>
      </c>
      <c r="H16" s="3">
        <v>38528287</v>
      </c>
      <c r="I16" s="3">
        <v>34982180</v>
      </c>
    </row>
    <row r="17" spans="1:9" x14ac:dyDescent="0.25">
      <c r="A17" s="252" t="s">
        <v>68</v>
      </c>
      <c r="B17" s="252"/>
      <c r="C17" s="252"/>
      <c r="D17" s="252"/>
      <c r="E17" s="252"/>
      <c r="F17" s="252"/>
      <c r="G17" s="1">
        <v>9</v>
      </c>
      <c r="H17" s="3">
        <v>0</v>
      </c>
      <c r="I17" s="3">
        <v>0</v>
      </c>
    </row>
    <row r="18" spans="1:9" ht="26.1" customHeight="1" x14ac:dyDescent="0.25">
      <c r="A18" s="256" t="s">
        <v>69</v>
      </c>
      <c r="B18" s="256"/>
      <c r="C18" s="256"/>
      <c r="D18" s="256"/>
      <c r="E18" s="256"/>
      <c r="F18" s="256"/>
      <c r="G18" s="63">
        <v>10</v>
      </c>
      <c r="H18" s="64">
        <f>H19+H20+H21</f>
        <v>498236</v>
      </c>
      <c r="I18" s="64">
        <f>I19+I20+I21</f>
        <v>495928</v>
      </c>
    </row>
    <row r="19" spans="1:9" x14ac:dyDescent="0.25">
      <c r="A19" s="252" t="s">
        <v>66</v>
      </c>
      <c r="B19" s="252"/>
      <c r="C19" s="252"/>
      <c r="D19" s="252"/>
      <c r="E19" s="252"/>
      <c r="F19" s="252"/>
      <c r="G19" s="1">
        <v>11</v>
      </c>
      <c r="H19" s="3">
        <v>0</v>
      </c>
      <c r="I19" s="3">
        <v>0</v>
      </c>
    </row>
    <row r="20" spans="1:9" x14ac:dyDescent="0.25">
      <c r="A20" s="252" t="s">
        <v>67</v>
      </c>
      <c r="B20" s="252"/>
      <c r="C20" s="252"/>
      <c r="D20" s="252"/>
      <c r="E20" s="252"/>
      <c r="F20" s="252"/>
      <c r="G20" s="1">
        <v>12</v>
      </c>
      <c r="H20" s="3">
        <v>0</v>
      </c>
      <c r="I20" s="3">
        <v>0</v>
      </c>
    </row>
    <row r="21" spans="1:9" x14ac:dyDescent="0.25">
      <c r="A21" s="252" t="s">
        <v>68</v>
      </c>
      <c r="B21" s="252"/>
      <c r="C21" s="252"/>
      <c r="D21" s="252"/>
      <c r="E21" s="252"/>
      <c r="F21" s="252"/>
      <c r="G21" s="1">
        <v>13</v>
      </c>
      <c r="H21" s="3">
        <v>498236</v>
      </c>
      <c r="I21" s="3">
        <v>495928</v>
      </c>
    </row>
    <row r="22" spans="1:9" x14ac:dyDescent="0.25">
      <c r="A22" s="256" t="s">
        <v>70</v>
      </c>
      <c r="B22" s="256"/>
      <c r="C22" s="256"/>
      <c r="D22" s="256"/>
      <c r="E22" s="256"/>
      <c r="F22" s="256"/>
      <c r="G22" s="63">
        <v>14</v>
      </c>
      <c r="H22" s="64">
        <f>H23+H24</f>
        <v>0</v>
      </c>
      <c r="I22" s="64">
        <f>I23+I24</f>
        <v>0</v>
      </c>
    </row>
    <row r="23" spans="1:9" x14ac:dyDescent="0.25">
      <c r="A23" s="252" t="s">
        <v>67</v>
      </c>
      <c r="B23" s="252"/>
      <c r="C23" s="252"/>
      <c r="D23" s="252"/>
      <c r="E23" s="252"/>
      <c r="F23" s="252"/>
      <c r="G23" s="1">
        <v>15</v>
      </c>
      <c r="H23" s="3">
        <v>0</v>
      </c>
      <c r="I23" s="3">
        <v>0</v>
      </c>
    </row>
    <row r="24" spans="1:9" x14ac:dyDescent="0.25">
      <c r="A24" s="252" t="s">
        <v>68</v>
      </c>
      <c r="B24" s="252"/>
      <c r="C24" s="252"/>
      <c r="D24" s="252"/>
      <c r="E24" s="252"/>
      <c r="F24" s="252"/>
      <c r="G24" s="1">
        <v>16</v>
      </c>
      <c r="H24" s="3">
        <v>0</v>
      </c>
      <c r="I24" s="3">
        <v>0</v>
      </c>
    </row>
    <row r="25" spans="1:9" ht="26.1" customHeight="1" x14ac:dyDescent="0.25">
      <c r="A25" s="256" t="s">
        <v>71</v>
      </c>
      <c r="B25" s="256"/>
      <c r="C25" s="256"/>
      <c r="D25" s="256"/>
      <c r="E25" s="256"/>
      <c r="F25" s="256"/>
      <c r="G25" s="63">
        <v>17</v>
      </c>
      <c r="H25" s="64">
        <f>H26+H27+H28</f>
        <v>5462269</v>
      </c>
      <c r="I25" s="64">
        <f>I26+I27+I28</f>
        <v>5704297</v>
      </c>
    </row>
    <row r="26" spans="1:9" x14ac:dyDescent="0.25">
      <c r="A26" s="252" t="s">
        <v>66</v>
      </c>
      <c r="B26" s="252"/>
      <c r="C26" s="252"/>
      <c r="D26" s="252"/>
      <c r="E26" s="252"/>
      <c r="F26" s="252"/>
      <c r="G26" s="1">
        <v>18</v>
      </c>
      <c r="H26" s="3">
        <v>5462269</v>
      </c>
      <c r="I26" s="3">
        <v>5704297</v>
      </c>
    </row>
    <row r="27" spans="1:9" x14ac:dyDescent="0.25">
      <c r="A27" s="252" t="s">
        <v>67</v>
      </c>
      <c r="B27" s="252"/>
      <c r="C27" s="252"/>
      <c r="D27" s="252"/>
      <c r="E27" s="252"/>
      <c r="F27" s="252"/>
      <c r="G27" s="1">
        <v>19</v>
      </c>
      <c r="H27" s="3">
        <v>0</v>
      </c>
      <c r="I27" s="3">
        <v>0</v>
      </c>
    </row>
    <row r="28" spans="1:9" x14ac:dyDescent="0.25">
      <c r="A28" s="252" t="s">
        <v>68</v>
      </c>
      <c r="B28" s="252"/>
      <c r="C28" s="252"/>
      <c r="D28" s="252"/>
      <c r="E28" s="252"/>
      <c r="F28" s="252"/>
      <c r="G28" s="1">
        <v>20</v>
      </c>
      <c r="H28" s="3">
        <v>0</v>
      </c>
      <c r="I28" s="3">
        <v>0</v>
      </c>
    </row>
    <row r="29" spans="1:9" x14ac:dyDescent="0.25">
      <c r="A29" s="256" t="s">
        <v>72</v>
      </c>
      <c r="B29" s="256"/>
      <c r="C29" s="256"/>
      <c r="D29" s="256"/>
      <c r="E29" s="256"/>
      <c r="F29" s="256"/>
      <c r="G29" s="63">
        <v>21</v>
      </c>
      <c r="H29" s="64">
        <f>H30+H31</f>
        <v>3918998979</v>
      </c>
      <c r="I29" s="64">
        <f>I30+I31</f>
        <v>5225621603</v>
      </c>
    </row>
    <row r="30" spans="1:9" x14ac:dyDescent="0.25">
      <c r="A30" s="252" t="s">
        <v>67</v>
      </c>
      <c r="B30" s="252"/>
      <c r="C30" s="252"/>
      <c r="D30" s="252"/>
      <c r="E30" s="252"/>
      <c r="F30" s="252"/>
      <c r="G30" s="1">
        <v>22</v>
      </c>
      <c r="H30" s="3">
        <v>1032259212</v>
      </c>
      <c r="I30" s="3">
        <v>1852990418</v>
      </c>
    </row>
    <row r="31" spans="1:9" x14ac:dyDescent="0.25">
      <c r="A31" s="252" t="s">
        <v>68</v>
      </c>
      <c r="B31" s="252"/>
      <c r="C31" s="252"/>
      <c r="D31" s="252"/>
      <c r="E31" s="252"/>
      <c r="F31" s="252"/>
      <c r="G31" s="1">
        <v>23</v>
      </c>
      <c r="H31" s="3">
        <v>2886739767</v>
      </c>
      <c r="I31" s="3">
        <v>3372631185</v>
      </c>
    </row>
    <row r="32" spans="1:9" x14ac:dyDescent="0.25">
      <c r="A32" s="252" t="s">
        <v>73</v>
      </c>
      <c r="B32" s="252"/>
      <c r="C32" s="252"/>
      <c r="D32" s="252"/>
      <c r="E32" s="252"/>
      <c r="F32" s="252"/>
      <c r="G32" s="1">
        <v>24</v>
      </c>
      <c r="H32" s="3">
        <v>0</v>
      </c>
      <c r="I32" s="3">
        <v>2586091</v>
      </c>
    </row>
    <row r="33" spans="1:9" ht="29.1" customHeight="1" x14ac:dyDescent="0.25">
      <c r="A33" s="252" t="s">
        <v>74</v>
      </c>
      <c r="B33" s="252"/>
      <c r="C33" s="252"/>
      <c r="D33" s="252"/>
      <c r="E33" s="252"/>
      <c r="F33" s="252"/>
      <c r="G33" s="1">
        <v>25</v>
      </c>
      <c r="H33" s="3">
        <v>0</v>
      </c>
      <c r="I33" s="3">
        <v>-1973</v>
      </c>
    </row>
    <row r="34" spans="1:9" x14ac:dyDescent="0.25">
      <c r="A34" s="252" t="s">
        <v>75</v>
      </c>
      <c r="B34" s="252"/>
      <c r="C34" s="252"/>
      <c r="D34" s="252"/>
      <c r="E34" s="252"/>
      <c r="F34" s="252"/>
      <c r="G34" s="1">
        <v>26</v>
      </c>
      <c r="H34" s="3">
        <v>1495487</v>
      </c>
      <c r="I34" s="3">
        <v>1495487</v>
      </c>
    </row>
    <row r="35" spans="1:9" x14ac:dyDescent="0.25">
      <c r="A35" s="252" t="s">
        <v>76</v>
      </c>
      <c r="B35" s="252"/>
      <c r="C35" s="252"/>
      <c r="D35" s="252"/>
      <c r="E35" s="252"/>
      <c r="F35" s="252"/>
      <c r="G35" s="1">
        <v>27</v>
      </c>
      <c r="H35" s="3">
        <v>55596992</v>
      </c>
      <c r="I35" s="3">
        <v>57557536</v>
      </c>
    </row>
    <row r="36" spans="1:9" x14ac:dyDescent="0.25">
      <c r="A36" s="252" t="s">
        <v>77</v>
      </c>
      <c r="B36" s="252"/>
      <c r="C36" s="252"/>
      <c r="D36" s="252"/>
      <c r="E36" s="252"/>
      <c r="F36" s="252"/>
      <c r="G36" s="1">
        <v>28</v>
      </c>
      <c r="H36" s="3">
        <v>14910720</v>
      </c>
      <c r="I36" s="3">
        <v>18083499</v>
      </c>
    </row>
    <row r="37" spans="1:9" x14ac:dyDescent="0.25">
      <c r="A37" s="252" t="s">
        <v>78</v>
      </c>
      <c r="B37" s="252"/>
      <c r="C37" s="252"/>
      <c r="D37" s="252"/>
      <c r="E37" s="252"/>
      <c r="F37" s="252"/>
      <c r="G37" s="1">
        <v>29</v>
      </c>
      <c r="H37" s="3">
        <v>4422971</v>
      </c>
      <c r="I37" s="3">
        <v>4130067</v>
      </c>
    </row>
    <row r="38" spans="1:9" x14ac:dyDescent="0.25">
      <c r="A38" s="252" t="s">
        <v>79</v>
      </c>
      <c r="B38" s="252"/>
      <c r="C38" s="252"/>
      <c r="D38" s="252"/>
      <c r="E38" s="252"/>
      <c r="F38" s="252"/>
      <c r="G38" s="1">
        <v>30</v>
      </c>
      <c r="H38" s="3">
        <v>16477617</v>
      </c>
      <c r="I38" s="3">
        <v>23274225</v>
      </c>
    </row>
    <row r="39" spans="1:9" ht="27.6" customHeight="1" x14ac:dyDescent="0.25">
      <c r="A39" s="252" t="s">
        <v>80</v>
      </c>
      <c r="B39" s="252"/>
      <c r="C39" s="252"/>
      <c r="D39" s="252"/>
      <c r="E39" s="252"/>
      <c r="F39" s="252"/>
      <c r="G39" s="1">
        <v>31</v>
      </c>
      <c r="H39" s="3">
        <v>0</v>
      </c>
      <c r="I39" s="3">
        <v>0</v>
      </c>
    </row>
    <row r="40" spans="1:9" x14ac:dyDescent="0.25">
      <c r="A40" s="250" t="s">
        <v>81</v>
      </c>
      <c r="B40" s="250"/>
      <c r="C40" s="250"/>
      <c r="D40" s="250"/>
      <c r="E40" s="250"/>
      <c r="F40" s="250"/>
      <c r="G40" s="63">
        <v>32</v>
      </c>
      <c r="H40" s="65">
        <f>H9+H13+H18+H22+H25+H29+H32+H33+H34+H35+H36+H37+H38+H39</f>
        <v>7882599360</v>
      </c>
      <c r="I40" s="65">
        <f>I9+I13+I18+I22+I25+I29+I32+I33+I34+I35+I36+I37+I38+I39</f>
        <v>7742876887</v>
      </c>
    </row>
    <row r="41" spans="1:9" x14ac:dyDescent="0.25">
      <c r="A41" s="258" t="s">
        <v>82</v>
      </c>
      <c r="B41" s="259"/>
      <c r="C41" s="259"/>
      <c r="D41" s="259"/>
      <c r="E41" s="259"/>
      <c r="F41" s="259"/>
      <c r="G41" s="259"/>
      <c r="H41" s="259"/>
      <c r="I41" s="259"/>
    </row>
    <row r="42" spans="1:9" x14ac:dyDescent="0.25">
      <c r="A42" s="256" t="s">
        <v>83</v>
      </c>
      <c r="B42" s="257"/>
      <c r="C42" s="257"/>
      <c r="D42" s="257"/>
      <c r="E42" s="257"/>
      <c r="F42" s="257"/>
      <c r="G42" s="63">
        <v>33</v>
      </c>
      <c r="H42" s="64">
        <f>H43+H44+H45+H46+H47</f>
        <v>541807</v>
      </c>
      <c r="I42" s="64">
        <f>I43+I44+I45+I46+I47</f>
        <v>39752</v>
      </c>
    </row>
    <row r="43" spans="1:9" x14ac:dyDescent="0.25">
      <c r="A43" s="252" t="s">
        <v>84</v>
      </c>
      <c r="B43" s="252"/>
      <c r="C43" s="252"/>
      <c r="D43" s="252"/>
      <c r="E43" s="252"/>
      <c r="F43" s="252"/>
      <c r="G43" s="1">
        <v>34</v>
      </c>
      <c r="H43" s="3">
        <v>541807</v>
      </c>
      <c r="I43" s="3">
        <v>39752</v>
      </c>
    </row>
    <row r="44" spans="1:9" x14ac:dyDescent="0.25">
      <c r="A44" s="252" t="s">
        <v>85</v>
      </c>
      <c r="B44" s="252"/>
      <c r="C44" s="252"/>
      <c r="D44" s="252"/>
      <c r="E44" s="252"/>
      <c r="F44" s="252"/>
      <c r="G44" s="1">
        <v>35</v>
      </c>
      <c r="H44" s="3">
        <v>0</v>
      </c>
      <c r="I44" s="3">
        <v>0</v>
      </c>
    </row>
    <row r="45" spans="1:9" x14ac:dyDescent="0.25">
      <c r="A45" s="252" t="s">
        <v>86</v>
      </c>
      <c r="B45" s="252"/>
      <c r="C45" s="252"/>
      <c r="D45" s="252"/>
      <c r="E45" s="252"/>
      <c r="F45" s="252"/>
      <c r="G45" s="1">
        <v>36</v>
      </c>
      <c r="H45" s="3">
        <v>0</v>
      </c>
      <c r="I45" s="3">
        <v>0</v>
      </c>
    </row>
    <row r="46" spans="1:9" x14ac:dyDescent="0.25">
      <c r="A46" s="252" t="s">
        <v>87</v>
      </c>
      <c r="B46" s="252"/>
      <c r="C46" s="252"/>
      <c r="D46" s="252"/>
      <c r="E46" s="252"/>
      <c r="F46" s="252"/>
      <c r="G46" s="1">
        <v>37</v>
      </c>
      <c r="H46" s="3">
        <v>0</v>
      </c>
      <c r="I46" s="3">
        <v>0</v>
      </c>
    </row>
    <row r="47" spans="1:9" x14ac:dyDescent="0.25">
      <c r="A47" s="252" t="s">
        <v>88</v>
      </c>
      <c r="B47" s="252"/>
      <c r="C47" s="252"/>
      <c r="D47" s="252"/>
      <c r="E47" s="252"/>
      <c r="F47" s="252"/>
      <c r="G47" s="1">
        <v>38</v>
      </c>
      <c r="H47" s="3">
        <v>0</v>
      </c>
      <c r="I47" s="3">
        <v>0</v>
      </c>
    </row>
    <row r="48" spans="1:9" ht="27.6" customHeight="1" x14ac:dyDescent="0.25">
      <c r="A48" s="256" t="s">
        <v>89</v>
      </c>
      <c r="B48" s="257"/>
      <c r="C48" s="257"/>
      <c r="D48" s="257"/>
      <c r="E48" s="257"/>
      <c r="F48" s="257"/>
      <c r="G48" s="63">
        <v>39</v>
      </c>
      <c r="H48" s="64">
        <f>H49+H50+H51</f>
        <v>0</v>
      </c>
      <c r="I48" s="64">
        <f>I49+I50+I51</f>
        <v>0</v>
      </c>
    </row>
    <row r="49" spans="1:9" x14ac:dyDescent="0.25">
      <c r="A49" s="252" t="s">
        <v>86</v>
      </c>
      <c r="B49" s="252"/>
      <c r="C49" s="252"/>
      <c r="D49" s="252"/>
      <c r="E49" s="252"/>
      <c r="F49" s="252"/>
      <c r="G49" s="1">
        <v>40</v>
      </c>
      <c r="H49" s="3">
        <v>0</v>
      </c>
      <c r="I49" s="3">
        <v>0</v>
      </c>
    </row>
    <row r="50" spans="1:9" x14ac:dyDescent="0.25">
      <c r="A50" s="252" t="s">
        <v>87</v>
      </c>
      <c r="B50" s="252"/>
      <c r="C50" s="252"/>
      <c r="D50" s="252"/>
      <c r="E50" s="252"/>
      <c r="F50" s="252"/>
      <c r="G50" s="1">
        <v>41</v>
      </c>
      <c r="H50" s="3">
        <v>0</v>
      </c>
      <c r="I50" s="3">
        <v>0</v>
      </c>
    </row>
    <row r="51" spans="1:9" x14ac:dyDescent="0.25">
      <c r="A51" s="252" t="s">
        <v>88</v>
      </c>
      <c r="B51" s="252"/>
      <c r="C51" s="252"/>
      <c r="D51" s="252"/>
      <c r="E51" s="252"/>
      <c r="F51" s="252"/>
      <c r="G51" s="1">
        <v>42</v>
      </c>
      <c r="H51" s="3">
        <v>0</v>
      </c>
      <c r="I51" s="3">
        <v>0</v>
      </c>
    </row>
    <row r="52" spans="1:9" x14ac:dyDescent="0.25">
      <c r="A52" s="256" t="s">
        <v>90</v>
      </c>
      <c r="B52" s="257"/>
      <c r="C52" s="257"/>
      <c r="D52" s="257"/>
      <c r="E52" s="257"/>
      <c r="F52" s="257"/>
      <c r="G52" s="63">
        <v>43</v>
      </c>
      <c r="H52" s="64">
        <f>H53+H54+H55</f>
        <v>7243897851</v>
      </c>
      <c r="I52" s="64">
        <f>I53+I54+I55</f>
        <v>7057438726</v>
      </c>
    </row>
    <row r="53" spans="1:9" x14ac:dyDescent="0.25">
      <c r="A53" s="252" t="s">
        <v>86</v>
      </c>
      <c r="B53" s="252"/>
      <c r="C53" s="252"/>
      <c r="D53" s="252"/>
      <c r="E53" s="252"/>
      <c r="F53" s="252"/>
      <c r="G53" s="1">
        <v>44</v>
      </c>
      <c r="H53" s="3">
        <v>7182370233</v>
      </c>
      <c r="I53" s="3">
        <v>7042085492</v>
      </c>
    </row>
    <row r="54" spans="1:9" x14ac:dyDescent="0.25">
      <c r="A54" s="252" t="s">
        <v>87</v>
      </c>
      <c r="B54" s="252"/>
      <c r="C54" s="252"/>
      <c r="D54" s="252"/>
      <c r="E54" s="252"/>
      <c r="F54" s="252"/>
      <c r="G54" s="1">
        <v>45</v>
      </c>
      <c r="H54" s="3">
        <v>0</v>
      </c>
      <c r="I54" s="3">
        <v>0</v>
      </c>
    </row>
    <row r="55" spans="1:9" x14ac:dyDescent="0.25">
      <c r="A55" s="252" t="s">
        <v>88</v>
      </c>
      <c r="B55" s="252"/>
      <c r="C55" s="252"/>
      <c r="D55" s="252"/>
      <c r="E55" s="252"/>
      <c r="F55" s="252"/>
      <c r="G55" s="1">
        <v>46</v>
      </c>
      <c r="H55" s="3">
        <v>61527618</v>
      </c>
      <c r="I55" s="3">
        <v>15353234</v>
      </c>
    </row>
    <row r="56" spans="1:9" x14ac:dyDescent="0.25">
      <c r="A56" s="252" t="s">
        <v>91</v>
      </c>
      <c r="B56" s="252"/>
      <c r="C56" s="252"/>
      <c r="D56" s="252"/>
      <c r="E56" s="252"/>
      <c r="F56" s="252"/>
      <c r="G56" s="1">
        <v>47</v>
      </c>
      <c r="H56" s="3">
        <v>0</v>
      </c>
      <c r="I56" s="3">
        <v>1378028</v>
      </c>
    </row>
    <row r="57" spans="1:9" ht="24" customHeight="1" x14ac:dyDescent="0.25">
      <c r="A57" s="253" t="s">
        <v>92</v>
      </c>
      <c r="B57" s="253"/>
      <c r="C57" s="253"/>
      <c r="D57" s="253"/>
      <c r="E57" s="253"/>
      <c r="F57" s="253"/>
      <c r="G57" s="1">
        <v>48</v>
      </c>
      <c r="H57" s="3">
        <v>0</v>
      </c>
      <c r="I57" s="3">
        <v>0</v>
      </c>
    </row>
    <row r="58" spans="1:9" x14ac:dyDescent="0.25">
      <c r="A58" s="253" t="s">
        <v>93</v>
      </c>
      <c r="B58" s="253"/>
      <c r="C58" s="253"/>
      <c r="D58" s="253"/>
      <c r="E58" s="253"/>
      <c r="F58" s="253"/>
      <c r="G58" s="1">
        <v>49</v>
      </c>
      <c r="H58" s="3">
        <v>41400648</v>
      </c>
      <c r="I58" s="3">
        <v>40703451</v>
      </c>
    </row>
    <row r="59" spans="1:9" x14ac:dyDescent="0.25">
      <c r="A59" s="253" t="s">
        <v>94</v>
      </c>
      <c r="B59" s="252"/>
      <c r="C59" s="252"/>
      <c r="D59" s="252"/>
      <c r="E59" s="252"/>
      <c r="F59" s="252"/>
      <c r="G59" s="1">
        <v>50</v>
      </c>
      <c r="H59" s="3">
        <v>6048067</v>
      </c>
      <c r="I59" s="3">
        <v>1313971</v>
      </c>
    </row>
    <row r="60" spans="1:9" x14ac:dyDescent="0.25">
      <c r="A60" s="253" t="s">
        <v>95</v>
      </c>
      <c r="B60" s="253"/>
      <c r="C60" s="253"/>
      <c r="D60" s="253"/>
      <c r="E60" s="253"/>
      <c r="F60" s="253"/>
      <c r="G60" s="1">
        <v>51</v>
      </c>
      <c r="H60" s="3">
        <v>0</v>
      </c>
      <c r="I60" s="3">
        <v>0</v>
      </c>
    </row>
    <row r="61" spans="1:9" x14ac:dyDescent="0.25">
      <c r="A61" s="253" t="s">
        <v>96</v>
      </c>
      <c r="B61" s="253"/>
      <c r="C61" s="253"/>
      <c r="D61" s="253"/>
      <c r="E61" s="253"/>
      <c r="F61" s="253"/>
      <c r="G61" s="1">
        <v>52</v>
      </c>
      <c r="H61" s="3">
        <v>30893121</v>
      </c>
      <c r="I61" s="3">
        <v>30617019</v>
      </c>
    </row>
    <row r="62" spans="1:9" ht="31.35" customHeight="1" x14ac:dyDescent="0.25">
      <c r="A62" s="253" t="s">
        <v>97</v>
      </c>
      <c r="B62" s="253"/>
      <c r="C62" s="253"/>
      <c r="D62" s="253"/>
      <c r="E62" s="253"/>
      <c r="F62" s="253"/>
      <c r="G62" s="1">
        <v>53</v>
      </c>
      <c r="H62" s="3">
        <v>0</v>
      </c>
      <c r="I62" s="3">
        <v>0</v>
      </c>
    </row>
    <row r="63" spans="1:9" x14ac:dyDescent="0.25">
      <c r="A63" s="250" t="s">
        <v>98</v>
      </c>
      <c r="B63" s="251"/>
      <c r="C63" s="251"/>
      <c r="D63" s="251"/>
      <c r="E63" s="251"/>
      <c r="F63" s="251"/>
      <c r="G63" s="63">
        <v>54</v>
      </c>
      <c r="H63" s="65">
        <f>H42+H48+H52+H56+H57+H58+H59+H60+H61+H62</f>
        <v>7322781494</v>
      </c>
      <c r="I63" s="65">
        <f>I42+I48+I52+I56+I57+I58+I59+I60+I61+I62</f>
        <v>7131490947</v>
      </c>
    </row>
    <row r="64" spans="1:9" x14ac:dyDescent="0.25">
      <c r="A64" s="254" t="s">
        <v>99</v>
      </c>
      <c r="B64" s="255"/>
      <c r="C64" s="255"/>
      <c r="D64" s="255"/>
      <c r="E64" s="255"/>
      <c r="F64" s="255"/>
      <c r="G64" s="255"/>
      <c r="H64" s="255"/>
      <c r="I64" s="255"/>
    </row>
    <row r="65" spans="1:9" x14ac:dyDescent="0.25">
      <c r="A65" s="252" t="s">
        <v>100</v>
      </c>
      <c r="B65" s="252"/>
      <c r="C65" s="252"/>
      <c r="D65" s="252"/>
      <c r="E65" s="252"/>
      <c r="F65" s="252"/>
      <c r="G65" s="1">
        <v>55</v>
      </c>
      <c r="H65" s="3">
        <v>161970000</v>
      </c>
      <c r="I65" s="3">
        <v>161970000</v>
      </c>
    </row>
    <row r="66" spans="1:9" x14ac:dyDescent="0.25">
      <c r="A66" s="252" t="s">
        <v>101</v>
      </c>
      <c r="B66" s="252"/>
      <c r="C66" s="252"/>
      <c r="D66" s="252"/>
      <c r="E66" s="252"/>
      <c r="F66" s="252"/>
      <c r="G66" s="1">
        <v>56</v>
      </c>
      <c r="H66" s="3">
        <v>0</v>
      </c>
      <c r="I66" s="3">
        <v>0</v>
      </c>
    </row>
    <row r="67" spans="1:9" x14ac:dyDescent="0.25">
      <c r="A67" s="252" t="s">
        <v>102</v>
      </c>
      <c r="B67" s="252"/>
      <c r="C67" s="252"/>
      <c r="D67" s="252"/>
      <c r="E67" s="252"/>
      <c r="F67" s="252"/>
      <c r="G67" s="1">
        <v>57</v>
      </c>
      <c r="H67" s="3">
        <v>0</v>
      </c>
      <c r="I67" s="3">
        <v>0</v>
      </c>
    </row>
    <row r="68" spans="1:9" x14ac:dyDescent="0.25">
      <c r="A68" s="252" t="s">
        <v>103</v>
      </c>
      <c r="B68" s="252"/>
      <c r="C68" s="252"/>
      <c r="D68" s="252"/>
      <c r="E68" s="252"/>
      <c r="F68" s="252"/>
      <c r="G68" s="1">
        <v>58</v>
      </c>
      <c r="H68" s="3">
        <v>0</v>
      </c>
      <c r="I68" s="3">
        <v>0</v>
      </c>
    </row>
    <row r="69" spans="1:9" x14ac:dyDescent="0.25">
      <c r="A69" s="252" t="s">
        <v>104</v>
      </c>
      <c r="B69" s="252"/>
      <c r="C69" s="252"/>
      <c r="D69" s="252"/>
      <c r="E69" s="252"/>
      <c r="F69" s="252"/>
      <c r="G69" s="1">
        <v>59</v>
      </c>
      <c r="H69" s="3">
        <v>9482965</v>
      </c>
      <c r="I69" s="3">
        <v>9663556</v>
      </c>
    </row>
    <row r="70" spans="1:9" x14ac:dyDescent="0.25">
      <c r="A70" s="252" t="s">
        <v>105</v>
      </c>
      <c r="B70" s="252"/>
      <c r="C70" s="252"/>
      <c r="D70" s="252"/>
      <c r="E70" s="252"/>
      <c r="F70" s="252"/>
      <c r="G70" s="1">
        <v>60</v>
      </c>
      <c r="H70" s="3">
        <v>225426381</v>
      </c>
      <c r="I70" s="3">
        <v>298687201</v>
      </c>
    </row>
    <row r="71" spans="1:9" x14ac:dyDescent="0.25">
      <c r="A71" s="252" t="s">
        <v>106</v>
      </c>
      <c r="B71" s="252"/>
      <c r="C71" s="252"/>
      <c r="D71" s="252"/>
      <c r="E71" s="252"/>
      <c r="F71" s="252"/>
      <c r="G71" s="1">
        <v>61</v>
      </c>
      <c r="H71" s="3">
        <v>0</v>
      </c>
      <c r="I71" s="3">
        <v>0</v>
      </c>
    </row>
    <row r="72" spans="1:9" x14ac:dyDescent="0.25">
      <c r="A72" s="252" t="s">
        <v>107</v>
      </c>
      <c r="B72" s="252"/>
      <c r="C72" s="252"/>
      <c r="D72" s="252"/>
      <c r="E72" s="252"/>
      <c r="F72" s="252"/>
      <c r="G72" s="1">
        <v>62</v>
      </c>
      <c r="H72" s="3">
        <v>89306875</v>
      </c>
      <c r="I72" s="3">
        <v>89677700</v>
      </c>
    </row>
    <row r="73" spans="1:9" x14ac:dyDescent="0.25">
      <c r="A73" s="252" t="s">
        <v>108</v>
      </c>
      <c r="B73" s="252"/>
      <c r="C73" s="252"/>
      <c r="D73" s="252"/>
      <c r="E73" s="252"/>
      <c r="F73" s="252"/>
      <c r="G73" s="1">
        <v>63</v>
      </c>
      <c r="H73" s="3">
        <v>0</v>
      </c>
      <c r="I73" s="3">
        <v>0</v>
      </c>
    </row>
    <row r="74" spans="1:9" x14ac:dyDescent="0.25">
      <c r="A74" s="252" t="s">
        <v>109</v>
      </c>
      <c r="B74" s="252"/>
      <c r="C74" s="252"/>
      <c r="D74" s="252"/>
      <c r="E74" s="252"/>
      <c r="F74" s="252"/>
      <c r="G74" s="1">
        <v>64</v>
      </c>
      <c r="H74" s="3">
        <v>73631645</v>
      </c>
      <c r="I74" s="3">
        <v>51387483</v>
      </c>
    </row>
    <row r="75" spans="1:9" x14ac:dyDescent="0.25">
      <c r="A75" s="252" t="s">
        <v>110</v>
      </c>
      <c r="B75" s="252"/>
      <c r="C75" s="252"/>
      <c r="D75" s="252"/>
      <c r="E75" s="252"/>
      <c r="F75" s="252"/>
      <c r="G75" s="1">
        <v>65</v>
      </c>
      <c r="H75" s="3">
        <v>0</v>
      </c>
      <c r="I75" s="3">
        <v>0</v>
      </c>
    </row>
    <row r="76" spans="1:9" x14ac:dyDescent="0.25">
      <c r="A76" s="252" t="s">
        <v>111</v>
      </c>
      <c r="B76" s="252"/>
      <c r="C76" s="252"/>
      <c r="D76" s="252"/>
      <c r="E76" s="252"/>
      <c r="F76" s="252"/>
      <c r="G76" s="1">
        <v>66</v>
      </c>
      <c r="H76" s="3">
        <v>0</v>
      </c>
      <c r="I76" s="3">
        <v>0</v>
      </c>
    </row>
    <row r="77" spans="1:9" x14ac:dyDescent="0.25">
      <c r="A77" s="250" t="s">
        <v>112</v>
      </c>
      <c r="B77" s="250"/>
      <c r="C77" s="250"/>
      <c r="D77" s="250"/>
      <c r="E77" s="250"/>
      <c r="F77" s="250"/>
      <c r="G77" s="63">
        <v>67</v>
      </c>
      <c r="H77" s="65">
        <f>H65+H66+H67+H68+H69+H70+H71+H72+H73+H74+H75+H76</f>
        <v>559817866</v>
      </c>
      <c r="I77" s="65">
        <f>I65+I66+I67+I68+I69+I70+I71+I72+I73+I74+I75+I76</f>
        <v>611385940</v>
      </c>
    </row>
    <row r="78" spans="1:9" x14ac:dyDescent="0.25">
      <c r="A78" s="250" t="s">
        <v>113</v>
      </c>
      <c r="B78" s="251"/>
      <c r="C78" s="251"/>
      <c r="D78" s="251"/>
      <c r="E78" s="251"/>
      <c r="F78" s="251"/>
      <c r="G78" s="63">
        <v>68</v>
      </c>
      <c r="H78" s="65">
        <f>H63+H77</f>
        <v>7882599360</v>
      </c>
      <c r="I78" s="65">
        <f>I63+I77</f>
        <v>7742876887</v>
      </c>
    </row>
  </sheetData>
  <sheetProtection algorithmName="SHA-512" hashValue="RNn8ybsO4Tbg9owK3I/vDx0zkB85BT0OA9IseiEG2MMBVPUioSI+ZukHzHn8JQuoIPghoSjd1Lw35l5V/nmF7g==" saltValue="bc9Q4asyDfV6HL5YOFrenA=="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Invalid entry" error="You can enter only positive whole numbers or a zero." sqref="H9:I40 H65:I65 H68:I68 H42:I63" xr:uid="{00000000-0002-0000-0100-000000000000}">
      <formula1>0</formula1>
    </dataValidation>
    <dataValidation type="whole" operator="notEqual" allowBlank="1" showInputMessage="1" showErrorMessage="1" errorTitle="Invalid entry" error="You can enter only whole numbers." sqref="H66:I67 H70:I78" xr:uid="{00000000-0002-0000-0100-000001000000}">
      <formula1>9999999999</formula1>
    </dataValidation>
    <dataValidation type="whole" operator="notEqual" allowBlank="1" showInputMessage="1" showErrorMessage="1" errorTitle="Invalid entry" error="You can enter only whole numbers (positive or negative) or a zero." sqref="H69:I69" xr:uid="{00000000-0002-0000-0100-000002000000}">
      <formula1>9999999999</formula1>
    </dataValidation>
    <dataValidation type="whole" operator="notEqual" allowBlank="1" showInputMessage="1" showErrorMessage="1" errorTitle="Incorrect entry" error="You can enter only whole numbers."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Incorrect entry" error="You can enter only positive or negative whole numbers."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Incorrect entry" error="You can enter only positive or negative whole numbers."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Incorrect entry" error="You can enter only posi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6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71"/>
  <sheetViews>
    <sheetView view="pageBreakPreview" zoomScale="95" zoomScaleNormal="100" zoomScaleSheetLayoutView="95" workbookViewId="0">
      <selection activeCell="I76" sqref="I76"/>
    </sheetView>
  </sheetViews>
  <sheetFormatPr defaultRowHeight="13.2" x14ac:dyDescent="0.25"/>
  <cols>
    <col min="1" max="7" width="9.33203125" style="67"/>
    <col min="8" max="8" width="13.5546875" style="66" customWidth="1"/>
    <col min="9" max="9" width="15.5546875" style="66" customWidth="1"/>
    <col min="10" max="11" width="15.44140625" style="67" customWidth="1"/>
    <col min="12" max="260" width="9.33203125" style="67"/>
    <col min="261" max="261" width="9.6640625" style="67" bestFit="1" customWidth="1"/>
    <col min="262" max="262" width="11.5546875" style="67" bestFit="1" customWidth="1"/>
    <col min="263" max="516" width="9.33203125" style="67"/>
    <col min="517" max="517" width="9.6640625" style="67" bestFit="1" customWidth="1"/>
    <col min="518" max="518" width="11.5546875" style="67" bestFit="1" customWidth="1"/>
    <col min="519" max="772" width="9.33203125" style="67"/>
    <col min="773" max="773" width="9.6640625" style="67" bestFit="1" customWidth="1"/>
    <col min="774" max="774" width="11.5546875" style="67" bestFit="1" customWidth="1"/>
    <col min="775" max="1028" width="9.33203125" style="67"/>
    <col min="1029" max="1029" width="9.6640625" style="67" bestFit="1" customWidth="1"/>
    <col min="1030" max="1030" width="11.5546875" style="67" bestFit="1" customWidth="1"/>
    <col min="1031" max="1284" width="9.33203125" style="67"/>
    <col min="1285" max="1285" width="9.6640625" style="67" bestFit="1" customWidth="1"/>
    <col min="1286" max="1286" width="11.5546875" style="67" bestFit="1" customWidth="1"/>
    <col min="1287" max="1540" width="9.33203125" style="67"/>
    <col min="1541" max="1541" width="9.6640625" style="67" bestFit="1" customWidth="1"/>
    <col min="1542" max="1542" width="11.5546875" style="67" bestFit="1" customWidth="1"/>
    <col min="1543" max="1796" width="9.33203125" style="67"/>
    <col min="1797" max="1797" width="9.6640625" style="67" bestFit="1" customWidth="1"/>
    <col min="1798" max="1798" width="11.5546875" style="67" bestFit="1" customWidth="1"/>
    <col min="1799" max="2052" width="9.33203125" style="67"/>
    <col min="2053" max="2053" width="9.6640625" style="67" bestFit="1" customWidth="1"/>
    <col min="2054" max="2054" width="11.5546875" style="67" bestFit="1" customWidth="1"/>
    <col min="2055" max="2308" width="9.33203125" style="67"/>
    <col min="2309" max="2309" width="9.6640625" style="67" bestFit="1" customWidth="1"/>
    <col min="2310" max="2310" width="11.5546875" style="67" bestFit="1" customWidth="1"/>
    <col min="2311" max="2564" width="9.33203125" style="67"/>
    <col min="2565" max="2565" width="9.6640625" style="67" bestFit="1" customWidth="1"/>
    <col min="2566" max="2566" width="11.5546875" style="67" bestFit="1" customWidth="1"/>
    <col min="2567" max="2820" width="9.33203125" style="67"/>
    <col min="2821" max="2821" width="9.6640625" style="67" bestFit="1" customWidth="1"/>
    <col min="2822" max="2822" width="11.5546875" style="67" bestFit="1" customWidth="1"/>
    <col min="2823" max="3076" width="9.33203125" style="67"/>
    <col min="3077" max="3077" width="9.6640625" style="67" bestFit="1" customWidth="1"/>
    <col min="3078" max="3078" width="11.5546875" style="67" bestFit="1" customWidth="1"/>
    <col min="3079" max="3332" width="9.33203125" style="67"/>
    <col min="3333" max="3333" width="9.6640625" style="67" bestFit="1" customWidth="1"/>
    <col min="3334" max="3334" width="11.5546875" style="67" bestFit="1" customWidth="1"/>
    <col min="3335" max="3588" width="9.33203125" style="67"/>
    <col min="3589" max="3589" width="9.6640625" style="67" bestFit="1" customWidth="1"/>
    <col min="3590" max="3590" width="11.5546875" style="67" bestFit="1" customWidth="1"/>
    <col min="3591" max="3844" width="9.33203125" style="67"/>
    <col min="3845" max="3845" width="9.6640625" style="67" bestFit="1" customWidth="1"/>
    <col min="3846" max="3846" width="11.5546875" style="67" bestFit="1" customWidth="1"/>
    <col min="3847" max="4100" width="9.33203125" style="67"/>
    <col min="4101" max="4101" width="9.6640625" style="67" bestFit="1" customWidth="1"/>
    <col min="4102" max="4102" width="11.5546875" style="67" bestFit="1" customWidth="1"/>
    <col min="4103" max="4356" width="9.33203125" style="67"/>
    <col min="4357" max="4357" width="9.6640625" style="67" bestFit="1" customWidth="1"/>
    <col min="4358" max="4358" width="11.5546875" style="67" bestFit="1" customWidth="1"/>
    <col min="4359" max="4612" width="9.33203125" style="67"/>
    <col min="4613" max="4613" width="9.6640625" style="67" bestFit="1" customWidth="1"/>
    <col min="4614" max="4614" width="11.5546875" style="67" bestFit="1" customWidth="1"/>
    <col min="4615" max="4868" width="9.33203125" style="67"/>
    <col min="4869" max="4869" width="9.6640625" style="67" bestFit="1" customWidth="1"/>
    <col min="4870" max="4870" width="11.5546875" style="67" bestFit="1" customWidth="1"/>
    <col min="4871" max="5124" width="9.33203125" style="67"/>
    <col min="5125" max="5125" width="9.6640625" style="67" bestFit="1" customWidth="1"/>
    <col min="5126" max="5126" width="11.5546875" style="67" bestFit="1" customWidth="1"/>
    <col min="5127" max="5380" width="9.33203125" style="67"/>
    <col min="5381" max="5381" width="9.6640625" style="67" bestFit="1" customWidth="1"/>
    <col min="5382" max="5382" width="11.5546875" style="67" bestFit="1" customWidth="1"/>
    <col min="5383" max="5636" width="9.33203125" style="67"/>
    <col min="5637" max="5637" width="9.6640625" style="67" bestFit="1" customWidth="1"/>
    <col min="5638" max="5638" width="11.5546875" style="67" bestFit="1" customWidth="1"/>
    <col min="5639" max="5892" width="9.33203125" style="67"/>
    <col min="5893" max="5893" width="9.6640625" style="67" bestFit="1" customWidth="1"/>
    <col min="5894" max="5894" width="11.5546875" style="67" bestFit="1" customWidth="1"/>
    <col min="5895" max="6148" width="9.33203125" style="67"/>
    <col min="6149" max="6149" width="9.6640625" style="67" bestFit="1" customWidth="1"/>
    <col min="6150" max="6150" width="11.5546875" style="67" bestFit="1" customWidth="1"/>
    <col min="6151" max="6404" width="9.33203125" style="67"/>
    <col min="6405" max="6405" width="9.6640625" style="67" bestFit="1" customWidth="1"/>
    <col min="6406" max="6406" width="11.5546875" style="67" bestFit="1" customWidth="1"/>
    <col min="6407" max="6660" width="9.33203125" style="67"/>
    <col min="6661" max="6661" width="9.6640625" style="67" bestFit="1" customWidth="1"/>
    <col min="6662" max="6662" width="11.5546875" style="67" bestFit="1" customWidth="1"/>
    <col min="6663" max="6916" width="9.33203125" style="67"/>
    <col min="6917" max="6917" width="9.6640625" style="67" bestFit="1" customWidth="1"/>
    <col min="6918" max="6918" width="11.5546875" style="67" bestFit="1" customWidth="1"/>
    <col min="6919" max="7172" width="9.33203125" style="67"/>
    <col min="7173" max="7173" width="9.6640625" style="67" bestFit="1" customWidth="1"/>
    <col min="7174" max="7174" width="11.5546875" style="67" bestFit="1" customWidth="1"/>
    <col min="7175" max="7428" width="9.33203125" style="67"/>
    <col min="7429" max="7429" width="9.6640625" style="67" bestFit="1" customWidth="1"/>
    <col min="7430" max="7430" width="11.5546875" style="67" bestFit="1" customWidth="1"/>
    <col min="7431" max="7684" width="9.33203125" style="67"/>
    <col min="7685" max="7685" width="9.6640625" style="67" bestFit="1" customWidth="1"/>
    <col min="7686" max="7686" width="11.5546875" style="67" bestFit="1" customWidth="1"/>
    <col min="7687" max="7940" width="9.33203125" style="67"/>
    <col min="7941" max="7941" width="9.6640625" style="67" bestFit="1" customWidth="1"/>
    <col min="7942" max="7942" width="11.5546875" style="67" bestFit="1" customWidth="1"/>
    <col min="7943" max="8196" width="9.33203125" style="67"/>
    <col min="8197" max="8197" width="9.6640625" style="67" bestFit="1" customWidth="1"/>
    <col min="8198" max="8198" width="11.5546875" style="67" bestFit="1" customWidth="1"/>
    <col min="8199" max="8452" width="9.33203125" style="67"/>
    <col min="8453" max="8453" width="9.6640625" style="67" bestFit="1" customWidth="1"/>
    <col min="8454" max="8454" width="11.5546875" style="67" bestFit="1" customWidth="1"/>
    <col min="8455" max="8708" width="9.33203125" style="67"/>
    <col min="8709" max="8709" width="9.6640625" style="67" bestFit="1" customWidth="1"/>
    <col min="8710" max="8710" width="11.5546875" style="67" bestFit="1" customWidth="1"/>
    <col min="8711" max="8964" width="9.33203125" style="67"/>
    <col min="8965" max="8965" width="9.6640625" style="67" bestFit="1" customWidth="1"/>
    <col min="8966" max="8966" width="11.5546875" style="67" bestFit="1" customWidth="1"/>
    <col min="8967" max="9220" width="9.33203125" style="67"/>
    <col min="9221" max="9221" width="9.6640625" style="67" bestFit="1" customWidth="1"/>
    <col min="9222" max="9222" width="11.5546875" style="67" bestFit="1" customWidth="1"/>
    <col min="9223" max="9476" width="9.33203125" style="67"/>
    <col min="9477" max="9477" width="9.6640625" style="67" bestFit="1" customWidth="1"/>
    <col min="9478" max="9478" width="11.5546875" style="67" bestFit="1" customWidth="1"/>
    <col min="9479" max="9732" width="9.33203125" style="67"/>
    <col min="9733" max="9733" width="9.6640625" style="67" bestFit="1" customWidth="1"/>
    <col min="9734" max="9734" width="11.5546875" style="67" bestFit="1" customWidth="1"/>
    <col min="9735" max="9988" width="9.33203125" style="67"/>
    <col min="9989" max="9989" width="9.6640625" style="67" bestFit="1" customWidth="1"/>
    <col min="9990" max="9990" width="11.5546875" style="67" bestFit="1" customWidth="1"/>
    <col min="9991" max="10244" width="9.33203125" style="67"/>
    <col min="10245" max="10245" width="9.6640625" style="67" bestFit="1" customWidth="1"/>
    <col min="10246" max="10246" width="11.5546875" style="67" bestFit="1" customWidth="1"/>
    <col min="10247" max="10500" width="9.33203125" style="67"/>
    <col min="10501" max="10501" width="9.6640625" style="67" bestFit="1" customWidth="1"/>
    <col min="10502" max="10502" width="11.5546875" style="67" bestFit="1" customWidth="1"/>
    <col min="10503" max="10756" width="9.33203125" style="67"/>
    <col min="10757" max="10757" width="9.6640625" style="67" bestFit="1" customWidth="1"/>
    <col min="10758" max="10758" width="11.5546875" style="67" bestFit="1" customWidth="1"/>
    <col min="10759" max="11012" width="9.33203125" style="67"/>
    <col min="11013" max="11013" width="9.6640625" style="67" bestFit="1" customWidth="1"/>
    <col min="11014" max="11014" width="11.5546875" style="67" bestFit="1" customWidth="1"/>
    <col min="11015" max="11268" width="9.33203125" style="67"/>
    <col min="11269" max="11269" width="9.6640625" style="67" bestFit="1" customWidth="1"/>
    <col min="11270" max="11270" width="11.5546875" style="67" bestFit="1" customWidth="1"/>
    <col min="11271" max="11524" width="9.33203125" style="67"/>
    <col min="11525" max="11525" width="9.6640625" style="67" bestFit="1" customWidth="1"/>
    <col min="11526" max="11526" width="11.5546875" style="67" bestFit="1" customWidth="1"/>
    <col min="11527" max="11780" width="9.33203125" style="67"/>
    <col min="11781" max="11781" width="9.6640625" style="67" bestFit="1" customWidth="1"/>
    <col min="11782" max="11782" width="11.5546875" style="67" bestFit="1" customWidth="1"/>
    <col min="11783" max="12036" width="9.33203125" style="67"/>
    <col min="12037" max="12037" width="9.6640625" style="67" bestFit="1" customWidth="1"/>
    <col min="12038" max="12038" width="11.5546875" style="67" bestFit="1" customWidth="1"/>
    <col min="12039" max="12292" width="9.33203125" style="67"/>
    <col min="12293" max="12293" width="9.6640625" style="67" bestFit="1" customWidth="1"/>
    <col min="12294" max="12294" width="11.5546875" style="67" bestFit="1" customWidth="1"/>
    <col min="12295" max="12548" width="9.33203125" style="67"/>
    <col min="12549" max="12549" width="9.6640625" style="67" bestFit="1" customWidth="1"/>
    <col min="12550" max="12550" width="11.5546875" style="67" bestFit="1" customWidth="1"/>
    <col min="12551" max="12804" width="9.33203125" style="67"/>
    <col min="12805" max="12805" width="9.6640625" style="67" bestFit="1" customWidth="1"/>
    <col min="12806" max="12806" width="11.5546875" style="67" bestFit="1" customWidth="1"/>
    <col min="12807" max="13060" width="9.33203125" style="67"/>
    <col min="13061" max="13061" width="9.6640625" style="67" bestFit="1" customWidth="1"/>
    <col min="13062" max="13062" width="11.5546875" style="67" bestFit="1" customWidth="1"/>
    <col min="13063" max="13316" width="9.33203125" style="67"/>
    <col min="13317" max="13317" width="9.6640625" style="67" bestFit="1" customWidth="1"/>
    <col min="13318" max="13318" width="11.5546875" style="67" bestFit="1" customWidth="1"/>
    <col min="13319" max="13572" width="9.33203125" style="67"/>
    <col min="13573" max="13573" width="9.6640625" style="67" bestFit="1" customWidth="1"/>
    <col min="13574" max="13574" width="11.5546875" style="67" bestFit="1" customWidth="1"/>
    <col min="13575" max="13828" width="9.33203125" style="67"/>
    <col min="13829" max="13829" width="9.6640625" style="67" bestFit="1" customWidth="1"/>
    <col min="13830" max="13830" width="11.5546875" style="67" bestFit="1" customWidth="1"/>
    <col min="13831" max="14084" width="9.33203125" style="67"/>
    <col min="14085" max="14085" width="9.6640625" style="67" bestFit="1" customWidth="1"/>
    <col min="14086" max="14086" width="11.5546875" style="67" bestFit="1" customWidth="1"/>
    <col min="14087" max="14340" width="9.33203125" style="67"/>
    <col min="14341" max="14341" width="9.6640625" style="67" bestFit="1" customWidth="1"/>
    <col min="14342" max="14342" width="11.5546875" style="67" bestFit="1" customWidth="1"/>
    <col min="14343" max="14596" width="9.33203125" style="67"/>
    <col min="14597" max="14597" width="9.6640625" style="67" bestFit="1" customWidth="1"/>
    <col min="14598" max="14598" width="11.5546875" style="67" bestFit="1" customWidth="1"/>
    <col min="14599" max="14852" width="9.33203125" style="67"/>
    <col min="14853" max="14853" width="9.6640625" style="67" bestFit="1" customWidth="1"/>
    <col min="14854" max="14854" width="11.5546875" style="67" bestFit="1" customWidth="1"/>
    <col min="14855" max="15108" width="9.33203125" style="67"/>
    <col min="15109" max="15109" width="9.6640625" style="67" bestFit="1" customWidth="1"/>
    <col min="15110" max="15110" width="11.5546875" style="67" bestFit="1" customWidth="1"/>
    <col min="15111" max="15364" width="9.33203125" style="67"/>
    <col min="15365" max="15365" width="9.6640625" style="67" bestFit="1" customWidth="1"/>
    <col min="15366" max="15366" width="11.5546875" style="67" bestFit="1" customWidth="1"/>
    <col min="15367" max="15620" width="9.33203125" style="67"/>
    <col min="15621" max="15621" width="9.6640625" style="67" bestFit="1" customWidth="1"/>
    <col min="15622" max="15622" width="11.5546875" style="67" bestFit="1" customWidth="1"/>
    <col min="15623" max="15876" width="9.33203125" style="67"/>
    <col min="15877" max="15877" width="9.6640625" style="67" bestFit="1" customWidth="1"/>
    <col min="15878" max="15878" width="11.5546875" style="67" bestFit="1" customWidth="1"/>
    <col min="15879" max="16132" width="9.33203125" style="67"/>
    <col min="16133" max="16133" width="9.6640625" style="67" bestFit="1" customWidth="1"/>
    <col min="16134" max="16134" width="11.5546875" style="67" bestFit="1" customWidth="1"/>
    <col min="16135" max="16384" width="9.33203125" style="67"/>
  </cols>
  <sheetData>
    <row r="1" spans="1:11" x14ac:dyDescent="0.25">
      <c r="A1" s="292" t="s">
        <v>44</v>
      </c>
      <c r="B1" s="268"/>
      <c r="C1" s="268"/>
      <c r="D1" s="268"/>
      <c r="E1" s="268"/>
      <c r="F1" s="268"/>
      <c r="G1" s="268"/>
      <c r="H1" s="268"/>
    </row>
    <row r="2" spans="1:11" x14ac:dyDescent="0.25">
      <c r="A2" s="293" t="s">
        <v>398</v>
      </c>
      <c r="B2" s="270"/>
      <c r="C2" s="270"/>
      <c r="D2" s="270"/>
      <c r="E2" s="270"/>
      <c r="F2" s="270"/>
      <c r="G2" s="270"/>
      <c r="H2" s="270"/>
    </row>
    <row r="3" spans="1:11" x14ac:dyDescent="0.25">
      <c r="A3" s="296" t="s">
        <v>288</v>
      </c>
      <c r="B3" s="272"/>
      <c r="C3" s="272"/>
      <c r="D3" s="272"/>
      <c r="E3" s="272"/>
      <c r="F3" s="272"/>
      <c r="G3" s="272"/>
      <c r="H3" s="272"/>
      <c r="I3" s="272"/>
      <c r="J3" s="272"/>
      <c r="K3" s="272"/>
    </row>
    <row r="4" spans="1:11" x14ac:dyDescent="0.25">
      <c r="A4" s="294" t="s">
        <v>376</v>
      </c>
      <c r="B4" s="275"/>
      <c r="C4" s="275"/>
      <c r="D4" s="275"/>
      <c r="E4" s="275"/>
      <c r="F4" s="275"/>
      <c r="G4" s="275"/>
      <c r="H4" s="275"/>
      <c r="I4" s="275"/>
      <c r="J4" s="295"/>
      <c r="K4" s="295"/>
    </row>
    <row r="5" spans="1:11" ht="45" customHeight="1" x14ac:dyDescent="0.25">
      <c r="A5" s="284" t="s">
        <v>43</v>
      </c>
      <c r="B5" s="285"/>
      <c r="C5" s="285"/>
      <c r="D5" s="285"/>
      <c r="E5" s="285"/>
      <c r="F5" s="285"/>
      <c r="G5" s="284" t="s">
        <v>45</v>
      </c>
      <c r="H5" s="286" t="s">
        <v>46</v>
      </c>
      <c r="I5" s="287"/>
      <c r="J5" s="286" t="s">
        <v>47</v>
      </c>
      <c r="K5" s="287"/>
    </row>
    <row r="6" spans="1:11" x14ac:dyDescent="0.25">
      <c r="A6" s="285"/>
      <c r="B6" s="285"/>
      <c r="C6" s="285"/>
      <c r="D6" s="285"/>
      <c r="E6" s="285"/>
      <c r="F6" s="285"/>
      <c r="G6" s="285"/>
      <c r="H6" s="56" t="s">
        <v>48</v>
      </c>
      <c r="I6" s="56" t="s">
        <v>49</v>
      </c>
      <c r="J6" s="56" t="s">
        <v>48</v>
      </c>
      <c r="K6" s="56" t="s">
        <v>49</v>
      </c>
    </row>
    <row r="7" spans="1:11" x14ac:dyDescent="0.25">
      <c r="A7" s="288">
        <v>1</v>
      </c>
      <c r="B7" s="289"/>
      <c r="C7" s="289"/>
      <c r="D7" s="289"/>
      <c r="E7" s="289"/>
      <c r="F7" s="289"/>
      <c r="G7" s="55">
        <v>2</v>
      </c>
      <c r="H7" s="56">
        <v>3</v>
      </c>
      <c r="I7" s="56">
        <v>4</v>
      </c>
      <c r="J7" s="56">
        <v>5</v>
      </c>
      <c r="K7" s="56">
        <v>6</v>
      </c>
    </row>
    <row r="8" spans="1:11" x14ac:dyDescent="0.25">
      <c r="A8" s="291" t="s">
        <v>50</v>
      </c>
      <c r="B8" s="291"/>
      <c r="C8" s="291"/>
      <c r="D8" s="291"/>
      <c r="E8" s="291"/>
      <c r="F8" s="291"/>
      <c r="G8" s="1">
        <v>1</v>
      </c>
      <c r="H8" s="4">
        <v>195395617</v>
      </c>
      <c r="I8" s="4">
        <v>65782493</v>
      </c>
      <c r="J8" s="4">
        <v>169427548</v>
      </c>
      <c r="K8" s="4">
        <v>55233094</v>
      </c>
    </row>
    <row r="9" spans="1:11" x14ac:dyDescent="0.25">
      <c r="A9" s="291" t="s">
        <v>114</v>
      </c>
      <c r="B9" s="291"/>
      <c r="C9" s="291"/>
      <c r="D9" s="291"/>
      <c r="E9" s="291"/>
      <c r="F9" s="291"/>
      <c r="G9" s="1">
        <v>2</v>
      </c>
      <c r="H9" s="4">
        <v>61209397</v>
      </c>
      <c r="I9" s="4">
        <v>22507017</v>
      </c>
      <c r="J9" s="4">
        <v>54268588</v>
      </c>
      <c r="K9" s="4">
        <v>17611548</v>
      </c>
    </row>
    <row r="10" spans="1:11" x14ac:dyDescent="0.25">
      <c r="A10" s="291" t="s">
        <v>115</v>
      </c>
      <c r="B10" s="291"/>
      <c r="C10" s="291"/>
      <c r="D10" s="291"/>
      <c r="E10" s="291"/>
      <c r="F10" s="291"/>
      <c r="G10" s="1">
        <v>3</v>
      </c>
      <c r="H10" s="4">
        <v>0</v>
      </c>
      <c r="I10" s="4">
        <v>0</v>
      </c>
      <c r="J10" s="4">
        <v>0</v>
      </c>
      <c r="K10" s="4">
        <v>0</v>
      </c>
    </row>
    <row r="11" spans="1:11" x14ac:dyDescent="0.25">
      <c r="A11" s="291" t="s">
        <v>116</v>
      </c>
      <c r="B11" s="291"/>
      <c r="C11" s="291"/>
      <c r="D11" s="291"/>
      <c r="E11" s="291"/>
      <c r="F11" s="291"/>
      <c r="G11" s="1">
        <v>4</v>
      </c>
      <c r="H11" s="4">
        <v>218426</v>
      </c>
      <c r="I11" s="4">
        <v>5476</v>
      </c>
      <c r="J11" s="4">
        <v>235042</v>
      </c>
      <c r="K11" s="4">
        <v>5850</v>
      </c>
    </row>
    <row r="12" spans="1:11" x14ac:dyDescent="0.25">
      <c r="A12" s="291" t="s">
        <v>117</v>
      </c>
      <c r="B12" s="291"/>
      <c r="C12" s="291"/>
      <c r="D12" s="291"/>
      <c r="E12" s="291"/>
      <c r="F12" s="291"/>
      <c r="G12" s="1">
        <v>5</v>
      </c>
      <c r="H12" s="4">
        <v>57472420</v>
      </c>
      <c r="I12" s="4">
        <v>21277453</v>
      </c>
      <c r="J12" s="4">
        <v>58033701</v>
      </c>
      <c r="K12" s="4">
        <v>20228091</v>
      </c>
    </row>
    <row r="13" spans="1:11" ht="12.6" customHeight="1" x14ac:dyDescent="0.25">
      <c r="A13" s="291" t="s">
        <v>118</v>
      </c>
      <c r="B13" s="291"/>
      <c r="C13" s="291"/>
      <c r="D13" s="291"/>
      <c r="E13" s="291"/>
      <c r="F13" s="291"/>
      <c r="G13" s="1">
        <v>6</v>
      </c>
      <c r="H13" s="4">
        <v>30541600</v>
      </c>
      <c r="I13" s="4">
        <v>11032108</v>
      </c>
      <c r="J13" s="4">
        <v>29929160</v>
      </c>
      <c r="K13" s="4">
        <v>10349570</v>
      </c>
    </row>
    <row r="14" spans="1:11" ht="35.700000000000003" customHeight="1" x14ac:dyDescent="0.25">
      <c r="A14" s="291" t="s">
        <v>119</v>
      </c>
      <c r="B14" s="291"/>
      <c r="C14" s="291"/>
      <c r="D14" s="291"/>
      <c r="E14" s="291"/>
      <c r="F14" s="291"/>
      <c r="G14" s="1">
        <v>7</v>
      </c>
      <c r="H14" s="4">
        <v>0</v>
      </c>
      <c r="I14" s="4">
        <v>0</v>
      </c>
      <c r="J14" s="4">
        <v>0</v>
      </c>
      <c r="K14" s="4">
        <v>0</v>
      </c>
    </row>
    <row r="15" spans="1:11" ht="29.1" customHeight="1" x14ac:dyDescent="0.25">
      <c r="A15" s="291" t="s">
        <v>120</v>
      </c>
      <c r="B15" s="291"/>
      <c r="C15" s="291"/>
      <c r="D15" s="291"/>
      <c r="E15" s="291"/>
      <c r="F15" s="291"/>
      <c r="G15" s="1">
        <v>8</v>
      </c>
      <c r="H15" s="4">
        <v>3738857</v>
      </c>
      <c r="I15" s="4">
        <v>2135132</v>
      </c>
      <c r="J15" s="4">
        <v>4661067</v>
      </c>
      <c r="K15" s="4">
        <v>1643191</v>
      </c>
    </row>
    <row r="16" spans="1:11" ht="29.1" customHeight="1" x14ac:dyDescent="0.25">
      <c r="A16" s="291" t="s">
        <v>121</v>
      </c>
      <c r="B16" s="291"/>
      <c r="C16" s="291"/>
      <c r="D16" s="291"/>
      <c r="E16" s="291"/>
      <c r="F16" s="291"/>
      <c r="G16" s="1">
        <v>9</v>
      </c>
      <c r="H16" s="4">
        <v>1063</v>
      </c>
      <c r="I16" s="4">
        <v>576</v>
      </c>
      <c r="J16" s="4">
        <v>14458</v>
      </c>
      <c r="K16" s="4">
        <v>0</v>
      </c>
    </row>
    <row r="17" spans="1:11" ht="29.1" customHeight="1" x14ac:dyDescent="0.25">
      <c r="A17" s="291" t="s">
        <v>122</v>
      </c>
      <c r="B17" s="291"/>
      <c r="C17" s="291"/>
      <c r="D17" s="291"/>
      <c r="E17" s="291"/>
      <c r="F17" s="291"/>
      <c r="G17" s="1">
        <v>10</v>
      </c>
      <c r="H17" s="4">
        <v>0</v>
      </c>
      <c r="I17" s="4">
        <v>0</v>
      </c>
      <c r="J17" s="4">
        <v>0</v>
      </c>
      <c r="K17" s="4">
        <v>0</v>
      </c>
    </row>
    <row r="18" spans="1:11" x14ac:dyDescent="0.25">
      <c r="A18" s="291" t="s">
        <v>123</v>
      </c>
      <c r="B18" s="291"/>
      <c r="C18" s="291"/>
      <c r="D18" s="291"/>
      <c r="E18" s="291"/>
      <c r="F18" s="291"/>
      <c r="G18" s="1">
        <v>11</v>
      </c>
      <c r="H18" s="4">
        <v>0</v>
      </c>
      <c r="I18" s="4">
        <v>0</v>
      </c>
      <c r="J18" s="4">
        <v>1185673</v>
      </c>
      <c r="K18" s="4">
        <v>1060832</v>
      </c>
    </row>
    <row r="19" spans="1:11" x14ac:dyDescent="0.25">
      <c r="A19" s="291" t="s">
        <v>124</v>
      </c>
      <c r="B19" s="291"/>
      <c r="C19" s="291"/>
      <c r="D19" s="291"/>
      <c r="E19" s="291"/>
      <c r="F19" s="291"/>
      <c r="G19" s="1">
        <v>12</v>
      </c>
      <c r="H19" s="4">
        <v>310793</v>
      </c>
      <c r="I19" s="4">
        <v>-137810</v>
      </c>
      <c r="J19" s="4">
        <v>2076</v>
      </c>
      <c r="K19" s="4">
        <v>-474213</v>
      </c>
    </row>
    <row r="20" spans="1:11" ht="26.25" customHeight="1" x14ac:dyDescent="0.25">
      <c r="A20" s="291" t="s">
        <v>125</v>
      </c>
      <c r="B20" s="291"/>
      <c r="C20" s="291"/>
      <c r="D20" s="291"/>
      <c r="E20" s="291"/>
      <c r="F20" s="291"/>
      <c r="G20" s="1">
        <v>13</v>
      </c>
      <c r="H20" s="4">
        <v>0</v>
      </c>
      <c r="I20" s="4">
        <v>0</v>
      </c>
      <c r="J20" s="4">
        <v>0</v>
      </c>
      <c r="K20" s="4">
        <v>0</v>
      </c>
    </row>
    <row r="21" spans="1:11" x14ac:dyDescent="0.25">
      <c r="A21" s="291" t="s">
        <v>126</v>
      </c>
      <c r="B21" s="291"/>
      <c r="C21" s="291"/>
      <c r="D21" s="291"/>
      <c r="E21" s="291"/>
      <c r="F21" s="291"/>
      <c r="G21" s="1">
        <v>14</v>
      </c>
      <c r="H21" s="4">
        <v>79350</v>
      </c>
      <c r="I21" s="4">
        <v>9577</v>
      </c>
      <c r="J21" s="4">
        <v>344943</v>
      </c>
      <c r="K21" s="4">
        <v>247770</v>
      </c>
    </row>
    <row r="22" spans="1:11" x14ac:dyDescent="0.25">
      <c r="A22" s="291" t="s">
        <v>127</v>
      </c>
      <c r="B22" s="291"/>
      <c r="C22" s="291"/>
      <c r="D22" s="291"/>
      <c r="E22" s="291"/>
      <c r="F22" s="291"/>
      <c r="G22" s="1">
        <v>15</v>
      </c>
      <c r="H22" s="4">
        <v>3134274</v>
      </c>
      <c r="I22" s="4">
        <v>1476247</v>
      </c>
      <c r="J22" s="4">
        <v>3307548</v>
      </c>
      <c r="K22" s="4">
        <v>264971</v>
      </c>
    </row>
    <row r="23" spans="1:11" x14ac:dyDescent="0.25">
      <c r="A23" s="291" t="s">
        <v>128</v>
      </c>
      <c r="B23" s="291"/>
      <c r="C23" s="291"/>
      <c r="D23" s="291"/>
      <c r="E23" s="291"/>
      <c r="F23" s="291"/>
      <c r="G23" s="1">
        <v>16</v>
      </c>
      <c r="H23" s="4">
        <v>2101176</v>
      </c>
      <c r="I23" s="4">
        <v>402895</v>
      </c>
      <c r="J23" s="4">
        <v>3599484</v>
      </c>
      <c r="K23" s="4">
        <v>1325405</v>
      </c>
    </row>
    <row r="24" spans="1:11" ht="25.35" customHeight="1" x14ac:dyDescent="0.25">
      <c r="A24" s="250" t="s">
        <v>129</v>
      </c>
      <c r="B24" s="250"/>
      <c r="C24" s="250"/>
      <c r="D24" s="250"/>
      <c r="E24" s="250"/>
      <c r="F24" s="250"/>
      <c r="G24" s="63">
        <v>17</v>
      </c>
      <c r="H24" s="70">
        <f>H8-H9-H10+H11+H12-H13+H14+H15+H16+H17+H18+H19+H21+H22-H23+H20</f>
        <v>166498627</v>
      </c>
      <c r="I24" s="70">
        <f>I8-I9-I10+I11+I12-I13+I14+I15+I16+I17+I18+I19+I21+I22-I23+I20</f>
        <v>56607124</v>
      </c>
      <c r="J24" s="70">
        <f>J8-J9-J10+J11+J12-J13+J14+J15+J16+J17+J18+J19+J21+J22-J23+J20</f>
        <v>149414824</v>
      </c>
      <c r="K24" s="70">
        <f>K8-K9-K10+K11+K12-K13+K14+K15+K16+K17+K18+K19+K21+K22-K23+K20</f>
        <v>48923063</v>
      </c>
    </row>
    <row r="25" spans="1:11" x14ac:dyDescent="0.25">
      <c r="A25" s="291" t="s">
        <v>130</v>
      </c>
      <c r="B25" s="291"/>
      <c r="C25" s="291"/>
      <c r="D25" s="291"/>
      <c r="E25" s="291"/>
      <c r="F25" s="291"/>
      <c r="G25" s="1">
        <v>18</v>
      </c>
      <c r="H25" s="4">
        <v>69663549</v>
      </c>
      <c r="I25" s="4">
        <v>22181225</v>
      </c>
      <c r="J25" s="4">
        <v>71334439</v>
      </c>
      <c r="K25" s="4">
        <v>24997989</v>
      </c>
    </row>
    <row r="26" spans="1:11" ht="26.25" customHeight="1" x14ac:dyDescent="0.25">
      <c r="A26" s="291" t="s">
        <v>53</v>
      </c>
      <c r="B26" s="291"/>
      <c r="C26" s="291"/>
      <c r="D26" s="291"/>
      <c r="E26" s="291"/>
      <c r="F26" s="291"/>
      <c r="G26" s="1">
        <v>19</v>
      </c>
      <c r="H26" s="4">
        <v>0</v>
      </c>
      <c r="I26" s="4">
        <v>0</v>
      </c>
      <c r="J26" s="4">
        <v>0</v>
      </c>
      <c r="K26" s="4">
        <v>0</v>
      </c>
    </row>
    <row r="27" spans="1:11" x14ac:dyDescent="0.25">
      <c r="A27" s="291" t="s">
        <v>131</v>
      </c>
      <c r="B27" s="291"/>
      <c r="C27" s="291"/>
      <c r="D27" s="291"/>
      <c r="E27" s="291"/>
      <c r="F27" s="291"/>
      <c r="G27" s="1">
        <v>20</v>
      </c>
      <c r="H27" s="4">
        <v>10086430</v>
      </c>
      <c r="I27" s="4">
        <v>2885861</v>
      </c>
      <c r="J27" s="4">
        <v>10150042</v>
      </c>
      <c r="K27" s="4">
        <v>3473273</v>
      </c>
    </row>
    <row r="28" spans="1:11" x14ac:dyDescent="0.25">
      <c r="A28" s="291" t="s">
        <v>132</v>
      </c>
      <c r="B28" s="291"/>
      <c r="C28" s="291"/>
      <c r="D28" s="291"/>
      <c r="E28" s="291"/>
      <c r="F28" s="291"/>
      <c r="G28" s="1">
        <v>21</v>
      </c>
      <c r="H28" s="4">
        <v>-362467</v>
      </c>
      <c r="I28" s="4">
        <v>-218871</v>
      </c>
      <c r="J28" s="4">
        <v>-4302093</v>
      </c>
      <c r="K28" s="4">
        <v>-845108</v>
      </c>
    </row>
    <row r="29" spans="1:11" x14ac:dyDescent="0.25">
      <c r="A29" s="291" t="s">
        <v>133</v>
      </c>
      <c r="B29" s="291"/>
      <c r="C29" s="291"/>
      <c r="D29" s="291"/>
      <c r="E29" s="291"/>
      <c r="F29" s="291"/>
      <c r="G29" s="1">
        <v>22</v>
      </c>
      <c r="H29" s="4">
        <v>2284840</v>
      </c>
      <c r="I29" s="4">
        <v>2317386</v>
      </c>
      <c r="J29" s="4">
        <v>5320847</v>
      </c>
      <c r="K29" s="4">
        <v>1018901</v>
      </c>
    </row>
    <row r="30" spans="1:11" ht="26.7" customHeight="1" x14ac:dyDescent="0.25">
      <c r="A30" s="291" t="s">
        <v>134</v>
      </c>
      <c r="B30" s="291"/>
      <c r="C30" s="291"/>
      <c r="D30" s="291"/>
      <c r="E30" s="291"/>
      <c r="F30" s="291"/>
      <c r="G30" s="1">
        <v>23</v>
      </c>
      <c r="H30" s="4">
        <v>9686095</v>
      </c>
      <c r="I30" s="4">
        <v>9189603</v>
      </c>
      <c r="J30" s="4">
        <v>-4366931</v>
      </c>
      <c r="K30" s="4">
        <v>-75696</v>
      </c>
    </row>
    <row r="31" spans="1:11" ht="26.7" customHeight="1" x14ac:dyDescent="0.25">
      <c r="A31" s="291" t="s">
        <v>135</v>
      </c>
      <c r="B31" s="291"/>
      <c r="C31" s="291"/>
      <c r="D31" s="291"/>
      <c r="E31" s="291"/>
      <c r="F31" s="291"/>
      <c r="G31" s="1">
        <v>24</v>
      </c>
      <c r="H31" s="4">
        <v>0</v>
      </c>
      <c r="I31" s="4">
        <v>0</v>
      </c>
      <c r="J31" s="4">
        <v>0</v>
      </c>
      <c r="K31" s="4">
        <v>0</v>
      </c>
    </row>
    <row r="32" spans="1:11" ht="26.7" customHeight="1" x14ac:dyDescent="0.25">
      <c r="A32" s="291" t="s">
        <v>136</v>
      </c>
      <c r="B32" s="291"/>
      <c r="C32" s="291"/>
      <c r="D32" s="291"/>
      <c r="E32" s="291"/>
      <c r="F32" s="291"/>
      <c r="G32" s="1">
        <v>25</v>
      </c>
      <c r="H32" s="4">
        <v>0</v>
      </c>
      <c r="I32" s="4">
        <v>0</v>
      </c>
      <c r="J32" s="4">
        <v>0</v>
      </c>
      <c r="K32" s="4">
        <v>0</v>
      </c>
    </row>
    <row r="33" spans="1:11" ht="14.7" customHeight="1" x14ac:dyDescent="0.25">
      <c r="A33" s="291" t="s">
        <v>137</v>
      </c>
      <c r="B33" s="291"/>
      <c r="C33" s="291"/>
      <c r="D33" s="291"/>
      <c r="E33" s="291"/>
      <c r="F33" s="291"/>
      <c r="G33" s="1">
        <v>26</v>
      </c>
      <c r="H33" s="4">
        <v>0</v>
      </c>
      <c r="I33" s="4">
        <v>0</v>
      </c>
      <c r="J33" s="4">
        <v>0</v>
      </c>
      <c r="K33" s="4">
        <v>0</v>
      </c>
    </row>
    <row r="34" spans="1:11" ht="21" customHeight="1" x14ac:dyDescent="0.25">
      <c r="A34" s="291" t="s">
        <v>138</v>
      </c>
      <c r="B34" s="291"/>
      <c r="C34" s="291"/>
      <c r="D34" s="291"/>
      <c r="E34" s="291"/>
      <c r="F34" s="291"/>
      <c r="G34" s="1">
        <v>27</v>
      </c>
      <c r="H34" s="4">
        <v>0</v>
      </c>
      <c r="I34" s="4">
        <v>0</v>
      </c>
      <c r="J34" s="4">
        <v>0</v>
      </c>
      <c r="K34" s="4">
        <v>0</v>
      </c>
    </row>
    <row r="35" spans="1:11" ht="21" customHeight="1" x14ac:dyDescent="0.25">
      <c r="A35" s="291" t="s">
        <v>139</v>
      </c>
      <c r="B35" s="291"/>
      <c r="C35" s="291"/>
      <c r="D35" s="291"/>
      <c r="E35" s="291"/>
      <c r="F35" s="291"/>
      <c r="G35" s="1">
        <v>28</v>
      </c>
      <c r="H35" s="4">
        <v>0</v>
      </c>
      <c r="I35" s="4">
        <v>0</v>
      </c>
      <c r="J35" s="4">
        <v>0</v>
      </c>
      <c r="K35" s="4">
        <v>0</v>
      </c>
    </row>
    <row r="36" spans="1:11" ht="21" customHeight="1" x14ac:dyDescent="0.25">
      <c r="A36" s="251" t="s">
        <v>140</v>
      </c>
      <c r="B36" s="251"/>
      <c r="C36" s="251"/>
      <c r="D36" s="251"/>
      <c r="E36" s="251"/>
      <c r="F36" s="251"/>
      <c r="G36" s="63">
        <v>29</v>
      </c>
      <c r="H36" s="70">
        <f>H24-H25+H28-H27-H29-H30-H31-H32+H33+H34+H35-H26</f>
        <v>74415246</v>
      </c>
      <c r="I36" s="70">
        <f>I24-I25+I28-I27-I29-I30-I31-I32+I33+I34+I35-I26</f>
        <v>19814178</v>
      </c>
      <c r="J36" s="70">
        <f>J24-J25+J28-J27-J29-J30-J31-J32+J33+J34+J35-J26</f>
        <v>62674334</v>
      </c>
      <c r="K36" s="70">
        <f>K24-K25+K28-K27-K29-K30-K31-K32+K33+K34+K35-K26</f>
        <v>18663488</v>
      </c>
    </row>
    <row r="37" spans="1:11" ht="21" customHeight="1" x14ac:dyDescent="0.25">
      <c r="A37" s="291" t="s">
        <v>141</v>
      </c>
      <c r="B37" s="291"/>
      <c r="C37" s="291"/>
      <c r="D37" s="291"/>
      <c r="E37" s="291"/>
      <c r="F37" s="291"/>
      <c r="G37" s="1">
        <v>30</v>
      </c>
      <c r="H37" s="4">
        <v>13110743</v>
      </c>
      <c r="I37" s="4">
        <v>3579995</v>
      </c>
      <c r="J37" s="4">
        <v>11286851</v>
      </c>
      <c r="K37" s="4">
        <v>3327222</v>
      </c>
    </row>
    <row r="38" spans="1:11" ht="21" customHeight="1" x14ac:dyDescent="0.25">
      <c r="A38" s="251" t="s">
        <v>142</v>
      </c>
      <c r="B38" s="251"/>
      <c r="C38" s="251"/>
      <c r="D38" s="251"/>
      <c r="E38" s="251"/>
      <c r="F38" s="251"/>
      <c r="G38" s="63">
        <v>31</v>
      </c>
      <c r="H38" s="70">
        <f>H36-H37</f>
        <v>61304503</v>
      </c>
      <c r="I38" s="70">
        <f>I36-I37</f>
        <v>16234183</v>
      </c>
      <c r="J38" s="70">
        <f>J36-J37</f>
        <v>51387483</v>
      </c>
      <c r="K38" s="70">
        <f>K36-K37</f>
        <v>15336266</v>
      </c>
    </row>
    <row r="39" spans="1:11" ht="21" customHeight="1" x14ac:dyDescent="0.25">
      <c r="A39" s="251" t="s">
        <v>143</v>
      </c>
      <c r="B39" s="251"/>
      <c r="C39" s="251"/>
      <c r="D39" s="251"/>
      <c r="E39" s="251"/>
      <c r="F39" s="251"/>
      <c r="G39" s="63">
        <v>32</v>
      </c>
      <c r="H39" s="70">
        <f>H40-H41</f>
        <v>0</v>
      </c>
      <c r="I39" s="70">
        <f>I40-I41</f>
        <v>0</v>
      </c>
      <c r="J39" s="70">
        <f>J40-J41</f>
        <v>0</v>
      </c>
      <c r="K39" s="70">
        <f>K40-K41</f>
        <v>0</v>
      </c>
    </row>
    <row r="40" spans="1:11" x14ac:dyDescent="0.25">
      <c r="A40" s="291" t="s">
        <v>52</v>
      </c>
      <c r="B40" s="291"/>
      <c r="C40" s="291"/>
      <c r="D40" s="291"/>
      <c r="E40" s="291"/>
      <c r="F40" s="291"/>
      <c r="G40" s="1">
        <v>33</v>
      </c>
      <c r="H40" s="4">
        <v>0</v>
      </c>
      <c r="I40" s="4">
        <v>0</v>
      </c>
      <c r="J40" s="4">
        <v>0</v>
      </c>
      <c r="K40" s="4">
        <v>0</v>
      </c>
    </row>
    <row r="41" spans="1:11" ht="23.1" customHeight="1" x14ac:dyDescent="0.25">
      <c r="A41" s="291" t="s">
        <v>144</v>
      </c>
      <c r="B41" s="291"/>
      <c r="C41" s="291"/>
      <c r="D41" s="291"/>
      <c r="E41" s="291"/>
      <c r="F41" s="291"/>
      <c r="G41" s="1">
        <v>34</v>
      </c>
      <c r="H41" s="4">
        <v>0</v>
      </c>
      <c r="I41" s="4">
        <v>0</v>
      </c>
      <c r="J41" s="4">
        <v>0</v>
      </c>
      <c r="K41" s="4">
        <v>0</v>
      </c>
    </row>
    <row r="42" spans="1:11" x14ac:dyDescent="0.25">
      <c r="A42" s="251" t="s">
        <v>145</v>
      </c>
      <c r="B42" s="251"/>
      <c r="C42" s="251"/>
      <c r="D42" s="251"/>
      <c r="E42" s="251"/>
      <c r="F42" s="251"/>
      <c r="G42" s="63">
        <v>35</v>
      </c>
      <c r="H42" s="70">
        <f>H38+H39</f>
        <v>61304503</v>
      </c>
      <c r="I42" s="70">
        <f>I38+I39</f>
        <v>16234183</v>
      </c>
      <c r="J42" s="70">
        <f>J38+J39</f>
        <v>51387483</v>
      </c>
      <c r="K42" s="70">
        <f>K38+K39</f>
        <v>15336266</v>
      </c>
    </row>
    <row r="43" spans="1:11" x14ac:dyDescent="0.25">
      <c r="A43" s="291" t="s">
        <v>146</v>
      </c>
      <c r="B43" s="291"/>
      <c r="C43" s="291"/>
      <c r="D43" s="291"/>
      <c r="E43" s="291"/>
      <c r="F43" s="291"/>
      <c r="G43" s="1">
        <v>36</v>
      </c>
      <c r="H43" s="4">
        <v>0</v>
      </c>
      <c r="I43" s="4">
        <v>0</v>
      </c>
      <c r="J43" s="4">
        <v>0</v>
      </c>
      <c r="K43" s="4">
        <v>0</v>
      </c>
    </row>
    <row r="44" spans="1:11" x14ac:dyDescent="0.25">
      <c r="A44" s="291" t="s">
        <v>147</v>
      </c>
      <c r="B44" s="291"/>
      <c r="C44" s="291"/>
      <c r="D44" s="291"/>
      <c r="E44" s="291"/>
      <c r="F44" s="291"/>
      <c r="G44" s="1">
        <v>37</v>
      </c>
      <c r="H44" s="4">
        <v>61304503</v>
      </c>
      <c r="I44" s="4">
        <v>16234183</v>
      </c>
      <c r="J44" s="4">
        <v>51387483</v>
      </c>
      <c r="K44" s="4">
        <v>15336266</v>
      </c>
    </row>
    <row r="45" spans="1:11" x14ac:dyDescent="0.25">
      <c r="A45" s="280" t="s">
        <v>51</v>
      </c>
      <c r="B45" s="281"/>
      <c r="C45" s="281"/>
      <c r="D45" s="281"/>
      <c r="E45" s="281"/>
      <c r="F45" s="281"/>
      <c r="G45" s="282"/>
      <c r="H45" s="282"/>
      <c r="I45" s="282"/>
      <c r="J45" s="283"/>
      <c r="K45" s="283"/>
    </row>
    <row r="46" spans="1:11" x14ac:dyDescent="0.25">
      <c r="A46" s="279" t="s">
        <v>148</v>
      </c>
      <c r="B46" s="279"/>
      <c r="C46" s="279"/>
      <c r="D46" s="279"/>
      <c r="E46" s="279"/>
      <c r="F46" s="279"/>
      <c r="G46" s="1">
        <v>38</v>
      </c>
      <c r="H46" s="71">
        <f>H42</f>
        <v>61304503</v>
      </c>
      <c r="I46" s="71">
        <f>I42</f>
        <v>16234183</v>
      </c>
      <c r="J46" s="71">
        <f>J42</f>
        <v>51387483</v>
      </c>
      <c r="K46" s="71">
        <f>K42</f>
        <v>15336266</v>
      </c>
    </row>
    <row r="47" spans="1:11" x14ac:dyDescent="0.25">
      <c r="A47" s="250" t="s">
        <v>149</v>
      </c>
      <c r="B47" s="250"/>
      <c r="C47" s="250"/>
      <c r="D47" s="250"/>
      <c r="E47" s="250"/>
      <c r="F47" s="250"/>
      <c r="G47" s="63">
        <v>39</v>
      </c>
      <c r="H47" s="70">
        <f>H48+H60</f>
        <v>93337</v>
      </c>
      <c r="I47" s="70">
        <f>I48+I60</f>
        <v>18266</v>
      </c>
      <c r="J47" s="70">
        <f>J48+J60</f>
        <v>180591</v>
      </c>
      <c r="K47" s="70">
        <f>K48+K60</f>
        <v>90377</v>
      </c>
    </row>
    <row r="48" spans="1:11" ht="21.6" customHeight="1" x14ac:dyDescent="0.25">
      <c r="A48" s="256" t="s">
        <v>150</v>
      </c>
      <c r="B48" s="256"/>
      <c r="C48" s="256"/>
      <c r="D48" s="256"/>
      <c r="E48" s="256"/>
      <c r="F48" s="256"/>
      <c r="G48" s="63">
        <v>40</v>
      </c>
      <c r="H48" s="70">
        <f>SUM(H49:H55)+H58+H59</f>
        <v>93337</v>
      </c>
      <c r="I48" s="70">
        <f>SUM(I49:I55)+I58+I59</f>
        <v>18266</v>
      </c>
      <c r="J48" s="70">
        <f>SUM(J49:J55)+J58+J59</f>
        <v>180591</v>
      </c>
      <c r="K48" s="70">
        <f>SUM(K49:K55)+K58+K59</f>
        <v>90377</v>
      </c>
    </row>
    <row r="49" spans="1:11" x14ac:dyDescent="0.25">
      <c r="A49" s="290" t="s">
        <v>151</v>
      </c>
      <c r="B49" s="290"/>
      <c r="C49" s="290"/>
      <c r="D49" s="290"/>
      <c r="E49" s="290"/>
      <c r="F49" s="290"/>
      <c r="G49" s="1">
        <v>41</v>
      </c>
      <c r="H49" s="5">
        <v>0</v>
      </c>
      <c r="I49" s="5">
        <v>0</v>
      </c>
      <c r="J49" s="5">
        <v>0</v>
      </c>
      <c r="K49" s="5">
        <v>0</v>
      </c>
    </row>
    <row r="50" spans="1:11" x14ac:dyDescent="0.25">
      <c r="A50" s="290" t="s">
        <v>152</v>
      </c>
      <c r="B50" s="290"/>
      <c r="C50" s="290"/>
      <c r="D50" s="290"/>
      <c r="E50" s="290"/>
      <c r="F50" s="290"/>
      <c r="G50" s="1">
        <v>42</v>
      </c>
      <c r="H50" s="5">
        <v>0</v>
      </c>
      <c r="I50" s="5">
        <v>0</v>
      </c>
      <c r="J50" s="5">
        <v>0</v>
      </c>
      <c r="K50" s="5">
        <v>0</v>
      </c>
    </row>
    <row r="51" spans="1:11" ht="23.7" customHeight="1" x14ac:dyDescent="0.25">
      <c r="A51" s="290" t="s">
        <v>153</v>
      </c>
      <c r="B51" s="290"/>
      <c r="C51" s="290"/>
      <c r="D51" s="290"/>
      <c r="E51" s="290"/>
      <c r="F51" s="290"/>
      <c r="G51" s="1">
        <v>43</v>
      </c>
      <c r="H51" s="5">
        <v>0</v>
      </c>
      <c r="I51" s="5">
        <v>0</v>
      </c>
      <c r="J51" s="5">
        <v>0</v>
      </c>
      <c r="K51" s="5">
        <v>0</v>
      </c>
    </row>
    <row r="52" spans="1:11" x14ac:dyDescent="0.25">
      <c r="A52" s="290" t="s">
        <v>154</v>
      </c>
      <c r="B52" s="290"/>
      <c r="C52" s="290"/>
      <c r="D52" s="290"/>
      <c r="E52" s="290"/>
      <c r="F52" s="290"/>
      <c r="G52" s="1">
        <v>44</v>
      </c>
      <c r="H52" s="5">
        <v>0</v>
      </c>
      <c r="I52" s="5">
        <v>0</v>
      </c>
      <c r="J52" s="5">
        <v>0</v>
      </c>
      <c r="K52" s="5">
        <v>0</v>
      </c>
    </row>
    <row r="53" spans="1:11" ht="21" customHeight="1" x14ac:dyDescent="0.25">
      <c r="A53" s="290" t="s">
        <v>155</v>
      </c>
      <c r="B53" s="290"/>
      <c r="C53" s="290"/>
      <c r="D53" s="290"/>
      <c r="E53" s="290"/>
      <c r="F53" s="290"/>
      <c r="G53" s="1">
        <v>45</v>
      </c>
      <c r="H53" s="5">
        <v>0</v>
      </c>
      <c r="I53" s="5">
        <v>0</v>
      </c>
      <c r="J53" s="5">
        <v>0</v>
      </c>
      <c r="K53" s="5">
        <v>0</v>
      </c>
    </row>
    <row r="54" spans="1:11" ht="27.6" customHeight="1" x14ac:dyDescent="0.25">
      <c r="A54" s="290" t="s">
        <v>156</v>
      </c>
      <c r="B54" s="290"/>
      <c r="C54" s="290"/>
      <c r="D54" s="290"/>
      <c r="E54" s="290"/>
      <c r="F54" s="290"/>
      <c r="G54" s="1">
        <v>46</v>
      </c>
      <c r="H54" s="5">
        <v>167658</v>
      </c>
      <c r="I54" s="5">
        <v>22276</v>
      </c>
      <c r="J54" s="5">
        <v>252236</v>
      </c>
      <c r="K54" s="5">
        <v>110880</v>
      </c>
    </row>
    <row r="55" spans="1:11" x14ac:dyDescent="0.25">
      <c r="A55" s="252" t="s">
        <v>157</v>
      </c>
      <c r="B55" s="252"/>
      <c r="C55" s="252"/>
      <c r="D55" s="252"/>
      <c r="E55" s="252"/>
      <c r="F55" s="252"/>
      <c r="G55" s="1">
        <v>47</v>
      </c>
      <c r="H55" s="5">
        <v>0</v>
      </c>
      <c r="I55" s="5">
        <v>0</v>
      </c>
      <c r="J55" s="5">
        <v>0</v>
      </c>
      <c r="K55" s="5">
        <v>0</v>
      </c>
    </row>
    <row r="56" spans="1:11" ht="12.75" customHeight="1" x14ac:dyDescent="0.25">
      <c r="A56" s="252" t="s">
        <v>158</v>
      </c>
      <c r="B56" s="252"/>
      <c r="C56" s="252"/>
      <c r="D56" s="252"/>
      <c r="E56" s="252"/>
      <c r="F56" s="252"/>
      <c r="G56" s="1">
        <v>48</v>
      </c>
      <c r="H56" s="5">
        <v>0</v>
      </c>
      <c r="I56" s="5">
        <v>0</v>
      </c>
      <c r="J56" s="5">
        <v>0</v>
      </c>
      <c r="K56" s="5">
        <v>0</v>
      </c>
    </row>
    <row r="57" spans="1:11" ht="12.75" customHeight="1" x14ac:dyDescent="0.25">
      <c r="A57" s="252" t="s">
        <v>159</v>
      </c>
      <c r="B57" s="252"/>
      <c r="C57" s="252"/>
      <c r="D57" s="252"/>
      <c r="E57" s="252"/>
      <c r="F57" s="252"/>
      <c r="G57" s="1">
        <v>49</v>
      </c>
      <c r="H57" s="5">
        <v>0</v>
      </c>
      <c r="I57" s="5">
        <v>0</v>
      </c>
      <c r="J57" s="5">
        <v>0</v>
      </c>
      <c r="K57" s="5">
        <v>0</v>
      </c>
    </row>
    <row r="58" spans="1:11" ht="33.75" customHeight="1" x14ac:dyDescent="0.25">
      <c r="A58" s="252" t="s">
        <v>160</v>
      </c>
      <c r="B58" s="252"/>
      <c r="C58" s="252"/>
      <c r="D58" s="252"/>
      <c r="E58" s="252"/>
      <c r="F58" s="252"/>
      <c r="G58" s="1">
        <v>50</v>
      </c>
      <c r="H58" s="5">
        <v>0</v>
      </c>
      <c r="I58" s="5">
        <v>0</v>
      </c>
      <c r="J58" s="5">
        <v>0</v>
      </c>
      <c r="K58" s="5">
        <v>0</v>
      </c>
    </row>
    <row r="59" spans="1:11" ht="12" customHeight="1" x14ac:dyDescent="0.25">
      <c r="A59" s="252" t="s">
        <v>161</v>
      </c>
      <c r="B59" s="252"/>
      <c r="C59" s="252"/>
      <c r="D59" s="252"/>
      <c r="E59" s="252"/>
      <c r="F59" s="252"/>
      <c r="G59" s="1">
        <v>51</v>
      </c>
      <c r="H59" s="5">
        <v>-74321</v>
      </c>
      <c r="I59" s="5">
        <v>-4010</v>
      </c>
      <c r="J59" s="5">
        <v>-71645</v>
      </c>
      <c r="K59" s="5">
        <v>-20503</v>
      </c>
    </row>
    <row r="60" spans="1:11" ht="25.35" customHeight="1" x14ac:dyDescent="0.25">
      <c r="A60" s="256" t="s">
        <v>162</v>
      </c>
      <c r="B60" s="256"/>
      <c r="C60" s="256"/>
      <c r="D60" s="256"/>
      <c r="E60" s="256"/>
      <c r="F60" s="256"/>
      <c r="G60" s="63">
        <v>52</v>
      </c>
      <c r="H60" s="70">
        <f>SUM(H61:H68)</f>
        <v>0</v>
      </c>
      <c r="I60" s="70">
        <f>SUM(I61:I68)</f>
        <v>0</v>
      </c>
      <c r="J60" s="70">
        <f>SUM(J61:J68)</f>
        <v>0</v>
      </c>
      <c r="K60" s="70">
        <f>SUM(K61:K68)</f>
        <v>0</v>
      </c>
    </row>
    <row r="61" spans="1:11" ht="12.75" customHeight="1" x14ac:dyDescent="0.25">
      <c r="A61" s="252" t="s">
        <v>163</v>
      </c>
      <c r="B61" s="252"/>
      <c r="C61" s="252"/>
      <c r="D61" s="252"/>
      <c r="E61" s="252"/>
      <c r="F61" s="252"/>
      <c r="G61" s="1">
        <v>53</v>
      </c>
      <c r="H61" s="5">
        <v>0</v>
      </c>
      <c r="I61" s="5">
        <v>0</v>
      </c>
      <c r="J61" s="5">
        <v>0</v>
      </c>
      <c r="K61" s="5">
        <v>0</v>
      </c>
    </row>
    <row r="62" spans="1:11" ht="12.75" customHeight="1" x14ac:dyDescent="0.25">
      <c r="A62" s="252" t="s">
        <v>164</v>
      </c>
      <c r="B62" s="252"/>
      <c r="C62" s="252"/>
      <c r="D62" s="252"/>
      <c r="E62" s="252"/>
      <c r="F62" s="252"/>
      <c r="G62" s="1">
        <v>54</v>
      </c>
      <c r="H62" s="5">
        <v>0</v>
      </c>
      <c r="I62" s="5">
        <v>0</v>
      </c>
      <c r="J62" s="5">
        <v>0</v>
      </c>
      <c r="K62" s="5">
        <v>0</v>
      </c>
    </row>
    <row r="63" spans="1:11" ht="12.75" customHeight="1" x14ac:dyDescent="0.25">
      <c r="A63" s="252" t="s">
        <v>165</v>
      </c>
      <c r="B63" s="252"/>
      <c r="C63" s="252"/>
      <c r="D63" s="252"/>
      <c r="E63" s="252"/>
      <c r="F63" s="252"/>
      <c r="G63" s="1">
        <v>55</v>
      </c>
      <c r="H63" s="5">
        <v>0</v>
      </c>
      <c r="I63" s="5">
        <v>0</v>
      </c>
      <c r="J63" s="5">
        <v>0</v>
      </c>
      <c r="K63" s="5">
        <v>0</v>
      </c>
    </row>
    <row r="64" spans="1:11" ht="12.75" customHeight="1" x14ac:dyDescent="0.25">
      <c r="A64" s="252" t="s">
        <v>166</v>
      </c>
      <c r="B64" s="252"/>
      <c r="C64" s="252"/>
      <c r="D64" s="252"/>
      <c r="E64" s="252"/>
      <c r="F64" s="252"/>
      <c r="G64" s="1">
        <v>56</v>
      </c>
      <c r="H64" s="5">
        <v>0</v>
      </c>
      <c r="I64" s="5">
        <v>0</v>
      </c>
      <c r="J64" s="5">
        <v>0</v>
      </c>
      <c r="K64" s="5">
        <v>0</v>
      </c>
    </row>
    <row r="65" spans="1:11" ht="12.75" customHeight="1" x14ac:dyDescent="0.25">
      <c r="A65" s="252" t="s">
        <v>167</v>
      </c>
      <c r="B65" s="252"/>
      <c r="C65" s="252"/>
      <c r="D65" s="252"/>
      <c r="E65" s="252"/>
      <c r="F65" s="252"/>
      <c r="G65" s="1">
        <v>57</v>
      </c>
      <c r="H65" s="5">
        <v>0</v>
      </c>
      <c r="I65" s="5">
        <v>0</v>
      </c>
      <c r="J65" s="5">
        <v>0</v>
      </c>
      <c r="K65" s="5">
        <v>0</v>
      </c>
    </row>
    <row r="66" spans="1:11" ht="12.75" customHeight="1" x14ac:dyDescent="0.25">
      <c r="A66" s="252" t="s">
        <v>154</v>
      </c>
      <c r="B66" s="252"/>
      <c r="C66" s="252"/>
      <c r="D66" s="252"/>
      <c r="E66" s="252"/>
      <c r="F66" s="252"/>
      <c r="G66" s="1">
        <v>58</v>
      </c>
      <c r="H66" s="5">
        <v>0</v>
      </c>
      <c r="I66" s="5">
        <v>0</v>
      </c>
      <c r="J66" s="5">
        <v>0</v>
      </c>
      <c r="K66" s="5">
        <v>0</v>
      </c>
    </row>
    <row r="67" spans="1:11" ht="21.6" customHeight="1" x14ac:dyDescent="0.25">
      <c r="A67" s="252" t="s">
        <v>168</v>
      </c>
      <c r="B67" s="252"/>
      <c r="C67" s="252"/>
      <c r="D67" s="252"/>
      <c r="E67" s="252"/>
      <c r="F67" s="252"/>
      <c r="G67" s="1">
        <v>59</v>
      </c>
      <c r="H67" s="5">
        <v>0</v>
      </c>
      <c r="I67" s="5">
        <v>0</v>
      </c>
      <c r="J67" s="5">
        <v>0</v>
      </c>
      <c r="K67" s="5">
        <v>0</v>
      </c>
    </row>
    <row r="68" spans="1:11" ht="23.1" customHeight="1" x14ac:dyDescent="0.25">
      <c r="A68" s="252" t="s">
        <v>169</v>
      </c>
      <c r="B68" s="252"/>
      <c r="C68" s="252"/>
      <c r="D68" s="252"/>
      <c r="E68" s="252"/>
      <c r="F68" s="252"/>
      <c r="G68" s="1">
        <v>60</v>
      </c>
      <c r="H68" s="5">
        <v>0</v>
      </c>
      <c r="I68" s="5">
        <v>0</v>
      </c>
      <c r="J68" s="5">
        <v>0</v>
      </c>
      <c r="K68" s="5">
        <v>0</v>
      </c>
    </row>
    <row r="69" spans="1:11" ht="23.25" customHeight="1" x14ac:dyDescent="0.25">
      <c r="A69" s="256" t="s">
        <v>170</v>
      </c>
      <c r="B69" s="256"/>
      <c r="C69" s="256"/>
      <c r="D69" s="256"/>
      <c r="E69" s="256"/>
      <c r="F69" s="256"/>
      <c r="G69" s="63">
        <v>61</v>
      </c>
      <c r="H69" s="72">
        <f>H46+H47</f>
        <v>61397840</v>
      </c>
      <c r="I69" s="72">
        <f>I46+I47</f>
        <v>16252449</v>
      </c>
      <c r="J69" s="72">
        <f>J46+J47</f>
        <v>51568074</v>
      </c>
      <c r="K69" s="72">
        <f>K46+K47</f>
        <v>15426643</v>
      </c>
    </row>
    <row r="70" spans="1:11" ht="12.75" customHeight="1" x14ac:dyDescent="0.25">
      <c r="A70" s="253" t="s">
        <v>171</v>
      </c>
      <c r="B70" s="253"/>
      <c r="C70" s="253"/>
      <c r="D70" s="253"/>
      <c r="E70" s="253"/>
      <c r="F70" s="253"/>
      <c r="G70" s="1">
        <v>62</v>
      </c>
      <c r="H70" s="4">
        <v>0</v>
      </c>
      <c r="I70" s="4">
        <v>0</v>
      </c>
      <c r="J70" s="4">
        <v>0</v>
      </c>
      <c r="K70" s="4">
        <v>0</v>
      </c>
    </row>
    <row r="71" spans="1:11" x14ac:dyDescent="0.25">
      <c r="A71" s="279" t="s">
        <v>172</v>
      </c>
      <c r="B71" s="279"/>
      <c r="C71" s="279"/>
      <c r="D71" s="279"/>
      <c r="E71" s="279"/>
      <c r="F71" s="279"/>
      <c r="G71" s="1">
        <v>63</v>
      </c>
      <c r="H71" s="5">
        <f>+H69</f>
        <v>61397840</v>
      </c>
      <c r="I71" s="6">
        <f t="shared" ref="I71:K71" si="0">+I69</f>
        <v>16252449</v>
      </c>
      <c r="J71" s="5">
        <f t="shared" si="0"/>
        <v>51568074</v>
      </c>
      <c r="K71" s="6">
        <f t="shared" si="0"/>
        <v>15426643</v>
      </c>
    </row>
  </sheetData>
  <sheetProtection algorithmName="SHA-512" hashValue="/w1Qft44xoNNaFPN0ITiDxQh7yCKcGo+UHehPkeXtmRlqV12zRNT+dfu/JDwuFJDfEWnr1nkf3uOwzIN19PdMA==" saltValue="+B9EAQiq8NqRU+ysV1ObNg==" spinCount="100000" sheet="1" objects="1" scenarios="1"/>
  <mergeCells count="73">
    <mergeCell ref="A1:H1"/>
    <mergeCell ref="A2:H2"/>
    <mergeCell ref="A4:K4"/>
    <mergeCell ref="A3:K3"/>
    <mergeCell ref="A19:F19"/>
    <mergeCell ref="A8:F8"/>
    <mergeCell ref="A9:F9"/>
    <mergeCell ref="A10:F10"/>
    <mergeCell ref="A11:F11"/>
    <mergeCell ref="A12:F12"/>
    <mergeCell ref="A13:F13"/>
    <mergeCell ref="A14:F14"/>
    <mergeCell ref="A15:F15"/>
    <mergeCell ref="A16:F16"/>
    <mergeCell ref="A17:F17"/>
    <mergeCell ref="A18:F18"/>
    <mergeCell ref="A31:F31"/>
    <mergeCell ref="A20:F20"/>
    <mergeCell ref="A21:F21"/>
    <mergeCell ref="A22:F22"/>
    <mergeCell ref="A23:F23"/>
    <mergeCell ref="A24:F24"/>
    <mergeCell ref="A25:F25"/>
    <mergeCell ref="A26:F26"/>
    <mergeCell ref="A27:F27"/>
    <mergeCell ref="A28:F28"/>
    <mergeCell ref="A29:F29"/>
    <mergeCell ref="A30:F30"/>
    <mergeCell ref="A43:F43"/>
    <mergeCell ref="A32:F32"/>
    <mergeCell ref="A33:F33"/>
    <mergeCell ref="A34:F34"/>
    <mergeCell ref="A35:F35"/>
    <mergeCell ref="A36:F36"/>
    <mergeCell ref="A37:F37"/>
    <mergeCell ref="A38:F38"/>
    <mergeCell ref="A39:F39"/>
    <mergeCell ref="A40:F40"/>
    <mergeCell ref="A41:F41"/>
    <mergeCell ref="A42:F42"/>
    <mergeCell ref="A44:F44"/>
    <mergeCell ref="A46:F46"/>
    <mergeCell ref="A47:F47"/>
    <mergeCell ref="A48:F48"/>
    <mergeCell ref="A49:F49"/>
    <mergeCell ref="A61:F61"/>
    <mergeCell ref="A50:F50"/>
    <mergeCell ref="A51:F51"/>
    <mergeCell ref="A52:F52"/>
    <mergeCell ref="A53:F53"/>
    <mergeCell ref="A54:F54"/>
    <mergeCell ref="A55:F55"/>
    <mergeCell ref="A5:F6"/>
    <mergeCell ref="G5:G6"/>
    <mergeCell ref="H5:I5"/>
    <mergeCell ref="J5:K5"/>
    <mergeCell ref="A7:F7"/>
    <mergeCell ref="A68:F68"/>
    <mergeCell ref="A69:F69"/>
    <mergeCell ref="A70:F70"/>
    <mergeCell ref="A71:F71"/>
    <mergeCell ref="A45:K45"/>
    <mergeCell ref="A62:F62"/>
    <mergeCell ref="A63:F63"/>
    <mergeCell ref="A64:F64"/>
    <mergeCell ref="A65:F65"/>
    <mergeCell ref="A66:F66"/>
    <mergeCell ref="A67:F67"/>
    <mergeCell ref="A56:F56"/>
    <mergeCell ref="A57:F57"/>
    <mergeCell ref="A58:F58"/>
    <mergeCell ref="A59:F59"/>
    <mergeCell ref="A60:F60"/>
  </mergeCells>
  <dataValidations count="7">
    <dataValidation type="whole" operator="greaterThanOrEqual" allowBlank="1" showInputMessage="1" showErrorMessage="1" errorTitle="Incorrect entry" error="You can enter only positive whole numbers."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0000000}">
      <formula1>0</formula1>
    </dataValidation>
    <dataValidation type="whole" operator="notEqual" allowBlank="1" showInputMessage="1" showErrorMessage="1" errorTitle="Incorrect entry" error="You can enter only positive or negative whole numbers."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1000000}">
      <formula1>999999999999</formula1>
    </dataValidation>
    <dataValidation type="whole" operator="notEqual" allowBlank="1" showInputMessage="1" showErrorMessage="1" errorTitle="Incorrect entry" error="You can enter only whole numbers."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2000000}">
      <formula1>999999999999</formula1>
    </dataValidation>
    <dataValidation type="whole" operator="greaterThanOrEqual" allowBlank="1" showInputMessage="1" showErrorMessage="1" errorTitle="Invalid entry" error="You can enter only positive whole numbers or a zero" sqref="H11:K12 H8:K9 H25:K28" xr:uid="{00000000-0002-0000-0200-000003000000}">
      <formula1>0</formula1>
    </dataValidation>
    <dataValidation type="whole" operator="notEqual" allowBlank="1" showInputMessage="1" showErrorMessage="1" errorTitle="Invalid entry" error="You can enter only whole numbers." sqref="H10:K10 H46:K71 H13:K21 H29:H33 I29:I32 H24:K24 J29:J33 K29:K32" xr:uid="{00000000-0002-0000-0200-000004000000}">
      <formula1>999999999</formula1>
    </dataValidation>
    <dataValidation type="whole" operator="greaterThanOrEqual" allowBlank="1" showInputMessage="1" showErrorMessage="1" errorTitle="Invalid entry" error="You can enter only positive whole numbers or a zero." sqref="H22:K23 H34:H42 I33:I42 J34:J42 K33:K42" xr:uid="{00000000-0002-0000-0200-000005000000}">
      <formula1>0</formula1>
    </dataValidation>
    <dataValidation operator="greaterThanOrEqual" allowBlank="1" showInputMessage="1" showErrorMessage="1" errorTitle="Invalid entry" error="You can enter only positive whole numbers or a zero." sqref="H43:K44" xr:uid="{00000000-0002-0000-0200-000006000000}"/>
  </dataValidations>
  <pageMargins left="0.7" right="0.7" top="0.75" bottom="0.75" header="0.3" footer="0.3"/>
  <pageSetup paperSize="9" scale="61" orientation="portrait" r:id="rId1"/>
  <rowBreaks count="1" manualBreakCount="1">
    <brk id="5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zoomScaleNormal="100" zoomScaleSheetLayoutView="100" workbookViewId="0">
      <selection activeCell="H53" sqref="H53:I57"/>
    </sheetView>
  </sheetViews>
  <sheetFormatPr defaultRowHeight="13.2" x14ac:dyDescent="0.25"/>
  <cols>
    <col min="1" max="7" width="9.33203125" style="67"/>
    <col min="8" max="8" width="9.6640625" style="66" customWidth="1"/>
    <col min="9" max="9" width="12" style="66" customWidth="1"/>
    <col min="10" max="10" width="10.44140625" style="67" bestFit="1" customWidth="1"/>
    <col min="11" max="11" width="12.44140625" style="67" bestFit="1" customWidth="1"/>
    <col min="12" max="262" width="9.33203125" style="67"/>
    <col min="263" max="264" width="9.6640625" style="67" bestFit="1" customWidth="1"/>
    <col min="265" max="265" width="12" style="67" bestFit="1" customWidth="1"/>
    <col min="266" max="266" width="10.44140625" style="67" bestFit="1" customWidth="1"/>
    <col min="267" max="267" width="12.44140625" style="67" bestFit="1" customWidth="1"/>
    <col min="268" max="518" width="9.33203125" style="67"/>
    <col min="519" max="520" width="9.6640625" style="67" bestFit="1" customWidth="1"/>
    <col min="521" max="521" width="12" style="67" bestFit="1" customWidth="1"/>
    <col min="522" max="522" width="10.44140625" style="67" bestFit="1" customWidth="1"/>
    <col min="523" max="523" width="12.44140625" style="67" bestFit="1" customWidth="1"/>
    <col min="524" max="774" width="9.33203125" style="67"/>
    <col min="775" max="776" width="9.6640625" style="67" bestFit="1" customWidth="1"/>
    <col min="777" max="777" width="12" style="67" bestFit="1" customWidth="1"/>
    <col min="778" max="778" width="10.44140625" style="67" bestFit="1" customWidth="1"/>
    <col min="779" max="779" width="12.44140625" style="67" bestFit="1" customWidth="1"/>
    <col min="780" max="1030" width="9.33203125" style="67"/>
    <col min="1031" max="1032" width="9.6640625" style="67" bestFit="1" customWidth="1"/>
    <col min="1033" max="1033" width="12" style="67" bestFit="1" customWidth="1"/>
    <col min="1034" max="1034" width="10.44140625" style="67" bestFit="1" customWidth="1"/>
    <col min="1035" max="1035" width="12.44140625" style="67" bestFit="1" customWidth="1"/>
    <col min="1036" max="1286" width="9.33203125" style="67"/>
    <col min="1287" max="1288" width="9.6640625" style="67" bestFit="1" customWidth="1"/>
    <col min="1289" max="1289" width="12" style="67" bestFit="1" customWidth="1"/>
    <col min="1290" max="1290" width="10.44140625" style="67" bestFit="1" customWidth="1"/>
    <col min="1291" max="1291" width="12.44140625" style="67" bestFit="1" customWidth="1"/>
    <col min="1292" max="1542" width="9.33203125" style="67"/>
    <col min="1543" max="1544" width="9.6640625" style="67" bestFit="1" customWidth="1"/>
    <col min="1545" max="1545" width="12" style="67" bestFit="1" customWidth="1"/>
    <col min="1546" max="1546" width="10.44140625" style="67" bestFit="1" customWidth="1"/>
    <col min="1547" max="1547" width="12.44140625" style="67" bestFit="1" customWidth="1"/>
    <col min="1548" max="1798" width="9.33203125" style="67"/>
    <col min="1799" max="1800" width="9.6640625" style="67" bestFit="1" customWidth="1"/>
    <col min="1801" max="1801" width="12" style="67" bestFit="1" customWidth="1"/>
    <col min="1802" max="1802" width="10.44140625" style="67" bestFit="1" customWidth="1"/>
    <col min="1803" max="1803" width="12.44140625" style="67" bestFit="1" customWidth="1"/>
    <col min="1804" max="2054" width="9.33203125" style="67"/>
    <col min="2055" max="2056" width="9.6640625" style="67" bestFit="1" customWidth="1"/>
    <col min="2057" max="2057" width="12" style="67" bestFit="1" customWidth="1"/>
    <col min="2058" max="2058" width="10.44140625" style="67" bestFit="1" customWidth="1"/>
    <col min="2059" max="2059" width="12.44140625" style="67" bestFit="1" customWidth="1"/>
    <col min="2060" max="2310" width="9.33203125" style="67"/>
    <col min="2311" max="2312" width="9.6640625" style="67" bestFit="1" customWidth="1"/>
    <col min="2313" max="2313" width="12" style="67" bestFit="1" customWidth="1"/>
    <col min="2314" max="2314" width="10.44140625" style="67" bestFit="1" customWidth="1"/>
    <col min="2315" max="2315" width="12.44140625" style="67" bestFit="1" customWidth="1"/>
    <col min="2316" max="2566" width="9.33203125" style="67"/>
    <col min="2567" max="2568" width="9.6640625" style="67" bestFit="1" customWidth="1"/>
    <col min="2569" max="2569" width="12" style="67" bestFit="1" customWidth="1"/>
    <col min="2570" max="2570" width="10.44140625" style="67" bestFit="1" customWidth="1"/>
    <col min="2571" max="2571" width="12.44140625" style="67" bestFit="1" customWidth="1"/>
    <col min="2572" max="2822" width="9.33203125" style="67"/>
    <col min="2823" max="2824" width="9.6640625" style="67" bestFit="1" customWidth="1"/>
    <col min="2825" max="2825" width="12" style="67" bestFit="1" customWidth="1"/>
    <col min="2826" max="2826" width="10.44140625" style="67" bestFit="1" customWidth="1"/>
    <col min="2827" max="2827" width="12.44140625" style="67" bestFit="1" customWidth="1"/>
    <col min="2828" max="3078" width="9.33203125" style="67"/>
    <col min="3079" max="3080" width="9.6640625" style="67" bestFit="1" customWidth="1"/>
    <col min="3081" max="3081" width="12" style="67" bestFit="1" customWidth="1"/>
    <col min="3082" max="3082" width="10.44140625" style="67" bestFit="1" customWidth="1"/>
    <col min="3083" max="3083" width="12.44140625" style="67" bestFit="1" customWidth="1"/>
    <col min="3084" max="3334" width="9.33203125" style="67"/>
    <col min="3335" max="3336" width="9.6640625" style="67" bestFit="1" customWidth="1"/>
    <col min="3337" max="3337" width="12" style="67" bestFit="1" customWidth="1"/>
    <col min="3338" max="3338" width="10.44140625" style="67" bestFit="1" customWidth="1"/>
    <col min="3339" max="3339" width="12.44140625" style="67" bestFit="1" customWidth="1"/>
    <col min="3340" max="3590" width="9.33203125" style="67"/>
    <col min="3591" max="3592" width="9.6640625" style="67" bestFit="1" customWidth="1"/>
    <col min="3593" max="3593" width="12" style="67" bestFit="1" customWidth="1"/>
    <col min="3594" max="3594" width="10.44140625" style="67" bestFit="1" customWidth="1"/>
    <col min="3595" max="3595" width="12.44140625" style="67" bestFit="1" customWidth="1"/>
    <col min="3596" max="3846" width="9.33203125" style="67"/>
    <col min="3847" max="3848" width="9.6640625" style="67" bestFit="1" customWidth="1"/>
    <col min="3849" max="3849" width="12" style="67" bestFit="1" customWidth="1"/>
    <col min="3850" max="3850" width="10.44140625" style="67" bestFit="1" customWidth="1"/>
    <col min="3851" max="3851" width="12.44140625" style="67" bestFit="1" customWidth="1"/>
    <col min="3852" max="4102" width="9.33203125" style="67"/>
    <col min="4103" max="4104" width="9.6640625" style="67" bestFit="1" customWidth="1"/>
    <col min="4105" max="4105" width="12" style="67" bestFit="1" customWidth="1"/>
    <col min="4106" max="4106" width="10.44140625" style="67" bestFit="1" customWidth="1"/>
    <col min="4107" max="4107" width="12.44140625" style="67" bestFit="1" customWidth="1"/>
    <col min="4108" max="4358" width="9.33203125" style="67"/>
    <col min="4359" max="4360" width="9.6640625" style="67" bestFit="1" customWidth="1"/>
    <col min="4361" max="4361" width="12" style="67" bestFit="1" customWidth="1"/>
    <col min="4362" max="4362" width="10.44140625" style="67" bestFit="1" customWidth="1"/>
    <col min="4363" max="4363" width="12.44140625" style="67" bestFit="1" customWidth="1"/>
    <col min="4364" max="4614" width="9.33203125" style="67"/>
    <col min="4615" max="4616" width="9.6640625" style="67" bestFit="1" customWidth="1"/>
    <col min="4617" max="4617" width="12" style="67" bestFit="1" customWidth="1"/>
    <col min="4618" max="4618" width="10.44140625" style="67" bestFit="1" customWidth="1"/>
    <col min="4619" max="4619" width="12.44140625" style="67" bestFit="1" customWidth="1"/>
    <col min="4620" max="4870" width="9.33203125" style="67"/>
    <col min="4871" max="4872" width="9.6640625" style="67" bestFit="1" customWidth="1"/>
    <col min="4873" max="4873" width="12" style="67" bestFit="1" customWidth="1"/>
    <col min="4874" max="4874" width="10.44140625" style="67" bestFit="1" customWidth="1"/>
    <col min="4875" max="4875" width="12.44140625" style="67" bestFit="1" customWidth="1"/>
    <col min="4876" max="5126" width="9.33203125" style="67"/>
    <col min="5127" max="5128" width="9.6640625" style="67" bestFit="1" customWidth="1"/>
    <col min="5129" max="5129" width="12" style="67" bestFit="1" customWidth="1"/>
    <col min="5130" max="5130" width="10.44140625" style="67" bestFit="1" customWidth="1"/>
    <col min="5131" max="5131" width="12.44140625" style="67" bestFit="1" customWidth="1"/>
    <col min="5132" max="5382" width="9.33203125" style="67"/>
    <col min="5383" max="5384" width="9.6640625" style="67" bestFit="1" customWidth="1"/>
    <col min="5385" max="5385" width="12" style="67" bestFit="1" customWidth="1"/>
    <col min="5386" max="5386" width="10.44140625" style="67" bestFit="1" customWidth="1"/>
    <col min="5387" max="5387" width="12.44140625" style="67" bestFit="1" customWidth="1"/>
    <col min="5388" max="5638" width="9.33203125" style="67"/>
    <col min="5639" max="5640" width="9.6640625" style="67" bestFit="1" customWidth="1"/>
    <col min="5641" max="5641" width="12" style="67" bestFit="1" customWidth="1"/>
    <col min="5642" max="5642" width="10.44140625" style="67" bestFit="1" customWidth="1"/>
    <col min="5643" max="5643" width="12.44140625" style="67" bestFit="1" customWidth="1"/>
    <col min="5644" max="5894" width="9.33203125" style="67"/>
    <col min="5895" max="5896" width="9.6640625" style="67" bestFit="1" customWidth="1"/>
    <col min="5897" max="5897" width="12" style="67" bestFit="1" customWidth="1"/>
    <col min="5898" max="5898" width="10.44140625" style="67" bestFit="1" customWidth="1"/>
    <col min="5899" max="5899" width="12.44140625" style="67" bestFit="1" customWidth="1"/>
    <col min="5900" max="6150" width="9.33203125" style="67"/>
    <col min="6151" max="6152" width="9.6640625" style="67" bestFit="1" customWidth="1"/>
    <col min="6153" max="6153" width="12" style="67" bestFit="1" customWidth="1"/>
    <col min="6154" max="6154" width="10.44140625" style="67" bestFit="1" customWidth="1"/>
    <col min="6155" max="6155" width="12.44140625" style="67" bestFit="1" customWidth="1"/>
    <col min="6156" max="6406" width="9.33203125" style="67"/>
    <col min="6407" max="6408" width="9.6640625" style="67" bestFit="1" customWidth="1"/>
    <col min="6409" max="6409" width="12" style="67" bestFit="1" customWidth="1"/>
    <col min="6410" max="6410" width="10.44140625" style="67" bestFit="1" customWidth="1"/>
    <col min="6411" max="6411" width="12.44140625" style="67" bestFit="1" customWidth="1"/>
    <col min="6412" max="6662" width="9.33203125" style="67"/>
    <col min="6663" max="6664" width="9.6640625" style="67" bestFit="1" customWidth="1"/>
    <col min="6665" max="6665" width="12" style="67" bestFit="1" customWidth="1"/>
    <col min="6666" max="6666" width="10.44140625" style="67" bestFit="1" customWidth="1"/>
    <col min="6667" max="6667" width="12.44140625" style="67" bestFit="1" customWidth="1"/>
    <col min="6668" max="6918" width="9.33203125" style="67"/>
    <col min="6919" max="6920" width="9.6640625" style="67" bestFit="1" customWidth="1"/>
    <col min="6921" max="6921" width="12" style="67" bestFit="1" customWidth="1"/>
    <col min="6922" max="6922" width="10.44140625" style="67" bestFit="1" customWidth="1"/>
    <col min="6923" max="6923" width="12.44140625" style="67" bestFit="1" customWidth="1"/>
    <col min="6924" max="7174" width="9.33203125" style="67"/>
    <col min="7175" max="7176" width="9.6640625" style="67" bestFit="1" customWidth="1"/>
    <col min="7177" max="7177" width="12" style="67" bestFit="1" customWidth="1"/>
    <col min="7178" max="7178" width="10.44140625" style="67" bestFit="1" customWidth="1"/>
    <col min="7179" max="7179" width="12.44140625" style="67" bestFit="1" customWidth="1"/>
    <col min="7180" max="7430" width="9.33203125" style="67"/>
    <col min="7431" max="7432" width="9.6640625" style="67" bestFit="1" customWidth="1"/>
    <col min="7433" max="7433" width="12" style="67" bestFit="1" customWidth="1"/>
    <col min="7434" max="7434" width="10.44140625" style="67" bestFit="1" customWidth="1"/>
    <col min="7435" max="7435" width="12.44140625" style="67" bestFit="1" customWidth="1"/>
    <col min="7436" max="7686" width="9.33203125" style="67"/>
    <col min="7687" max="7688" width="9.6640625" style="67" bestFit="1" customWidth="1"/>
    <col min="7689" max="7689" width="12" style="67" bestFit="1" customWidth="1"/>
    <col min="7690" max="7690" width="10.44140625" style="67" bestFit="1" customWidth="1"/>
    <col min="7691" max="7691" width="12.44140625" style="67" bestFit="1" customWidth="1"/>
    <col min="7692" max="7942" width="9.33203125" style="67"/>
    <col min="7943" max="7944" width="9.6640625" style="67" bestFit="1" customWidth="1"/>
    <col min="7945" max="7945" width="12" style="67" bestFit="1" customWidth="1"/>
    <col min="7946" max="7946" width="10.44140625" style="67" bestFit="1" customWidth="1"/>
    <col min="7947" max="7947" width="12.44140625" style="67" bestFit="1" customWidth="1"/>
    <col min="7948" max="8198" width="9.33203125" style="67"/>
    <col min="8199" max="8200" width="9.6640625" style="67" bestFit="1" customWidth="1"/>
    <col min="8201" max="8201" width="12" style="67" bestFit="1" customWidth="1"/>
    <col min="8202" max="8202" width="10.44140625" style="67" bestFit="1" customWidth="1"/>
    <col min="8203" max="8203" width="12.44140625" style="67" bestFit="1" customWidth="1"/>
    <col min="8204" max="8454" width="9.33203125" style="67"/>
    <col min="8455" max="8456" width="9.6640625" style="67" bestFit="1" customWidth="1"/>
    <col min="8457" max="8457" width="12" style="67" bestFit="1" customWidth="1"/>
    <col min="8458" max="8458" width="10.44140625" style="67" bestFit="1" customWidth="1"/>
    <col min="8459" max="8459" width="12.44140625" style="67" bestFit="1" customWidth="1"/>
    <col min="8460" max="8710" width="9.33203125" style="67"/>
    <col min="8711" max="8712" width="9.6640625" style="67" bestFit="1" customWidth="1"/>
    <col min="8713" max="8713" width="12" style="67" bestFit="1" customWidth="1"/>
    <col min="8714" max="8714" width="10.44140625" style="67" bestFit="1" customWidth="1"/>
    <col min="8715" max="8715" width="12.44140625" style="67" bestFit="1" customWidth="1"/>
    <col min="8716" max="8966" width="9.33203125" style="67"/>
    <col min="8967" max="8968" width="9.6640625" style="67" bestFit="1" customWidth="1"/>
    <col min="8969" max="8969" width="12" style="67" bestFit="1" customWidth="1"/>
    <col min="8970" max="8970" width="10.44140625" style="67" bestFit="1" customWidth="1"/>
    <col min="8971" max="8971" width="12.44140625" style="67" bestFit="1" customWidth="1"/>
    <col min="8972" max="9222" width="9.33203125" style="67"/>
    <col min="9223" max="9224" width="9.6640625" style="67" bestFit="1" customWidth="1"/>
    <col min="9225" max="9225" width="12" style="67" bestFit="1" customWidth="1"/>
    <col min="9226" max="9226" width="10.44140625" style="67" bestFit="1" customWidth="1"/>
    <col min="9227" max="9227" width="12.44140625" style="67" bestFit="1" customWidth="1"/>
    <col min="9228" max="9478" width="9.33203125" style="67"/>
    <col min="9479" max="9480" width="9.6640625" style="67" bestFit="1" customWidth="1"/>
    <col min="9481" max="9481" width="12" style="67" bestFit="1" customWidth="1"/>
    <col min="9482" max="9482" width="10.44140625" style="67" bestFit="1" customWidth="1"/>
    <col min="9483" max="9483" width="12.44140625" style="67" bestFit="1" customWidth="1"/>
    <col min="9484" max="9734" width="9.33203125" style="67"/>
    <col min="9735" max="9736" width="9.6640625" style="67" bestFit="1" customWidth="1"/>
    <col min="9737" max="9737" width="12" style="67" bestFit="1" customWidth="1"/>
    <col min="9738" max="9738" width="10.44140625" style="67" bestFit="1" customWidth="1"/>
    <col min="9739" max="9739" width="12.44140625" style="67" bestFit="1" customWidth="1"/>
    <col min="9740" max="9990" width="9.33203125" style="67"/>
    <col min="9991" max="9992" width="9.6640625" style="67" bestFit="1" customWidth="1"/>
    <col min="9993" max="9993" width="12" style="67" bestFit="1" customWidth="1"/>
    <col min="9994" max="9994" width="10.44140625" style="67" bestFit="1" customWidth="1"/>
    <col min="9995" max="9995" width="12.44140625" style="67" bestFit="1" customWidth="1"/>
    <col min="9996" max="10246" width="9.33203125" style="67"/>
    <col min="10247" max="10248" width="9.6640625" style="67" bestFit="1" customWidth="1"/>
    <col min="10249" max="10249" width="12" style="67" bestFit="1" customWidth="1"/>
    <col min="10250" max="10250" width="10.44140625" style="67" bestFit="1" customWidth="1"/>
    <col min="10251" max="10251" width="12.44140625" style="67" bestFit="1" customWidth="1"/>
    <col min="10252" max="10502" width="9.33203125" style="67"/>
    <col min="10503" max="10504" width="9.6640625" style="67" bestFit="1" customWidth="1"/>
    <col min="10505" max="10505" width="12" style="67" bestFit="1" customWidth="1"/>
    <col min="10506" max="10506" width="10.44140625" style="67" bestFit="1" customWidth="1"/>
    <col min="10507" max="10507" width="12.44140625" style="67" bestFit="1" customWidth="1"/>
    <col min="10508" max="10758" width="9.33203125" style="67"/>
    <col min="10759" max="10760" width="9.6640625" style="67" bestFit="1" customWidth="1"/>
    <col min="10761" max="10761" width="12" style="67" bestFit="1" customWidth="1"/>
    <col min="10762" max="10762" width="10.44140625" style="67" bestFit="1" customWidth="1"/>
    <col min="10763" max="10763" width="12.44140625" style="67" bestFit="1" customWidth="1"/>
    <col min="10764" max="11014" width="9.33203125" style="67"/>
    <col min="11015" max="11016" width="9.6640625" style="67" bestFit="1" customWidth="1"/>
    <col min="11017" max="11017" width="12" style="67" bestFit="1" customWidth="1"/>
    <col min="11018" max="11018" width="10.44140625" style="67" bestFit="1" customWidth="1"/>
    <col min="11019" max="11019" width="12.44140625" style="67" bestFit="1" customWidth="1"/>
    <col min="11020" max="11270" width="9.33203125" style="67"/>
    <col min="11271" max="11272" width="9.6640625" style="67" bestFit="1" customWidth="1"/>
    <col min="11273" max="11273" width="12" style="67" bestFit="1" customWidth="1"/>
    <col min="11274" max="11274" width="10.44140625" style="67" bestFit="1" customWidth="1"/>
    <col min="11275" max="11275" width="12.44140625" style="67" bestFit="1" customWidth="1"/>
    <col min="11276" max="11526" width="9.33203125" style="67"/>
    <col min="11527" max="11528" width="9.6640625" style="67" bestFit="1" customWidth="1"/>
    <col min="11529" max="11529" width="12" style="67" bestFit="1" customWidth="1"/>
    <col min="11530" max="11530" width="10.44140625" style="67" bestFit="1" customWidth="1"/>
    <col min="11531" max="11531" width="12.44140625" style="67" bestFit="1" customWidth="1"/>
    <col min="11532" max="11782" width="9.33203125" style="67"/>
    <col min="11783" max="11784" width="9.6640625" style="67" bestFit="1" customWidth="1"/>
    <col min="11785" max="11785" width="12" style="67" bestFit="1" customWidth="1"/>
    <col min="11786" max="11786" width="10.44140625" style="67" bestFit="1" customWidth="1"/>
    <col min="11787" max="11787" width="12.44140625" style="67" bestFit="1" customWidth="1"/>
    <col min="11788" max="12038" width="9.33203125" style="67"/>
    <col min="12039" max="12040" width="9.6640625" style="67" bestFit="1" customWidth="1"/>
    <col min="12041" max="12041" width="12" style="67" bestFit="1" customWidth="1"/>
    <col min="12042" max="12042" width="10.44140625" style="67" bestFit="1" customWidth="1"/>
    <col min="12043" max="12043" width="12.44140625" style="67" bestFit="1" customWidth="1"/>
    <col min="12044" max="12294" width="9.33203125" style="67"/>
    <col min="12295" max="12296" width="9.6640625" style="67" bestFit="1" customWidth="1"/>
    <col min="12297" max="12297" width="12" style="67" bestFit="1" customWidth="1"/>
    <col min="12298" max="12298" width="10.44140625" style="67" bestFit="1" customWidth="1"/>
    <col min="12299" max="12299" width="12.44140625" style="67" bestFit="1" customWidth="1"/>
    <col min="12300" max="12550" width="9.33203125" style="67"/>
    <col min="12551" max="12552" width="9.6640625" style="67" bestFit="1" customWidth="1"/>
    <col min="12553" max="12553" width="12" style="67" bestFit="1" customWidth="1"/>
    <col min="12554" max="12554" width="10.44140625" style="67" bestFit="1" customWidth="1"/>
    <col min="12555" max="12555" width="12.44140625" style="67" bestFit="1" customWidth="1"/>
    <col min="12556" max="12806" width="9.33203125" style="67"/>
    <col min="12807" max="12808" width="9.6640625" style="67" bestFit="1" customWidth="1"/>
    <col min="12809" max="12809" width="12" style="67" bestFit="1" customWidth="1"/>
    <col min="12810" max="12810" width="10.44140625" style="67" bestFit="1" customWidth="1"/>
    <col min="12811" max="12811" width="12.44140625" style="67" bestFit="1" customWidth="1"/>
    <col min="12812" max="13062" width="9.33203125" style="67"/>
    <col min="13063" max="13064" width="9.6640625" style="67" bestFit="1" customWidth="1"/>
    <col min="13065" max="13065" width="12" style="67" bestFit="1" customWidth="1"/>
    <col min="13066" max="13066" width="10.44140625" style="67" bestFit="1" customWidth="1"/>
    <col min="13067" max="13067" width="12.44140625" style="67" bestFit="1" customWidth="1"/>
    <col min="13068" max="13318" width="9.33203125" style="67"/>
    <col min="13319" max="13320" width="9.6640625" style="67" bestFit="1" customWidth="1"/>
    <col min="13321" max="13321" width="12" style="67" bestFit="1" customWidth="1"/>
    <col min="13322" max="13322" width="10.44140625" style="67" bestFit="1" customWidth="1"/>
    <col min="13323" max="13323" width="12.44140625" style="67" bestFit="1" customWidth="1"/>
    <col min="13324" max="13574" width="9.33203125" style="67"/>
    <col min="13575" max="13576" width="9.6640625" style="67" bestFit="1" customWidth="1"/>
    <col min="13577" max="13577" width="12" style="67" bestFit="1" customWidth="1"/>
    <col min="13578" max="13578" width="10.44140625" style="67" bestFit="1" customWidth="1"/>
    <col min="13579" max="13579" width="12.44140625" style="67" bestFit="1" customWidth="1"/>
    <col min="13580" max="13830" width="9.33203125" style="67"/>
    <col min="13831" max="13832" width="9.6640625" style="67" bestFit="1" customWidth="1"/>
    <col min="13833" max="13833" width="12" style="67" bestFit="1" customWidth="1"/>
    <col min="13834" max="13834" width="10.44140625" style="67" bestFit="1" customWidth="1"/>
    <col min="13835" max="13835" width="12.44140625" style="67" bestFit="1" customWidth="1"/>
    <col min="13836" max="14086" width="9.33203125" style="67"/>
    <col min="14087" max="14088" width="9.6640625" style="67" bestFit="1" customWidth="1"/>
    <col min="14089" max="14089" width="12" style="67" bestFit="1" customWidth="1"/>
    <col min="14090" max="14090" width="10.44140625" style="67" bestFit="1" customWidth="1"/>
    <col min="14091" max="14091" width="12.44140625" style="67" bestFit="1" customWidth="1"/>
    <col min="14092" max="14342" width="9.33203125" style="67"/>
    <col min="14343" max="14344" width="9.6640625" style="67" bestFit="1" customWidth="1"/>
    <col min="14345" max="14345" width="12" style="67" bestFit="1" customWidth="1"/>
    <col min="14346" max="14346" width="10.44140625" style="67" bestFit="1" customWidth="1"/>
    <col min="14347" max="14347" width="12.44140625" style="67" bestFit="1" customWidth="1"/>
    <col min="14348" max="14598" width="9.33203125" style="67"/>
    <col min="14599" max="14600" width="9.6640625" style="67" bestFit="1" customWidth="1"/>
    <col min="14601" max="14601" width="12" style="67" bestFit="1" customWidth="1"/>
    <col min="14602" max="14602" width="10.44140625" style="67" bestFit="1" customWidth="1"/>
    <col min="14603" max="14603" width="12.44140625" style="67" bestFit="1" customWidth="1"/>
    <col min="14604" max="14854" width="9.33203125" style="67"/>
    <col min="14855" max="14856" width="9.6640625" style="67" bestFit="1" customWidth="1"/>
    <col min="14857" max="14857" width="12" style="67" bestFit="1" customWidth="1"/>
    <col min="14858" max="14858" width="10.44140625" style="67" bestFit="1" customWidth="1"/>
    <col min="14859" max="14859" width="12.44140625" style="67" bestFit="1" customWidth="1"/>
    <col min="14860" max="15110" width="9.33203125" style="67"/>
    <col min="15111" max="15112" width="9.6640625" style="67" bestFit="1" customWidth="1"/>
    <col min="15113" max="15113" width="12" style="67" bestFit="1" customWidth="1"/>
    <col min="15114" max="15114" width="10.44140625" style="67" bestFit="1" customWidth="1"/>
    <col min="15115" max="15115" width="12.44140625" style="67" bestFit="1" customWidth="1"/>
    <col min="15116" max="15366" width="9.33203125" style="67"/>
    <col min="15367" max="15368" width="9.6640625" style="67" bestFit="1" customWidth="1"/>
    <col min="15369" max="15369" width="12" style="67" bestFit="1" customWidth="1"/>
    <col min="15370" max="15370" width="10.44140625" style="67" bestFit="1" customWidth="1"/>
    <col min="15371" max="15371" width="12.44140625" style="67" bestFit="1" customWidth="1"/>
    <col min="15372" max="15622" width="9.33203125" style="67"/>
    <col min="15623" max="15624" width="9.6640625" style="67" bestFit="1" customWidth="1"/>
    <col min="15625" max="15625" width="12" style="67" bestFit="1" customWidth="1"/>
    <col min="15626" max="15626" width="10.44140625" style="67" bestFit="1" customWidth="1"/>
    <col min="15627" max="15627" width="12.44140625" style="67" bestFit="1" customWidth="1"/>
    <col min="15628" max="15878" width="9.33203125" style="67"/>
    <col min="15879" max="15880" width="9.6640625" style="67" bestFit="1" customWidth="1"/>
    <col min="15881" max="15881" width="12" style="67" bestFit="1" customWidth="1"/>
    <col min="15882" max="15882" width="10.44140625" style="67" bestFit="1" customWidth="1"/>
    <col min="15883" max="15883" width="12.44140625" style="67" bestFit="1" customWidth="1"/>
    <col min="15884" max="16134" width="9.33203125" style="67"/>
    <col min="16135" max="16136" width="9.6640625" style="67" bestFit="1" customWidth="1"/>
    <col min="16137" max="16137" width="12" style="67" bestFit="1" customWidth="1"/>
    <col min="16138" max="16138" width="10.44140625" style="67" bestFit="1" customWidth="1"/>
    <col min="16139" max="16139" width="12.44140625" style="67" bestFit="1" customWidth="1"/>
    <col min="16140" max="16384" width="9.33203125" style="67"/>
  </cols>
  <sheetData>
    <row r="1" spans="1:9" ht="12.75" customHeight="1" x14ac:dyDescent="0.25">
      <c r="A1" s="292" t="s">
        <v>173</v>
      </c>
      <c r="B1" s="303"/>
      <c r="C1" s="303"/>
      <c r="D1" s="303"/>
      <c r="E1" s="303"/>
      <c r="F1" s="303"/>
      <c r="G1" s="303"/>
      <c r="H1" s="303"/>
    </row>
    <row r="2" spans="1:9" ht="12.75" customHeight="1" x14ac:dyDescent="0.25">
      <c r="A2" s="293" t="s">
        <v>399</v>
      </c>
      <c r="B2" s="304"/>
      <c r="C2" s="304"/>
      <c r="D2" s="304"/>
      <c r="E2" s="304"/>
      <c r="F2" s="304"/>
      <c r="G2" s="304"/>
      <c r="H2" s="304"/>
    </row>
    <row r="3" spans="1:9" x14ac:dyDescent="0.25">
      <c r="A3" s="296" t="s">
        <v>288</v>
      </c>
      <c r="B3" s="305"/>
      <c r="C3" s="305"/>
      <c r="D3" s="305"/>
      <c r="E3" s="305"/>
      <c r="F3" s="305"/>
      <c r="G3" s="305"/>
      <c r="H3" s="305"/>
      <c r="I3" s="306"/>
    </row>
    <row r="4" spans="1:9" x14ac:dyDescent="0.25">
      <c r="A4" s="307" t="s">
        <v>376</v>
      </c>
      <c r="B4" s="308"/>
      <c r="C4" s="308"/>
      <c r="D4" s="308"/>
      <c r="E4" s="308"/>
      <c r="F4" s="308"/>
      <c r="G4" s="308"/>
      <c r="H4" s="308"/>
      <c r="I4" s="309"/>
    </row>
    <row r="5" spans="1:9" ht="40.799999999999997" x14ac:dyDescent="0.25">
      <c r="A5" s="310" t="s">
        <v>55</v>
      </c>
      <c r="B5" s="302"/>
      <c r="C5" s="302"/>
      <c r="D5" s="302"/>
      <c r="E5" s="302"/>
      <c r="F5" s="302"/>
      <c r="G5" s="73" t="s">
        <v>174</v>
      </c>
      <c r="H5" s="69" t="s">
        <v>175</v>
      </c>
      <c r="I5" s="69" t="s">
        <v>176</v>
      </c>
    </row>
    <row r="6" spans="1:9" x14ac:dyDescent="0.25">
      <c r="A6" s="301">
        <v>1</v>
      </c>
      <c r="B6" s="302"/>
      <c r="C6" s="302"/>
      <c r="D6" s="302"/>
      <c r="E6" s="302"/>
      <c r="F6" s="302"/>
      <c r="G6" s="68">
        <v>2</v>
      </c>
      <c r="H6" s="69" t="s">
        <v>177</v>
      </c>
      <c r="I6" s="69" t="s">
        <v>178</v>
      </c>
    </row>
    <row r="7" spans="1:9" x14ac:dyDescent="0.25">
      <c r="A7" s="299" t="s">
        <v>179</v>
      </c>
      <c r="B7" s="300"/>
      <c r="C7" s="300"/>
      <c r="D7" s="300"/>
      <c r="E7" s="300"/>
      <c r="F7" s="300"/>
      <c r="G7" s="300"/>
      <c r="H7" s="300"/>
      <c r="I7" s="300"/>
    </row>
    <row r="8" spans="1:9" x14ac:dyDescent="0.25">
      <c r="A8" s="298" t="s">
        <v>180</v>
      </c>
      <c r="B8" s="298"/>
      <c r="C8" s="298"/>
      <c r="D8" s="298"/>
      <c r="E8" s="298"/>
      <c r="F8" s="298"/>
      <c r="G8" s="74">
        <v>1</v>
      </c>
      <c r="H8" s="75">
        <v>0</v>
      </c>
      <c r="I8" s="75">
        <v>0</v>
      </c>
    </row>
    <row r="9" spans="1:9" x14ac:dyDescent="0.25">
      <c r="A9" s="298" t="s">
        <v>181</v>
      </c>
      <c r="B9" s="298"/>
      <c r="C9" s="298"/>
      <c r="D9" s="298"/>
      <c r="E9" s="298"/>
      <c r="F9" s="298"/>
      <c r="G9" s="74">
        <v>2</v>
      </c>
      <c r="H9" s="75">
        <v>0</v>
      </c>
      <c r="I9" s="75">
        <v>0</v>
      </c>
    </row>
    <row r="10" spans="1:9" x14ac:dyDescent="0.25">
      <c r="A10" s="298" t="s">
        <v>182</v>
      </c>
      <c r="B10" s="298"/>
      <c r="C10" s="298"/>
      <c r="D10" s="298"/>
      <c r="E10" s="298"/>
      <c r="F10" s="298"/>
      <c r="G10" s="74">
        <v>3</v>
      </c>
      <c r="H10" s="75">
        <v>0</v>
      </c>
      <c r="I10" s="75">
        <v>0</v>
      </c>
    </row>
    <row r="11" spans="1:9" x14ac:dyDescent="0.25">
      <c r="A11" s="298" t="s">
        <v>183</v>
      </c>
      <c r="B11" s="298"/>
      <c r="C11" s="298"/>
      <c r="D11" s="298"/>
      <c r="E11" s="298"/>
      <c r="F11" s="298"/>
      <c r="G11" s="74">
        <v>4</v>
      </c>
      <c r="H11" s="75">
        <v>0</v>
      </c>
      <c r="I11" s="75">
        <v>0</v>
      </c>
    </row>
    <row r="12" spans="1:9" x14ac:dyDescent="0.25">
      <c r="A12" s="298" t="s">
        <v>184</v>
      </c>
      <c r="B12" s="298"/>
      <c r="C12" s="298"/>
      <c r="D12" s="298"/>
      <c r="E12" s="298"/>
      <c r="F12" s="298"/>
      <c r="G12" s="74">
        <v>5</v>
      </c>
      <c r="H12" s="75">
        <v>0</v>
      </c>
      <c r="I12" s="75">
        <v>0</v>
      </c>
    </row>
    <row r="13" spans="1:9" ht="22.5" customHeight="1" x14ac:dyDescent="0.25">
      <c r="A13" s="298" t="s">
        <v>185</v>
      </c>
      <c r="B13" s="298"/>
      <c r="C13" s="298"/>
      <c r="D13" s="298"/>
      <c r="E13" s="298"/>
      <c r="F13" s="298"/>
      <c r="G13" s="74">
        <v>6</v>
      </c>
      <c r="H13" s="75">
        <v>0</v>
      </c>
      <c r="I13" s="75">
        <v>0</v>
      </c>
    </row>
    <row r="14" spans="1:9" x14ac:dyDescent="0.25">
      <c r="A14" s="298" t="s">
        <v>186</v>
      </c>
      <c r="B14" s="298"/>
      <c r="C14" s="298"/>
      <c r="D14" s="298"/>
      <c r="E14" s="298"/>
      <c r="F14" s="298"/>
      <c r="G14" s="74">
        <v>7</v>
      </c>
      <c r="H14" s="75">
        <v>0</v>
      </c>
      <c r="I14" s="75">
        <v>0</v>
      </c>
    </row>
    <row r="15" spans="1:9" x14ac:dyDescent="0.25">
      <c r="A15" s="298" t="s">
        <v>187</v>
      </c>
      <c r="B15" s="298"/>
      <c r="C15" s="298"/>
      <c r="D15" s="298"/>
      <c r="E15" s="298"/>
      <c r="F15" s="298"/>
      <c r="G15" s="74">
        <v>8</v>
      </c>
      <c r="H15" s="75">
        <v>0</v>
      </c>
      <c r="I15" s="75">
        <v>0</v>
      </c>
    </row>
    <row r="16" spans="1:9" x14ac:dyDescent="0.25">
      <c r="A16" s="299" t="s">
        <v>188</v>
      </c>
      <c r="B16" s="300"/>
      <c r="C16" s="300"/>
      <c r="D16" s="300"/>
      <c r="E16" s="300"/>
      <c r="F16" s="300"/>
      <c r="G16" s="300"/>
      <c r="H16" s="300"/>
      <c r="I16" s="300"/>
    </row>
    <row r="17" spans="1:9" x14ac:dyDescent="0.25">
      <c r="A17" s="298" t="s">
        <v>189</v>
      </c>
      <c r="B17" s="298"/>
      <c r="C17" s="298"/>
      <c r="D17" s="298"/>
      <c r="E17" s="298"/>
      <c r="F17" s="298"/>
      <c r="G17" s="74">
        <v>9</v>
      </c>
      <c r="H17" s="75">
        <v>74415246</v>
      </c>
      <c r="I17" s="75">
        <v>62674334</v>
      </c>
    </row>
    <row r="18" spans="1:9" x14ac:dyDescent="0.25">
      <c r="A18" s="298" t="s">
        <v>190</v>
      </c>
      <c r="B18" s="298"/>
      <c r="C18" s="298"/>
      <c r="D18" s="298"/>
      <c r="E18" s="298"/>
      <c r="F18" s="298"/>
      <c r="G18" s="74"/>
      <c r="H18" s="75">
        <v>0</v>
      </c>
      <c r="I18" s="75">
        <v>0</v>
      </c>
    </row>
    <row r="19" spans="1:9" x14ac:dyDescent="0.25">
      <c r="A19" s="298" t="s">
        <v>191</v>
      </c>
      <c r="B19" s="298"/>
      <c r="C19" s="298"/>
      <c r="D19" s="298"/>
      <c r="E19" s="298"/>
      <c r="F19" s="298"/>
      <c r="G19" s="74">
        <v>10</v>
      </c>
      <c r="H19" s="75">
        <v>11970935</v>
      </c>
      <c r="I19" s="75">
        <v>5256009</v>
      </c>
    </row>
    <row r="20" spans="1:9" x14ac:dyDescent="0.25">
      <c r="A20" s="298" t="s">
        <v>192</v>
      </c>
      <c r="B20" s="298"/>
      <c r="C20" s="298"/>
      <c r="D20" s="298"/>
      <c r="E20" s="298"/>
      <c r="F20" s="298"/>
      <c r="G20" s="74">
        <v>11</v>
      </c>
      <c r="H20" s="75">
        <v>10086430</v>
      </c>
      <c r="I20" s="75">
        <v>10150042</v>
      </c>
    </row>
    <row r="21" spans="1:9" ht="23.25" customHeight="1" x14ac:dyDescent="0.25">
      <c r="A21" s="298" t="s">
        <v>193</v>
      </c>
      <c r="B21" s="298"/>
      <c r="C21" s="298"/>
      <c r="D21" s="298"/>
      <c r="E21" s="298"/>
      <c r="F21" s="298"/>
      <c r="G21" s="74">
        <v>12</v>
      </c>
      <c r="H21" s="75">
        <v>-3739920</v>
      </c>
      <c r="I21" s="75">
        <v>-4675525</v>
      </c>
    </row>
    <row r="22" spans="1:9" x14ac:dyDescent="0.25">
      <c r="A22" s="298" t="s">
        <v>194</v>
      </c>
      <c r="B22" s="298"/>
      <c r="C22" s="298"/>
      <c r="D22" s="298"/>
      <c r="E22" s="298"/>
      <c r="F22" s="298"/>
      <c r="G22" s="74">
        <v>13</v>
      </c>
      <c r="H22" s="75">
        <v>-79350</v>
      </c>
      <c r="I22" s="75">
        <v>-344943</v>
      </c>
    </row>
    <row r="23" spans="1:9" x14ac:dyDescent="0.25">
      <c r="A23" s="298" t="s">
        <v>195</v>
      </c>
      <c r="B23" s="298"/>
      <c r="C23" s="298"/>
      <c r="D23" s="298"/>
      <c r="E23" s="298"/>
      <c r="F23" s="298"/>
      <c r="G23" s="74">
        <v>14</v>
      </c>
      <c r="H23" s="75">
        <v>-134352972</v>
      </c>
      <c r="I23" s="75">
        <v>-115396078</v>
      </c>
    </row>
    <row r="24" spans="1:9" x14ac:dyDescent="0.25">
      <c r="A24" s="299" t="s">
        <v>196</v>
      </c>
      <c r="B24" s="300"/>
      <c r="C24" s="300"/>
      <c r="D24" s="300"/>
      <c r="E24" s="300"/>
      <c r="F24" s="300"/>
      <c r="G24" s="300"/>
      <c r="H24" s="300"/>
      <c r="I24" s="300"/>
    </row>
    <row r="25" spans="1:9" x14ac:dyDescent="0.25">
      <c r="A25" s="298" t="s">
        <v>197</v>
      </c>
      <c r="B25" s="298"/>
      <c r="C25" s="298"/>
      <c r="D25" s="298"/>
      <c r="E25" s="298"/>
      <c r="F25" s="298"/>
      <c r="G25" s="74">
        <v>15</v>
      </c>
      <c r="H25" s="75">
        <v>0</v>
      </c>
      <c r="I25" s="75">
        <v>0</v>
      </c>
    </row>
    <row r="26" spans="1:9" x14ac:dyDescent="0.25">
      <c r="A26" s="298" t="s">
        <v>198</v>
      </c>
      <c r="B26" s="298"/>
      <c r="C26" s="298"/>
      <c r="D26" s="298"/>
      <c r="E26" s="298"/>
      <c r="F26" s="298"/>
      <c r="G26" s="74">
        <v>16</v>
      </c>
      <c r="H26" s="75">
        <v>0</v>
      </c>
      <c r="I26" s="75">
        <v>0</v>
      </c>
    </row>
    <row r="27" spans="1:9" x14ac:dyDescent="0.25">
      <c r="A27" s="298" t="s">
        <v>199</v>
      </c>
      <c r="B27" s="298"/>
      <c r="C27" s="298"/>
      <c r="D27" s="298"/>
      <c r="E27" s="298"/>
      <c r="F27" s="298"/>
      <c r="G27" s="74">
        <v>17</v>
      </c>
      <c r="H27" s="75">
        <v>-6603534</v>
      </c>
      <c r="I27" s="75">
        <v>-485891418</v>
      </c>
    </row>
    <row r="28" spans="1:9" ht="25.5" customHeight="1" x14ac:dyDescent="0.25">
      <c r="A28" s="298" t="s">
        <v>200</v>
      </c>
      <c r="B28" s="298"/>
      <c r="C28" s="298"/>
      <c r="D28" s="298"/>
      <c r="E28" s="298"/>
      <c r="F28" s="298"/>
      <c r="G28" s="74">
        <v>18</v>
      </c>
      <c r="H28" s="75">
        <v>-161411</v>
      </c>
      <c r="I28" s="75">
        <v>-242028</v>
      </c>
    </row>
    <row r="29" spans="1:9" ht="23.25" customHeight="1" x14ac:dyDescent="0.25">
      <c r="A29" s="298" t="s">
        <v>201</v>
      </c>
      <c r="B29" s="298"/>
      <c r="C29" s="298"/>
      <c r="D29" s="298"/>
      <c r="E29" s="298"/>
      <c r="F29" s="298"/>
      <c r="G29" s="74">
        <v>19</v>
      </c>
      <c r="H29" s="75">
        <v>-1703573</v>
      </c>
      <c r="I29" s="75">
        <v>1561250</v>
      </c>
    </row>
    <row r="30" spans="1:9" ht="27.75" customHeight="1" x14ac:dyDescent="0.25">
      <c r="A30" s="298" t="s">
        <v>202</v>
      </c>
      <c r="B30" s="298"/>
      <c r="C30" s="298"/>
      <c r="D30" s="298"/>
      <c r="E30" s="298"/>
      <c r="F30" s="298"/>
      <c r="G30" s="74">
        <v>20</v>
      </c>
      <c r="H30" s="75">
        <v>0</v>
      </c>
      <c r="I30" s="75">
        <v>0</v>
      </c>
    </row>
    <row r="31" spans="1:9" ht="27.75" customHeight="1" x14ac:dyDescent="0.25">
      <c r="A31" s="298" t="s">
        <v>203</v>
      </c>
      <c r="B31" s="298"/>
      <c r="C31" s="298"/>
      <c r="D31" s="298"/>
      <c r="E31" s="298"/>
      <c r="F31" s="298"/>
      <c r="G31" s="74">
        <v>21</v>
      </c>
      <c r="H31" s="75">
        <v>4217</v>
      </c>
      <c r="I31" s="75">
        <v>2308</v>
      </c>
    </row>
    <row r="32" spans="1:9" ht="29.25" customHeight="1" x14ac:dyDescent="0.25">
      <c r="A32" s="298" t="s">
        <v>204</v>
      </c>
      <c r="B32" s="298"/>
      <c r="C32" s="298"/>
      <c r="D32" s="298"/>
      <c r="E32" s="298"/>
      <c r="F32" s="298"/>
      <c r="G32" s="74">
        <v>22</v>
      </c>
      <c r="H32" s="75">
        <v>-176538331</v>
      </c>
      <c r="I32" s="75">
        <v>-820731206</v>
      </c>
    </row>
    <row r="33" spans="1:9" x14ac:dyDescent="0.25">
      <c r="A33" s="298" t="s">
        <v>205</v>
      </c>
      <c r="B33" s="298"/>
      <c r="C33" s="298"/>
      <c r="D33" s="298"/>
      <c r="E33" s="298"/>
      <c r="F33" s="298"/>
      <c r="G33" s="74">
        <v>23</v>
      </c>
      <c r="H33" s="75">
        <v>2638242</v>
      </c>
      <c r="I33" s="75">
        <v>-6796611</v>
      </c>
    </row>
    <row r="34" spans="1:9" x14ac:dyDescent="0.25">
      <c r="A34" s="298" t="s">
        <v>206</v>
      </c>
      <c r="B34" s="298"/>
      <c r="C34" s="298"/>
      <c r="D34" s="298"/>
      <c r="E34" s="298"/>
      <c r="F34" s="298"/>
      <c r="G34" s="74">
        <v>24</v>
      </c>
      <c r="H34" s="75">
        <v>130749846</v>
      </c>
      <c r="I34" s="75">
        <v>73799247</v>
      </c>
    </row>
    <row r="35" spans="1:9" x14ac:dyDescent="0.25">
      <c r="A35" s="298" t="s">
        <v>207</v>
      </c>
      <c r="B35" s="298"/>
      <c r="C35" s="298"/>
      <c r="D35" s="298"/>
      <c r="E35" s="298"/>
      <c r="F35" s="298"/>
      <c r="G35" s="74">
        <v>25</v>
      </c>
      <c r="H35" s="75">
        <v>-185596842</v>
      </c>
      <c r="I35" s="75">
        <v>42609514</v>
      </c>
    </row>
    <row r="36" spans="1:9" x14ac:dyDescent="0.25">
      <c r="A36" s="298" t="s">
        <v>208</v>
      </c>
      <c r="B36" s="298"/>
      <c r="C36" s="298"/>
      <c r="D36" s="298"/>
      <c r="E36" s="298"/>
      <c r="F36" s="298"/>
      <c r="G36" s="74">
        <v>26</v>
      </c>
      <c r="H36" s="75">
        <v>-19744863</v>
      </c>
      <c r="I36" s="75">
        <v>-2637123</v>
      </c>
    </row>
    <row r="37" spans="1:9" x14ac:dyDescent="0.25">
      <c r="A37" s="298" t="s">
        <v>209</v>
      </c>
      <c r="B37" s="298"/>
      <c r="C37" s="298"/>
      <c r="D37" s="298"/>
      <c r="E37" s="298"/>
      <c r="F37" s="298"/>
      <c r="G37" s="74">
        <v>27</v>
      </c>
      <c r="H37" s="75">
        <v>353384574</v>
      </c>
      <c r="I37" s="75">
        <v>-224570650</v>
      </c>
    </row>
    <row r="38" spans="1:9" x14ac:dyDescent="0.25">
      <c r="A38" s="298" t="s">
        <v>210</v>
      </c>
      <c r="B38" s="298"/>
      <c r="C38" s="298"/>
      <c r="D38" s="298"/>
      <c r="E38" s="298"/>
      <c r="F38" s="298"/>
      <c r="G38" s="74">
        <v>28</v>
      </c>
      <c r="H38" s="75">
        <v>-3102</v>
      </c>
      <c r="I38" s="75">
        <v>-502055</v>
      </c>
    </row>
    <row r="39" spans="1:9" x14ac:dyDescent="0.25">
      <c r="A39" s="298" t="s">
        <v>211</v>
      </c>
      <c r="B39" s="298"/>
      <c r="C39" s="298"/>
      <c r="D39" s="298"/>
      <c r="E39" s="298"/>
      <c r="F39" s="298"/>
      <c r="G39" s="74">
        <v>29</v>
      </c>
      <c r="H39" s="75">
        <v>-29631296</v>
      </c>
      <c r="I39" s="75">
        <v>-790886</v>
      </c>
    </row>
    <row r="40" spans="1:9" x14ac:dyDescent="0.25">
      <c r="A40" s="298" t="s">
        <v>212</v>
      </c>
      <c r="B40" s="298"/>
      <c r="C40" s="298"/>
      <c r="D40" s="298"/>
      <c r="E40" s="298"/>
      <c r="F40" s="298"/>
      <c r="G40" s="74">
        <v>30</v>
      </c>
      <c r="H40" s="75">
        <v>195395617</v>
      </c>
      <c r="I40" s="75">
        <v>169427548</v>
      </c>
    </row>
    <row r="41" spans="1:9" x14ac:dyDescent="0.25">
      <c r="A41" s="298" t="s">
        <v>213</v>
      </c>
      <c r="B41" s="298"/>
      <c r="C41" s="298"/>
      <c r="D41" s="298"/>
      <c r="E41" s="298"/>
      <c r="F41" s="298"/>
      <c r="G41" s="74">
        <v>31</v>
      </c>
      <c r="H41" s="75">
        <v>218426</v>
      </c>
      <c r="I41" s="75">
        <v>235042</v>
      </c>
    </row>
    <row r="42" spans="1:9" x14ac:dyDescent="0.25">
      <c r="A42" s="298" t="s">
        <v>214</v>
      </c>
      <c r="B42" s="298"/>
      <c r="C42" s="298"/>
      <c r="D42" s="298"/>
      <c r="E42" s="298"/>
      <c r="F42" s="298"/>
      <c r="G42" s="74">
        <v>32</v>
      </c>
      <c r="H42" s="75">
        <v>-61209397</v>
      </c>
      <c r="I42" s="75">
        <v>-54268588</v>
      </c>
    </row>
    <row r="43" spans="1:9" x14ac:dyDescent="0.25">
      <c r="A43" s="298" t="s">
        <v>215</v>
      </c>
      <c r="B43" s="298"/>
      <c r="C43" s="298"/>
      <c r="D43" s="298"/>
      <c r="E43" s="298"/>
      <c r="F43" s="298"/>
      <c r="G43" s="74">
        <v>33</v>
      </c>
      <c r="H43" s="75">
        <v>-14181019</v>
      </c>
      <c r="I43" s="75">
        <v>-15728044</v>
      </c>
    </row>
    <row r="44" spans="1:9" ht="13.5" customHeight="1" x14ac:dyDescent="0.25">
      <c r="A44" s="297" t="s">
        <v>216</v>
      </c>
      <c r="B44" s="297"/>
      <c r="C44" s="297"/>
      <c r="D44" s="297"/>
      <c r="E44" s="297"/>
      <c r="F44" s="297"/>
      <c r="G44" s="74">
        <v>34</v>
      </c>
      <c r="H44" s="76">
        <f>SUM(H25:H43)+SUM(H17:H23)+SUM(H8:H15)</f>
        <v>145317923</v>
      </c>
      <c r="I44" s="76">
        <f>SUM(I25:I43)+SUM(I17:I23)+SUM(I8:I15)</f>
        <v>-1366859861</v>
      </c>
    </row>
    <row r="45" spans="1:9" x14ac:dyDescent="0.25">
      <c r="A45" s="299" t="s">
        <v>217</v>
      </c>
      <c r="B45" s="300"/>
      <c r="C45" s="300"/>
      <c r="D45" s="300"/>
      <c r="E45" s="300"/>
      <c r="F45" s="300"/>
      <c r="G45" s="300"/>
      <c r="H45" s="300"/>
      <c r="I45" s="300"/>
    </row>
    <row r="46" spans="1:9" ht="24.75" customHeight="1" x14ac:dyDescent="0.25">
      <c r="A46" s="298" t="s">
        <v>218</v>
      </c>
      <c r="B46" s="298"/>
      <c r="C46" s="298"/>
      <c r="D46" s="298"/>
      <c r="E46" s="298"/>
      <c r="F46" s="298"/>
      <c r="G46" s="74">
        <v>35</v>
      </c>
      <c r="H46" s="75">
        <v>-13683968</v>
      </c>
      <c r="I46" s="75">
        <v>-13069211</v>
      </c>
    </row>
    <row r="47" spans="1:9" ht="26.25" customHeight="1" x14ac:dyDescent="0.25">
      <c r="A47" s="298" t="s">
        <v>219</v>
      </c>
      <c r="B47" s="298"/>
      <c r="C47" s="298"/>
      <c r="D47" s="298"/>
      <c r="E47" s="298"/>
      <c r="F47" s="298"/>
      <c r="G47" s="74">
        <v>36</v>
      </c>
      <c r="H47" s="75">
        <v>0</v>
      </c>
      <c r="I47" s="75">
        <v>0</v>
      </c>
    </row>
    <row r="48" spans="1:9" ht="24" customHeight="1" x14ac:dyDescent="0.25">
      <c r="A48" s="298" t="s">
        <v>220</v>
      </c>
      <c r="B48" s="298"/>
      <c r="C48" s="298"/>
      <c r="D48" s="298"/>
      <c r="E48" s="298"/>
      <c r="F48" s="298"/>
      <c r="G48" s="74">
        <v>37</v>
      </c>
      <c r="H48" s="75">
        <v>0</v>
      </c>
      <c r="I48" s="75">
        <v>0</v>
      </c>
    </row>
    <row r="49" spans="1:9" x14ac:dyDescent="0.25">
      <c r="A49" s="298" t="s">
        <v>221</v>
      </c>
      <c r="B49" s="298"/>
      <c r="C49" s="298"/>
      <c r="D49" s="298"/>
      <c r="E49" s="298"/>
      <c r="F49" s="298"/>
      <c r="G49" s="74">
        <v>38</v>
      </c>
      <c r="H49" s="75">
        <v>0</v>
      </c>
      <c r="I49" s="75">
        <v>0</v>
      </c>
    </row>
    <row r="50" spans="1:9" x14ac:dyDescent="0.25">
      <c r="A50" s="298" t="s">
        <v>222</v>
      </c>
      <c r="B50" s="298"/>
      <c r="C50" s="298"/>
      <c r="D50" s="298"/>
      <c r="E50" s="298"/>
      <c r="F50" s="298"/>
      <c r="G50" s="74">
        <v>39</v>
      </c>
      <c r="H50" s="75">
        <v>-200000</v>
      </c>
      <c r="I50" s="75">
        <v>0</v>
      </c>
    </row>
    <row r="51" spans="1:9" x14ac:dyDescent="0.25">
      <c r="A51" s="297" t="s">
        <v>223</v>
      </c>
      <c r="B51" s="297"/>
      <c r="C51" s="297"/>
      <c r="D51" s="297"/>
      <c r="E51" s="297"/>
      <c r="F51" s="297"/>
      <c r="G51" s="74">
        <v>40</v>
      </c>
      <c r="H51" s="76">
        <f>SUM(H46:H50)</f>
        <v>-13883968</v>
      </c>
      <c r="I51" s="76">
        <f>SUM(I46:I50)</f>
        <v>-13069211</v>
      </c>
    </row>
    <row r="52" spans="1:9" x14ac:dyDescent="0.25">
      <c r="A52" s="299" t="s">
        <v>224</v>
      </c>
      <c r="B52" s="300"/>
      <c r="C52" s="300"/>
      <c r="D52" s="300"/>
      <c r="E52" s="300"/>
      <c r="F52" s="300"/>
      <c r="G52" s="300"/>
      <c r="H52" s="300"/>
      <c r="I52" s="300"/>
    </row>
    <row r="53" spans="1:9" ht="23.25" customHeight="1" x14ac:dyDescent="0.25">
      <c r="A53" s="298" t="s">
        <v>225</v>
      </c>
      <c r="B53" s="298"/>
      <c r="C53" s="298"/>
      <c r="D53" s="298"/>
      <c r="E53" s="298"/>
      <c r="F53" s="298"/>
      <c r="G53" s="74">
        <v>41</v>
      </c>
      <c r="H53" s="75">
        <v>-17309109</v>
      </c>
      <c r="I53" s="75">
        <v>-30927102</v>
      </c>
    </row>
    <row r="54" spans="1:9" x14ac:dyDescent="0.25">
      <c r="A54" s="298" t="s">
        <v>226</v>
      </c>
      <c r="B54" s="298"/>
      <c r="C54" s="298"/>
      <c r="D54" s="298"/>
      <c r="E54" s="298"/>
      <c r="F54" s="298"/>
      <c r="G54" s="74">
        <v>42</v>
      </c>
      <c r="H54" s="75">
        <v>0</v>
      </c>
      <c r="I54" s="75">
        <v>0</v>
      </c>
    </row>
    <row r="55" spans="1:9" x14ac:dyDescent="0.25">
      <c r="A55" s="298" t="s">
        <v>227</v>
      </c>
      <c r="B55" s="298"/>
      <c r="C55" s="298"/>
      <c r="D55" s="298"/>
      <c r="E55" s="298"/>
      <c r="F55" s="298"/>
      <c r="G55" s="74">
        <v>43</v>
      </c>
      <c r="H55" s="75">
        <v>0</v>
      </c>
      <c r="I55" s="75">
        <v>0</v>
      </c>
    </row>
    <row r="56" spans="1:9" x14ac:dyDescent="0.25">
      <c r="A56" s="298" t="s">
        <v>228</v>
      </c>
      <c r="B56" s="298"/>
      <c r="C56" s="298"/>
      <c r="D56" s="298"/>
      <c r="E56" s="298"/>
      <c r="F56" s="298"/>
      <c r="G56" s="74">
        <v>44</v>
      </c>
      <c r="H56" s="75">
        <v>0</v>
      </c>
      <c r="I56" s="75">
        <v>0</v>
      </c>
    </row>
    <row r="57" spans="1:9" x14ac:dyDescent="0.25">
      <c r="A57" s="298" t="s">
        <v>229</v>
      </c>
      <c r="B57" s="298"/>
      <c r="C57" s="298"/>
      <c r="D57" s="298"/>
      <c r="E57" s="298"/>
      <c r="F57" s="298"/>
      <c r="G57" s="74">
        <v>45</v>
      </c>
      <c r="H57" s="75">
        <v>0</v>
      </c>
      <c r="I57" s="75">
        <v>-48388538</v>
      </c>
    </row>
    <row r="58" spans="1:9" x14ac:dyDescent="0.25">
      <c r="A58" s="298" t="s">
        <v>230</v>
      </c>
      <c r="B58" s="298"/>
      <c r="C58" s="298"/>
      <c r="D58" s="298"/>
      <c r="E58" s="298"/>
      <c r="F58" s="298"/>
      <c r="G58" s="74">
        <v>46</v>
      </c>
      <c r="H58" s="75">
        <v>0</v>
      </c>
      <c r="I58" s="75">
        <v>0</v>
      </c>
    </row>
    <row r="59" spans="1:9" x14ac:dyDescent="0.25">
      <c r="A59" s="297" t="s">
        <v>231</v>
      </c>
      <c r="B59" s="298"/>
      <c r="C59" s="298"/>
      <c r="D59" s="298"/>
      <c r="E59" s="298"/>
      <c r="F59" s="298"/>
      <c r="G59" s="74">
        <v>47</v>
      </c>
      <c r="H59" s="76">
        <f>H53+H54+H55+H56+H57+H58</f>
        <v>-17309109</v>
      </c>
      <c r="I59" s="76">
        <f>I53+I54+I55+I56+I57+I58</f>
        <v>-79315640</v>
      </c>
    </row>
    <row r="60" spans="1:9" ht="25.5" customHeight="1" x14ac:dyDescent="0.25">
      <c r="A60" s="297" t="s">
        <v>232</v>
      </c>
      <c r="B60" s="297"/>
      <c r="C60" s="297"/>
      <c r="D60" s="297"/>
      <c r="E60" s="297"/>
      <c r="F60" s="297"/>
      <c r="G60" s="74">
        <v>48</v>
      </c>
      <c r="H60" s="76">
        <f>H44+H51+H59</f>
        <v>114124846</v>
      </c>
      <c r="I60" s="76">
        <f>I44+I51+I59</f>
        <v>-1459244712</v>
      </c>
    </row>
    <row r="61" spans="1:9" x14ac:dyDescent="0.25">
      <c r="A61" s="297" t="s">
        <v>233</v>
      </c>
      <c r="B61" s="298"/>
      <c r="C61" s="298"/>
      <c r="D61" s="298"/>
      <c r="E61" s="298"/>
      <c r="F61" s="298"/>
      <c r="G61" s="74">
        <v>49</v>
      </c>
      <c r="H61" s="77">
        <v>3103793849</v>
      </c>
      <c r="I61" s="77">
        <v>3798721068</v>
      </c>
    </row>
    <row r="62" spans="1:9" x14ac:dyDescent="0.25">
      <c r="A62" s="298" t="s">
        <v>234</v>
      </c>
      <c r="B62" s="298"/>
      <c r="C62" s="298"/>
      <c r="D62" s="298"/>
      <c r="E62" s="298"/>
      <c r="F62" s="298"/>
      <c r="G62" s="74">
        <v>50</v>
      </c>
      <c r="H62" s="77">
        <v>6279</v>
      </c>
      <c r="I62" s="77">
        <v>0</v>
      </c>
    </row>
    <row r="63" spans="1:9" x14ac:dyDescent="0.25">
      <c r="A63" s="297" t="s">
        <v>235</v>
      </c>
      <c r="B63" s="298"/>
      <c r="C63" s="298"/>
      <c r="D63" s="298"/>
      <c r="E63" s="298"/>
      <c r="F63" s="298"/>
      <c r="G63" s="74">
        <v>51</v>
      </c>
      <c r="H63" s="76">
        <f>H60+H61+H62</f>
        <v>3217924974</v>
      </c>
      <c r="I63" s="76">
        <f>I60+I61+I62</f>
        <v>2339476356</v>
      </c>
    </row>
  </sheetData>
  <sheetProtection algorithmName="SHA-512" hashValue="aBjwoZEjke2iEcmeLjxC/Zxt6w8FyKzE/EY6pED7Nu0tBpgiytcTPnZM+RPGzeeQo+GrRHh+o/ve0K95ZASFww==" saltValue="xchEQlVBq0zAWsjZ88MzLg=="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Invalid entry" error="You can enter only whole numbers." sqref="H8:I15 H17:I23 H46:I51 H25:I44 H53:I63" xr:uid="{00000000-0002-0000-0300-000000000000}">
      <formula1>999999999</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tabSelected="1" view="pageBreakPreview" topLeftCell="B1" zoomScale="110" zoomScaleNormal="100" workbookViewId="0">
      <selection activeCell="U7" sqref="U7"/>
    </sheetView>
  </sheetViews>
  <sheetFormatPr defaultRowHeight="13.2" x14ac:dyDescent="0.25"/>
  <cols>
    <col min="1" max="2" width="9.33203125" style="67"/>
    <col min="3" max="3" width="20.6640625" style="67" customWidth="1"/>
    <col min="4" max="4" width="9.33203125" style="67"/>
    <col min="5" max="5" width="9.33203125" style="66" customWidth="1"/>
    <col min="6" max="6" width="10.33203125" style="66" customWidth="1"/>
    <col min="7" max="7" width="9.33203125" style="66" customWidth="1"/>
    <col min="8" max="9" width="9.6640625" style="66" customWidth="1"/>
    <col min="10" max="15" width="9.33203125" style="66" customWidth="1"/>
    <col min="16" max="16" width="10" style="66" customWidth="1"/>
    <col min="17" max="18" width="9.33203125" style="66" customWidth="1"/>
    <col min="19" max="264" width="9.33203125" style="67"/>
    <col min="265" max="265" width="10.33203125" style="67" bestFit="1" customWidth="1"/>
    <col min="266" max="269" width="9.33203125" style="67"/>
    <col min="270" max="271" width="9.6640625" style="67" bestFit="1" customWidth="1"/>
    <col min="272" max="520" width="9.33203125" style="67"/>
    <col min="521" max="521" width="10.33203125" style="67" bestFit="1" customWidth="1"/>
    <col min="522" max="525" width="9.33203125" style="67"/>
    <col min="526" max="527" width="9.6640625" style="67" bestFit="1" customWidth="1"/>
    <col min="528" max="776" width="9.33203125" style="67"/>
    <col min="777" max="777" width="10.33203125" style="67" bestFit="1" customWidth="1"/>
    <col min="778" max="781" width="9.33203125" style="67"/>
    <col min="782" max="783" width="9.6640625" style="67" bestFit="1" customWidth="1"/>
    <col min="784" max="1032" width="9.33203125" style="67"/>
    <col min="1033" max="1033" width="10.33203125" style="67" bestFit="1" customWidth="1"/>
    <col min="1034" max="1037" width="9.33203125" style="67"/>
    <col min="1038" max="1039" width="9.6640625" style="67" bestFit="1" customWidth="1"/>
    <col min="1040" max="1288" width="9.33203125" style="67"/>
    <col min="1289" max="1289" width="10.33203125" style="67" bestFit="1" customWidth="1"/>
    <col min="1290" max="1293" width="9.33203125" style="67"/>
    <col min="1294" max="1295" width="9.6640625" style="67" bestFit="1" customWidth="1"/>
    <col min="1296" max="1544" width="9.33203125" style="67"/>
    <col min="1545" max="1545" width="10.33203125" style="67" bestFit="1" customWidth="1"/>
    <col min="1546" max="1549" width="9.33203125" style="67"/>
    <col min="1550" max="1551" width="9.6640625" style="67" bestFit="1" customWidth="1"/>
    <col min="1552" max="1800" width="9.33203125" style="67"/>
    <col min="1801" max="1801" width="10.33203125" style="67" bestFit="1" customWidth="1"/>
    <col min="1802" max="1805" width="9.33203125" style="67"/>
    <col min="1806" max="1807" width="9.6640625" style="67" bestFit="1" customWidth="1"/>
    <col min="1808" max="2056" width="9.33203125" style="67"/>
    <col min="2057" max="2057" width="10.33203125" style="67" bestFit="1" customWidth="1"/>
    <col min="2058" max="2061" width="9.33203125" style="67"/>
    <col min="2062" max="2063" width="9.6640625" style="67" bestFit="1" customWidth="1"/>
    <col min="2064" max="2312" width="9.33203125" style="67"/>
    <col min="2313" max="2313" width="10.33203125" style="67" bestFit="1" customWidth="1"/>
    <col min="2314" max="2317" width="9.33203125" style="67"/>
    <col min="2318" max="2319" width="9.6640625" style="67" bestFit="1" customWidth="1"/>
    <col min="2320" max="2568" width="9.33203125" style="67"/>
    <col min="2569" max="2569" width="10.33203125" style="67" bestFit="1" customWidth="1"/>
    <col min="2570" max="2573" width="9.33203125" style="67"/>
    <col min="2574" max="2575" width="9.6640625" style="67" bestFit="1" customWidth="1"/>
    <col min="2576" max="2824" width="9.33203125" style="67"/>
    <col min="2825" max="2825" width="10.33203125" style="67" bestFit="1" customWidth="1"/>
    <col min="2826" max="2829" width="9.33203125" style="67"/>
    <col min="2830" max="2831" width="9.6640625" style="67" bestFit="1" customWidth="1"/>
    <col min="2832" max="3080" width="9.33203125" style="67"/>
    <col min="3081" max="3081" width="10.33203125" style="67" bestFit="1" customWidth="1"/>
    <col min="3082" max="3085" width="9.33203125" style="67"/>
    <col min="3086" max="3087" width="9.6640625" style="67" bestFit="1" customWidth="1"/>
    <col min="3088" max="3336" width="9.33203125" style="67"/>
    <col min="3337" max="3337" width="10.33203125" style="67" bestFit="1" customWidth="1"/>
    <col min="3338" max="3341" width="9.33203125" style="67"/>
    <col min="3342" max="3343" width="9.6640625" style="67" bestFit="1" customWidth="1"/>
    <col min="3344" max="3592" width="9.33203125" style="67"/>
    <col min="3593" max="3593" width="10.33203125" style="67" bestFit="1" customWidth="1"/>
    <col min="3594" max="3597" width="9.33203125" style="67"/>
    <col min="3598" max="3599" width="9.6640625" style="67" bestFit="1" customWidth="1"/>
    <col min="3600" max="3848" width="9.33203125" style="67"/>
    <col min="3849" max="3849" width="10.33203125" style="67" bestFit="1" customWidth="1"/>
    <col min="3850" max="3853" width="9.33203125" style="67"/>
    <col min="3854" max="3855" width="9.6640625" style="67" bestFit="1" customWidth="1"/>
    <col min="3856" max="4104" width="9.33203125" style="67"/>
    <col min="4105" max="4105" width="10.33203125" style="67" bestFit="1" customWidth="1"/>
    <col min="4106" max="4109" width="9.33203125" style="67"/>
    <col min="4110" max="4111" width="9.6640625" style="67" bestFit="1" customWidth="1"/>
    <col min="4112" max="4360" width="9.33203125" style="67"/>
    <col min="4361" max="4361" width="10.33203125" style="67" bestFit="1" customWidth="1"/>
    <col min="4362" max="4365" width="9.33203125" style="67"/>
    <col min="4366" max="4367" width="9.6640625" style="67" bestFit="1" customWidth="1"/>
    <col min="4368" max="4616" width="9.33203125" style="67"/>
    <col min="4617" max="4617" width="10.33203125" style="67" bestFit="1" customWidth="1"/>
    <col min="4618" max="4621" width="9.33203125" style="67"/>
    <col min="4622" max="4623" width="9.6640625" style="67" bestFit="1" customWidth="1"/>
    <col min="4624" max="4872" width="9.33203125" style="67"/>
    <col min="4873" max="4873" width="10.33203125" style="67" bestFit="1" customWidth="1"/>
    <col min="4874" max="4877" width="9.33203125" style="67"/>
    <col min="4878" max="4879" width="9.6640625" style="67" bestFit="1" customWidth="1"/>
    <col min="4880" max="5128" width="9.33203125" style="67"/>
    <col min="5129" max="5129" width="10.33203125" style="67" bestFit="1" customWidth="1"/>
    <col min="5130" max="5133" width="9.33203125" style="67"/>
    <col min="5134" max="5135" width="9.6640625" style="67" bestFit="1" customWidth="1"/>
    <col min="5136" max="5384" width="9.33203125" style="67"/>
    <col min="5385" max="5385" width="10.33203125" style="67" bestFit="1" customWidth="1"/>
    <col min="5386" max="5389" width="9.33203125" style="67"/>
    <col min="5390" max="5391" width="9.6640625" style="67" bestFit="1" customWidth="1"/>
    <col min="5392" max="5640" width="9.33203125" style="67"/>
    <col min="5641" max="5641" width="10.33203125" style="67" bestFit="1" customWidth="1"/>
    <col min="5642" max="5645" width="9.33203125" style="67"/>
    <col min="5646" max="5647" width="9.6640625" style="67" bestFit="1" customWidth="1"/>
    <col min="5648" max="5896" width="9.33203125" style="67"/>
    <col min="5897" max="5897" width="10.33203125" style="67" bestFit="1" customWidth="1"/>
    <col min="5898" max="5901" width="9.33203125" style="67"/>
    <col min="5902" max="5903" width="9.6640625" style="67" bestFit="1" customWidth="1"/>
    <col min="5904" max="6152" width="9.33203125" style="67"/>
    <col min="6153" max="6153" width="10.33203125" style="67" bestFit="1" customWidth="1"/>
    <col min="6154" max="6157" width="9.33203125" style="67"/>
    <col min="6158" max="6159" width="9.6640625" style="67" bestFit="1" customWidth="1"/>
    <col min="6160" max="6408" width="9.33203125" style="67"/>
    <col min="6409" max="6409" width="10.33203125" style="67" bestFit="1" customWidth="1"/>
    <col min="6410" max="6413" width="9.33203125" style="67"/>
    <col min="6414" max="6415" width="9.6640625" style="67" bestFit="1" customWidth="1"/>
    <col min="6416" max="6664" width="9.33203125" style="67"/>
    <col min="6665" max="6665" width="10.33203125" style="67" bestFit="1" customWidth="1"/>
    <col min="6666" max="6669" width="9.33203125" style="67"/>
    <col min="6670" max="6671" width="9.6640625" style="67" bestFit="1" customWidth="1"/>
    <col min="6672" max="6920" width="9.33203125" style="67"/>
    <col min="6921" max="6921" width="10.33203125" style="67" bestFit="1" customWidth="1"/>
    <col min="6922" max="6925" width="9.33203125" style="67"/>
    <col min="6926" max="6927" width="9.6640625" style="67" bestFit="1" customWidth="1"/>
    <col min="6928" max="7176" width="9.33203125" style="67"/>
    <col min="7177" max="7177" width="10.33203125" style="67" bestFit="1" customWidth="1"/>
    <col min="7178" max="7181" width="9.33203125" style="67"/>
    <col min="7182" max="7183" width="9.6640625" style="67" bestFit="1" customWidth="1"/>
    <col min="7184" max="7432" width="9.33203125" style="67"/>
    <col min="7433" max="7433" width="10.33203125" style="67" bestFit="1" customWidth="1"/>
    <col min="7434" max="7437" width="9.33203125" style="67"/>
    <col min="7438" max="7439" width="9.6640625" style="67" bestFit="1" customWidth="1"/>
    <col min="7440" max="7688" width="9.33203125" style="67"/>
    <col min="7689" max="7689" width="10.33203125" style="67" bestFit="1" customWidth="1"/>
    <col min="7690" max="7693" width="9.33203125" style="67"/>
    <col min="7694" max="7695" width="9.6640625" style="67" bestFit="1" customWidth="1"/>
    <col min="7696" max="7944" width="9.33203125" style="67"/>
    <col min="7945" max="7945" width="10.33203125" style="67" bestFit="1" customWidth="1"/>
    <col min="7946" max="7949" width="9.33203125" style="67"/>
    <col min="7950" max="7951" width="9.6640625" style="67" bestFit="1" customWidth="1"/>
    <col min="7952" max="8200" width="9.33203125" style="67"/>
    <col min="8201" max="8201" width="10.33203125" style="67" bestFit="1" customWidth="1"/>
    <col min="8202" max="8205" width="9.33203125" style="67"/>
    <col min="8206" max="8207" width="9.6640625" style="67" bestFit="1" customWidth="1"/>
    <col min="8208" max="8456" width="9.33203125" style="67"/>
    <col min="8457" max="8457" width="10.33203125" style="67" bestFit="1" customWidth="1"/>
    <col min="8458" max="8461" width="9.33203125" style="67"/>
    <col min="8462" max="8463" width="9.6640625" style="67" bestFit="1" customWidth="1"/>
    <col min="8464" max="8712" width="9.33203125" style="67"/>
    <col min="8713" max="8713" width="10.33203125" style="67" bestFit="1" customWidth="1"/>
    <col min="8714" max="8717" width="9.33203125" style="67"/>
    <col min="8718" max="8719" width="9.6640625" style="67" bestFit="1" customWidth="1"/>
    <col min="8720" max="8968" width="9.33203125" style="67"/>
    <col min="8969" max="8969" width="10.33203125" style="67" bestFit="1" customWidth="1"/>
    <col min="8970" max="8973" width="9.33203125" style="67"/>
    <col min="8974" max="8975" width="9.6640625" style="67" bestFit="1" customWidth="1"/>
    <col min="8976" max="9224" width="9.33203125" style="67"/>
    <col min="9225" max="9225" width="10.33203125" style="67" bestFit="1" customWidth="1"/>
    <col min="9226" max="9229" width="9.33203125" style="67"/>
    <col min="9230" max="9231" width="9.6640625" style="67" bestFit="1" customWidth="1"/>
    <col min="9232" max="9480" width="9.33203125" style="67"/>
    <col min="9481" max="9481" width="10.33203125" style="67" bestFit="1" customWidth="1"/>
    <col min="9482" max="9485" width="9.33203125" style="67"/>
    <col min="9486" max="9487" width="9.6640625" style="67" bestFit="1" customWidth="1"/>
    <col min="9488" max="9736" width="9.33203125" style="67"/>
    <col min="9737" max="9737" width="10.33203125" style="67" bestFit="1" customWidth="1"/>
    <col min="9738" max="9741" width="9.33203125" style="67"/>
    <col min="9742" max="9743" width="9.6640625" style="67" bestFit="1" customWidth="1"/>
    <col min="9744" max="9992" width="9.33203125" style="67"/>
    <col min="9993" max="9993" width="10.33203125" style="67" bestFit="1" customWidth="1"/>
    <col min="9994" max="9997" width="9.33203125" style="67"/>
    <col min="9998" max="9999" width="9.6640625" style="67" bestFit="1" customWidth="1"/>
    <col min="10000" max="10248" width="9.33203125" style="67"/>
    <col min="10249" max="10249" width="10.33203125" style="67" bestFit="1" customWidth="1"/>
    <col min="10250" max="10253" width="9.33203125" style="67"/>
    <col min="10254" max="10255" width="9.6640625" style="67" bestFit="1" customWidth="1"/>
    <col min="10256" max="10504" width="9.33203125" style="67"/>
    <col min="10505" max="10505" width="10.33203125" style="67" bestFit="1" customWidth="1"/>
    <col min="10506" max="10509" width="9.33203125" style="67"/>
    <col min="10510" max="10511" width="9.6640625" style="67" bestFit="1" customWidth="1"/>
    <col min="10512" max="10760" width="9.33203125" style="67"/>
    <col min="10761" max="10761" width="10.33203125" style="67" bestFit="1" customWidth="1"/>
    <col min="10762" max="10765" width="9.33203125" style="67"/>
    <col min="10766" max="10767" width="9.6640625" style="67" bestFit="1" customWidth="1"/>
    <col min="10768" max="11016" width="9.33203125" style="67"/>
    <col min="11017" max="11017" width="10.33203125" style="67" bestFit="1" customWidth="1"/>
    <col min="11018" max="11021" width="9.33203125" style="67"/>
    <col min="11022" max="11023" width="9.6640625" style="67" bestFit="1" customWidth="1"/>
    <col min="11024" max="11272" width="9.33203125" style="67"/>
    <col min="11273" max="11273" width="10.33203125" style="67" bestFit="1" customWidth="1"/>
    <col min="11274" max="11277" width="9.33203125" style="67"/>
    <col min="11278" max="11279" width="9.6640625" style="67" bestFit="1" customWidth="1"/>
    <col min="11280" max="11528" width="9.33203125" style="67"/>
    <col min="11529" max="11529" width="10.33203125" style="67" bestFit="1" customWidth="1"/>
    <col min="11530" max="11533" width="9.33203125" style="67"/>
    <col min="11534" max="11535" width="9.6640625" style="67" bestFit="1" customWidth="1"/>
    <col min="11536" max="11784" width="9.33203125" style="67"/>
    <col min="11785" max="11785" width="10.33203125" style="67" bestFit="1" customWidth="1"/>
    <col min="11786" max="11789" width="9.33203125" style="67"/>
    <col min="11790" max="11791" width="9.6640625" style="67" bestFit="1" customWidth="1"/>
    <col min="11792" max="12040" width="9.33203125" style="67"/>
    <col min="12041" max="12041" width="10.33203125" style="67" bestFit="1" customWidth="1"/>
    <col min="12042" max="12045" width="9.33203125" style="67"/>
    <col min="12046" max="12047" width="9.6640625" style="67" bestFit="1" customWidth="1"/>
    <col min="12048" max="12296" width="9.33203125" style="67"/>
    <col min="12297" max="12297" width="10.33203125" style="67" bestFit="1" customWidth="1"/>
    <col min="12298" max="12301" width="9.33203125" style="67"/>
    <col min="12302" max="12303" width="9.6640625" style="67" bestFit="1" customWidth="1"/>
    <col min="12304" max="12552" width="9.33203125" style="67"/>
    <col min="12553" max="12553" width="10.33203125" style="67" bestFit="1" customWidth="1"/>
    <col min="12554" max="12557" width="9.33203125" style="67"/>
    <col min="12558" max="12559" width="9.6640625" style="67" bestFit="1" customWidth="1"/>
    <col min="12560" max="12808" width="9.33203125" style="67"/>
    <col min="12809" max="12809" width="10.33203125" style="67" bestFit="1" customWidth="1"/>
    <col min="12810" max="12813" width="9.33203125" style="67"/>
    <col min="12814" max="12815" width="9.6640625" style="67" bestFit="1" customWidth="1"/>
    <col min="12816" max="13064" width="9.33203125" style="67"/>
    <col min="13065" max="13065" width="10.33203125" style="67" bestFit="1" customWidth="1"/>
    <col min="13066" max="13069" width="9.33203125" style="67"/>
    <col min="13070" max="13071" width="9.6640625" style="67" bestFit="1" customWidth="1"/>
    <col min="13072" max="13320" width="9.33203125" style="67"/>
    <col min="13321" max="13321" width="10.33203125" style="67" bestFit="1" customWidth="1"/>
    <col min="13322" max="13325" width="9.33203125" style="67"/>
    <col min="13326" max="13327" width="9.6640625" style="67" bestFit="1" customWidth="1"/>
    <col min="13328" max="13576" width="9.33203125" style="67"/>
    <col min="13577" max="13577" width="10.33203125" style="67" bestFit="1" customWidth="1"/>
    <col min="13578" max="13581" width="9.33203125" style="67"/>
    <col min="13582" max="13583" width="9.6640625" style="67" bestFit="1" customWidth="1"/>
    <col min="13584" max="13832" width="9.33203125" style="67"/>
    <col min="13833" max="13833" width="10.33203125" style="67" bestFit="1" customWidth="1"/>
    <col min="13834" max="13837" width="9.33203125" style="67"/>
    <col min="13838" max="13839" width="9.6640625" style="67" bestFit="1" customWidth="1"/>
    <col min="13840" max="14088" width="9.33203125" style="67"/>
    <col min="14089" max="14089" width="10.33203125" style="67" bestFit="1" customWidth="1"/>
    <col min="14090" max="14093" width="9.33203125" style="67"/>
    <col min="14094" max="14095" width="9.6640625" style="67" bestFit="1" customWidth="1"/>
    <col min="14096" max="14344" width="9.33203125" style="67"/>
    <col min="14345" max="14345" width="10.33203125" style="67" bestFit="1" customWidth="1"/>
    <col min="14346" max="14349" width="9.33203125" style="67"/>
    <col min="14350" max="14351" width="9.6640625" style="67" bestFit="1" customWidth="1"/>
    <col min="14352" max="14600" width="9.33203125" style="67"/>
    <col min="14601" max="14601" width="10.33203125" style="67" bestFit="1" customWidth="1"/>
    <col min="14602" max="14605" width="9.33203125" style="67"/>
    <col min="14606" max="14607" width="9.6640625" style="67" bestFit="1" customWidth="1"/>
    <col min="14608" max="14856" width="9.33203125" style="67"/>
    <col min="14857" max="14857" width="10.33203125" style="67" bestFit="1" customWidth="1"/>
    <col min="14858" max="14861" width="9.33203125" style="67"/>
    <col min="14862" max="14863" width="9.6640625" style="67" bestFit="1" customWidth="1"/>
    <col min="14864" max="15112" width="9.33203125" style="67"/>
    <col min="15113" max="15113" width="10.33203125" style="67" bestFit="1" customWidth="1"/>
    <col min="15114" max="15117" width="9.33203125" style="67"/>
    <col min="15118" max="15119" width="9.6640625" style="67" bestFit="1" customWidth="1"/>
    <col min="15120" max="15368" width="9.33203125" style="67"/>
    <col min="15369" max="15369" width="10.33203125" style="67" bestFit="1" customWidth="1"/>
    <col min="15370" max="15373" width="9.33203125" style="67"/>
    <col min="15374" max="15375" width="9.6640625" style="67" bestFit="1" customWidth="1"/>
    <col min="15376" max="15624" width="9.33203125" style="67"/>
    <col min="15625" max="15625" width="10.33203125" style="67" bestFit="1" customWidth="1"/>
    <col min="15626" max="15629" width="9.33203125" style="67"/>
    <col min="15630" max="15631" width="9.6640625" style="67" bestFit="1" customWidth="1"/>
    <col min="15632" max="15880" width="9.33203125" style="67"/>
    <col min="15881" max="15881" width="10.33203125" style="67" bestFit="1" customWidth="1"/>
    <col min="15882" max="15885" width="9.33203125" style="67"/>
    <col min="15886" max="15887" width="9.6640625" style="67" bestFit="1" customWidth="1"/>
    <col min="15888" max="16136" width="9.33203125" style="67"/>
    <col min="16137" max="16137" width="10.33203125" style="67" bestFit="1" customWidth="1"/>
    <col min="16138" max="16141" width="9.33203125" style="67"/>
    <col min="16142" max="16143" width="9.6640625" style="67" bestFit="1" customWidth="1"/>
    <col min="16144" max="16384" width="9.33203125" style="67"/>
  </cols>
  <sheetData>
    <row r="1" spans="1:18" x14ac:dyDescent="0.25">
      <c r="A1" s="318" t="s">
        <v>236</v>
      </c>
      <c r="B1" s="319"/>
      <c r="C1" s="319"/>
      <c r="D1" s="319"/>
      <c r="E1" s="319"/>
      <c r="F1" s="319"/>
      <c r="G1" s="319"/>
      <c r="H1" s="319"/>
      <c r="I1" s="319"/>
      <c r="J1" s="78"/>
      <c r="K1" s="78"/>
      <c r="L1" s="78"/>
      <c r="M1" s="78"/>
      <c r="N1" s="78"/>
      <c r="O1" s="78"/>
    </row>
    <row r="2" spans="1:18" ht="15.6" x14ac:dyDescent="0.25">
      <c r="A2" s="57"/>
      <c r="B2" s="79"/>
      <c r="C2" s="320" t="s">
        <v>237</v>
      </c>
      <c r="D2" s="320"/>
      <c r="E2" s="7" t="s">
        <v>238</v>
      </c>
      <c r="F2" s="80">
        <v>45930</v>
      </c>
      <c r="G2" s="81"/>
      <c r="H2" s="81"/>
      <c r="I2" s="81"/>
      <c r="J2" s="78"/>
      <c r="K2" s="78"/>
      <c r="L2" s="78"/>
      <c r="M2" s="78"/>
      <c r="N2" s="78"/>
      <c r="O2" s="78"/>
      <c r="R2" s="66" t="s">
        <v>288</v>
      </c>
    </row>
    <row r="3" spans="1:18" ht="13.5" customHeight="1" x14ac:dyDescent="0.25">
      <c r="A3" s="321" t="s">
        <v>239</v>
      </c>
      <c r="B3" s="322"/>
      <c r="C3" s="322"/>
      <c r="D3" s="321" t="s">
        <v>240</v>
      </c>
      <c r="E3" s="324" t="s">
        <v>241</v>
      </c>
      <c r="F3" s="325"/>
      <c r="G3" s="325"/>
      <c r="H3" s="325"/>
      <c r="I3" s="325"/>
      <c r="J3" s="325"/>
      <c r="K3" s="325"/>
      <c r="L3" s="325"/>
      <c r="M3" s="325"/>
      <c r="N3" s="325"/>
      <c r="O3" s="325"/>
      <c r="P3" s="314" t="s">
        <v>242</v>
      </c>
      <c r="Q3" s="316"/>
      <c r="R3" s="314" t="s">
        <v>243</v>
      </c>
    </row>
    <row r="4" spans="1:18" ht="48" x14ac:dyDescent="0.25">
      <c r="A4" s="322"/>
      <c r="B4" s="322"/>
      <c r="C4" s="322"/>
      <c r="D4" s="323"/>
      <c r="E4" s="82" t="s">
        <v>99</v>
      </c>
      <c r="F4" s="82" t="s">
        <v>244</v>
      </c>
      <c r="G4" s="82" t="s">
        <v>245</v>
      </c>
      <c r="H4" s="82" t="s">
        <v>246</v>
      </c>
      <c r="I4" s="82" t="s">
        <v>247</v>
      </c>
      <c r="J4" s="83" t="s">
        <v>248</v>
      </c>
      <c r="K4" s="83" t="s">
        <v>249</v>
      </c>
      <c r="L4" s="83" t="s">
        <v>250</v>
      </c>
      <c r="M4" s="83" t="s">
        <v>251</v>
      </c>
      <c r="N4" s="83" t="s">
        <v>252</v>
      </c>
      <c r="O4" s="83" t="s">
        <v>253</v>
      </c>
      <c r="P4" s="84" t="s">
        <v>247</v>
      </c>
      <c r="Q4" s="84" t="s">
        <v>254</v>
      </c>
      <c r="R4" s="314"/>
    </row>
    <row r="5" spans="1:18" x14ac:dyDescent="0.25">
      <c r="A5" s="315">
        <v>1</v>
      </c>
      <c r="B5" s="315"/>
      <c r="C5" s="315"/>
      <c r="D5" s="85">
        <v>2</v>
      </c>
      <c r="E5" s="84" t="s">
        <v>177</v>
      </c>
      <c r="F5" s="86" t="s">
        <v>178</v>
      </c>
      <c r="G5" s="84" t="s">
        <v>255</v>
      </c>
      <c r="H5" s="86" t="s">
        <v>256</v>
      </c>
      <c r="I5" s="84" t="s">
        <v>257</v>
      </c>
      <c r="J5" s="86" t="s">
        <v>258</v>
      </c>
      <c r="K5" s="86" t="s">
        <v>259</v>
      </c>
      <c r="L5" s="86" t="s">
        <v>260</v>
      </c>
      <c r="M5" s="86" t="s">
        <v>261</v>
      </c>
      <c r="N5" s="86" t="s">
        <v>262</v>
      </c>
      <c r="O5" s="86" t="s">
        <v>263</v>
      </c>
      <c r="P5" s="84" t="s">
        <v>264</v>
      </c>
      <c r="Q5" s="84" t="s">
        <v>265</v>
      </c>
      <c r="R5" s="86" t="s">
        <v>266</v>
      </c>
    </row>
    <row r="6" spans="1:18" ht="12.75" customHeight="1" x14ac:dyDescent="0.25">
      <c r="A6" s="311" t="s">
        <v>267</v>
      </c>
      <c r="B6" s="311"/>
      <c r="C6" s="311"/>
      <c r="D6" s="74">
        <v>1</v>
      </c>
      <c r="E6" s="87">
        <v>161970000</v>
      </c>
      <c r="F6" s="87">
        <v>0</v>
      </c>
      <c r="G6" s="87">
        <v>0</v>
      </c>
      <c r="H6" s="87">
        <v>0</v>
      </c>
      <c r="I6" s="87">
        <v>9482965</v>
      </c>
      <c r="J6" s="87">
        <v>225426381</v>
      </c>
      <c r="K6" s="87">
        <v>0</v>
      </c>
      <c r="L6" s="87">
        <v>89306875</v>
      </c>
      <c r="M6" s="87">
        <v>0</v>
      </c>
      <c r="N6" s="87">
        <v>73631645</v>
      </c>
      <c r="O6" s="87">
        <v>0</v>
      </c>
      <c r="P6" s="87">
        <v>0</v>
      </c>
      <c r="Q6" s="87">
        <v>0</v>
      </c>
      <c r="R6" s="88">
        <f>SUM(E6:Q6)</f>
        <v>559817866</v>
      </c>
    </row>
    <row r="7" spans="1:18" ht="30" customHeight="1" x14ac:dyDescent="0.25">
      <c r="A7" s="313" t="s">
        <v>268</v>
      </c>
      <c r="B7" s="313"/>
      <c r="C7" s="313"/>
      <c r="D7" s="74">
        <v>2</v>
      </c>
      <c r="E7" s="87">
        <v>0</v>
      </c>
      <c r="F7" s="87">
        <v>0</v>
      </c>
      <c r="G7" s="87">
        <v>0</v>
      </c>
      <c r="H7" s="87">
        <v>0</v>
      </c>
      <c r="I7" s="87">
        <v>0</v>
      </c>
      <c r="J7" s="87">
        <v>2</v>
      </c>
      <c r="K7" s="87">
        <v>0</v>
      </c>
      <c r="L7" s="87">
        <v>0</v>
      </c>
      <c r="M7" s="87">
        <v>0</v>
      </c>
      <c r="N7" s="87">
        <v>-2</v>
      </c>
      <c r="O7" s="87">
        <v>0</v>
      </c>
      <c r="P7" s="87">
        <v>0</v>
      </c>
      <c r="Q7" s="87">
        <v>0</v>
      </c>
      <c r="R7" s="88">
        <f t="shared" ref="R7:R26" si="0">SUM(E7:Q7)</f>
        <v>0</v>
      </c>
    </row>
    <row r="8" spans="1:18" ht="27" customHeight="1" x14ac:dyDescent="0.25">
      <c r="A8" s="311" t="s">
        <v>269</v>
      </c>
      <c r="B8" s="311"/>
      <c r="C8" s="311"/>
      <c r="D8" s="74">
        <v>3</v>
      </c>
      <c r="E8" s="87">
        <v>0</v>
      </c>
      <c r="F8" s="87">
        <v>0</v>
      </c>
      <c r="G8" s="87">
        <v>0</v>
      </c>
      <c r="H8" s="87">
        <v>0</v>
      </c>
      <c r="I8" s="87">
        <v>0</v>
      </c>
      <c r="J8" s="87">
        <v>0</v>
      </c>
      <c r="K8" s="87">
        <v>0</v>
      </c>
      <c r="L8" s="87">
        <v>0</v>
      </c>
      <c r="M8" s="87">
        <v>0</v>
      </c>
      <c r="N8" s="87">
        <v>0</v>
      </c>
      <c r="O8" s="87">
        <v>0</v>
      </c>
      <c r="P8" s="87">
        <v>0</v>
      </c>
      <c r="Q8" s="87">
        <v>0</v>
      </c>
      <c r="R8" s="88">
        <f t="shared" si="0"/>
        <v>0</v>
      </c>
    </row>
    <row r="9" spans="1:18" ht="18" customHeight="1" x14ac:dyDescent="0.25">
      <c r="A9" s="317" t="s">
        <v>270</v>
      </c>
      <c r="B9" s="317"/>
      <c r="C9" s="317"/>
      <c r="D9" s="89">
        <v>4</v>
      </c>
      <c r="E9" s="90">
        <f>E6+E7+E8</f>
        <v>161970000</v>
      </c>
      <c r="F9" s="90">
        <f t="shared" ref="F9:Q9" si="1">F6+F7+F8</f>
        <v>0</v>
      </c>
      <c r="G9" s="90">
        <f t="shared" si="1"/>
        <v>0</v>
      </c>
      <c r="H9" s="90">
        <f t="shared" si="1"/>
        <v>0</v>
      </c>
      <c r="I9" s="90">
        <f t="shared" si="1"/>
        <v>9482965</v>
      </c>
      <c r="J9" s="90">
        <f t="shared" si="1"/>
        <v>225426383</v>
      </c>
      <c r="K9" s="90">
        <f t="shared" si="1"/>
        <v>0</v>
      </c>
      <c r="L9" s="90">
        <f t="shared" si="1"/>
        <v>89306875</v>
      </c>
      <c r="M9" s="90">
        <f t="shared" si="1"/>
        <v>0</v>
      </c>
      <c r="N9" s="90">
        <f t="shared" si="1"/>
        <v>73631643</v>
      </c>
      <c r="O9" s="90">
        <f t="shared" si="1"/>
        <v>0</v>
      </c>
      <c r="P9" s="90">
        <f t="shared" si="1"/>
        <v>0</v>
      </c>
      <c r="Q9" s="90">
        <f t="shared" si="1"/>
        <v>0</v>
      </c>
      <c r="R9" s="88">
        <f t="shared" si="0"/>
        <v>559817866</v>
      </c>
    </row>
    <row r="10" spans="1:18" ht="33" customHeight="1" x14ac:dyDescent="0.25">
      <c r="A10" s="313" t="s">
        <v>271</v>
      </c>
      <c r="B10" s="313"/>
      <c r="C10" s="313"/>
      <c r="D10" s="74">
        <v>5</v>
      </c>
      <c r="E10" s="87">
        <v>0</v>
      </c>
      <c r="F10" s="87">
        <v>0</v>
      </c>
      <c r="G10" s="87">
        <v>0</v>
      </c>
      <c r="H10" s="87">
        <v>0</v>
      </c>
      <c r="I10" s="87">
        <v>0</v>
      </c>
      <c r="J10" s="87">
        <v>0</v>
      </c>
      <c r="K10" s="87">
        <v>0</v>
      </c>
      <c r="L10" s="87">
        <v>0</v>
      </c>
      <c r="M10" s="87">
        <v>0</v>
      </c>
      <c r="N10" s="87">
        <v>0</v>
      </c>
      <c r="O10" s="87">
        <v>0</v>
      </c>
      <c r="P10" s="87">
        <v>0</v>
      </c>
      <c r="Q10" s="87">
        <v>0</v>
      </c>
      <c r="R10" s="88">
        <f t="shared" si="0"/>
        <v>0</v>
      </c>
    </row>
    <row r="11" spans="1:18" ht="23.25" customHeight="1" x14ac:dyDescent="0.25">
      <c r="A11" s="313" t="s">
        <v>272</v>
      </c>
      <c r="B11" s="313"/>
      <c r="C11" s="313"/>
      <c r="D11" s="74">
        <v>6</v>
      </c>
      <c r="E11" s="87">
        <v>0</v>
      </c>
      <c r="F11" s="87">
        <v>0</v>
      </c>
      <c r="G11" s="87">
        <v>0</v>
      </c>
      <c r="H11" s="87">
        <v>0</v>
      </c>
      <c r="I11" s="87">
        <v>0</v>
      </c>
      <c r="J11" s="87">
        <v>0</v>
      </c>
      <c r="K11" s="87">
        <v>0</v>
      </c>
      <c r="L11" s="87">
        <v>0</v>
      </c>
      <c r="M11" s="87">
        <v>0</v>
      </c>
      <c r="N11" s="87">
        <v>0</v>
      </c>
      <c r="O11" s="87">
        <v>0</v>
      </c>
      <c r="P11" s="87">
        <v>0</v>
      </c>
      <c r="Q11" s="87">
        <v>0</v>
      </c>
      <c r="R11" s="88">
        <f t="shared" si="0"/>
        <v>0</v>
      </c>
    </row>
    <row r="12" spans="1:18" ht="27" customHeight="1" x14ac:dyDescent="0.25">
      <c r="A12" s="313" t="s">
        <v>273</v>
      </c>
      <c r="B12" s="313"/>
      <c r="C12" s="313"/>
      <c r="D12" s="74">
        <v>7</v>
      </c>
      <c r="E12" s="87">
        <v>0</v>
      </c>
      <c r="F12" s="87">
        <v>0</v>
      </c>
      <c r="G12" s="87">
        <v>0</v>
      </c>
      <c r="H12" s="87">
        <v>0</v>
      </c>
      <c r="I12" s="87">
        <v>0</v>
      </c>
      <c r="J12" s="87">
        <v>0</v>
      </c>
      <c r="K12" s="87">
        <v>0</v>
      </c>
      <c r="L12" s="87">
        <v>0</v>
      </c>
      <c r="M12" s="87">
        <v>0</v>
      </c>
      <c r="N12" s="87">
        <v>0</v>
      </c>
      <c r="O12" s="87">
        <v>0</v>
      </c>
      <c r="P12" s="87">
        <v>0</v>
      </c>
      <c r="Q12" s="87">
        <v>0</v>
      </c>
      <c r="R12" s="88">
        <f t="shared" si="0"/>
        <v>0</v>
      </c>
    </row>
    <row r="13" spans="1:18" ht="24.75" customHeight="1" x14ac:dyDescent="0.25">
      <c r="A13" s="311" t="s">
        <v>274</v>
      </c>
      <c r="B13" s="311"/>
      <c r="C13" s="311"/>
      <c r="D13" s="74">
        <v>8</v>
      </c>
      <c r="E13" s="87">
        <v>0</v>
      </c>
      <c r="F13" s="87">
        <v>0</v>
      </c>
      <c r="G13" s="87">
        <v>0</v>
      </c>
      <c r="H13" s="87">
        <v>0</v>
      </c>
      <c r="I13" s="87">
        <v>0</v>
      </c>
      <c r="J13" s="87">
        <v>0</v>
      </c>
      <c r="K13" s="87">
        <v>0</v>
      </c>
      <c r="L13" s="87">
        <v>0</v>
      </c>
      <c r="M13" s="87">
        <v>0</v>
      </c>
      <c r="N13" s="87">
        <v>0</v>
      </c>
      <c r="O13" s="87">
        <v>0</v>
      </c>
      <c r="P13" s="87">
        <v>0</v>
      </c>
      <c r="Q13" s="87">
        <v>0</v>
      </c>
      <c r="R13" s="88">
        <f t="shared" si="0"/>
        <v>0</v>
      </c>
    </row>
    <row r="14" spans="1:18" ht="12.75" customHeight="1" x14ac:dyDescent="0.25">
      <c r="A14" s="313" t="s">
        <v>275</v>
      </c>
      <c r="B14" s="313"/>
      <c r="C14" s="313"/>
      <c r="D14" s="74">
        <v>9</v>
      </c>
      <c r="E14" s="87">
        <v>0</v>
      </c>
      <c r="F14" s="87">
        <v>0</v>
      </c>
      <c r="G14" s="87">
        <v>0</v>
      </c>
      <c r="H14" s="87">
        <v>0</v>
      </c>
      <c r="I14" s="87">
        <v>0</v>
      </c>
      <c r="J14" s="87">
        <v>0</v>
      </c>
      <c r="K14" s="87">
        <v>0</v>
      </c>
      <c r="L14" s="87">
        <v>0</v>
      </c>
      <c r="M14" s="87">
        <v>0</v>
      </c>
      <c r="N14" s="87">
        <v>0</v>
      </c>
      <c r="O14" s="87">
        <v>0</v>
      </c>
      <c r="P14" s="87">
        <v>0</v>
      </c>
      <c r="Q14" s="87">
        <v>0</v>
      </c>
      <c r="R14" s="88">
        <f t="shared" si="0"/>
        <v>0</v>
      </c>
    </row>
    <row r="15" spans="1:18" ht="24" customHeight="1" x14ac:dyDescent="0.25">
      <c r="A15" s="311" t="s">
        <v>276</v>
      </c>
      <c r="B15" s="311"/>
      <c r="C15" s="311"/>
      <c r="D15" s="74">
        <v>10</v>
      </c>
      <c r="E15" s="87">
        <v>0</v>
      </c>
      <c r="F15" s="87">
        <v>0</v>
      </c>
      <c r="G15" s="87">
        <v>0</v>
      </c>
      <c r="H15" s="87">
        <v>0</v>
      </c>
      <c r="I15" s="87">
        <v>0</v>
      </c>
      <c r="J15" s="87">
        <v>0</v>
      </c>
      <c r="K15" s="87">
        <v>0</v>
      </c>
      <c r="L15" s="87">
        <v>0</v>
      </c>
      <c r="M15" s="87">
        <v>0</v>
      </c>
      <c r="N15" s="87">
        <v>0</v>
      </c>
      <c r="O15" s="87">
        <v>0</v>
      </c>
      <c r="P15" s="87">
        <v>0</v>
      </c>
      <c r="Q15" s="87">
        <v>0</v>
      </c>
      <c r="R15" s="88">
        <f t="shared" si="0"/>
        <v>0</v>
      </c>
    </row>
    <row r="16" spans="1:18" ht="12.75" customHeight="1" x14ac:dyDescent="0.25">
      <c r="A16" s="313" t="s">
        <v>277</v>
      </c>
      <c r="B16" s="313"/>
      <c r="C16" s="313"/>
      <c r="D16" s="74">
        <v>11</v>
      </c>
      <c r="E16" s="87">
        <v>0</v>
      </c>
      <c r="F16" s="87">
        <v>0</v>
      </c>
      <c r="G16" s="87">
        <v>0</v>
      </c>
      <c r="H16" s="87">
        <v>0</v>
      </c>
      <c r="I16" s="87">
        <v>0</v>
      </c>
      <c r="J16" s="87">
        <v>0</v>
      </c>
      <c r="K16" s="87">
        <v>0</v>
      </c>
      <c r="L16" s="87">
        <v>0</v>
      </c>
      <c r="M16" s="87">
        <v>0</v>
      </c>
      <c r="N16" s="87">
        <v>0</v>
      </c>
      <c r="O16" s="87">
        <v>0</v>
      </c>
      <c r="P16" s="87">
        <v>0</v>
      </c>
      <c r="Q16" s="87">
        <v>0</v>
      </c>
      <c r="R16" s="88">
        <f t="shared" si="0"/>
        <v>0</v>
      </c>
    </row>
    <row r="17" spans="1:18" ht="12.75" customHeight="1" x14ac:dyDescent="0.25">
      <c r="A17" s="313" t="s">
        <v>278</v>
      </c>
      <c r="B17" s="313"/>
      <c r="C17" s="313"/>
      <c r="D17" s="74">
        <v>12</v>
      </c>
      <c r="E17" s="87">
        <v>0</v>
      </c>
      <c r="F17" s="87">
        <v>0</v>
      </c>
      <c r="G17" s="87">
        <v>0</v>
      </c>
      <c r="H17" s="87">
        <v>0</v>
      </c>
      <c r="I17" s="87">
        <v>0</v>
      </c>
      <c r="J17" s="87">
        <v>0</v>
      </c>
      <c r="K17" s="87">
        <v>0</v>
      </c>
      <c r="L17" s="87">
        <v>0</v>
      </c>
      <c r="M17" s="87">
        <v>0</v>
      </c>
      <c r="N17" s="87">
        <v>0</v>
      </c>
      <c r="O17" s="87">
        <v>0</v>
      </c>
      <c r="P17" s="87">
        <v>0</v>
      </c>
      <c r="Q17" s="87">
        <v>0</v>
      </c>
      <c r="R17" s="88">
        <f t="shared" si="0"/>
        <v>0</v>
      </c>
    </row>
    <row r="18" spans="1:18" ht="12.75" customHeight="1" x14ac:dyDescent="0.25">
      <c r="A18" s="313" t="s">
        <v>279</v>
      </c>
      <c r="B18" s="313"/>
      <c r="C18" s="313"/>
      <c r="D18" s="74">
        <v>13</v>
      </c>
      <c r="E18" s="87">
        <v>0</v>
      </c>
      <c r="F18" s="87">
        <v>0</v>
      </c>
      <c r="G18" s="87">
        <v>0</v>
      </c>
      <c r="H18" s="87">
        <v>0</v>
      </c>
      <c r="I18" s="87">
        <v>0</v>
      </c>
      <c r="J18" s="87">
        <v>0</v>
      </c>
      <c r="K18" s="87">
        <v>0</v>
      </c>
      <c r="L18" s="87">
        <v>0</v>
      </c>
      <c r="M18" s="87">
        <v>0</v>
      </c>
      <c r="N18" s="87">
        <v>0</v>
      </c>
      <c r="O18" s="87">
        <v>0</v>
      </c>
      <c r="P18" s="87">
        <v>0</v>
      </c>
      <c r="Q18" s="87">
        <v>0</v>
      </c>
      <c r="R18" s="88">
        <f t="shared" si="0"/>
        <v>0</v>
      </c>
    </row>
    <row r="19" spans="1:18" ht="24" customHeight="1" x14ac:dyDescent="0.25">
      <c r="A19" s="313" t="s">
        <v>280</v>
      </c>
      <c r="B19" s="313"/>
      <c r="C19" s="313"/>
      <c r="D19" s="74">
        <v>14</v>
      </c>
      <c r="E19" s="87">
        <v>0</v>
      </c>
      <c r="F19" s="87">
        <v>0</v>
      </c>
      <c r="G19" s="87">
        <v>0</v>
      </c>
      <c r="H19" s="87">
        <v>0</v>
      </c>
      <c r="I19" s="87">
        <v>0</v>
      </c>
      <c r="J19" s="87">
        <v>0</v>
      </c>
      <c r="K19" s="87">
        <v>0</v>
      </c>
      <c r="L19" s="87">
        <v>0</v>
      </c>
      <c r="M19" s="87">
        <v>0</v>
      </c>
      <c r="N19" s="87">
        <v>0</v>
      </c>
      <c r="O19" s="87">
        <v>0</v>
      </c>
      <c r="P19" s="87">
        <v>0</v>
      </c>
      <c r="Q19" s="87">
        <v>0</v>
      </c>
      <c r="R19" s="88">
        <f t="shared" si="0"/>
        <v>0</v>
      </c>
    </row>
    <row r="20" spans="1:18" ht="24" customHeight="1" x14ac:dyDescent="0.25">
      <c r="A20" s="313" t="s">
        <v>281</v>
      </c>
      <c r="B20" s="313"/>
      <c r="C20" s="313"/>
      <c r="D20" s="74">
        <v>15</v>
      </c>
      <c r="E20" s="87">
        <v>0</v>
      </c>
      <c r="F20" s="87">
        <v>0</v>
      </c>
      <c r="G20" s="87">
        <v>0</v>
      </c>
      <c r="H20" s="87">
        <v>0</v>
      </c>
      <c r="I20" s="87">
        <v>0</v>
      </c>
      <c r="J20" s="87">
        <v>0</v>
      </c>
      <c r="K20" s="87">
        <v>0</v>
      </c>
      <c r="L20" s="87">
        <v>0</v>
      </c>
      <c r="M20" s="87">
        <v>0</v>
      </c>
      <c r="N20" s="87">
        <v>0</v>
      </c>
      <c r="O20" s="87">
        <v>0</v>
      </c>
      <c r="P20" s="87">
        <v>0</v>
      </c>
      <c r="Q20" s="87">
        <v>0</v>
      </c>
      <c r="R20" s="88">
        <f t="shared" si="0"/>
        <v>0</v>
      </c>
    </row>
    <row r="21" spans="1:18" ht="20.25" customHeight="1" x14ac:dyDescent="0.25">
      <c r="A21" s="311" t="s">
        <v>282</v>
      </c>
      <c r="B21" s="311"/>
      <c r="C21" s="311"/>
      <c r="D21" s="74">
        <v>16</v>
      </c>
      <c r="E21" s="87">
        <v>0</v>
      </c>
      <c r="F21" s="87">
        <v>0</v>
      </c>
      <c r="G21" s="87">
        <v>0</v>
      </c>
      <c r="H21" s="87">
        <v>0</v>
      </c>
      <c r="I21" s="87">
        <v>0</v>
      </c>
      <c r="J21" s="87">
        <v>73260818</v>
      </c>
      <c r="K21" s="87">
        <v>0</v>
      </c>
      <c r="L21" s="87">
        <v>0</v>
      </c>
      <c r="M21" s="87">
        <v>0</v>
      </c>
      <c r="N21" s="87">
        <v>-73260818</v>
      </c>
      <c r="O21" s="87">
        <v>0</v>
      </c>
      <c r="P21" s="87">
        <v>0</v>
      </c>
      <c r="Q21" s="87">
        <v>0</v>
      </c>
      <c r="R21" s="88">
        <f t="shared" si="0"/>
        <v>0</v>
      </c>
    </row>
    <row r="22" spans="1:18" ht="20.25" customHeight="1" x14ac:dyDescent="0.25">
      <c r="A22" s="311" t="s">
        <v>283</v>
      </c>
      <c r="B22" s="311"/>
      <c r="C22" s="311"/>
      <c r="D22" s="74">
        <v>17</v>
      </c>
      <c r="E22" s="87">
        <v>0</v>
      </c>
      <c r="F22" s="87">
        <v>0</v>
      </c>
      <c r="G22" s="87">
        <v>0</v>
      </c>
      <c r="H22" s="87">
        <v>0</v>
      </c>
      <c r="I22" s="87">
        <v>0</v>
      </c>
      <c r="J22" s="87">
        <v>0</v>
      </c>
      <c r="K22" s="87">
        <v>0</v>
      </c>
      <c r="L22" s="87">
        <v>0</v>
      </c>
      <c r="M22" s="87">
        <v>0</v>
      </c>
      <c r="N22" s="87">
        <v>0</v>
      </c>
      <c r="O22" s="87">
        <v>0</v>
      </c>
      <c r="P22" s="87">
        <v>0</v>
      </c>
      <c r="Q22" s="87">
        <v>0</v>
      </c>
      <c r="R22" s="88">
        <f t="shared" si="0"/>
        <v>0</v>
      </c>
    </row>
    <row r="23" spans="1:18" ht="20.25" customHeight="1" x14ac:dyDescent="0.25">
      <c r="A23" s="311" t="s">
        <v>284</v>
      </c>
      <c r="B23" s="311"/>
      <c r="C23" s="311"/>
      <c r="D23" s="74">
        <v>18</v>
      </c>
      <c r="E23" s="87">
        <v>0</v>
      </c>
      <c r="F23" s="87">
        <v>0</v>
      </c>
      <c r="G23" s="87">
        <v>0</v>
      </c>
      <c r="H23" s="87">
        <v>0</v>
      </c>
      <c r="I23" s="87">
        <v>0</v>
      </c>
      <c r="J23" s="87">
        <v>0</v>
      </c>
      <c r="K23" s="87">
        <v>0</v>
      </c>
      <c r="L23" s="87">
        <v>0</v>
      </c>
      <c r="M23" s="87">
        <v>0</v>
      </c>
      <c r="N23" s="87">
        <v>0</v>
      </c>
      <c r="O23" s="87">
        <v>0</v>
      </c>
      <c r="P23" s="87">
        <v>0</v>
      </c>
      <c r="Q23" s="87">
        <v>0</v>
      </c>
      <c r="R23" s="88">
        <f t="shared" si="0"/>
        <v>0</v>
      </c>
    </row>
    <row r="24" spans="1:18" ht="20.25" customHeight="1" x14ac:dyDescent="0.25">
      <c r="A24" s="311" t="s">
        <v>285</v>
      </c>
      <c r="B24" s="311"/>
      <c r="C24" s="311"/>
      <c r="D24" s="74">
        <v>19</v>
      </c>
      <c r="E24" s="87">
        <v>0</v>
      </c>
      <c r="F24" s="87">
        <v>0</v>
      </c>
      <c r="G24" s="87">
        <v>0</v>
      </c>
      <c r="H24" s="87">
        <v>0</v>
      </c>
      <c r="I24" s="87">
        <v>0</v>
      </c>
      <c r="J24" s="87">
        <v>0</v>
      </c>
      <c r="K24" s="87">
        <v>0</v>
      </c>
      <c r="L24" s="87">
        <v>370825</v>
      </c>
      <c r="M24" s="87">
        <v>0</v>
      </c>
      <c r="N24" s="87">
        <v>-370825</v>
      </c>
      <c r="O24" s="87">
        <v>0</v>
      </c>
      <c r="P24" s="87">
        <v>0</v>
      </c>
      <c r="Q24" s="87">
        <v>0</v>
      </c>
      <c r="R24" s="88">
        <f t="shared" si="0"/>
        <v>0</v>
      </c>
    </row>
    <row r="25" spans="1:18" ht="20.25" customHeight="1" x14ac:dyDescent="0.25">
      <c r="A25" s="311" t="s">
        <v>286</v>
      </c>
      <c r="B25" s="311"/>
      <c r="C25" s="311"/>
      <c r="D25" s="74">
        <v>20</v>
      </c>
      <c r="E25" s="87">
        <v>0</v>
      </c>
      <c r="F25" s="87">
        <v>0</v>
      </c>
      <c r="G25" s="87">
        <v>0</v>
      </c>
      <c r="H25" s="87">
        <v>0</v>
      </c>
      <c r="I25" s="87">
        <v>180591</v>
      </c>
      <c r="J25" s="87">
        <v>0</v>
      </c>
      <c r="K25" s="87">
        <v>0</v>
      </c>
      <c r="L25" s="87">
        <v>0</v>
      </c>
      <c r="M25" s="87">
        <v>0</v>
      </c>
      <c r="N25" s="87">
        <v>51387483</v>
      </c>
      <c r="O25" s="87">
        <v>0</v>
      </c>
      <c r="P25" s="87">
        <v>0</v>
      </c>
      <c r="Q25" s="87">
        <v>0</v>
      </c>
      <c r="R25" s="88">
        <f t="shared" si="0"/>
        <v>51568074</v>
      </c>
    </row>
    <row r="26" spans="1:18" ht="21" customHeight="1" x14ac:dyDescent="0.25">
      <c r="A26" s="312" t="s">
        <v>287</v>
      </c>
      <c r="B26" s="312"/>
      <c r="C26" s="312"/>
      <c r="D26" s="89">
        <v>21</v>
      </c>
      <c r="E26" s="88">
        <f>SUM(E9:E25)</f>
        <v>161970000</v>
      </c>
      <c r="F26" s="88">
        <f t="shared" ref="F26:Q26" si="2">SUM(F9:F25)</f>
        <v>0</v>
      </c>
      <c r="G26" s="88">
        <f t="shared" si="2"/>
        <v>0</v>
      </c>
      <c r="H26" s="88">
        <f t="shared" si="2"/>
        <v>0</v>
      </c>
      <c r="I26" s="88">
        <f t="shared" si="2"/>
        <v>9663556</v>
      </c>
      <c r="J26" s="88">
        <f t="shared" si="2"/>
        <v>298687201</v>
      </c>
      <c r="K26" s="88">
        <f t="shared" si="2"/>
        <v>0</v>
      </c>
      <c r="L26" s="88">
        <f t="shared" si="2"/>
        <v>89677700</v>
      </c>
      <c r="M26" s="88">
        <f t="shared" si="2"/>
        <v>0</v>
      </c>
      <c r="N26" s="88">
        <f t="shared" si="2"/>
        <v>51387483</v>
      </c>
      <c r="O26" s="88">
        <f t="shared" si="2"/>
        <v>0</v>
      </c>
      <c r="P26" s="88">
        <f t="shared" si="2"/>
        <v>0</v>
      </c>
      <c r="Q26" s="88">
        <f t="shared" si="2"/>
        <v>0</v>
      </c>
      <c r="R26" s="88">
        <f t="shared" si="0"/>
        <v>611385940</v>
      </c>
    </row>
    <row r="27" spans="1:18" ht="21" customHeight="1" x14ac:dyDescent="0.25">
      <c r="A27" s="91"/>
      <c r="B27" s="91"/>
      <c r="C27" s="91"/>
      <c r="D27" s="92"/>
      <c r="E27" s="93"/>
      <c r="F27" s="93"/>
      <c r="G27" s="93"/>
      <c r="H27" s="93"/>
      <c r="I27" s="93"/>
      <c r="J27" s="93"/>
      <c r="K27" s="93"/>
      <c r="L27" s="93"/>
      <c r="M27" s="93"/>
      <c r="N27" s="93"/>
      <c r="O27" s="93"/>
      <c r="P27" s="93"/>
      <c r="Q27" s="93"/>
      <c r="R27" s="93"/>
    </row>
  </sheetData>
  <sheetProtection algorithmName="SHA-512" hashValue="C95ckl23bkc5WGi2XhD7P/luiOjlpgu6nFVSq56xT5evt0pBKupgdym2Q51eXHN6E6t5dltp/EhMjMimrkwEkA==" saltValue="oRR+LPlLZMnAsC8Ljj9A7w=="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Invalid entry" error="You can enter only (positive or negative) whole numbers" sqref="E6:R27" xr:uid="{00000000-0002-0000-0400-000000000000}">
      <formula1>9999999999</formula1>
    </dataValidation>
    <dataValidation type="whole" operator="notEqual" allowBlank="1" showInputMessage="1" showErrorMessage="1" errorTitle="Incorrect entry" error="You can enter only whole numbers."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Incorrect entry" error="You can enter only whole numbers."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Incorrect entry" error="You can enter only positive whole numbers."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73"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L151"/>
  <sheetViews>
    <sheetView topLeftCell="A104" zoomScale="82" zoomScaleNormal="82" workbookViewId="0">
      <selection activeCell="J140" sqref="J140"/>
    </sheetView>
  </sheetViews>
  <sheetFormatPr defaultColWidth="9.33203125" defaultRowHeight="11.4" x14ac:dyDescent="0.2"/>
  <cols>
    <col min="1" max="1" width="61.5546875" style="101" customWidth="1"/>
    <col min="2" max="2" width="16.6640625" style="101" customWidth="1"/>
    <col min="3" max="3" width="1.6640625" style="101" customWidth="1"/>
    <col min="4" max="4" width="15.44140625" style="101" customWidth="1"/>
    <col min="5" max="5" width="1.6640625" style="101" customWidth="1"/>
    <col min="6" max="6" width="16.33203125" style="101" customWidth="1"/>
    <col min="7" max="7" width="1.6640625" style="101" customWidth="1"/>
    <col min="8" max="8" width="14.5546875" style="101" customWidth="1"/>
    <col min="9" max="9" width="1.6640625" style="101" customWidth="1"/>
    <col min="10" max="10" width="14" style="101" customWidth="1"/>
    <col min="11" max="11" width="1.6640625" style="101" customWidth="1"/>
    <col min="12" max="12" width="13.5546875" style="101" bestFit="1" customWidth="1"/>
    <col min="13" max="16384" width="9.33203125" style="101"/>
  </cols>
  <sheetData>
    <row r="2" spans="1:12" ht="12" x14ac:dyDescent="0.25">
      <c r="A2" s="102" t="s">
        <v>302</v>
      </c>
      <c r="B2" s="102"/>
      <c r="C2" s="102"/>
      <c r="D2" s="102"/>
      <c r="E2" s="102"/>
      <c r="F2" s="102"/>
      <c r="G2" s="102"/>
      <c r="H2" s="102"/>
      <c r="I2" s="149"/>
    </row>
    <row r="3" spans="1:12" x14ac:dyDescent="0.2">
      <c r="A3" s="103"/>
      <c r="B3" s="104"/>
      <c r="C3" s="104"/>
      <c r="D3" s="104"/>
      <c r="E3" s="104"/>
      <c r="F3" s="104"/>
      <c r="G3" s="104"/>
      <c r="H3" s="104"/>
      <c r="I3" s="104"/>
    </row>
    <row r="4" spans="1:12" ht="12" x14ac:dyDescent="0.2">
      <c r="A4" s="105" t="s">
        <v>303</v>
      </c>
      <c r="B4" s="106"/>
      <c r="C4" s="106"/>
      <c r="D4" s="106"/>
      <c r="E4" s="106"/>
      <c r="F4" s="106"/>
      <c r="G4" s="106"/>
      <c r="H4" s="106" t="s">
        <v>288</v>
      </c>
      <c r="I4" s="150"/>
      <c r="J4" s="107"/>
      <c r="K4" s="107"/>
      <c r="L4" s="107"/>
    </row>
    <row r="5" spans="1:12" ht="28.5" customHeight="1" x14ac:dyDescent="0.25">
      <c r="A5" s="108" t="s">
        <v>304</v>
      </c>
      <c r="B5" s="326" t="s">
        <v>400</v>
      </c>
      <c r="C5" s="326"/>
      <c r="D5" s="326"/>
      <c r="E5" s="109"/>
      <c r="F5" s="329" t="s">
        <v>401</v>
      </c>
      <c r="G5" s="327"/>
      <c r="H5" s="327"/>
      <c r="I5" s="151"/>
      <c r="J5" s="107"/>
      <c r="K5" s="107"/>
      <c r="L5" s="107"/>
    </row>
    <row r="6" spans="1:12" ht="12" x14ac:dyDescent="0.25">
      <c r="A6" s="108"/>
      <c r="B6" s="110" t="s">
        <v>305</v>
      </c>
      <c r="C6" s="110"/>
      <c r="D6" s="110" t="s">
        <v>306</v>
      </c>
      <c r="E6" s="109"/>
      <c r="F6" s="111" t="s">
        <v>305</v>
      </c>
      <c r="G6" s="111"/>
      <c r="H6" s="110" t="s">
        <v>306</v>
      </c>
      <c r="I6" s="109"/>
      <c r="J6" s="107"/>
      <c r="K6" s="107"/>
      <c r="L6" s="107"/>
    </row>
    <row r="7" spans="1:12" ht="12" x14ac:dyDescent="0.2">
      <c r="A7" s="112" t="s">
        <v>307</v>
      </c>
      <c r="B7" s="152">
        <v>17593380</v>
      </c>
      <c r="C7" s="152"/>
      <c r="D7" s="152">
        <v>6919285</v>
      </c>
      <c r="E7" s="152"/>
      <c r="F7" s="152">
        <v>33715506</v>
      </c>
      <c r="G7" s="153"/>
      <c r="H7" s="152">
        <v>12852598</v>
      </c>
      <c r="I7" s="113"/>
      <c r="J7" s="107"/>
      <c r="K7" s="107"/>
      <c r="L7" s="107"/>
    </row>
    <row r="8" spans="1:12" ht="12" x14ac:dyDescent="0.2">
      <c r="A8" s="112" t="s">
        <v>308</v>
      </c>
      <c r="B8" s="152">
        <v>95252371</v>
      </c>
      <c r="C8" s="152"/>
      <c r="D8" s="152">
        <v>32060502</v>
      </c>
      <c r="E8" s="152"/>
      <c r="F8" s="152">
        <v>94046216</v>
      </c>
      <c r="G8" s="153"/>
      <c r="H8" s="152">
        <v>32395283</v>
      </c>
      <c r="I8" s="113"/>
      <c r="J8" s="107"/>
      <c r="K8" s="107"/>
      <c r="L8" s="107"/>
    </row>
    <row r="9" spans="1:12" ht="12" x14ac:dyDescent="0.2">
      <c r="A9" s="112" t="s">
        <v>309</v>
      </c>
      <c r="B9" s="152">
        <v>82549866</v>
      </c>
      <c r="C9" s="152"/>
      <c r="D9" s="152">
        <v>26802706</v>
      </c>
      <c r="E9" s="152"/>
      <c r="F9" s="152">
        <v>41665826</v>
      </c>
      <c r="G9" s="153"/>
      <c r="H9" s="152">
        <v>9985213</v>
      </c>
      <c r="I9" s="113"/>
      <c r="J9" s="107"/>
      <c r="K9" s="107"/>
      <c r="L9" s="107"/>
    </row>
    <row r="10" spans="1:12" ht="12" x14ac:dyDescent="0.2">
      <c r="A10" s="112" t="s">
        <v>310</v>
      </c>
      <c r="B10" s="154"/>
      <c r="C10" s="152"/>
      <c r="D10" s="154">
        <v>0</v>
      </c>
      <c r="E10" s="154"/>
      <c r="F10" s="154"/>
      <c r="G10" s="153"/>
      <c r="H10" s="154">
        <v>0</v>
      </c>
      <c r="I10" s="115"/>
      <c r="J10" s="107"/>
      <c r="K10" s="107"/>
      <c r="L10" s="107"/>
    </row>
    <row r="11" spans="1:12" ht="12.6" thickBot="1" x14ac:dyDescent="0.25">
      <c r="A11" s="112" t="s">
        <v>311</v>
      </c>
      <c r="B11" s="155"/>
      <c r="C11" s="156"/>
      <c r="D11" s="155">
        <v>0</v>
      </c>
      <c r="E11" s="157"/>
      <c r="F11" s="155"/>
      <c r="G11" s="158"/>
      <c r="H11" s="155">
        <v>0</v>
      </c>
      <c r="I11" s="116"/>
      <c r="J11" s="107"/>
      <c r="K11" s="107"/>
      <c r="L11" s="107"/>
    </row>
    <row r="12" spans="1:12" ht="12.6" thickBot="1" x14ac:dyDescent="0.3">
      <c r="A12" s="117" t="s">
        <v>243</v>
      </c>
      <c r="B12" s="159">
        <v>195395617</v>
      </c>
      <c r="C12" s="159"/>
      <c r="D12" s="159">
        <v>65782493</v>
      </c>
      <c r="E12" s="160"/>
      <c r="F12" s="159">
        <v>169427548</v>
      </c>
      <c r="G12" s="159"/>
      <c r="H12" s="159">
        <v>55233094</v>
      </c>
      <c r="I12" s="118"/>
      <c r="J12" s="107"/>
      <c r="K12" s="107"/>
      <c r="L12" s="107"/>
    </row>
    <row r="13" spans="1:12" ht="12" x14ac:dyDescent="0.25">
      <c r="A13" s="119"/>
      <c r="B13" s="120"/>
      <c r="C13" s="120"/>
      <c r="D13" s="120"/>
      <c r="E13" s="120"/>
      <c r="F13" s="120"/>
      <c r="G13" s="120"/>
      <c r="H13" s="120"/>
      <c r="I13" s="120"/>
      <c r="J13" s="107"/>
      <c r="K13" s="107"/>
      <c r="L13" s="107"/>
    </row>
    <row r="14" spans="1:12" ht="12" x14ac:dyDescent="0.2">
      <c r="A14" s="105" t="s">
        <v>312</v>
      </c>
      <c r="B14" s="121"/>
      <c r="C14" s="121"/>
      <c r="D14" s="121"/>
      <c r="E14" s="121"/>
      <c r="F14" s="121"/>
      <c r="G14" s="121"/>
      <c r="H14" s="106" t="s">
        <v>288</v>
      </c>
      <c r="I14" s="150"/>
      <c r="J14" s="107"/>
      <c r="K14" s="107"/>
      <c r="L14" s="107"/>
    </row>
    <row r="15" spans="1:12" ht="24" customHeight="1" x14ac:dyDescent="0.25">
      <c r="A15" s="108" t="s">
        <v>313</v>
      </c>
      <c r="B15" s="326" t="str">
        <f>+B5</f>
        <v>Same period of the previous year
 01.01.- 30.09.2024.</v>
      </c>
      <c r="C15" s="326"/>
      <c r="D15" s="326"/>
      <c r="E15" s="109"/>
      <c r="F15" s="327" t="str">
        <f>+F5</f>
        <v>Current period 01.01. – 30.09.2025.</v>
      </c>
      <c r="G15" s="327"/>
      <c r="H15" s="327"/>
      <c r="I15" s="151"/>
      <c r="J15" s="107"/>
      <c r="K15" s="107"/>
      <c r="L15" s="107"/>
    </row>
    <row r="16" spans="1:12" ht="12" x14ac:dyDescent="0.25">
      <c r="A16" s="108"/>
      <c r="B16" s="110" t="s">
        <v>305</v>
      </c>
      <c r="C16" s="110"/>
      <c r="D16" s="110" t="s">
        <v>306</v>
      </c>
      <c r="E16" s="109"/>
      <c r="F16" s="111" t="s">
        <v>305</v>
      </c>
      <c r="G16" s="111"/>
      <c r="H16" s="110" t="s">
        <v>306</v>
      </c>
      <c r="I16" s="109"/>
      <c r="J16" s="107"/>
      <c r="K16" s="107"/>
      <c r="L16" s="107"/>
    </row>
    <row r="17" spans="1:12" ht="12" x14ac:dyDescent="0.2">
      <c r="A17" s="112" t="s">
        <v>307</v>
      </c>
      <c r="B17" s="152">
        <v>0</v>
      </c>
      <c r="C17" s="161"/>
      <c r="D17" s="152">
        <v>0</v>
      </c>
      <c r="E17" s="157"/>
      <c r="F17" s="152">
        <v>0</v>
      </c>
      <c r="G17" s="162"/>
      <c r="H17" s="152">
        <v>0</v>
      </c>
      <c r="I17" s="113"/>
      <c r="J17" s="107"/>
      <c r="K17" s="107"/>
      <c r="L17" s="107"/>
    </row>
    <row r="18" spans="1:12" ht="12" x14ac:dyDescent="0.2">
      <c r="A18" s="112" t="s">
        <v>308</v>
      </c>
      <c r="B18" s="152">
        <v>168</v>
      </c>
      <c r="C18" s="152"/>
      <c r="D18" s="152">
        <v>18</v>
      </c>
      <c r="E18" s="154"/>
      <c r="F18" s="152">
        <v>4068</v>
      </c>
      <c r="G18" s="153"/>
      <c r="H18" s="152">
        <v>2718</v>
      </c>
      <c r="I18" s="113"/>
      <c r="J18" s="107"/>
      <c r="K18" s="107"/>
      <c r="L18" s="107"/>
    </row>
    <row r="19" spans="1:12" ht="12" x14ac:dyDescent="0.2">
      <c r="A19" s="112" t="s">
        <v>309</v>
      </c>
      <c r="B19" s="152">
        <v>0</v>
      </c>
      <c r="C19" s="161"/>
      <c r="D19" s="152">
        <v>0</v>
      </c>
      <c r="E19" s="157"/>
      <c r="F19" s="152">
        <v>0</v>
      </c>
      <c r="G19" s="162"/>
      <c r="H19" s="152">
        <v>0</v>
      </c>
      <c r="I19" s="113"/>
      <c r="J19" s="107"/>
      <c r="K19" s="107"/>
      <c r="L19" s="107"/>
    </row>
    <row r="20" spans="1:12" ht="12" x14ac:dyDescent="0.2">
      <c r="A20" s="112" t="s">
        <v>310</v>
      </c>
      <c r="B20" s="154">
        <v>60532378</v>
      </c>
      <c r="C20" s="152"/>
      <c r="D20" s="154">
        <v>22036422</v>
      </c>
      <c r="E20" s="154"/>
      <c r="F20" s="154">
        <v>54249325</v>
      </c>
      <c r="G20" s="153"/>
      <c r="H20" s="154">
        <v>17605692</v>
      </c>
      <c r="I20" s="115"/>
      <c r="J20" s="107"/>
      <c r="K20" s="107"/>
      <c r="L20" s="107"/>
    </row>
    <row r="21" spans="1:12" ht="12.6" thickBot="1" x14ac:dyDescent="0.25">
      <c r="A21" s="112" t="s">
        <v>311</v>
      </c>
      <c r="B21" s="155">
        <v>676851</v>
      </c>
      <c r="C21" s="163"/>
      <c r="D21" s="155">
        <v>470577</v>
      </c>
      <c r="E21" s="154"/>
      <c r="F21" s="155">
        <v>15195</v>
      </c>
      <c r="G21" s="164"/>
      <c r="H21" s="155">
        <v>3138</v>
      </c>
      <c r="I21" s="116"/>
      <c r="J21" s="107"/>
      <c r="K21" s="107"/>
      <c r="L21" s="107"/>
    </row>
    <row r="22" spans="1:12" ht="12.6" thickBot="1" x14ac:dyDescent="0.3">
      <c r="A22" s="117" t="s">
        <v>243</v>
      </c>
      <c r="B22" s="159">
        <v>61209397</v>
      </c>
      <c r="C22" s="165"/>
      <c r="D22" s="159">
        <v>22507017</v>
      </c>
      <c r="E22" s="160"/>
      <c r="F22" s="159">
        <v>54268588</v>
      </c>
      <c r="G22" s="165"/>
      <c r="H22" s="159">
        <v>17611548</v>
      </c>
      <c r="I22" s="118"/>
      <c r="J22" s="107"/>
      <c r="K22" s="107"/>
      <c r="L22" s="107"/>
    </row>
    <row r="23" spans="1:12" ht="12" x14ac:dyDescent="0.25">
      <c r="A23" s="119"/>
      <c r="B23" s="120"/>
      <c r="C23" s="120"/>
      <c r="D23" s="120"/>
      <c r="E23" s="120"/>
      <c r="F23" s="120"/>
      <c r="G23" s="120"/>
      <c r="H23" s="120"/>
      <c r="I23" s="120"/>
      <c r="J23" s="107"/>
      <c r="K23" s="107"/>
      <c r="L23" s="107"/>
    </row>
    <row r="24" spans="1:12" ht="12" x14ac:dyDescent="0.2">
      <c r="A24" s="105" t="s">
        <v>314</v>
      </c>
      <c r="B24" s="121"/>
      <c r="C24" s="121"/>
      <c r="D24" s="121"/>
      <c r="E24" s="121"/>
      <c r="F24" s="121"/>
      <c r="G24" s="121"/>
      <c r="H24" s="106" t="s">
        <v>288</v>
      </c>
      <c r="I24" s="150"/>
      <c r="J24" s="107"/>
      <c r="K24" s="107"/>
      <c r="L24" s="107"/>
    </row>
    <row r="25" spans="1:12" ht="24" customHeight="1" x14ac:dyDescent="0.25">
      <c r="A25" s="108" t="s">
        <v>315</v>
      </c>
      <c r="B25" s="326" t="str">
        <f>+B5</f>
        <v>Same period of the previous year
 01.01.- 30.09.2024.</v>
      </c>
      <c r="C25" s="326"/>
      <c r="D25" s="326"/>
      <c r="E25" s="109"/>
      <c r="F25" s="327" t="str">
        <f>+F5</f>
        <v>Current period 01.01. – 30.09.2025.</v>
      </c>
      <c r="G25" s="327"/>
      <c r="H25" s="327"/>
      <c r="I25" s="151"/>
      <c r="J25" s="107"/>
      <c r="K25" s="107"/>
      <c r="L25" s="107"/>
    </row>
    <row r="26" spans="1:12" ht="12" x14ac:dyDescent="0.25">
      <c r="A26" s="108"/>
      <c r="B26" s="110" t="s">
        <v>305</v>
      </c>
      <c r="C26" s="110"/>
      <c r="D26" s="110" t="s">
        <v>306</v>
      </c>
      <c r="E26" s="109"/>
      <c r="F26" s="111" t="s">
        <v>305</v>
      </c>
      <c r="G26" s="111"/>
      <c r="H26" s="110" t="s">
        <v>306</v>
      </c>
      <c r="I26" s="109"/>
      <c r="J26" s="107"/>
      <c r="K26" s="107"/>
      <c r="L26" s="107"/>
    </row>
    <row r="27" spans="1:12" ht="12" x14ac:dyDescent="0.2">
      <c r="A27" s="122" t="s">
        <v>380</v>
      </c>
      <c r="B27" s="154">
        <v>30728942.599999964</v>
      </c>
      <c r="C27" s="152"/>
      <c r="D27" s="154">
        <v>10823543.199999973</v>
      </c>
      <c r="E27" s="154"/>
      <c r="F27" s="154">
        <v>32621822.869999997</v>
      </c>
      <c r="G27" s="153"/>
      <c r="H27" s="154">
        <v>10908966.649999995</v>
      </c>
      <c r="I27" s="115"/>
      <c r="J27" s="107"/>
      <c r="K27" s="107"/>
      <c r="L27" s="107"/>
    </row>
    <row r="28" spans="1:12" ht="12" x14ac:dyDescent="0.2">
      <c r="A28" s="122" t="s">
        <v>381</v>
      </c>
      <c r="B28" s="154">
        <v>8989616.6899999995</v>
      </c>
      <c r="C28" s="152"/>
      <c r="D28" s="154">
        <v>2977984.909999989</v>
      </c>
      <c r="E28" s="154"/>
      <c r="F28" s="154">
        <v>8948226.4900000039</v>
      </c>
      <c r="G28" s="153"/>
      <c r="H28" s="154">
        <v>2993877.9100000104</v>
      </c>
      <c r="I28" s="115"/>
      <c r="J28" s="107"/>
      <c r="K28" s="107"/>
      <c r="L28" s="107"/>
    </row>
    <row r="29" spans="1:12" ht="12" x14ac:dyDescent="0.2">
      <c r="A29" s="122" t="s">
        <v>382</v>
      </c>
      <c r="B29" s="154">
        <v>3803480.319999998</v>
      </c>
      <c r="C29" s="152"/>
      <c r="D29" s="154">
        <v>1333977.2800000007</v>
      </c>
      <c r="E29" s="154"/>
      <c r="F29" s="154">
        <v>3629556.2999999993</v>
      </c>
      <c r="G29" s="153"/>
      <c r="H29" s="154">
        <v>1289743.8900000006</v>
      </c>
      <c r="I29" s="115"/>
      <c r="J29" s="107"/>
      <c r="K29" s="107"/>
      <c r="L29" s="107"/>
    </row>
    <row r="30" spans="1:12" ht="12" x14ac:dyDescent="0.2">
      <c r="A30" s="122" t="s">
        <v>383</v>
      </c>
      <c r="B30" s="154">
        <v>1817182.909999996</v>
      </c>
      <c r="C30" s="152"/>
      <c r="D30" s="154">
        <v>568848.8599999994</v>
      </c>
      <c r="E30" s="154"/>
      <c r="F30" s="154">
        <v>1837646.2699999977</v>
      </c>
      <c r="G30" s="153"/>
      <c r="H30" s="154">
        <v>626009.28999999771</v>
      </c>
      <c r="I30" s="115"/>
      <c r="J30" s="107"/>
      <c r="K30" s="107"/>
      <c r="L30" s="107"/>
    </row>
    <row r="31" spans="1:12" ht="12.6" thickBot="1" x14ac:dyDescent="0.25">
      <c r="A31" s="122" t="s">
        <v>316</v>
      </c>
      <c r="B31" s="166">
        <v>12133197.859999999</v>
      </c>
      <c r="C31" s="163"/>
      <c r="D31" s="166">
        <v>5573099.5600000005</v>
      </c>
      <c r="E31" s="154"/>
      <c r="F31" s="166">
        <v>10996449.479999999</v>
      </c>
      <c r="G31" s="164"/>
      <c r="H31" s="166">
        <v>4409493.609999991</v>
      </c>
      <c r="I31" s="115"/>
      <c r="J31" s="107"/>
      <c r="K31" s="107"/>
      <c r="L31" s="107"/>
    </row>
    <row r="32" spans="1:12" ht="12.6" thickBot="1" x14ac:dyDescent="0.3">
      <c r="A32" s="117" t="s">
        <v>317</v>
      </c>
      <c r="B32" s="165">
        <v>57472420.379999958</v>
      </c>
      <c r="C32" s="165"/>
      <c r="D32" s="165">
        <v>21277453.809999965</v>
      </c>
      <c r="E32" s="160"/>
      <c r="F32" s="165">
        <v>58033701.409999989</v>
      </c>
      <c r="G32" s="165"/>
      <c r="H32" s="165">
        <v>20228091.349999994</v>
      </c>
      <c r="I32" s="118"/>
      <c r="J32" s="107"/>
      <c r="K32" s="107"/>
      <c r="L32" s="107"/>
    </row>
    <row r="33" spans="1:12" ht="12" x14ac:dyDescent="0.25">
      <c r="A33" s="119"/>
      <c r="B33" s="120"/>
      <c r="C33" s="120"/>
      <c r="D33" s="120"/>
      <c r="E33" s="120"/>
      <c r="F33" s="120"/>
      <c r="G33" s="120"/>
      <c r="H33" s="120"/>
      <c r="I33" s="120"/>
      <c r="J33" s="107"/>
      <c r="K33" s="107"/>
      <c r="L33" s="107"/>
    </row>
    <row r="34" spans="1:12" ht="12" x14ac:dyDescent="0.2">
      <c r="A34" s="105" t="s">
        <v>318</v>
      </c>
      <c r="B34" s="121"/>
      <c r="C34" s="121"/>
      <c r="D34" s="121"/>
      <c r="E34" s="121"/>
      <c r="F34" s="121"/>
      <c r="G34" s="121"/>
      <c r="H34" s="106" t="s">
        <v>288</v>
      </c>
      <c r="I34" s="150"/>
      <c r="J34" s="107"/>
      <c r="K34" s="107"/>
      <c r="L34" s="107"/>
    </row>
    <row r="35" spans="1:12" ht="24" customHeight="1" x14ac:dyDescent="0.25">
      <c r="A35" s="108" t="s">
        <v>319</v>
      </c>
      <c r="B35" s="326" t="str">
        <f>+B5</f>
        <v>Same period of the previous year
 01.01.- 30.09.2024.</v>
      </c>
      <c r="C35" s="326"/>
      <c r="D35" s="326"/>
      <c r="E35" s="109"/>
      <c r="F35" s="327" t="str">
        <f>+F5</f>
        <v>Current period 01.01. – 30.09.2025.</v>
      </c>
      <c r="G35" s="327"/>
      <c r="H35" s="327"/>
      <c r="I35" s="151"/>
      <c r="J35" s="107"/>
      <c r="K35" s="107"/>
      <c r="L35" s="107"/>
    </row>
    <row r="36" spans="1:12" ht="12" x14ac:dyDescent="0.25">
      <c r="A36" s="108"/>
      <c r="B36" s="110" t="s">
        <v>305</v>
      </c>
      <c r="C36" s="110"/>
      <c r="D36" s="110" t="s">
        <v>306</v>
      </c>
      <c r="E36" s="109"/>
      <c r="F36" s="111" t="s">
        <v>305</v>
      </c>
      <c r="G36" s="111"/>
      <c r="H36" s="110" t="s">
        <v>306</v>
      </c>
      <c r="I36" s="109"/>
      <c r="J36" s="107"/>
      <c r="K36" s="107"/>
      <c r="L36" s="107"/>
    </row>
    <row r="37" spans="1:12" ht="12" x14ac:dyDescent="0.2">
      <c r="A37" s="123" t="s">
        <v>380</v>
      </c>
      <c r="B37" s="154">
        <v>19248206.41</v>
      </c>
      <c r="C37" s="154"/>
      <c r="D37" s="154">
        <v>6657367.1999999993</v>
      </c>
      <c r="E37" s="154"/>
      <c r="F37" s="154">
        <v>19803021.699999999</v>
      </c>
      <c r="G37" s="153"/>
      <c r="H37" s="154">
        <v>6559614.1500000004</v>
      </c>
      <c r="I37" s="115"/>
      <c r="J37" s="107"/>
      <c r="K37" s="107"/>
      <c r="L37" s="107"/>
    </row>
    <row r="38" spans="1:12" ht="12.6" thickBot="1" x14ac:dyDescent="0.25">
      <c r="A38" s="123" t="s">
        <v>316</v>
      </c>
      <c r="B38" s="154">
        <v>11293393.109999998</v>
      </c>
      <c r="C38" s="163"/>
      <c r="D38" s="166">
        <v>4374740.299999997</v>
      </c>
      <c r="E38" s="154"/>
      <c r="F38" s="166">
        <v>10126138.77</v>
      </c>
      <c r="G38" s="164"/>
      <c r="H38" s="154">
        <v>3789956.3100000024</v>
      </c>
      <c r="I38" s="115"/>
      <c r="J38" s="107"/>
      <c r="K38" s="107"/>
      <c r="L38" s="107"/>
    </row>
    <row r="39" spans="1:12" ht="12.6" thickBot="1" x14ac:dyDescent="0.3">
      <c r="A39" s="117" t="s">
        <v>243</v>
      </c>
      <c r="B39" s="165">
        <v>30541599.519999996</v>
      </c>
      <c r="C39" s="165"/>
      <c r="D39" s="165">
        <v>11032107.499999996</v>
      </c>
      <c r="E39" s="160"/>
      <c r="F39" s="165">
        <v>29929160.469999999</v>
      </c>
      <c r="G39" s="165"/>
      <c r="H39" s="165">
        <v>10349570.460000003</v>
      </c>
      <c r="I39" s="118"/>
      <c r="J39" s="107"/>
      <c r="K39" s="107"/>
      <c r="L39" s="107"/>
    </row>
    <row r="40" spans="1:12" ht="12" x14ac:dyDescent="0.25">
      <c r="A40" s="119" t="s">
        <v>320</v>
      </c>
      <c r="B40" s="120"/>
      <c r="C40" s="120"/>
      <c r="D40" s="120"/>
      <c r="E40" s="120"/>
      <c r="F40" s="120"/>
      <c r="G40" s="120"/>
      <c r="H40" s="120"/>
      <c r="I40" s="120"/>
      <c r="J40" s="107"/>
      <c r="K40" s="107"/>
      <c r="L40" s="107"/>
    </row>
    <row r="41" spans="1:12" ht="12" x14ac:dyDescent="0.2">
      <c r="A41" s="105" t="s">
        <v>321</v>
      </c>
      <c r="B41" s="121"/>
      <c r="C41" s="121"/>
      <c r="D41" s="121"/>
      <c r="E41" s="121"/>
      <c r="F41" s="121"/>
      <c r="G41" s="121"/>
      <c r="H41" s="106" t="s">
        <v>288</v>
      </c>
      <c r="I41" s="150"/>
      <c r="J41" s="107"/>
      <c r="K41" s="107"/>
      <c r="L41" s="107"/>
    </row>
    <row r="42" spans="1:12" ht="24" customHeight="1" x14ac:dyDescent="0.25">
      <c r="A42" s="108" t="s">
        <v>322</v>
      </c>
      <c r="B42" s="326" t="str">
        <f>+B5</f>
        <v>Same period of the previous year
 01.01.- 30.09.2024.</v>
      </c>
      <c r="C42" s="326"/>
      <c r="D42" s="326"/>
      <c r="E42" s="109"/>
      <c r="F42" s="327" t="str">
        <f>+F5</f>
        <v>Current period 01.01. – 30.09.2025.</v>
      </c>
      <c r="G42" s="327"/>
      <c r="H42" s="327"/>
      <c r="I42" s="151"/>
      <c r="J42" s="107"/>
      <c r="K42" s="107"/>
      <c r="L42" s="107"/>
    </row>
    <row r="43" spans="1:12" ht="12" x14ac:dyDescent="0.25">
      <c r="A43" s="108"/>
      <c r="B43" s="110" t="s">
        <v>305</v>
      </c>
      <c r="C43" s="110"/>
      <c r="D43" s="110" t="s">
        <v>306</v>
      </c>
      <c r="E43" s="109"/>
      <c r="F43" s="111" t="s">
        <v>305</v>
      </c>
      <c r="G43" s="111"/>
      <c r="H43" s="110" t="s">
        <v>306</v>
      </c>
      <c r="I43" s="109"/>
      <c r="J43" s="107"/>
      <c r="K43" s="107"/>
      <c r="L43" s="107"/>
    </row>
    <row r="44" spans="1:12" ht="12" x14ac:dyDescent="0.2">
      <c r="A44" s="124" t="s">
        <v>307</v>
      </c>
      <c r="B44" s="157">
        <v>0</v>
      </c>
      <c r="C44" s="152"/>
      <c r="D44" s="157">
        <v>0</v>
      </c>
      <c r="E44" s="154"/>
      <c r="F44" s="157">
        <v>0</v>
      </c>
      <c r="G44" s="153"/>
      <c r="H44" s="157">
        <v>0</v>
      </c>
      <c r="I44" s="116"/>
      <c r="J44" s="107"/>
      <c r="K44" s="107"/>
      <c r="L44" s="107"/>
    </row>
    <row r="45" spans="1:12" ht="12" x14ac:dyDescent="0.2">
      <c r="A45" s="124" t="s">
        <v>308</v>
      </c>
      <c r="B45" s="157">
        <v>0</v>
      </c>
      <c r="C45" s="161"/>
      <c r="D45" s="157">
        <v>0</v>
      </c>
      <c r="E45" s="157"/>
      <c r="F45" s="157">
        <v>0</v>
      </c>
      <c r="G45" s="162"/>
      <c r="H45" s="157">
        <v>0</v>
      </c>
      <c r="I45" s="116"/>
      <c r="J45" s="107"/>
      <c r="K45" s="107"/>
      <c r="L45" s="107"/>
    </row>
    <row r="46" spans="1:12" ht="12" x14ac:dyDescent="0.2">
      <c r="A46" s="124" t="s">
        <v>323</v>
      </c>
      <c r="B46" s="157">
        <v>0</v>
      </c>
      <c r="C46" s="161"/>
      <c r="D46" s="157">
        <v>0</v>
      </c>
      <c r="E46" s="157"/>
      <c r="F46" s="157">
        <v>0</v>
      </c>
      <c r="G46" s="162"/>
      <c r="H46" s="157">
        <v>0</v>
      </c>
      <c r="I46" s="116"/>
      <c r="J46" s="107"/>
      <c r="K46" s="107"/>
      <c r="L46" s="107"/>
    </row>
    <row r="47" spans="1:12" ht="12" x14ac:dyDescent="0.2">
      <c r="A47" s="124" t="s">
        <v>324</v>
      </c>
      <c r="B47" s="157">
        <v>0</v>
      </c>
      <c r="C47" s="161"/>
      <c r="D47" s="157">
        <v>0</v>
      </c>
      <c r="E47" s="157"/>
      <c r="F47" s="157">
        <v>0</v>
      </c>
      <c r="G47" s="162"/>
      <c r="H47" s="157">
        <v>0</v>
      </c>
      <c r="I47" s="116"/>
      <c r="J47" s="107"/>
      <c r="K47" s="107"/>
      <c r="L47" s="107"/>
    </row>
    <row r="48" spans="1:12" ht="12.6" thickBot="1" x14ac:dyDescent="0.25">
      <c r="A48" s="124" t="s">
        <v>325</v>
      </c>
      <c r="B48" s="155">
        <v>0</v>
      </c>
      <c r="C48" s="156"/>
      <c r="D48" s="155">
        <v>0</v>
      </c>
      <c r="E48" s="157"/>
      <c r="F48" s="155">
        <v>0</v>
      </c>
      <c r="G48" s="158"/>
      <c r="H48" s="155">
        <v>0</v>
      </c>
      <c r="I48" s="116"/>
      <c r="J48" s="107"/>
      <c r="K48" s="107"/>
      <c r="L48" s="107"/>
    </row>
    <row r="49" spans="1:12" ht="12.6" thickBot="1" x14ac:dyDescent="0.25">
      <c r="A49" s="125" t="s">
        <v>243</v>
      </c>
      <c r="B49" s="167">
        <v>0</v>
      </c>
      <c r="C49" s="165"/>
      <c r="D49" s="167">
        <v>0</v>
      </c>
      <c r="E49" s="168"/>
      <c r="F49" s="167">
        <v>0</v>
      </c>
      <c r="G49" s="165"/>
      <c r="H49" s="167">
        <v>0</v>
      </c>
      <c r="I49" s="126"/>
      <c r="J49" s="107"/>
      <c r="K49" s="107"/>
      <c r="L49" s="107"/>
    </row>
    <row r="50" spans="1:12" x14ac:dyDescent="0.2">
      <c r="A50" s="127"/>
      <c r="B50" s="128"/>
      <c r="C50" s="128"/>
      <c r="D50" s="128"/>
      <c r="E50" s="128"/>
      <c r="F50" s="128"/>
      <c r="G50" s="128"/>
      <c r="H50" s="107"/>
      <c r="I50" s="107"/>
      <c r="J50" s="107"/>
      <c r="K50" s="107"/>
      <c r="L50" s="107"/>
    </row>
    <row r="51" spans="1:12" ht="12" x14ac:dyDescent="0.2">
      <c r="A51" s="129" t="s">
        <v>326</v>
      </c>
      <c r="B51" s="121"/>
      <c r="C51" s="121"/>
      <c r="D51" s="121"/>
      <c r="E51" s="121"/>
      <c r="F51" s="121"/>
      <c r="G51" s="121"/>
      <c r="H51" s="106" t="s">
        <v>288</v>
      </c>
      <c r="I51" s="150"/>
      <c r="J51" s="107"/>
      <c r="K51" s="107"/>
      <c r="L51" s="107"/>
    </row>
    <row r="52" spans="1:12" ht="24" customHeight="1" x14ac:dyDescent="0.25">
      <c r="A52" s="108" t="s">
        <v>327</v>
      </c>
      <c r="B52" s="326" t="str">
        <f>+B5</f>
        <v>Same period of the previous year
 01.01.- 30.09.2024.</v>
      </c>
      <c r="C52" s="326"/>
      <c r="D52" s="326"/>
      <c r="E52" s="109"/>
      <c r="F52" s="327" t="str">
        <f>+F5</f>
        <v>Current period 01.01. – 30.09.2025.</v>
      </c>
      <c r="G52" s="327"/>
      <c r="H52" s="327"/>
      <c r="I52" s="151"/>
      <c r="J52" s="107"/>
      <c r="K52" s="107"/>
      <c r="L52" s="107"/>
    </row>
    <row r="53" spans="1:12" ht="12" x14ac:dyDescent="0.25">
      <c r="A53" s="108"/>
      <c r="B53" s="110" t="s">
        <v>305</v>
      </c>
      <c r="C53" s="110"/>
      <c r="D53" s="110" t="s">
        <v>306</v>
      </c>
      <c r="E53" s="109"/>
      <c r="F53" s="111" t="s">
        <v>305</v>
      </c>
      <c r="G53" s="111"/>
      <c r="H53" s="110" t="s">
        <v>306</v>
      </c>
      <c r="I53" s="109"/>
      <c r="J53" s="107"/>
      <c r="K53" s="107"/>
      <c r="L53" s="107"/>
    </row>
    <row r="54" spans="1:12" ht="12" x14ac:dyDescent="0.2">
      <c r="A54" s="124" t="s">
        <v>328</v>
      </c>
      <c r="B54" s="154">
        <v>2105138.38</v>
      </c>
      <c r="C54" s="154"/>
      <c r="D54" s="154">
        <v>820337.5299999998</v>
      </c>
      <c r="E54" s="154"/>
      <c r="F54" s="154">
        <v>1945458.9</v>
      </c>
      <c r="G54" s="162"/>
      <c r="H54" s="154">
        <v>590936.06999999983</v>
      </c>
      <c r="I54" s="115"/>
      <c r="J54" s="107"/>
      <c r="K54" s="107"/>
      <c r="L54" s="107"/>
    </row>
    <row r="55" spans="1:12" ht="12" x14ac:dyDescent="0.2">
      <c r="A55" s="124" t="s">
        <v>307</v>
      </c>
      <c r="B55" s="154">
        <v>585802.31999999995</v>
      </c>
      <c r="C55" s="152"/>
      <c r="D55" s="154">
        <v>523570.40999999992</v>
      </c>
      <c r="E55" s="154"/>
      <c r="F55" s="154">
        <v>548954.94999999995</v>
      </c>
      <c r="G55" s="153"/>
      <c r="H55" s="154">
        <v>-757.34000000008382</v>
      </c>
      <c r="I55" s="115"/>
      <c r="J55" s="107"/>
      <c r="K55" s="107"/>
      <c r="L55" s="107"/>
    </row>
    <row r="56" spans="1:12" ht="12.6" thickBot="1" x14ac:dyDescent="0.25">
      <c r="A56" s="124" t="s">
        <v>329</v>
      </c>
      <c r="B56" s="166">
        <v>1047916.7299999996</v>
      </c>
      <c r="C56" s="163"/>
      <c r="D56" s="166">
        <v>791224.69999999949</v>
      </c>
      <c r="E56" s="154"/>
      <c r="F56" s="166">
        <v>2166652.8799999994</v>
      </c>
      <c r="G56" s="164"/>
      <c r="H56" s="166">
        <v>1053011.6399999999</v>
      </c>
      <c r="I56" s="115"/>
      <c r="J56" s="107"/>
      <c r="K56" s="107"/>
      <c r="L56" s="107"/>
    </row>
    <row r="57" spans="1:12" ht="12.6" thickBot="1" x14ac:dyDescent="0.25">
      <c r="A57" s="125" t="s">
        <v>243</v>
      </c>
      <c r="B57" s="165">
        <v>3738857.4299999992</v>
      </c>
      <c r="C57" s="165"/>
      <c r="D57" s="165">
        <v>2135132.6399999992</v>
      </c>
      <c r="E57" s="160"/>
      <c r="F57" s="165">
        <v>4661066.7299999986</v>
      </c>
      <c r="G57" s="165"/>
      <c r="H57" s="165">
        <v>1643190.3699999996</v>
      </c>
      <c r="I57" s="118"/>
      <c r="J57" s="107"/>
      <c r="K57" s="107"/>
      <c r="L57" s="107"/>
    </row>
    <row r="58" spans="1:12" ht="12" x14ac:dyDescent="0.25">
      <c r="A58" s="127"/>
      <c r="B58" s="120"/>
      <c r="C58" s="120"/>
      <c r="D58" s="120"/>
      <c r="E58" s="120"/>
      <c r="F58" s="120"/>
      <c r="G58" s="120"/>
      <c r="H58" s="120"/>
      <c r="I58" s="120"/>
      <c r="J58" s="107"/>
      <c r="K58" s="107"/>
      <c r="L58" s="107"/>
    </row>
    <row r="59" spans="1:12" ht="12" x14ac:dyDescent="0.2">
      <c r="A59" s="129" t="s">
        <v>330</v>
      </c>
      <c r="B59" s="121"/>
      <c r="C59" s="121"/>
      <c r="D59" s="121"/>
      <c r="E59" s="121"/>
      <c r="F59" s="121"/>
      <c r="G59" s="121"/>
      <c r="H59" s="106" t="s">
        <v>288</v>
      </c>
      <c r="I59" s="128"/>
      <c r="J59" s="107"/>
      <c r="K59" s="107"/>
      <c r="L59" s="107"/>
    </row>
    <row r="60" spans="1:12" ht="24.75" customHeight="1" x14ac:dyDescent="0.25">
      <c r="A60" s="108" t="s">
        <v>331</v>
      </c>
      <c r="B60" s="326" t="str">
        <f>+B5</f>
        <v>Same period of the previous year
 01.01.- 30.09.2024.</v>
      </c>
      <c r="C60" s="326"/>
      <c r="D60" s="326"/>
      <c r="E60" s="109"/>
      <c r="F60" s="327" t="str">
        <f>+F5</f>
        <v>Current period 01.01. – 30.09.2025.</v>
      </c>
      <c r="G60" s="327"/>
      <c r="H60" s="327"/>
      <c r="I60" s="151"/>
      <c r="J60" s="107"/>
      <c r="K60" s="107"/>
      <c r="L60" s="107"/>
    </row>
    <row r="61" spans="1:12" ht="12" x14ac:dyDescent="0.25">
      <c r="A61" s="108"/>
      <c r="B61" s="110" t="s">
        <v>305</v>
      </c>
      <c r="C61" s="110"/>
      <c r="D61" s="110" t="s">
        <v>306</v>
      </c>
      <c r="E61" s="109"/>
      <c r="F61" s="111" t="s">
        <v>305</v>
      </c>
      <c r="G61" s="111"/>
      <c r="H61" s="110" t="s">
        <v>306</v>
      </c>
      <c r="I61" s="109"/>
      <c r="J61" s="107"/>
      <c r="K61" s="107"/>
      <c r="L61" s="107"/>
    </row>
    <row r="62" spans="1:12" ht="12" x14ac:dyDescent="0.2">
      <c r="A62" s="112" t="s">
        <v>328</v>
      </c>
      <c r="B62" s="157">
        <v>0</v>
      </c>
      <c r="C62" s="161"/>
      <c r="D62" s="157">
        <v>0</v>
      </c>
      <c r="E62" s="157"/>
      <c r="F62" s="157">
        <v>0</v>
      </c>
      <c r="G62" s="162"/>
      <c r="H62" s="157">
        <v>0</v>
      </c>
      <c r="I62" s="116"/>
      <c r="J62" s="107"/>
      <c r="K62" s="107"/>
      <c r="L62" s="107"/>
    </row>
    <row r="63" spans="1:12" ht="12" x14ac:dyDescent="0.2">
      <c r="A63" s="112" t="s">
        <v>307</v>
      </c>
      <c r="B63" s="157">
        <v>0</v>
      </c>
      <c r="C63" s="161"/>
      <c r="D63" s="157">
        <v>0</v>
      </c>
      <c r="E63" s="157"/>
      <c r="F63" s="157">
        <v>0</v>
      </c>
      <c r="G63" s="162"/>
      <c r="H63" s="157">
        <v>0</v>
      </c>
      <c r="I63" s="116"/>
      <c r="J63" s="107"/>
      <c r="K63" s="107"/>
      <c r="L63" s="107"/>
    </row>
    <row r="64" spans="1:12" ht="12.6" thickBot="1" x14ac:dyDescent="0.25">
      <c r="A64" s="112" t="s">
        <v>308</v>
      </c>
      <c r="B64" s="157">
        <v>1063.3900000000001</v>
      </c>
      <c r="C64" s="163"/>
      <c r="D64" s="155">
        <v>576.59</v>
      </c>
      <c r="E64" s="154"/>
      <c r="F64" s="155">
        <v>14458.2</v>
      </c>
      <c r="G64" s="164"/>
      <c r="H64" s="155">
        <v>0</v>
      </c>
      <c r="I64" s="116"/>
      <c r="J64" s="107"/>
      <c r="K64" s="107"/>
      <c r="L64" s="107"/>
    </row>
    <row r="65" spans="1:12" ht="12.6" thickBot="1" x14ac:dyDescent="0.25">
      <c r="A65" s="125" t="s">
        <v>243</v>
      </c>
      <c r="B65" s="167">
        <v>1063.3900000000001</v>
      </c>
      <c r="C65" s="165"/>
      <c r="D65" s="167">
        <v>576.59</v>
      </c>
      <c r="E65" s="160"/>
      <c r="F65" s="167">
        <v>14458.2</v>
      </c>
      <c r="G65" s="165"/>
      <c r="H65" s="167">
        <v>0</v>
      </c>
      <c r="I65" s="126"/>
      <c r="J65" s="107"/>
      <c r="K65" s="107"/>
      <c r="L65" s="107"/>
    </row>
    <row r="66" spans="1:12" ht="12" x14ac:dyDescent="0.25">
      <c r="A66" s="130"/>
      <c r="B66" s="120"/>
      <c r="C66" s="120"/>
      <c r="D66" s="120"/>
      <c r="E66" s="120"/>
      <c r="F66" s="120"/>
      <c r="G66" s="120"/>
      <c r="H66" s="120"/>
      <c r="I66" s="120"/>
      <c r="J66" s="107"/>
      <c r="K66" s="107"/>
      <c r="L66" s="107"/>
    </row>
    <row r="67" spans="1:12" ht="12" x14ac:dyDescent="0.2">
      <c r="A67" s="105" t="s">
        <v>332</v>
      </c>
      <c r="B67" s="121"/>
      <c r="C67" s="121"/>
      <c r="D67" s="121"/>
      <c r="E67" s="121"/>
      <c r="F67" s="121"/>
      <c r="G67" s="121"/>
      <c r="H67" s="106" t="s">
        <v>288</v>
      </c>
      <c r="I67" s="150"/>
      <c r="J67" s="107"/>
      <c r="K67" s="107"/>
      <c r="L67" s="107"/>
    </row>
    <row r="68" spans="1:12" ht="24.75" customHeight="1" x14ac:dyDescent="0.25">
      <c r="A68" s="108" t="s">
        <v>384</v>
      </c>
      <c r="B68" s="326" t="str">
        <f>+B5</f>
        <v>Same period of the previous year
 01.01.- 30.09.2024.</v>
      </c>
      <c r="C68" s="326"/>
      <c r="D68" s="326"/>
      <c r="E68" s="109"/>
      <c r="F68" s="327" t="str">
        <f>+F5</f>
        <v>Current period 01.01. – 30.09.2025.</v>
      </c>
      <c r="G68" s="327"/>
      <c r="H68" s="327"/>
      <c r="I68" s="151"/>
      <c r="J68" s="107"/>
      <c r="K68" s="107"/>
      <c r="L68" s="107"/>
    </row>
    <row r="69" spans="1:12" ht="12" x14ac:dyDescent="0.25">
      <c r="A69" s="108"/>
      <c r="B69" s="110" t="s">
        <v>305</v>
      </c>
      <c r="C69" s="110"/>
      <c r="D69" s="110" t="s">
        <v>306</v>
      </c>
      <c r="E69" s="109"/>
      <c r="F69" s="111" t="s">
        <v>305</v>
      </c>
      <c r="G69" s="111"/>
      <c r="H69" s="110" t="s">
        <v>306</v>
      </c>
      <c r="I69" s="109"/>
      <c r="J69" s="107"/>
      <c r="K69" s="107"/>
      <c r="L69" s="107"/>
    </row>
    <row r="70" spans="1:12" ht="12" x14ac:dyDescent="0.2">
      <c r="A70" s="131" t="s">
        <v>333</v>
      </c>
      <c r="B70" s="153">
        <v>2101175.7099999995</v>
      </c>
      <c r="C70" s="160"/>
      <c r="D70" s="153">
        <v>402895.07999999938</v>
      </c>
      <c r="E70" s="153"/>
      <c r="F70" s="153">
        <v>3599483.5300000012</v>
      </c>
      <c r="G70" s="153"/>
      <c r="H70" s="153">
        <v>1325404.9400000013</v>
      </c>
      <c r="I70" s="114"/>
      <c r="J70" s="107"/>
      <c r="K70" s="107"/>
      <c r="L70" s="107"/>
    </row>
    <row r="71" spans="1:12" ht="12" x14ac:dyDescent="0.2">
      <c r="A71" s="131" t="s">
        <v>334</v>
      </c>
      <c r="B71" s="153">
        <v>69663549.140000001</v>
      </c>
      <c r="C71" s="160"/>
      <c r="D71" s="153">
        <v>22181225.319999993</v>
      </c>
      <c r="E71" s="153"/>
      <c r="F71" s="153">
        <v>71334439.109999985</v>
      </c>
      <c r="G71" s="153"/>
      <c r="H71" s="153">
        <v>24997988.719999984</v>
      </c>
      <c r="I71" s="114"/>
      <c r="J71" s="107"/>
      <c r="K71" s="107"/>
      <c r="L71" s="107"/>
    </row>
    <row r="72" spans="1:12" ht="12" x14ac:dyDescent="0.2">
      <c r="A72" s="112" t="s">
        <v>335</v>
      </c>
      <c r="B72" s="154">
        <v>40719804.799999997</v>
      </c>
      <c r="C72" s="152"/>
      <c r="D72" s="154">
        <v>13248044.709999993</v>
      </c>
      <c r="E72" s="154"/>
      <c r="F72" s="154">
        <v>42976627.029999994</v>
      </c>
      <c r="G72" s="153"/>
      <c r="H72" s="154">
        <v>14776437.589999996</v>
      </c>
      <c r="I72" s="115"/>
      <c r="J72" s="107"/>
      <c r="K72" s="107"/>
      <c r="L72" s="107"/>
    </row>
    <row r="73" spans="1:12" ht="12" x14ac:dyDescent="0.2">
      <c r="A73" s="112" t="s">
        <v>336</v>
      </c>
      <c r="B73" s="154">
        <v>28943744.340000007</v>
      </c>
      <c r="C73" s="152"/>
      <c r="D73" s="154">
        <v>8933180.6100000069</v>
      </c>
      <c r="E73" s="154"/>
      <c r="F73" s="154">
        <v>28357812.079999994</v>
      </c>
      <c r="G73" s="153"/>
      <c r="H73" s="154">
        <v>10221551.129999992</v>
      </c>
      <c r="I73" s="115"/>
      <c r="J73" s="107"/>
      <c r="K73" s="107"/>
      <c r="L73" s="107"/>
    </row>
    <row r="74" spans="1:12" s="133" customFormat="1" ht="12" x14ac:dyDescent="0.25">
      <c r="A74" s="131" t="s">
        <v>337</v>
      </c>
      <c r="B74" s="153">
        <v>0</v>
      </c>
      <c r="C74" s="160"/>
      <c r="D74" s="153">
        <v>0</v>
      </c>
      <c r="E74" s="153"/>
      <c r="F74" s="153">
        <v>0</v>
      </c>
      <c r="G74" s="153"/>
      <c r="H74" s="153">
        <v>0</v>
      </c>
      <c r="I74" s="114"/>
      <c r="J74" s="132"/>
      <c r="K74" s="132"/>
      <c r="L74" s="132"/>
    </row>
    <row r="75" spans="1:12" ht="12" x14ac:dyDescent="0.2">
      <c r="A75" s="131" t="s">
        <v>338</v>
      </c>
      <c r="B75" s="153">
        <v>10086429.57</v>
      </c>
      <c r="C75" s="160"/>
      <c r="D75" s="153">
        <v>2885860.3600000013</v>
      </c>
      <c r="E75" s="153"/>
      <c r="F75" s="153">
        <v>10150041.970000001</v>
      </c>
      <c r="G75" s="153"/>
      <c r="H75" s="153">
        <v>3473272.5600000005</v>
      </c>
      <c r="I75" s="114"/>
      <c r="J75" s="107"/>
      <c r="K75" s="107"/>
      <c r="L75" s="107"/>
    </row>
    <row r="76" spans="1:12" ht="12" x14ac:dyDescent="0.2">
      <c r="A76" s="112" t="s">
        <v>339</v>
      </c>
      <c r="B76" s="154">
        <v>6387945.6200000001</v>
      </c>
      <c r="C76" s="152"/>
      <c r="D76" s="154">
        <v>1985692.3500000006</v>
      </c>
      <c r="E76" s="154"/>
      <c r="F76" s="154">
        <v>6146082.040000001</v>
      </c>
      <c r="G76" s="153"/>
      <c r="H76" s="154">
        <v>2099902.2500000009</v>
      </c>
      <c r="I76" s="115"/>
      <c r="J76" s="107"/>
      <c r="K76" s="107"/>
      <c r="L76" s="107"/>
    </row>
    <row r="77" spans="1:12" ht="12" x14ac:dyDescent="0.2">
      <c r="A77" s="112" t="s">
        <v>340</v>
      </c>
      <c r="B77" s="154">
        <v>0</v>
      </c>
      <c r="C77" s="152"/>
      <c r="D77" s="154">
        <v>0</v>
      </c>
      <c r="E77" s="154"/>
      <c r="F77" s="154">
        <v>0</v>
      </c>
      <c r="G77" s="153"/>
      <c r="H77" s="154">
        <v>0</v>
      </c>
      <c r="I77" s="115"/>
      <c r="J77" s="107"/>
      <c r="K77" s="107"/>
      <c r="L77" s="107"/>
    </row>
    <row r="78" spans="1:12" ht="12.6" thickBot="1" x14ac:dyDescent="0.25">
      <c r="A78" s="112" t="s">
        <v>341</v>
      </c>
      <c r="B78" s="166">
        <v>3698483.9499999997</v>
      </c>
      <c r="C78" s="156"/>
      <c r="D78" s="166">
        <v>900168.00999999978</v>
      </c>
      <c r="E78" s="154"/>
      <c r="F78" s="166">
        <v>4003959.93</v>
      </c>
      <c r="G78" s="158"/>
      <c r="H78" s="166">
        <v>1373370.31</v>
      </c>
      <c r="I78" s="115"/>
      <c r="J78" s="107"/>
      <c r="K78" s="107"/>
      <c r="L78" s="107"/>
    </row>
    <row r="79" spans="1:12" ht="12.6" thickBot="1" x14ac:dyDescent="0.3">
      <c r="A79" s="117" t="s">
        <v>243</v>
      </c>
      <c r="B79" s="165">
        <v>81851154.420000002</v>
      </c>
      <c r="C79" s="165"/>
      <c r="D79" s="165">
        <v>25469980.75999999</v>
      </c>
      <c r="E79" s="160"/>
      <c r="F79" s="165">
        <v>85083964.609999985</v>
      </c>
      <c r="G79" s="165"/>
      <c r="H79" s="165">
        <v>29796666.219999984</v>
      </c>
      <c r="I79" s="118"/>
      <c r="J79" s="107"/>
      <c r="K79" s="107"/>
      <c r="L79" s="107"/>
    </row>
    <row r="80" spans="1:12" ht="12" x14ac:dyDescent="0.25">
      <c r="A80" s="119"/>
      <c r="B80" s="120"/>
      <c r="C80" s="120"/>
      <c r="D80" s="120"/>
      <c r="E80" s="120"/>
      <c r="F80" s="120"/>
      <c r="G80" s="120"/>
      <c r="H80" s="120"/>
      <c r="I80" s="120"/>
      <c r="J80" s="107"/>
      <c r="K80" s="107"/>
      <c r="L80" s="107"/>
    </row>
    <row r="81" spans="1:12" ht="12" x14ac:dyDescent="0.25">
      <c r="A81" s="105" t="s">
        <v>342</v>
      </c>
      <c r="B81" s="134"/>
      <c r="C81" s="121"/>
      <c r="D81" s="121"/>
      <c r="E81" s="121"/>
      <c r="F81" s="135"/>
      <c r="G81" s="135"/>
      <c r="H81" s="106" t="s">
        <v>288</v>
      </c>
      <c r="I81" s="150"/>
      <c r="J81" s="107"/>
      <c r="K81" s="107"/>
      <c r="L81" s="107"/>
    </row>
    <row r="82" spans="1:12" ht="24.75" customHeight="1" x14ac:dyDescent="0.25">
      <c r="A82" s="108" t="s">
        <v>391</v>
      </c>
      <c r="B82" s="326" t="str">
        <f>+B5</f>
        <v>Same period of the previous year
 01.01.- 30.09.2024.</v>
      </c>
      <c r="C82" s="326"/>
      <c r="D82" s="326"/>
      <c r="E82" s="109"/>
      <c r="F82" s="327" t="str">
        <f>+F5</f>
        <v>Current period 01.01. – 30.09.2025.</v>
      </c>
      <c r="G82" s="327"/>
      <c r="H82" s="327"/>
      <c r="I82" s="151"/>
      <c r="J82" s="107"/>
      <c r="K82" s="107"/>
      <c r="L82" s="107"/>
    </row>
    <row r="83" spans="1:12" ht="12" x14ac:dyDescent="0.25">
      <c r="A83" s="108"/>
      <c r="B83" s="110" t="s">
        <v>305</v>
      </c>
      <c r="C83" s="110"/>
      <c r="D83" s="110" t="s">
        <v>306</v>
      </c>
      <c r="E83" s="109"/>
      <c r="F83" s="111" t="s">
        <v>305</v>
      </c>
      <c r="G83" s="111"/>
      <c r="H83" s="110" t="s">
        <v>306</v>
      </c>
      <c r="I83" s="109"/>
      <c r="J83" s="107"/>
      <c r="K83" s="107"/>
      <c r="L83" s="107"/>
    </row>
    <row r="84" spans="1:12" ht="12" x14ac:dyDescent="0.25">
      <c r="A84" s="130" t="s">
        <v>385</v>
      </c>
      <c r="B84" s="169">
        <v>-362467.4</v>
      </c>
      <c r="C84" s="170"/>
      <c r="D84" s="169">
        <v>-218871.77000000002</v>
      </c>
      <c r="E84" s="169"/>
      <c r="F84" s="169">
        <v>-4302092.87</v>
      </c>
      <c r="G84" s="169"/>
      <c r="H84" s="169">
        <v>-845107.71</v>
      </c>
      <c r="I84" s="136"/>
      <c r="J84" s="107"/>
      <c r="K84" s="107"/>
      <c r="L84" s="107"/>
    </row>
    <row r="85" spans="1:12" ht="12" x14ac:dyDescent="0.25">
      <c r="A85" s="123" t="s">
        <v>343</v>
      </c>
      <c r="B85" s="171">
        <v>0</v>
      </c>
      <c r="C85" s="172"/>
      <c r="D85" s="171">
        <v>0</v>
      </c>
      <c r="E85" s="171"/>
      <c r="F85" s="171">
        <v>0</v>
      </c>
      <c r="G85" s="173"/>
      <c r="H85" s="171">
        <v>0</v>
      </c>
      <c r="I85" s="138"/>
      <c r="J85" s="107"/>
      <c r="K85" s="107"/>
      <c r="L85" s="107"/>
    </row>
    <row r="86" spans="1:12" ht="12" x14ac:dyDescent="0.25">
      <c r="A86" s="123" t="s">
        <v>344</v>
      </c>
      <c r="B86" s="174">
        <v>-362467.4</v>
      </c>
      <c r="C86" s="175"/>
      <c r="D86" s="174">
        <v>-218871.77000000002</v>
      </c>
      <c r="E86" s="174"/>
      <c r="F86" s="174">
        <v>-4302092.87</v>
      </c>
      <c r="G86" s="169"/>
      <c r="H86" s="174">
        <v>-845107.71</v>
      </c>
      <c r="I86" s="140"/>
      <c r="J86" s="107"/>
      <c r="K86" s="107"/>
      <c r="L86" s="107"/>
    </row>
    <row r="87" spans="1:12" ht="12" x14ac:dyDescent="0.25">
      <c r="A87" s="130" t="s">
        <v>386</v>
      </c>
      <c r="B87" s="169">
        <v>2284839.8600000003</v>
      </c>
      <c r="C87" s="170"/>
      <c r="D87" s="169">
        <v>2317386.0400000005</v>
      </c>
      <c r="E87" s="169"/>
      <c r="F87" s="169">
        <v>5320846.5100000007</v>
      </c>
      <c r="G87" s="169"/>
      <c r="H87" s="169">
        <v>1018900.9100000011</v>
      </c>
      <c r="I87" s="136"/>
      <c r="J87" s="107"/>
      <c r="K87" s="107"/>
      <c r="L87" s="107"/>
    </row>
    <row r="88" spans="1:12" ht="12" x14ac:dyDescent="0.25">
      <c r="A88" s="123" t="s">
        <v>345</v>
      </c>
      <c r="B88" s="169">
        <v>0</v>
      </c>
      <c r="C88" s="170"/>
      <c r="D88" s="169">
        <v>0</v>
      </c>
      <c r="E88" s="169"/>
      <c r="F88" s="169">
        <v>0</v>
      </c>
      <c r="G88" s="169"/>
      <c r="H88" s="169">
        <v>0</v>
      </c>
      <c r="I88" s="136"/>
      <c r="J88" s="107"/>
      <c r="K88" s="107"/>
      <c r="L88" s="107"/>
    </row>
    <row r="89" spans="1:12" ht="12" x14ac:dyDescent="0.25">
      <c r="A89" s="123" t="s">
        <v>346</v>
      </c>
      <c r="B89" s="174">
        <v>2698529.89</v>
      </c>
      <c r="C89" s="175"/>
      <c r="D89" s="174">
        <v>2046599.4100000001</v>
      </c>
      <c r="E89" s="174"/>
      <c r="F89" s="174">
        <v>4344786.08</v>
      </c>
      <c r="G89" s="169"/>
      <c r="H89" s="174">
        <v>563086.51000000024</v>
      </c>
      <c r="I89" s="140"/>
      <c r="J89" s="107"/>
      <c r="K89" s="107"/>
      <c r="L89" s="107"/>
    </row>
    <row r="90" spans="1:12" ht="12" x14ac:dyDescent="0.25">
      <c r="A90" s="123" t="s">
        <v>347</v>
      </c>
      <c r="B90" s="174">
        <v>-413690.02999999991</v>
      </c>
      <c r="C90" s="175"/>
      <c r="D90" s="174">
        <v>270786.63000000012</v>
      </c>
      <c r="E90" s="174"/>
      <c r="F90" s="174">
        <v>976060.4300000004</v>
      </c>
      <c r="G90" s="169"/>
      <c r="H90" s="174">
        <v>455814.40000000061</v>
      </c>
      <c r="I90" s="140"/>
      <c r="J90" s="107"/>
      <c r="K90" s="107"/>
      <c r="L90" s="107"/>
    </row>
    <row r="91" spans="1:12" ht="24" x14ac:dyDescent="0.25">
      <c r="A91" s="141" t="s">
        <v>387</v>
      </c>
      <c r="B91" s="169">
        <v>9686095.4300000034</v>
      </c>
      <c r="C91" s="170"/>
      <c r="D91" s="169">
        <v>9189603.570000004</v>
      </c>
      <c r="E91" s="169"/>
      <c r="F91" s="169">
        <v>-4366931.2700000042</v>
      </c>
      <c r="G91" s="169"/>
      <c r="H91" s="169">
        <v>-75696.240000001155</v>
      </c>
      <c r="I91" s="136"/>
      <c r="J91" s="107"/>
      <c r="K91" s="107"/>
      <c r="L91" s="107"/>
    </row>
    <row r="92" spans="1:12" ht="12" x14ac:dyDescent="0.25">
      <c r="A92" s="123" t="s">
        <v>348</v>
      </c>
      <c r="B92" s="174">
        <v>0</v>
      </c>
      <c r="C92" s="175"/>
      <c r="D92" s="174">
        <v>0</v>
      </c>
      <c r="E92" s="174"/>
      <c r="F92" s="174">
        <v>0</v>
      </c>
      <c r="G92" s="169"/>
      <c r="H92" s="174">
        <v>0</v>
      </c>
      <c r="I92" s="140"/>
      <c r="J92" s="107"/>
      <c r="K92" s="107"/>
      <c r="L92" s="107"/>
    </row>
    <row r="93" spans="1:12" ht="12" x14ac:dyDescent="0.25">
      <c r="A93" s="123" t="s">
        <v>349</v>
      </c>
      <c r="B93" s="174">
        <v>9686095.4300000034</v>
      </c>
      <c r="C93" s="175"/>
      <c r="D93" s="174">
        <v>9189603.570000004</v>
      </c>
      <c r="E93" s="174"/>
      <c r="F93" s="174">
        <v>-4366931.2700000042</v>
      </c>
      <c r="G93" s="169"/>
      <c r="H93" s="174">
        <v>-75696.240000001155</v>
      </c>
      <c r="I93" s="140"/>
      <c r="J93" s="107"/>
      <c r="K93" s="107"/>
      <c r="L93" s="107"/>
    </row>
    <row r="94" spans="1:12" ht="23.4" x14ac:dyDescent="0.25">
      <c r="A94" s="142" t="s">
        <v>350</v>
      </c>
      <c r="B94" s="171">
        <v>0</v>
      </c>
      <c r="C94" s="172"/>
      <c r="D94" s="171">
        <v>0</v>
      </c>
      <c r="E94" s="171"/>
      <c r="F94" s="171">
        <v>0</v>
      </c>
      <c r="G94" s="173"/>
      <c r="H94" s="171">
        <v>0</v>
      </c>
      <c r="I94" s="138"/>
      <c r="J94" s="107"/>
      <c r="K94" s="107"/>
      <c r="L94" s="107"/>
    </row>
    <row r="95" spans="1:12" ht="12" x14ac:dyDescent="0.25">
      <c r="A95" s="141" t="s">
        <v>390</v>
      </c>
      <c r="B95" s="173">
        <v>0</v>
      </c>
      <c r="C95" s="176"/>
      <c r="D95" s="173">
        <v>0</v>
      </c>
      <c r="E95" s="173"/>
      <c r="F95" s="173">
        <v>0</v>
      </c>
      <c r="G95" s="173"/>
      <c r="H95" s="173">
        <v>0</v>
      </c>
      <c r="I95" s="139"/>
      <c r="J95" s="107"/>
      <c r="K95" s="107"/>
      <c r="L95" s="107"/>
    </row>
    <row r="96" spans="1:12" ht="12" x14ac:dyDescent="0.25">
      <c r="A96" s="123" t="s">
        <v>351</v>
      </c>
      <c r="B96" s="171">
        <v>0</v>
      </c>
      <c r="C96" s="172"/>
      <c r="D96" s="171">
        <v>0</v>
      </c>
      <c r="E96" s="171"/>
      <c r="F96" s="171">
        <v>0</v>
      </c>
      <c r="G96" s="173"/>
      <c r="H96" s="171">
        <v>0</v>
      </c>
      <c r="I96" s="138"/>
      <c r="J96" s="107"/>
      <c r="K96" s="107"/>
      <c r="L96" s="107"/>
    </row>
    <row r="97" spans="1:12" ht="12" x14ac:dyDescent="0.25">
      <c r="A97" s="123" t="s">
        <v>352</v>
      </c>
      <c r="B97" s="171">
        <v>0</v>
      </c>
      <c r="C97" s="172"/>
      <c r="D97" s="171">
        <v>0</v>
      </c>
      <c r="E97" s="171"/>
      <c r="F97" s="171">
        <v>0</v>
      </c>
      <c r="G97" s="173"/>
      <c r="H97" s="171">
        <v>0</v>
      </c>
      <c r="I97" s="138"/>
      <c r="J97" s="107"/>
      <c r="K97" s="107"/>
      <c r="L97" s="107"/>
    </row>
    <row r="98" spans="1:12" ht="12" x14ac:dyDescent="0.25">
      <c r="A98" s="123" t="s">
        <v>353</v>
      </c>
      <c r="B98" s="171">
        <v>0</v>
      </c>
      <c r="C98" s="172"/>
      <c r="D98" s="171">
        <v>0</v>
      </c>
      <c r="E98" s="171"/>
      <c r="F98" s="171">
        <v>0</v>
      </c>
      <c r="G98" s="173"/>
      <c r="H98" s="171">
        <v>0</v>
      </c>
      <c r="I98" s="138"/>
      <c r="J98" s="107"/>
      <c r="K98" s="107"/>
      <c r="L98" s="107"/>
    </row>
    <row r="99" spans="1:12" ht="12" x14ac:dyDescent="0.25">
      <c r="A99" s="123" t="s">
        <v>354</v>
      </c>
      <c r="B99" s="171">
        <v>0</v>
      </c>
      <c r="C99" s="172"/>
      <c r="D99" s="171">
        <v>0</v>
      </c>
      <c r="E99" s="171"/>
      <c r="F99" s="171">
        <v>0</v>
      </c>
      <c r="G99" s="173"/>
      <c r="H99" s="171">
        <v>0</v>
      </c>
      <c r="I99" s="138"/>
      <c r="J99" s="107"/>
      <c r="K99" s="107"/>
      <c r="L99" s="107"/>
    </row>
    <row r="100" spans="1:12" ht="12.6" thickBot="1" x14ac:dyDescent="0.3">
      <c r="A100" s="123" t="s">
        <v>355</v>
      </c>
      <c r="B100" s="177">
        <v>0</v>
      </c>
      <c r="C100" s="178"/>
      <c r="D100" s="177">
        <v>0</v>
      </c>
      <c r="E100" s="171"/>
      <c r="F100" s="177">
        <v>0</v>
      </c>
      <c r="G100" s="179"/>
      <c r="H100" s="177">
        <v>0</v>
      </c>
      <c r="I100" s="138"/>
      <c r="J100" s="107"/>
      <c r="K100" s="107"/>
      <c r="L100" s="107"/>
    </row>
    <row r="101" spans="1:12" ht="12.6" thickBot="1" x14ac:dyDescent="0.3">
      <c r="A101" s="117" t="s">
        <v>389</v>
      </c>
      <c r="B101" s="180">
        <v>12333402.690000003</v>
      </c>
      <c r="C101" s="180"/>
      <c r="D101" s="180">
        <v>11725861.380000003</v>
      </c>
      <c r="E101" s="170"/>
      <c r="F101" s="180">
        <v>5256008.1099999966</v>
      </c>
      <c r="G101" s="180"/>
      <c r="H101" s="180">
        <v>1788312.3799999966</v>
      </c>
      <c r="I101" s="137"/>
      <c r="J101" s="107"/>
      <c r="K101" s="107"/>
      <c r="L101" s="107"/>
    </row>
    <row r="102" spans="1:12" ht="12" x14ac:dyDescent="0.25">
      <c r="B102" s="120"/>
      <c r="C102" s="120"/>
      <c r="D102" s="120"/>
      <c r="E102" s="120"/>
      <c r="F102" s="120"/>
      <c r="G102" s="120"/>
      <c r="H102" s="120"/>
      <c r="I102" s="120"/>
      <c r="J102" s="107"/>
      <c r="K102" s="107"/>
      <c r="L102" s="107"/>
    </row>
    <row r="103" spans="1:12" ht="12" x14ac:dyDescent="0.2">
      <c r="A103" s="105" t="s">
        <v>356</v>
      </c>
      <c r="B103" s="121"/>
      <c r="C103" s="121"/>
      <c r="D103" s="121"/>
      <c r="E103" s="121"/>
      <c r="F103" s="135"/>
      <c r="G103" s="135"/>
      <c r="H103" s="106"/>
      <c r="I103" s="106"/>
      <c r="J103" s="121"/>
      <c r="K103" s="121"/>
      <c r="L103" s="121" t="s">
        <v>288</v>
      </c>
    </row>
    <row r="104" spans="1:12" ht="12" x14ac:dyDescent="0.25">
      <c r="A104" s="133" t="s">
        <v>357</v>
      </c>
      <c r="B104" s="328" t="s">
        <v>388</v>
      </c>
      <c r="C104" s="328"/>
      <c r="D104" s="328"/>
      <c r="E104" s="328"/>
      <c r="F104" s="328"/>
      <c r="G104" s="132"/>
      <c r="H104" s="328" t="s">
        <v>393</v>
      </c>
      <c r="I104" s="328"/>
      <c r="J104" s="328"/>
      <c r="K104" s="328"/>
      <c r="L104" s="328"/>
    </row>
    <row r="105" spans="1:12" ht="12" x14ac:dyDescent="0.25">
      <c r="B105" s="143" t="s">
        <v>358</v>
      </c>
      <c r="C105" s="143"/>
      <c r="D105" s="143" t="s">
        <v>359</v>
      </c>
      <c r="E105" s="143"/>
      <c r="F105" s="143" t="s">
        <v>360</v>
      </c>
      <c r="G105" s="144"/>
      <c r="H105" s="143" t="s">
        <v>358</v>
      </c>
      <c r="I105" s="143"/>
      <c r="J105" s="143" t="s">
        <v>359</v>
      </c>
      <c r="K105" s="143"/>
      <c r="L105" s="143" t="s">
        <v>360</v>
      </c>
    </row>
    <row r="106" spans="1:12" s="133" customFormat="1" ht="12" x14ac:dyDescent="0.25">
      <c r="A106" s="133" t="s">
        <v>361</v>
      </c>
      <c r="B106" s="181">
        <v>213399.3</v>
      </c>
      <c r="C106" s="181"/>
      <c r="D106" s="181">
        <v>0</v>
      </c>
      <c r="E106" s="181"/>
      <c r="F106" s="181">
        <v>0</v>
      </c>
      <c r="G106" s="181"/>
      <c r="H106" s="186">
        <v>296679.99999976158</v>
      </c>
      <c r="I106" s="186"/>
      <c r="J106" s="186">
        <v>0</v>
      </c>
      <c r="K106" s="186"/>
      <c r="L106" s="186">
        <v>0</v>
      </c>
    </row>
    <row r="107" spans="1:12" x14ac:dyDescent="0.2">
      <c r="A107" s="101" t="s">
        <v>378</v>
      </c>
      <c r="B107" s="182">
        <v>0</v>
      </c>
      <c r="C107" s="182"/>
      <c r="D107" s="182">
        <v>0</v>
      </c>
      <c r="E107" s="182"/>
      <c r="F107" s="182">
        <v>0</v>
      </c>
      <c r="G107" s="182"/>
      <c r="H107" s="187">
        <v>0</v>
      </c>
      <c r="I107" s="188"/>
      <c r="J107" s="187">
        <v>0</v>
      </c>
      <c r="K107" s="188"/>
      <c r="L107" s="187">
        <v>0</v>
      </c>
    </row>
    <row r="108" spans="1:12" x14ac:dyDescent="0.2">
      <c r="A108" s="101" t="s">
        <v>363</v>
      </c>
      <c r="B108" s="182">
        <v>0</v>
      </c>
      <c r="C108" s="182"/>
      <c r="D108" s="182">
        <v>0</v>
      </c>
      <c r="E108" s="182"/>
      <c r="F108" s="182">
        <v>0</v>
      </c>
      <c r="G108" s="182"/>
      <c r="H108" s="187">
        <v>0</v>
      </c>
      <c r="I108" s="188"/>
      <c r="J108" s="187">
        <v>0</v>
      </c>
      <c r="K108" s="188"/>
      <c r="L108" s="187">
        <v>0</v>
      </c>
    </row>
    <row r="109" spans="1:12" x14ac:dyDescent="0.2">
      <c r="A109" s="101" t="s">
        <v>379</v>
      </c>
      <c r="B109" s="182">
        <v>213399.3</v>
      </c>
      <c r="C109" s="182"/>
      <c r="D109" s="182">
        <v>0</v>
      </c>
      <c r="E109" s="182"/>
      <c r="F109" s="182">
        <v>0</v>
      </c>
      <c r="G109" s="182"/>
      <c r="H109" s="187">
        <v>296679.99999976158</v>
      </c>
      <c r="I109" s="188"/>
      <c r="J109" s="187">
        <v>0</v>
      </c>
      <c r="K109" s="188"/>
      <c r="L109" s="187">
        <v>0</v>
      </c>
    </row>
    <row r="110" spans="1:12" x14ac:dyDescent="0.2">
      <c r="A110" s="101" t="s">
        <v>363</v>
      </c>
      <c r="B110" s="182">
        <v>0</v>
      </c>
      <c r="C110" s="182"/>
      <c r="D110" s="182">
        <v>0</v>
      </c>
      <c r="E110" s="182"/>
      <c r="F110" s="182">
        <v>0</v>
      </c>
      <c r="G110" s="182"/>
      <c r="H110" s="187">
        <v>0</v>
      </c>
      <c r="I110" s="188"/>
      <c r="J110" s="187">
        <v>0</v>
      </c>
      <c r="K110" s="188"/>
      <c r="L110" s="187">
        <v>0</v>
      </c>
    </row>
    <row r="111" spans="1:12" s="133" customFormat="1" ht="12" x14ac:dyDescent="0.25">
      <c r="A111" s="133" t="s">
        <v>364</v>
      </c>
      <c r="B111" s="181">
        <v>346482362.36000001</v>
      </c>
      <c r="C111" s="181"/>
      <c r="D111" s="181">
        <v>5953842.5499999998</v>
      </c>
      <c r="E111" s="181"/>
      <c r="F111" s="181">
        <v>2815323.0100000002</v>
      </c>
      <c r="G111" s="181"/>
      <c r="H111" s="186">
        <v>306170034.4799999</v>
      </c>
      <c r="I111" s="189"/>
      <c r="J111" s="186">
        <v>1507245.3299999998</v>
      </c>
      <c r="K111" s="189"/>
      <c r="L111" s="186">
        <v>6366023.7599999998</v>
      </c>
    </row>
    <row r="112" spans="1:12" x14ac:dyDescent="0.2">
      <c r="A112" s="101" t="s">
        <v>362</v>
      </c>
      <c r="B112" s="182">
        <v>347658404.08000004</v>
      </c>
      <c r="C112" s="182"/>
      <c r="D112" s="182">
        <v>6134924.0999999996</v>
      </c>
      <c r="E112" s="182"/>
      <c r="F112" s="182">
        <v>2885568.16</v>
      </c>
      <c r="G112" s="182"/>
      <c r="H112" s="187">
        <v>306861859.27999991</v>
      </c>
      <c r="I112" s="188"/>
      <c r="J112" s="187">
        <v>1529495.0199999998</v>
      </c>
      <c r="K112" s="188"/>
      <c r="L112" s="187">
        <v>7042507.0099999998</v>
      </c>
    </row>
    <row r="113" spans="1:12" x14ac:dyDescent="0.2">
      <c r="A113" s="101" t="s">
        <v>363</v>
      </c>
      <c r="B113" s="182">
        <v>-1176041.7199999995</v>
      </c>
      <c r="C113" s="182"/>
      <c r="D113" s="182">
        <v>-181081.55000000002</v>
      </c>
      <c r="E113" s="182"/>
      <c r="F113" s="182">
        <v>-70245.149999999994</v>
      </c>
      <c r="G113" s="182"/>
      <c r="H113" s="187">
        <v>-691824.7999999997</v>
      </c>
      <c r="I113" s="174"/>
      <c r="J113" s="187">
        <v>-22249.69</v>
      </c>
      <c r="K113" s="174"/>
      <c r="L113" s="187">
        <v>-676483.25</v>
      </c>
    </row>
    <row r="114" spans="1:12" s="133" customFormat="1" ht="12" x14ac:dyDescent="0.25">
      <c r="A114" s="133" t="s">
        <v>365</v>
      </c>
      <c r="B114" s="181">
        <v>40738.129999999554</v>
      </c>
      <c r="C114" s="181"/>
      <c r="D114" s="181">
        <v>0</v>
      </c>
      <c r="E114" s="181"/>
      <c r="F114" s="181">
        <v>0</v>
      </c>
      <c r="G114" s="181"/>
      <c r="H114" s="186">
        <v>2537957.2199999993</v>
      </c>
      <c r="I114" s="189"/>
      <c r="J114" s="190">
        <v>0</v>
      </c>
      <c r="K114" s="191"/>
      <c r="L114" s="190">
        <v>0</v>
      </c>
    </row>
    <row r="115" spans="1:12" x14ac:dyDescent="0.2">
      <c r="A115" s="101" t="s">
        <v>362</v>
      </c>
      <c r="B115" s="182">
        <v>972.25000000000011</v>
      </c>
      <c r="C115" s="182"/>
      <c r="D115" s="182">
        <v>0</v>
      </c>
      <c r="E115" s="182"/>
      <c r="F115" s="182">
        <v>0</v>
      </c>
      <c r="G115" s="182"/>
      <c r="H115" s="187">
        <v>44339.740000000005</v>
      </c>
      <c r="I115" s="187"/>
      <c r="J115" s="187">
        <v>0</v>
      </c>
      <c r="K115" s="187"/>
      <c r="L115" s="187">
        <v>6714.81</v>
      </c>
    </row>
    <row r="116" spans="1:12" x14ac:dyDescent="0.2">
      <c r="A116" s="101" t="s">
        <v>363</v>
      </c>
      <c r="B116" s="182">
        <v>-0.82</v>
      </c>
      <c r="C116" s="182"/>
      <c r="D116" s="182">
        <v>0</v>
      </c>
      <c r="E116" s="182"/>
      <c r="F116" s="182">
        <v>0</v>
      </c>
      <c r="G116" s="182"/>
      <c r="H116" s="187">
        <v>-18.790000000000003</v>
      </c>
      <c r="I116" s="187"/>
      <c r="J116" s="187">
        <v>0</v>
      </c>
      <c r="K116" s="187"/>
      <c r="L116" s="187">
        <v>-6714.81</v>
      </c>
    </row>
    <row r="117" spans="1:12" x14ac:dyDescent="0.2">
      <c r="A117" s="101" t="s">
        <v>323</v>
      </c>
      <c r="B117" s="182">
        <v>39866.269999999553</v>
      </c>
      <c r="C117" s="182"/>
      <c r="D117" s="182">
        <v>0</v>
      </c>
      <c r="E117" s="182"/>
      <c r="F117" s="182">
        <v>0</v>
      </c>
      <c r="G117" s="182"/>
      <c r="H117" s="187">
        <v>2621100.209999999</v>
      </c>
      <c r="I117" s="188"/>
      <c r="J117" s="187">
        <v>0</v>
      </c>
      <c r="K117" s="188"/>
      <c r="L117" s="187">
        <v>0</v>
      </c>
    </row>
    <row r="118" spans="1:12" x14ac:dyDescent="0.2">
      <c r="A118" s="101" t="s">
        <v>363</v>
      </c>
      <c r="B118" s="182">
        <v>-99.569999999999709</v>
      </c>
      <c r="C118" s="182"/>
      <c r="D118" s="182">
        <v>0</v>
      </c>
      <c r="E118" s="182"/>
      <c r="F118" s="182">
        <v>0</v>
      </c>
      <c r="G118" s="182"/>
      <c r="H118" s="187">
        <v>-127463.94</v>
      </c>
      <c r="I118" s="174"/>
      <c r="J118" s="187">
        <v>0</v>
      </c>
      <c r="K118" s="174"/>
      <c r="L118" s="187">
        <v>0</v>
      </c>
    </row>
    <row r="119" spans="1:12" s="133" customFormat="1" ht="12" x14ac:dyDescent="0.25">
      <c r="A119" s="133" t="s">
        <v>366</v>
      </c>
      <c r="B119" s="181">
        <v>63260347.979999967</v>
      </c>
      <c r="C119" s="181"/>
      <c r="D119" s="181">
        <v>227.53</v>
      </c>
      <c r="E119" s="181"/>
      <c r="F119" s="181">
        <v>2527.9500000000003</v>
      </c>
      <c r="G119" s="181"/>
      <c r="H119" s="186">
        <v>73491896.62000002</v>
      </c>
      <c r="I119" s="189"/>
      <c r="J119" s="186">
        <v>563495.37</v>
      </c>
      <c r="K119" s="189"/>
      <c r="L119" s="186">
        <v>814.44000000000017</v>
      </c>
    </row>
    <row r="120" spans="1:12" x14ac:dyDescent="0.2">
      <c r="A120" s="101" t="s">
        <v>362</v>
      </c>
      <c r="B120" s="182">
        <v>61265474.209999971</v>
      </c>
      <c r="C120" s="182"/>
      <c r="D120" s="182">
        <v>239.5</v>
      </c>
      <c r="E120" s="182"/>
      <c r="F120" s="182">
        <v>2590.69</v>
      </c>
      <c r="G120" s="182"/>
      <c r="H120" s="187">
        <v>71697296.140000015</v>
      </c>
      <c r="I120" s="187"/>
      <c r="J120" s="187">
        <v>608296.68999999994</v>
      </c>
      <c r="K120" s="187"/>
      <c r="L120" s="187">
        <v>842.22000000000014</v>
      </c>
    </row>
    <row r="121" spans="1:12" x14ac:dyDescent="0.2">
      <c r="A121" s="101" t="s">
        <v>363</v>
      </c>
      <c r="B121" s="182">
        <v>-249286.25</v>
      </c>
      <c r="C121" s="182"/>
      <c r="D121" s="182">
        <v>-11.97</v>
      </c>
      <c r="E121" s="182"/>
      <c r="F121" s="182">
        <v>-62.74</v>
      </c>
      <c r="G121" s="182"/>
      <c r="H121" s="187">
        <v>-323012.21000000014</v>
      </c>
      <c r="I121" s="187"/>
      <c r="J121" s="187">
        <v>-44801.32</v>
      </c>
      <c r="K121" s="187"/>
      <c r="L121" s="187">
        <v>-27.78</v>
      </c>
    </row>
    <row r="122" spans="1:12" x14ac:dyDescent="0.2">
      <c r="A122" s="101" t="s">
        <v>323</v>
      </c>
      <c r="B122" s="182">
        <v>2282918.23</v>
      </c>
      <c r="C122" s="182"/>
      <c r="D122" s="182">
        <v>0</v>
      </c>
      <c r="E122" s="182"/>
      <c r="F122" s="182">
        <v>0</v>
      </c>
      <c r="G122" s="182"/>
      <c r="H122" s="187">
        <v>2152708.73</v>
      </c>
      <c r="I122" s="187"/>
      <c r="J122" s="187">
        <v>0</v>
      </c>
      <c r="K122" s="187"/>
      <c r="L122" s="187">
        <v>0</v>
      </c>
    </row>
    <row r="123" spans="1:12" x14ac:dyDescent="0.2">
      <c r="A123" s="101" t="s">
        <v>363</v>
      </c>
      <c r="B123" s="182">
        <v>-38758.21</v>
      </c>
      <c r="C123" s="182"/>
      <c r="D123" s="182">
        <v>0</v>
      </c>
      <c r="E123" s="182"/>
      <c r="F123" s="182">
        <v>0</v>
      </c>
      <c r="G123" s="182"/>
      <c r="H123" s="187">
        <v>-35096.039999999994</v>
      </c>
      <c r="I123" s="187"/>
      <c r="J123" s="187">
        <v>0</v>
      </c>
      <c r="K123" s="187"/>
      <c r="L123" s="187">
        <v>0</v>
      </c>
    </row>
    <row r="124" spans="1:12" s="133" customFormat="1" ht="12" x14ac:dyDescent="0.25">
      <c r="A124" s="133" t="s">
        <v>367</v>
      </c>
      <c r="B124" s="181">
        <v>694049086.36000121</v>
      </c>
      <c r="C124" s="181"/>
      <c r="D124" s="181">
        <v>174118276.0199998</v>
      </c>
      <c r="E124" s="181"/>
      <c r="F124" s="181">
        <v>26140616.260000028</v>
      </c>
      <c r="G124" s="181"/>
      <c r="H124" s="186">
        <v>917386316.66999781</v>
      </c>
      <c r="I124" s="189"/>
      <c r="J124" s="186">
        <v>159827728.62999988</v>
      </c>
      <c r="K124" s="189"/>
      <c r="L124" s="186">
        <v>21510298.069999993</v>
      </c>
    </row>
    <row r="125" spans="1:12" x14ac:dyDescent="0.2">
      <c r="A125" s="101" t="s">
        <v>362</v>
      </c>
      <c r="B125" s="182">
        <v>701452938.50000119</v>
      </c>
      <c r="C125" s="182"/>
      <c r="D125" s="182">
        <v>185847425.5199998</v>
      </c>
      <c r="E125" s="182"/>
      <c r="F125" s="182">
        <v>73647622.360000014</v>
      </c>
      <c r="G125" s="182"/>
      <c r="H125" s="187">
        <v>929248222.52999783</v>
      </c>
      <c r="I125" s="187"/>
      <c r="J125" s="187">
        <v>167914862.03999987</v>
      </c>
      <c r="K125" s="187"/>
      <c r="L125" s="187">
        <v>64123658.5</v>
      </c>
    </row>
    <row r="126" spans="1:12" x14ac:dyDescent="0.2">
      <c r="A126" s="101" t="s">
        <v>363</v>
      </c>
      <c r="B126" s="182">
        <v>-7403852.1400000015</v>
      </c>
      <c r="C126" s="182"/>
      <c r="D126" s="182">
        <v>-11729149.499999994</v>
      </c>
      <c r="E126" s="182"/>
      <c r="F126" s="182">
        <v>-47507006.099999987</v>
      </c>
      <c r="G126" s="182"/>
      <c r="H126" s="187">
        <v>-11861905.860000001</v>
      </c>
      <c r="I126" s="187"/>
      <c r="J126" s="187">
        <v>-8087133.4099999927</v>
      </c>
      <c r="K126" s="187"/>
      <c r="L126" s="187">
        <v>-42613360.430000007</v>
      </c>
    </row>
    <row r="127" spans="1:12" s="133" customFormat="1" ht="12" x14ac:dyDescent="0.25">
      <c r="A127" s="133" t="s">
        <v>368</v>
      </c>
      <c r="B127" s="181">
        <v>1286114799.4600008</v>
      </c>
      <c r="C127" s="181"/>
      <c r="D127" s="181">
        <v>257183607.49999949</v>
      </c>
      <c r="E127" s="181"/>
      <c r="F127" s="181">
        <v>30364612.930000335</v>
      </c>
      <c r="G127" s="181"/>
      <c r="H127" s="186">
        <v>1589234229.7700021</v>
      </c>
      <c r="I127" s="189"/>
      <c r="J127" s="186">
        <v>262992988.7899999</v>
      </c>
      <c r="K127" s="189"/>
      <c r="L127" s="186">
        <v>30745475.470000103</v>
      </c>
    </row>
    <row r="128" spans="1:12" x14ac:dyDescent="0.2">
      <c r="A128" s="101" t="s">
        <v>362</v>
      </c>
      <c r="B128" s="182">
        <v>1291875469.4200008</v>
      </c>
      <c r="C128" s="182"/>
      <c r="D128" s="182">
        <v>279945724.40999949</v>
      </c>
      <c r="E128" s="182"/>
      <c r="F128" s="182">
        <v>127174655.6600001</v>
      </c>
      <c r="G128" s="182"/>
      <c r="H128" s="187">
        <v>1595035133.4500022</v>
      </c>
      <c r="I128" s="187"/>
      <c r="J128" s="187">
        <v>282704171.2299999</v>
      </c>
      <c r="K128" s="187"/>
      <c r="L128" s="187">
        <v>134940394.31999999</v>
      </c>
    </row>
    <row r="129" spans="1:12" ht="12" thickBot="1" x14ac:dyDescent="0.25">
      <c r="A129" s="101" t="s">
        <v>363</v>
      </c>
      <c r="B129" s="183">
        <v>-5760669.9600000028</v>
      </c>
      <c r="C129" s="183"/>
      <c r="D129" s="183">
        <v>-22762116.910000008</v>
      </c>
      <c r="E129" s="183"/>
      <c r="F129" s="183">
        <v>-96810042.729999766</v>
      </c>
      <c r="G129" s="182"/>
      <c r="H129" s="187">
        <v>-5800903.6800000127</v>
      </c>
      <c r="I129" s="187"/>
      <c r="J129" s="187">
        <v>-19711182.439999983</v>
      </c>
      <c r="K129" s="187"/>
      <c r="L129" s="187">
        <v>-104194918.84999989</v>
      </c>
    </row>
    <row r="130" spans="1:12" s="133" customFormat="1" ht="12.6" thickBot="1" x14ac:dyDescent="0.3">
      <c r="A130" s="133" t="s">
        <v>243</v>
      </c>
      <c r="B130" s="184">
        <v>2390160733.5900025</v>
      </c>
      <c r="C130" s="184"/>
      <c r="D130" s="184">
        <v>437255953.59999925</v>
      </c>
      <c r="E130" s="184"/>
      <c r="F130" s="184">
        <v>59323080.150000364</v>
      </c>
      <c r="G130" s="181"/>
      <c r="H130" s="192">
        <v>2889117114.7599993</v>
      </c>
      <c r="I130" s="192"/>
      <c r="J130" s="192">
        <v>424891458.11999977</v>
      </c>
      <c r="K130" s="192"/>
      <c r="L130" s="192">
        <v>58622611.740000091</v>
      </c>
    </row>
    <row r="131" spans="1:12" ht="12" x14ac:dyDescent="0.25">
      <c r="B131" s="120"/>
      <c r="C131" s="120"/>
      <c r="D131" s="120"/>
      <c r="E131" s="120"/>
      <c r="F131" s="120"/>
      <c r="G131" s="120"/>
      <c r="H131" s="120"/>
      <c r="I131" s="120"/>
      <c r="J131" s="107"/>
      <c r="K131" s="107"/>
      <c r="L131" s="107"/>
    </row>
    <row r="132" spans="1:12" ht="12" x14ac:dyDescent="0.2">
      <c r="A132" s="105" t="s">
        <v>369</v>
      </c>
      <c r="B132" s="145"/>
      <c r="C132" s="145"/>
      <c r="D132" s="121" t="s">
        <v>288</v>
      </c>
      <c r="E132" s="107"/>
      <c r="F132" s="107"/>
      <c r="G132" s="107"/>
      <c r="H132" s="107"/>
      <c r="I132" s="107"/>
      <c r="J132" s="107"/>
      <c r="K132" s="107"/>
      <c r="L132" s="128"/>
    </row>
    <row r="133" spans="1:12" ht="12" x14ac:dyDescent="0.25">
      <c r="A133" s="101" t="s">
        <v>370</v>
      </c>
      <c r="B133" s="147" t="str">
        <f>+B104</f>
        <v>31.12.2024.</v>
      </c>
      <c r="C133" s="144"/>
      <c r="D133" s="147" t="str">
        <f>+H104</f>
        <v>30.09.2025.</v>
      </c>
      <c r="E133" s="107"/>
      <c r="F133" s="107"/>
      <c r="G133" s="107"/>
      <c r="H133" s="107"/>
      <c r="I133" s="107"/>
      <c r="J133" s="107"/>
      <c r="K133" s="107"/>
      <c r="L133" s="107"/>
    </row>
    <row r="134" spans="1:12" x14ac:dyDescent="0.2">
      <c r="A134" s="101" t="s">
        <v>361</v>
      </c>
      <c r="B134" s="182">
        <v>0</v>
      </c>
      <c r="C134" s="182"/>
      <c r="D134" s="182">
        <v>0</v>
      </c>
      <c r="E134" s="107"/>
      <c r="F134" s="107"/>
      <c r="G134" s="107"/>
      <c r="H134" s="107"/>
      <c r="I134" s="107"/>
      <c r="J134" s="107"/>
      <c r="K134" s="107"/>
      <c r="L134" s="107"/>
    </row>
    <row r="135" spans="1:12" x14ac:dyDescent="0.2">
      <c r="A135" s="101" t="s">
        <v>371</v>
      </c>
      <c r="B135" s="182">
        <v>0</v>
      </c>
      <c r="C135" s="182"/>
      <c r="D135" s="182">
        <v>0</v>
      </c>
      <c r="E135" s="107"/>
      <c r="F135" s="107"/>
      <c r="G135" s="107"/>
      <c r="H135" s="107"/>
      <c r="I135" s="107"/>
      <c r="J135" s="107"/>
      <c r="K135" s="107"/>
      <c r="L135" s="107"/>
    </row>
    <row r="136" spans="1:12" x14ac:dyDescent="0.2">
      <c r="A136" s="101" t="s">
        <v>372</v>
      </c>
      <c r="B136" s="182">
        <v>0</v>
      </c>
      <c r="C136" s="182"/>
      <c r="D136" s="182">
        <v>0</v>
      </c>
      <c r="E136" s="107"/>
      <c r="F136" s="107"/>
      <c r="G136" s="107"/>
      <c r="H136" s="107"/>
      <c r="I136" s="107"/>
      <c r="J136" s="107"/>
      <c r="K136" s="107"/>
      <c r="L136" s="107"/>
    </row>
    <row r="137" spans="1:12" x14ac:dyDescent="0.2">
      <c r="A137" s="101" t="s">
        <v>366</v>
      </c>
      <c r="B137" s="182">
        <v>0</v>
      </c>
      <c r="C137" s="182"/>
      <c r="D137" s="182">
        <v>0</v>
      </c>
      <c r="E137" s="107"/>
      <c r="F137" s="107"/>
      <c r="G137" s="107"/>
      <c r="H137" s="107"/>
      <c r="I137" s="107"/>
      <c r="J137" s="107"/>
      <c r="K137" s="107"/>
      <c r="L137" s="107"/>
    </row>
    <row r="138" spans="1:12" x14ac:dyDescent="0.2">
      <c r="A138" s="101" t="s">
        <v>367</v>
      </c>
      <c r="B138" s="182">
        <v>0</v>
      </c>
      <c r="C138" s="182"/>
      <c r="D138" s="182">
        <v>0</v>
      </c>
      <c r="E138" s="107"/>
      <c r="F138" s="107"/>
      <c r="G138" s="107"/>
      <c r="H138" s="107"/>
      <c r="I138" s="107"/>
      <c r="J138" s="107"/>
      <c r="K138" s="107"/>
      <c r="L138" s="107"/>
    </row>
    <row r="139" spans="1:12" ht="12" thickBot="1" x14ac:dyDescent="0.25">
      <c r="A139" s="101" t="s">
        <v>373</v>
      </c>
      <c r="B139" s="183">
        <v>498236.27</v>
      </c>
      <c r="C139" s="182"/>
      <c r="D139" s="187">
        <v>495927.97000000003</v>
      </c>
      <c r="E139" s="107"/>
      <c r="F139" s="107"/>
      <c r="G139" s="107"/>
      <c r="H139" s="107"/>
      <c r="I139" s="107"/>
      <c r="J139" s="107"/>
      <c r="K139" s="107"/>
      <c r="L139" s="107"/>
    </row>
    <row r="140" spans="1:12" ht="12.6" thickBot="1" x14ac:dyDescent="0.3">
      <c r="A140" s="133" t="s">
        <v>243</v>
      </c>
      <c r="B140" s="185">
        <v>498236.27</v>
      </c>
      <c r="C140" s="181"/>
      <c r="D140" s="192">
        <v>495927.97000000003</v>
      </c>
      <c r="E140" s="107"/>
      <c r="F140" s="107"/>
      <c r="G140" s="107"/>
      <c r="H140" s="107"/>
      <c r="I140" s="107"/>
      <c r="J140" s="107"/>
      <c r="K140" s="107"/>
      <c r="L140" s="107"/>
    </row>
    <row r="141" spans="1:12" x14ac:dyDescent="0.2">
      <c r="B141" s="107"/>
      <c r="C141" s="107"/>
      <c r="D141" s="107"/>
      <c r="E141" s="107"/>
      <c r="F141" s="107"/>
      <c r="G141" s="107"/>
      <c r="H141" s="107"/>
      <c r="I141" s="107"/>
      <c r="J141" s="107"/>
      <c r="K141" s="107"/>
      <c r="L141" s="107"/>
    </row>
    <row r="142" spans="1:12" ht="12" x14ac:dyDescent="0.25">
      <c r="A142" s="148" t="s">
        <v>374</v>
      </c>
      <c r="B142" s="146"/>
      <c r="C142" s="146"/>
      <c r="D142" s="121" t="s">
        <v>288</v>
      </c>
      <c r="E142" s="107"/>
      <c r="F142" s="107"/>
      <c r="G142" s="107"/>
      <c r="H142" s="107"/>
      <c r="I142" s="107"/>
      <c r="J142" s="107"/>
      <c r="K142" s="107"/>
      <c r="L142" s="128"/>
    </row>
    <row r="143" spans="1:12" ht="12" x14ac:dyDescent="0.25">
      <c r="A143" s="101" t="s">
        <v>375</v>
      </c>
      <c r="B143" s="147" t="str">
        <f>+B104</f>
        <v>31.12.2024.</v>
      </c>
      <c r="C143" s="144"/>
      <c r="D143" s="147" t="str">
        <f>+H104</f>
        <v>30.09.2025.</v>
      </c>
      <c r="E143" s="107"/>
      <c r="F143" s="107"/>
      <c r="G143" s="107"/>
      <c r="H143" s="107"/>
      <c r="I143" s="107"/>
      <c r="J143" s="107"/>
      <c r="K143" s="107"/>
      <c r="L143" s="107"/>
    </row>
    <row r="144" spans="1:12" x14ac:dyDescent="0.2">
      <c r="A144" s="101" t="s">
        <v>361</v>
      </c>
      <c r="B144" s="182">
        <v>73884160.650000006</v>
      </c>
      <c r="C144" s="182"/>
      <c r="D144" s="182">
        <v>0</v>
      </c>
      <c r="E144" s="107"/>
      <c r="F144" s="107"/>
      <c r="G144" s="107"/>
      <c r="H144" s="107"/>
      <c r="I144" s="107"/>
      <c r="J144" s="107"/>
      <c r="K144" s="107"/>
      <c r="L144" s="107"/>
    </row>
    <row r="145" spans="1:12" x14ac:dyDescent="0.2">
      <c r="A145" s="101" t="s">
        <v>371</v>
      </c>
      <c r="B145" s="182">
        <v>2072670101.6499989</v>
      </c>
      <c r="C145" s="182"/>
      <c r="D145" s="187">
        <v>1870224989.8600011</v>
      </c>
      <c r="E145" s="107"/>
      <c r="F145" s="107"/>
      <c r="G145" s="107"/>
      <c r="H145" s="107"/>
      <c r="I145" s="107"/>
      <c r="J145" s="107"/>
      <c r="K145" s="107"/>
      <c r="L145" s="107"/>
    </row>
    <row r="146" spans="1:12" x14ac:dyDescent="0.2">
      <c r="A146" s="101" t="s">
        <v>372</v>
      </c>
      <c r="B146" s="182">
        <v>224740805.91999999</v>
      </c>
      <c r="C146" s="182"/>
      <c r="D146" s="187">
        <v>377822796.48000002</v>
      </c>
      <c r="E146" s="107"/>
      <c r="F146" s="107"/>
      <c r="G146" s="107"/>
      <c r="H146" s="107"/>
      <c r="I146" s="107"/>
      <c r="J146" s="107"/>
      <c r="K146" s="107"/>
      <c r="L146" s="107"/>
    </row>
    <row r="147" spans="1:12" x14ac:dyDescent="0.2">
      <c r="A147" s="101" t="s">
        <v>366</v>
      </c>
      <c r="B147" s="182">
        <v>443768692.26999998</v>
      </c>
      <c r="C147" s="182"/>
      <c r="D147" s="187">
        <v>415828162.10000002</v>
      </c>
      <c r="E147" s="107"/>
      <c r="F147" s="107"/>
      <c r="G147" s="107"/>
      <c r="H147" s="107"/>
      <c r="I147" s="107"/>
      <c r="J147" s="107"/>
      <c r="K147" s="107"/>
      <c r="L147" s="107"/>
    </row>
    <row r="148" spans="1:12" x14ac:dyDescent="0.2">
      <c r="A148" s="101" t="s">
        <v>367</v>
      </c>
      <c r="B148" s="182">
        <v>931590490.89999807</v>
      </c>
      <c r="C148" s="182"/>
      <c r="D148" s="187">
        <v>988147448.5399965</v>
      </c>
      <c r="E148" s="107"/>
      <c r="F148" s="107"/>
      <c r="G148" s="107"/>
      <c r="H148" s="107"/>
      <c r="I148" s="107"/>
      <c r="J148" s="107"/>
      <c r="K148" s="107"/>
      <c r="L148" s="107"/>
    </row>
    <row r="149" spans="1:12" ht="12" thickBot="1" x14ac:dyDescent="0.25">
      <c r="A149" s="101" t="s">
        <v>373</v>
      </c>
      <c r="B149" s="183">
        <v>3435715981.5699973</v>
      </c>
      <c r="C149" s="182"/>
      <c r="D149" s="187">
        <v>3390062094.9299989</v>
      </c>
      <c r="E149" s="107"/>
      <c r="F149" s="107"/>
      <c r="G149" s="107"/>
      <c r="H149" s="107"/>
      <c r="I149" s="107"/>
      <c r="J149" s="107"/>
      <c r="K149" s="107"/>
      <c r="L149" s="107"/>
    </row>
    <row r="150" spans="1:12" ht="12.6" thickBot="1" x14ac:dyDescent="0.3">
      <c r="A150" s="133" t="s">
        <v>243</v>
      </c>
      <c r="B150" s="184">
        <v>7182370232.9599943</v>
      </c>
      <c r="C150" s="181"/>
      <c r="D150" s="192">
        <v>7042085491.909996</v>
      </c>
      <c r="E150" s="107"/>
      <c r="F150" s="107"/>
      <c r="G150" s="107"/>
      <c r="H150" s="107"/>
      <c r="I150" s="107"/>
      <c r="J150" s="107"/>
      <c r="K150" s="107"/>
      <c r="L150" s="107"/>
    </row>
    <row r="151" spans="1:12" ht="12" x14ac:dyDescent="0.25">
      <c r="B151" s="120"/>
      <c r="C151" s="120"/>
      <c r="D151" s="120"/>
      <c r="E151" s="120"/>
      <c r="F151" s="120"/>
      <c r="G151" s="120"/>
      <c r="H151" s="120"/>
      <c r="I151" s="120"/>
    </row>
  </sheetData>
  <mergeCells count="20">
    <mergeCell ref="B35:D35"/>
    <mergeCell ref="F35:H35"/>
    <mergeCell ref="B5:D5"/>
    <mergeCell ref="F5:H5"/>
    <mergeCell ref="B15:D15"/>
    <mergeCell ref="F15:H15"/>
    <mergeCell ref="B25:D25"/>
    <mergeCell ref="F25:H25"/>
    <mergeCell ref="B42:D42"/>
    <mergeCell ref="F42:H42"/>
    <mergeCell ref="B52:D52"/>
    <mergeCell ref="F52:H52"/>
    <mergeCell ref="B60:D60"/>
    <mergeCell ref="F60:H60"/>
    <mergeCell ref="B68:D68"/>
    <mergeCell ref="F68:H68"/>
    <mergeCell ref="B82:D82"/>
    <mergeCell ref="F82:H82"/>
    <mergeCell ref="B104:F104"/>
    <mergeCell ref="H104:L104"/>
  </mergeCells>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EFC670-F99A-4D88-9C52-F9782A557F2D}">
  <ds:schemaRefs>
    <ds:schemaRef ds:uri="http://purl.org/dc/elements/1.1/"/>
    <ds:schemaRef ds:uri="http://purl.org/dc/terms/"/>
    <ds:schemaRef ds:uri="http://purl.org/dc/dcmitype/"/>
    <ds:schemaRef ds:uri="http://schemas.microsoft.com/office/infopath/2007/PartnerControls"/>
    <ds:schemaRef ds:uri="2090b57c-2e4d-4ed9-b313-510fc704fe75"/>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3CE733C8-0E43-4AD6-A8E9-EFA62BF77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 </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Šime Fabulić</cp:lastModifiedBy>
  <cp:lastPrinted>2024-07-24T06:49:41Z</cp:lastPrinted>
  <dcterms:created xsi:type="dcterms:W3CDTF">2008-10-17T11:51:54Z</dcterms:created>
  <dcterms:modified xsi:type="dcterms:W3CDTF">2025-10-23T09:09:50Z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