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SingleCells1.xml" ContentType="application/vnd.openxmlformats-officedocument.spreadsheetml.tableSingleCells+xml"/>
  <Override PartName="/xl/customProperty2.bin" ContentType="application/vnd.openxmlformats-officedocument.spreadsheetml.customProperty"/>
  <Override PartName="/xl/tables/tableSingleCells2.xml" ContentType="application/vnd.openxmlformats-officedocument.spreadsheetml.tableSingleCells+xml"/>
  <Override PartName="/xl/customProperty3.bin" ContentType="application/vnd.openxmlformats-officedocument.spreadsheetml.customProperty"/>
  <Override PartName="/xl/tables/tableSingleCells3.xml" ContentType="application/vnd.openxmlformats-officedocument.spreadsheetml.tableSingleCells+xml"/>
  <Override PartName="/xl/customProperty4.bin" ContentType="application/vnd.openxmlformats-officedocument.spreadsheetml.customProperty"/>
  <Override PartName="/xl/tables/tableSingleCells4.xml" ContentType="application/vnd.openxmlformats-officedocument.spreadsheetml.tableSingleCells+xml"/>
  <Override PartName="/xl/customProperty5.bin" ContentType="application/vnd.openxmlformats-officedocument.spreadsheetml.customProperty"/>
  <Override PartName="/xl/tables/tableSingleCells5.xml" ContentType="application/vnd.openxmlformats-officedocument.spreadsheetml.tableSingleCells+xml"/>
  <Override PartName="/xl/customProperty6.bin" ContentType="application/vnd.openxmlformats-officedocument.spreadsheetml.customProperty"/>
  <Override PartName="/xl/tables/tableSingleCells6.xml" ContentType="application/vnd.openxmlformats-officedocument.spreadsheetml.tableSingleCells+xml"/>
  <Override PartName="/xl/customProperty7.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saveExternalLinkValues="0" codeName="ThisWorkbook" defaultThemeVersion="124226"/>
  <mc:AlternateContent xmlns:mc="http://schemas.openxmlformats.org/markup-compatibility/2006">
    <mc:Choice Requires="x15">
      <x15ac:absPath xmlns:x15ac="http://schemas.microsoft.com/office/spreadsheetml/2010/11/ac" url="https://molonline.sharepoint.com/sites/TRS_CONS/Shared Documents/Ostvarenje/2026/3.2026/Hanfa/"/>
    </mc:Choice>
  </mc:AlternateContent>
  <xr:revisionPtr revIDLastSave="710" documentId="8_{D100B98D-F70A-4B81-BDF0-D7D7A361A312}" xr6:coauthVersionLast="47" xr6:coauthVersionMax="47" xr10:uidLastSave="{B3A1AB7E-116A-48D3-B07E-791ACBD3DEA2}"/>
  <bookViews>
    <workbookView xWindow="-120" yWindow="-120" windowWidth="29040" windowHeight="15720" activeTab="6"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podaci'!$A$1:$N$89</definedName>
    <definedName name="_xlnm.Print_Area" localSheetId="5">PK!$A$1:$Z$63</definedName>
  </definedNames>
  <calcPr calcId="191029" fullPrecision="0" concurrentManualCount="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3" i="21" l="1"/>
  <c r="K98" i="26"/>
  <c r="J98" i="26"/>
  <c r="I98" i="26"/>
  <c r="I90" i="26"/>
  <c r="H98" i="26"/>
  <c r="H90" i="26"/>
  <c r="H91" i="26"/>
  <c r="K91" i="26"/>
  <c r="J91" i="26"/>
  <c r="I91" i="26"/>
  <c r="H95" i="18"/>
  <c r="I78" i="18"/>
  <c r="H78" i="18"/>
  <c r="H85" i="18"/>
  <c r="X41" i="22"/>
  <c r="Z41" i="22"/>
  <c r="X42" i="22"/>
  <c r="Z42" i="22"/>
  <c r="X43" i="22"/>
  <c r="Z43" i="22"/>
  <c r="X44" i="22"/>
  <c r="X45" i="22"/>
  <c r="X46" i="22"/>
  <c r="X47" i="22"/>
  <c r="X48" i="22"/>
  <c r="X49" i="22"/>
  <c r="X50" i="22"/>
  <c r="X51" i="22"/>
  <c r="X52" i="22"/>
  <c r="Z52" i="22"/>
  <c r="X53" i="22"/>
  <c r="Z53" i="22"/>
  <c r="X54" i="22"/>
  <c r="X55" i="22"/>
  <c r="X56" i="22"/>
  <c r="X57" i="22"/>
  <c r="X58" i="22"/>
  <c r="X40" i="22"/>
  <c r="Z40" i="22"/>
  <c r="X37" i="22"/>
  <c r="X38" i="22"/>
  <c r="Z38" i="22"/>
  <c r="X36" i="22"/>
  <c r="Z36" i="22"/>
  <c r="X12" i="22"/>
  <c r="Z12" i="22"/>
  <c r="X13" i="22"/>
  <c r="Z13" i="22"/>
  <c r="X14" i="22"/>
  <c r="X15" i="22"/>
  <c r="Z15" i="22"/>
  <c r="X16" i="22"/>
  <c r="Z16" i="22"/>
  <c r="X17" i="22"/>
  <c r="X18" i="22"/>
  <c r="Z18" i="22"/>
  <c r="X19" i="22"/>
  <c r="X20" i="22"/>
  <c r="X21" i="22"/>
  <c r="X22" i="22"/>
  <c r="X23" i="22"/>
  <c r="X24" i="22"/>
  <c r="X25" i="22"/>
  <c r="X26" i="22"/>
  <c r="Z26" i="22"/>
  <c r="X27" i="22"/>
  <c r="X28" i="22"/>
  <c r="X29" i="22"/>
  <c r="X11" i="22"/>
  <c r="Z11" i="22"/>
  <c r="V10" i="22"/>
  <c r="V30" i="22"/>
  <c r="U10" i="22"/>
  <c r="U30" i="22"/>
  <c r="T10" i="22"/>
  <c r="T30" i="22"/>
  <c r="W10" i="22"/>
  <c r="W30" i="22"/>
  <c r="X8" i="22"/>
  <c r="Z8" i="22"/>
  <c r="Z10" i="22"/>
  <c r="X9" i="22"/>
  <c r="Z9" i="22"/>
  <c r="X7" i="22"/>
  <c r="U61" i="22"/>
  <c r="U62" i="22"/>
  <c r="U63" i="22"/>
  <c r="U39" i="22"/>
  <c r="U59" i="22"/>
  <c r="U32" i="22"/>
  <c r="U33" i="22"/>
  <c r="U34" i="22"/>
  <c r="I85" i="18"/>
  <c r="S61" i="22"/>
  <c r="S62" i="22"/>
  <c r="T61" i="22"/>
  <c r="T62" i="22"/>
  <c r="S63" i="22"/>
  <c r="T63" i="22"/>
  <c r="S32" i="22"/>
  <c r="S33" i="22"/>
  <c r="T32" i="22"/>
  <c r="T33" i="22"/>
  <c r="S34" i="22"/>
  <c r="T34" i="22"/>
  <c r="Z54" i="22"/>
  <c r="S39" i="22"/>
  <c r="S59" i="22"/>
  <c r="T39" i="22"/>
  <c r="T59" i="22"/>
  <c r="Z25" i="22"/>
  <c r="S10" i="22"/>
  <c r="S30" i="22"/>
  <c r="I48" i="21"/>
  <c r="H48" i="21"/>
  <c r="I42" i="21"/>
  <c r="H42" i="21"/>
  <c r="H49" i="21"/>
  <c r="I35" i="21"/>
  <c r="H35" i="21"/>
  <c r="I29" i="21"/>
  <c r="H29" i="21"/>
  <c r="H36"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K14" i="26"/>
  <c r="K61" i="26"/>
  <c r="J20" i="26"/>
  <c r="J14" i="26"/>
  <c r="J61" i="26"/>
  <c r="I20" i="26"/>
  <c r="H20" i="26"/>
  <c r="K16" i="26"/>
  <c r="J16" i="26"/>
  <c r="I16" i="26"/>
  <c r="H16" i="26"/>
  <c r="K8" i="26"/>
  <c r="J8" i="26"/>
  <c r="I8" i="26"/>
  <c r="H8" i="26"/>
  <c r="H54" i="20"/>
  <c r="H48" i="20"/>
  <c r="H41" i="20"/>
  <c r="H35" i="20"/>
  <c r="H19" i="20"/>
  <c r="I9" i="20"/>
  <c r="I18" i="20"/>
  <c r="H118" i="18"/>
  <c r="H134" i="18"/>
  <c r="H106" i="18"/>
  <c r="H99" i="18"/>
  <c r="H92" i="18"/>
  <c r="H60" i="18"/>
  <c r="H53" i="18"/>
  <c r="H45" i="18"/>
  <c r="H38" i="18"/>
  <c r="H27" i="18"/>
  <c r="H17" i="18"/>
  <c r="H10" i="18"/>
  <c r="H9" i="18"/>
  <c r="H72" i="18"/>
  <c r="H63" i="22"/>
  <c r="H61" i="22"/>
  <c r="H62" i="22"/>
  <c r="H39" i="22"/>
  <c r="H59" i="22"/>
  <c r="H34" i="22"/>
  <c r="H32" i="22"/>
  <c r="H33" i="22"/>
  <c r="K10" i="22"/>
  <c r="K30" i="22"/>
  <c r="Y63" i="22"/>
  <c r="W63" i="22"/>
  <c r="V63" i="22"/>
  <c r="R63" i="22"/>
  <c r="Q63" i="22"/>
  <c r="P63" i="22"/>
  <c r="O63" i="22"/>
  <c r="N63" i="22"/>
  <c r="M63" i="22"/>
  <c r="L63" i="22"/>
  <c r="K63" i="22"/>
  <c r="J63" i="22"/>
  <c r="I63" i="22"/>
  <c r="Y61" i="22"/>
  <c r="Y62" i="22"/>
  <c r="W61" i="22"/>
  <c r="W62" i="22"/>
  <c r="V61" i="22"/>
  <c r="V62" i="22"/>
  <c r="R61" i="22"/>
  <c r="R62" i="22"/>
  <c r="Q61" i="22"/>
  <c r="Q62" i="22"/>
  <c r="P61" i="22"/>
  <c r="P62" i="22"/>
  <c r="O61" i="22"/>
  <c r="O62" i="22"/>
  <c r="N61" i="22"/>
  <c r="N62" i="22"/>
  <c r="M61" i="22"/>
  <c r="M62" i="22"/>
  <c r="L61" i="22"/>
  <c r="L62" i="22"/>
  <c r="K61" i="22"/>
  <c r="K62" i="22"/>
  <c r="J61" i="22"/>
  <c r="J62" i="22"/>
  <c r="I61" i="22"/>
  <c r="I62" i="22"/>
  <c r="Z58" i="22"/>
  <c r="Z57" i="22"/>
  <c r="Z56" i="22"/>
  <c r="Z55" i="22"/>
  <c r="Z51" i="22"/>
  <c r="Z50" i="22"/>
  <c r="Z49" i="22"/>
  <c r="Z48" i="22"/>
  <c r="Z47" i="22"/>
  <c r="Z46" i="22"/>
  <c r="Z45" i="22"/>
  <c r="Z44" i="22"/>
  <c r="Y39" i="22"/>
  <c r="Y59" i="22"/>
  <c r="W39" i="22"/>
  <c r="W59" i="22"/>
  <c r="V39" i="22"/>
  <c r="V59" i="22"/>
  <c r="R39" i="22"/>
  <c r="R59" i="22"/>
  <c r="Q39" i="22"/>
  <c r="Q59" i="22"/>
  <c r="P39" i="22"/>
  <c r="P59" i="22"/>
  <c r="O39" i="22"/>
  <c r="O59" i="22"/>
  <c r="N39" i="22"/>
  <c r="N59" i="22"/>
  <c r="M39" i="22"/>
  <c r="M59" i="22"/>
  <c r="L39" i="22"/>
  <c r="L59" i="22"/>
  <c r="K39" i="22"/>
  <c r="K59" i="22"/>
  <c r="J39" i="22"/>
  <c r="J59" i="22"/>
  <c r="I39" i="22"/>
  <c r="I59" i="22"/>
  <c r="Z37" i="22"/>
  <c r="Y34" i="22"/>
  <c r="W34" i="22"/>
  <c r="V34" i="22"/>
  <c r="R34" i="22"/>
  <c r="Q34" i="22"/>
  <c r="P34" i="22"/>
  <c r="O34" i="22"/>
  <c r="N34" i="22"/>
  <c r="M34" i="22"/>
  <c r="L34" i="22"/>
  <c r="K34" i="22"/>
  <c r="J34" i="22"/>
  <c r="I34" i="22"/>
  <c r="Y32" i="22"/>
  <c r="Y33" i="22"/>
  <c r="W32" i="22"/>
  <c r="W33" i="22"/>
  <c r="V32" i="22"/>
  <c r="V33" i="22"/>
  <c r="R32" i="22"/>
  <c r="R33" i="22"/>
  <c r="Q32" i="22"/>
  <c r="Q33" i="22"/>
  <c r="P32" i="22"/>
  <c r="P33" i="22"/>
  <c r="O32" i="22"/>
  <c r="O33" i="22"/>
  <c r="N32" i="22"/>
  <c r="N33" i="22"/>
  <c r="M32" i="22"/>
  <c r="M33" i="22"/>
  <c r="L32" i="22"/>
  <c r="L33" i="22"/>
  <c r="K32" i="22"/>
  <c r="K33" i="22"/>
  <c r="J32" i="22"/>
  <c r="J33" i="22"/>
  <c r="I32" i="22"/>
  <c r="I33" i="22"/>
  <c r="Z29" i="22"/>
  <c r="Z28" i="22"/>
  <c r="Z27" i="22"/>
  <c r="Z23" i="22"/>
  <c r="Z22" i="22"/>
  <c r="Z21" i="22"/>
  <c r="Z20" i="22"/>
  <c r="Z19" i="22"/>
  <c r="Z17" i="22"/>
  <c r="Y10" i="22"/>
  <c r="Y30" i="22"/>
  <c r="R10" i="22"/>
  <c r="R30" i="22"/>
  <c r="Q10" i="22"/>
  <c r="Q30" i="22"/>
  <c r="P10" i="22"/>
  <c r="P30" i="22"/>
  <c r="O10" i="22"/>
  <c r="O30" i="22"/>
  <c r="N10" i="22"/>
  <c r="N30" i="22"/>
  <c r="M10" i="22"/>
  <c r="M30" i="22"/>
  <c r="L10" i="22"/>
  <c r="L30" i="22"/>
  <c r="J10" i="22"/>
  <c r="J30" i="22"/>
  <c r="I10" i="22"/>
  <c r="I30" i="22"/>
  <c r="H10" i="22"/>
  <c r="H30" i="22"/>
  <c r="I54" i="20"/>
  <c r="I48" i="20"/>
  <c r="I41" i="20"/>
  <c r="I35" i="20"/>
  <c r="I19" i="20"/>
  <c r="H9" i="20"/>
  <c r="H18" i="20"/>
  <c r="I118" i="18"/>
  <c r="I134" i="18"/>
  <c r="I106" i="18"/>
  <c r="I99" i="18"/>
  <c r="I95" i="18"/>
  <c r="I92" i="18"/>
  <c r="I60" i="18"/>
  <c r="I53" i="18"/>
  <c r="I44" i="18"/>
  <c r="I72" i="18"/>
  <c r="I45" i="18"/>
  <c r="I38" i="18"/>
  <c r="I27" i="18"/>
  <c r="I17" i="18"/>
  <c r="I10" i="18"/>
  <c r="I9" i="18"/>
  <c r="H44" i="18"/>
  <c r="H75" i="18"/>
  <c r="I75" i="18"/>
  <c r="I60" i="26"/>
  <c r="I109" i="26"/>
  <c r="I110" i="26"/>
  <c r="H109" i="26"/>
  <c r="H110" i="26"/>
  <c r="H60" i="26"/>
  <c r="H14" i="26"/>
  <c r="H61" i="26"/>
  <c r="H62" i="26"/>
  <c r="I14" i="26"/>
  <c r="I61" i="26"/>
  <c r="H63" i="26"/>
  <c r="X10" i="22"/>
  <c r="Z7" i="22"/>
  <c r="I49" i="21"/>
  <c r="I36" i="21"/>
  <c r="I21" i="21"/>
  <c r="H21" i="21"/>
  <c r="H51" i="21"/>
  <c r="H53" i="21"/>
  <c r="I55" i="20"/>
  <c r="I42" i="20"/>
  <c r="I24" i="20"/>
  <c r="I27" i="20"/>
  <c r="H55" i="20"/>
  <c r="H42" i="20"/>
  <c r="H24" i="20"/>
  <c r="H27" i="20"/>
  <c r="K90" i="26"/>
  <c r="K109" i="26"/>
  <c r="K110" i="26"/>
  <c r="K60" i="26"/>
  <c r="J109" i="26"/>
  <c r="J110" i="26"/>
  <c r="J90" i="26"/>
  <c r="I62" i="26"/>
  <c r="I66" i="26"/>
  <c r="H66" i="26"/>
  <c r="H68" i="26"/>
  <c r="H67" i="26"/>
  <c r="H64" i="26"/>
  <c r="J60" i="26"/>
  <c r="I67" i="26"/>
  <c r="I64" i="26"/>
  <c r="I63" i="26"/>
  <c r="I51" i="21"/>
  <c r="I53" i="21"/>
  <c r="I57" i="20"/>
  <c r="I59" i="20"/>
  <c r="H57" i="20"/>
  <c r="H59" i="20"/>
  <c r="I68" i="26"/>
  <c r="J62" i="26"/>
  <c r="J64" i="26"/>
  <c r="J63" i="26"/>
  <c r="X63" i="22"/>
  <c r="Z63" i="22"/>
  <c r="Z39" i="22"/>
  <c r="Z59" i="22"/>
  <c r="X34" i="22"/>
  <c r="Z24" i="22"/>
  <c r="Z34" i="22"/>
  <c r="X61" i="22"/>
  <c r="X62" i="22"/>
  <c r="Z61" i="22"/>
  <c r="Z62" i="22"/>
  <c r="X39" i="22"/>
  <c r="X59" i="22"/>
  <c r="X32" i="22"/>
  <c r="X33" i="22"/>
  <c r="X30" i="22"/>
  <c r="Z14" i="22"/>
  <c r="J66" i="26"/>
  <c r="J67" i="26"/>
  <c r="J68" i="26"/>
  <c r="Z30" i="22"/>
  <c r="Z32" i="22"/>
  <c r="Z33" i="22"/>
  <c r="K64" i="26"/>
  <c r="K62" i="26"/>
  <c r="K63" i="26"/>
  <c r="K68" i="26"/>
  <c r="K67" i="26"/>
  <c r="K66" i="26"/>
</calcChain>
</file>

<file path=xl/sharedStrings.xml><?xml version="1.0" encoding="utf-8"?>
<sst xmlns="http://schemas.openxmlformats.org/spreadsheetml/2006/main" count="653" uniqueCount="578">
  <si>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</si>
  <si>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</si>
  <si>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</si>
  <si>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</si>
  <si>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</si>
  <si>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</si>
  <si>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</si>
  <si>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</si>
  <si>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</si>
  <si>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</si>
  <si>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</si>
  <si>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</si>
  <si>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</si>
  <si>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</si>
  <si>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</si>
  <si>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</si>
  <si>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</si>
  <si>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</si>
  <si>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</si>
  <si>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</si>
  <si>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</si>
  <si>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</si>
  <si>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</si>
  <si>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</si>
  <si>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</si>
  <si>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</si>
  <si>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</si>
  <si>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</si>
  <si>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</si>
  <si>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</si>
  <si>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</si>
  <si>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</si>
  <si>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</si>
  <si>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</si>
  <si>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</si>
  <si>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</si>
  <si>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</si>
  <si>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</si>
  <si>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</si>
  <si>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</si>
  <si>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</si>
  <si>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</si>
  <si>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</si>
  <si>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</si>
  <si>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</si>
  <si>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</si>
  <si>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</si>
  <si>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</si>
  <si>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</si>
  <si>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</si>
  <si>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</si>
  <si>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</si>
  <si>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</si>
  <si>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</si>
  <si>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</si>
  <si>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</si>
  <si>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</si>
  <si>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</si>
  <si>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</si>
  <si>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</si>
  <si>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</si>
  <si>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</si>
  <si>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</si>
  <si>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</si>
  <si>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</si>
  <si>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</si>
  <si>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</si>
  <si>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</si>
  <si>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</si>
  <si>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</si>
  <si>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</si>
  <si>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</si>
  <si>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</si>
  <si>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</si>
  <si>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</si>
  <si>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</si>
  <si>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</si>
  <si>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</si>
  <si>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</si>
  <si>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</si>
  <si>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</si>
  <si>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</si>
  <si>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</si>
  <si>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</si>
  <si>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</si>
  <si>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</si>
  <si>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</si>
  <si>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</si>
  <si>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</si>
  <si>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</si>
  <si>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</si>
  <si>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</si>
  <si>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</si>
  <si>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</si>
  <si>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</si>
  <si>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</si>
  <si>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</si>
  <si>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</si>
  <si>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</si>
  <si>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</si>
  <si>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</si>
  <si>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</si>
  <si>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</si>
  <si>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</si>
  <si>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</si>
  <si>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</si>
  <si>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</si>
  <si>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</si>
  <si>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</si>
  <si>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</si>
  <si>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</si>
  <si>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</si>
  <si>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</si>
  <si>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</si>
  <si>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</si>
  <si>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</si>
  <si>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</si>
  <si>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</si>
  <si>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</si>
  <si>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</si>
  <si>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</si>
  <si>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</si>
  <si>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</si>
  <si>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</si>
  <si>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</si>
  <si>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</si>
  <si>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</si>
  <si>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</si>
  <si>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</si>
  <si>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</si>
  <si>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</si>
  <si>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</si>
  <si>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</si>
  <si>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</si>
  <si>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</si>
  <si>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</si>
  <si>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</si>
  <si>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</si>
  <si>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</si>
  <si>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</si>
  <si>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</si>
  <si>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</si>
  <si>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</si>
  <si>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</si>
  <si>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</si>
  <si>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</si>
  <si>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</si>
  <si>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</si>
  <si>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</si>
  <si>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</si>
  <si>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</si>
  <si>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</si>
  <si>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</si>
  <si>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</si>
  <si>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</si>
  <si>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</si>
  <si>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</si>
  <si>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</si>
  <si>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</si>
  <si>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</si>
  <si>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</si>
  <si>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</si>
  <si>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</si>
  <si>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</si>
  <si>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</si>
  <si>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</si>
  <si>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</si>
  <si>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</si>
  <si>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</si>
  <si>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</si>
  <si>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</si>
  <si>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</si>
  <si>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</si>
  <si>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</si>
  <si>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</si>
  <si>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</si>
  <si>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</si>
  <si>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</si>
  <si>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</si>
  <si>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</si>
  <si>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</si>
  <si>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</si>
  <si>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</si>
  <si>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</si>
  <si>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</si>
  <si>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</si>
  <si>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</si>
  <si>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</si>
  <si>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</si>
  <si>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</si>
  <si>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</si>
  <si>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</si>
  <si>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</si>
  <si>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</si>
  <si>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</si>
  <si>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</si>
  <si>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</si>
  <si>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</si>
  <si>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</si>
  <si>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</si>
  <si>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</si>
  <si>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</si>
  <si>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</si>
  <si>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</si>
  <si>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</si>
  <si>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</si>
  <si>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</si>
  <si>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</si>
  <si>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</si>
  <si>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</si>
  <si>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</si>
  <si>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</si>
  <si>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</si>
  <si>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</si>
  <si>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</si>
  <si>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</si>
  <si>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</si>
  <si>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</si>
  <si>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</si>
  <si>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</si>
  <si>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</si>
  <si>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</si>
  <si>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</si>
  <si>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</si>
  <si>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</si>
  <si>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</si>
  <si>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</si>
  <si>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</si>
  <si>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</si>
  <si>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</si>
  <si>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</si>
  <si>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</si>
  <si>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</si>
  <si>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</si>
  <si>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</si>
  <si>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</si>
  <si>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</si>
  <si>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</si>
  <si>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</si>
  <si>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</si>
  <si>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</si>
  <si>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</si>
  <si>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</si>
  <si>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</si>
  <si>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</si>
  <si>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</si>
  <si>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</si>
  <si>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</si>
  <si>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</si>
  <si>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</si>
  <si>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</si>
  <si>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</si>
  <si>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</si>
  <si>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</si>
  <si>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</si>
  <si>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</si>
  <si>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</si>
  <si>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</si>
  <si>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</si>
  <si>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</si>
  <si>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</si>
  <si>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</si>
  <si>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</si>
  <si>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</si>
  <si>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</si>
  <si>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</si>
  <si>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</si>
  <si>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</si>
  <si>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</si>
  <si>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</si>
  <si>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</si>
  <si>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</si>
  <si>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</si>
  <si>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</si>
  <si>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</si>
  <si>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</si>
  <si>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</si>
  <si>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</si>
  <si>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</si>
  <si>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</si>
  <si>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</si>
  <si>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</si>
  <si>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</si>
  <si>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</si>
  <si>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</si>
  <si>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</si>
  <si>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</si>
  <si>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</si>
  <si>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</si>
  <si>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</si>
  <si>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</si>
  <si>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</si>
  <si>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</si>
  <si>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</si>
  <si>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</si>
  <si>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</si>
  <si>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</si>
  <si>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</si>
  <si>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</si>
  <si>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</si>
  <si>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</si>
  <si>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</si>
  <si>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</si>
  <si>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</si>
  <si>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</si>
  <si>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</si>
  <si>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</si>
  <si>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</si>
  <si>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</si>
  <si>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</si>
  <si>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</si>
  <si>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</si>
  <si>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</si>
  <si>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</si>
  <si>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</si>
  <si>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</si>
  <si>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</si>
  <si>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</si>
  <si>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</si>
  <si>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</si>
  <si>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</si>
  <si>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</si>
  <si>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</si>
  <si>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</si>
  <si>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</si>
  <si>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</si>
  <si>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</si>
  <si>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</si>
  <si>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</si>
  <si>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</si>
  <si>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</si>
  <si>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</si>
  <si>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</si>
  <si>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</si>
  <si>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</si>
  <si>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</si>
  <si>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</si>
  <si>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</si>
  <si>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</si>
  <si>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</si>
  <si>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</si>
  <si>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</si>
  <si>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</si>
  <si>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</si>
  <si>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</si>
  <si>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</si>
  <si>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</si>
  <si>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</si>
  <si>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</si>
  <si>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</si>
  <si>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</si>
  <si>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</si>
  <si>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</si>
  <si>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</si>
  <si>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</si>
  <si>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</si>
  <si>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</si>
  <si>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</si>
  <si>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</si>
  <si>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</si>
  <si>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</si>
  <si>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</si>
  <si>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</si>
  <si>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</si>
  <si>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</si>
  <si>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</si>
  <si>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</si>
  <si>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</si>
  <si>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</si>
  <si>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</si>
  <si>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</si>
  <si>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</si>
  <si>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</si>
  <si>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</si>
  <si>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</si>
  <si>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</si>
  <si>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</si>
  <si>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</si>
  <si>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</si>
  <si>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</si>
  <si>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</si>
  <si>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</si>
  <si>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</si>
  <si>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</si>
  <si>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</si>
  <si>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</si>
  <si>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</si>
  <si>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</si>
  <si>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</si>
  <si>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</si>
  <si>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</si>
  <si>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</si>
  <si>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</si>
  <si>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</si>
  <si>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</si>
  <si>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</si>
  <si>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</si>
  <si>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</si>
  <si>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</si>
  <si>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</si>
  <si>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</si>
  <si>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</si>
  <si>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</si>
  <si>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</si>
  <si>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</si>
  <si>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</si>
  <si>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</si>
  <si>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</si>
  <si>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</si>
  <si>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</si>
  <si>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</si>
  <si>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</si>
  <si>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</si>
  <si>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</si>
  <si>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</si>
  <si>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</si>
  <si>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</si>
  <si>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</si>
  <si>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</si>
  <si>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</si>
  <si>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</si>
  <si>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</si>
  <si>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</si>
  <si>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</si>
  <si>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</si>
  <si>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</si>
  <si>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</si>
  <si>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</si>
  <si>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</si>
  <si>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</si>
  <si>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</si>
  <si>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</si>
  <si>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</si>
  <si>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</si>
  <si>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</si>
  <si>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</si>
  <si>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</si>
  <si>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</si>
  <si>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</si>
  <si>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</si>
  <si>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</si>
  <si>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</si>
  <si>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</si>
  <si>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</si>
  <si>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</si>
  <si>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</si>
  <si>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</si>
  <si>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</si>
  <si>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</si>
  <si>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03586243</t>
  </si>
  <si>
    <t>HR</t>
  </si>
  <si>
    <t>080000604</t>
  </si>
  <si>
    <t>27759560625</t>
  </si>
  <si>
    <t>213800RUSOIJPJD19H13</t>
  </si>
  <si>
    <t>2560</t>
  </si>
  <si>
    <t>INA-Industrija nafte, d.d.</t>
  </si>
  <si>
    <t>Zagreb</t>
  </si>
  <si>
    <t>Avenija Većeslava Holjevca 10</t>
  </si>
  <si>
    <t>investitori@ina.hr</t>
  </si>
  <si>
    <t>www.ina.hr</t>
  </si>
  <si>
    <t>Hostin d.o.o. Zagreb</t>
  </si>
  <si>
    <t>Hrvatska, Zagreb, Avenija V. Holjevca 10</t>
  </si>
  <si>
    <t>080114782</t>
  </si>
  <si>
    <t>INA Maziva d.o.o. Zagreb</t>
  </si>
  <si>
    <t>Hrvatska, Zagreb, Radnička cesta 175</t>
  </si>
  <si>
    <t>080422876</t>
  </si>
  <si>
    <t>Croplin d.o.o. Zagreb</t>
  </si>
  <si>
    <t>'080251104</t>
  </si>
  <si>
    <t>TOP Računovodstvo Servisi d.o.o. Zagreb</t>
  </si>
  <si>
    <t>Hrvatska, Zagreb,  Ulica grada Vukovara 18</t>
  </si>
  <si>
    <t>INA Maloprodajni servisi d.o.o. Zagreb</t>
  </si>
  <si>
    <t>080845208</t>
  </si>
  <si>
    <t xml:space="preserve">INA VATROGASNI SERVISI d.o.o. </t>
  </si>
  <si>
    <t>Hrvatska, Sisak, Ante Kovačića 1</t>
  </si>
  <si>
    <t>62233903176</t>
  </si>
  <si>
    <t>INA Slovenija d.o.o. Ljubljana</t>
  </si>
  <si>
    <t>Slovenija, Ljubljana, Kotnikova ulica 5</t>
  </si>
  <si>
    <t>INA - CRNA GORA d.o.o. Podgorica</t>
  </si>
  <si>
    <t>Crna Gora, Podgorica, Oktoih 2</t>
  </si>
  <si>
    <t>5-0098230/25</t>
  </si>
  <si>
    <t>Adriagas S.r.l.</t>
  </si>
  <si>
    <t>Italija, Milano, Via G. Mengoni 4</t>
  </si>
  <si>
    <t>INA d.o.o. Beograd</t>
  </si>
  <si>
    <t>Srbija, Beograd, Đorđa Stanojevića 14</t>
  </si>
  <si>
    <t>HOLDINA d.o.o. Sarajevo</t>
  </si>
  <si>
    <t>Bosna i Hercegovina, Sarajevo, Ulica Azize Šaćirbegović 4b</t>
  </si>
  <si>
    <t>65-01-0857-08</t>
  </si>
  <si>
    <t xml:space="preserve">ENERGOPETROL d.d. Sarajevo   </t>
  </si>
  <si>
    <t>1-21070</t>
  </si>
  <si>
    <t>INA-KOSOVO d.o.o. Pristina</t>
  </si>
  <si>
    <t>Kosovo, Pristina,Ulpiana "Bulevardi Deshmoret e Kombi"t, br.7</t>
  </si>
  <si>
    <t xml:space="preserve">INA Industrijski servisi d.o.o. </t>
  </si>
  <si>
    <t>Hrvatska, Zagreb, Savska cesta 41</t>
  </si>
  <si>
    <t>081286224</t>
  </si>
  <si>
    <t>STSI - Integrirani tehnički servisi d.o.o.</t>
  </si>
  <si>
    <t>Hrvatska, Zagreb, Lovinčićeva 4</t>
  </si>
  <si>
    <t>080415124</t>
  </si>
  <si>
    <t>Plavi tim d.o.o. Zagreb</t>
  </si>
  <si>
    <t>Crosco, naftni servisi, d.o.o.</t>
  </si>
  <si>
    <t>Hrvatska, Zagreb,  Lovinčićeva ulica 6b</t>
  </si>
  <si>
    <t>080114508</t>
  </si>
  <si>
    <t>Crosco S.A.DE.C.V.</t>
  </si>
  <si>
    <t>Meksiko, Ciudad del Carmen,38141 Departmento 5 Santa Margarita cd del Carmen Campeche</t>
  </si>
  <si>
    <t>Crosco Ukraine LLC.</t>
  </si>
  <si>
    <t>Ukrajina, Kyev, 63 Zvirynetska</t>
  </si>
  <si>
    <t>Rotary Zrt.</t>
  </si>
  <si>
    <t>Mađarska, Nagykanizsa, Erzsebat ter22.pp/po box351</t>
  </si>
  <si>
    <t>20-10-040105</t>
  </si>
  <si>
    <t>TOP Računovodstvo Servisi d.o.o.;  član INA Grupe</t>
  </si>
  <si>
    <t>Katarina Bogunović</t>
  </si>
  <si>
    <t>091 495 7802</t>
  </si>
  <si>
    <t xml:space="preserve">	Katarina.Bogunovic@trs.ina.hr </t>
  </si>
  <si>
    <t>Deloitte d.o.o.</t>
  </si>
  <si>
    <t>Goran Končar</t>
  </si>
  <si>
    <t>Obveznik:INA-Industrija nafte, d.d.</t>
  </si>
  <si>
    <t>stanje na dan 31.03.2026.</t>
  </si>
  <si>
    <t>u razdoblju 01.01.2026. do 31.03.2026.</t>
  </si>
  <si>
    <t>0</t>
  </si>
  <si>
    <t>Obveznik: INA-Industrija nafte, d.d.</t>
  </si>
  <si>
    <t>BILJEŠKE UZ FINANCIJSKE IZVJEŠTAJE - TFI</t>
  </si>
  <si>
    <t>(koji se sastavljaju za tromjesečna razdoblja)</t>
  </si>
  <si>
    <t>Naziv izdavatelja:   INA-Industrija nafte, d.d</t>
  </si>
  <si>
    <t>OIB:   27759560625</t>
  </si>
  <si>
    <t>Bilješke uz financijske izvještaje za tromjesečna razdoblja uključuju:</t>
  </si>
  <si>
    <t>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t>
  </si>
  <si>
    <t xml:space="preserve">b) informacije gdje je omogućen pristup posljednjim godišnjim financijskim izvještajima, radi razumijevanja informacija objavljenih u bilješkama uz financijske izvještaje sastavljene za izvještajno tromjesečno razdoblje, </t>
  </si>
  <si>
    <t>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t>
  </si>
  <si>
    <t xml:space="preserve">d) objašnjenje poslovnih rezultata u slučaju da izdavatelj obavlja djelatnost sezonske prirode (točke 37. i 38. MRS 34- Financijsko izvještavanje za razdoblja tijekom godine) </t>
  </si>
  <si>
    <t>e) ostale objave koje propisuje MRS 34- Financijsko izvještavanje za razdoblja tijekom godine te</t>
  </si>
  <si>
    <t>f) u bilješkama uz financijske izvještaje za tromjesečna razdoblja, osim gore navedenih informacija, objavljuju se i sljedeće informacije:</t>
  </si>
  <si>
    <t>1. naziv, sjedište poduzetnika (adresa), pravni oblik poduzetnika, državu osnivanja, matični broj subjekta, osobni identifikacijski broj te, ako je primjenjivo, da je poduzetnik u likvidaciji, stečaju, skraćenom postupku prestanka ili izvanrednoj upravi</t>
  </si>
  <si>
    <t>Naziv: INA - Industrija nafte, d.d.</t>
  </si>
  <si>
    <t>Sjedište (adresa) izdavatelja: Avenija Većeslava Holjevca 10, 10000 Zagreb</t>
  </si>
  <si>
    <t>Pravni oblik izdavatelja: dioničko društvo</t>
  </si>
  <si>
    <t>Država osnivanja: Republika Hrvatska</t>
  </si>
  <si>
    <t>Matični broj subjekta: 3586243</t>
  </si>
  <si>
    <t>Osobni identifikacijski broj: 27759560625</t>
  </si>
  <si>
    <t>2. usvojene računovodstvene politike (samo naznaku je li došlo do promjene u odnosu na prethodno razdoblje)</t>
  </si>
  <si>
    <t>Računovodstvene politike primijenjene u pripremi konsolidiranih financijskih izvještaja Međunarodni standardi financijskog izvještavanja i Računovodstvene politike i procedure INA Grupe. Računovodstvene politike i procedure INA Grupe su dosljedno primjenjivane na sva prikazana razdoblja, osim ako nije drugačije navedeno.</t>
  </si>
  <si>
    <t>Posljednja verzija ažuriranih Računovodstvenih politika i procedura INA Grupe stupila je na snagu u prosincu 2025. godine.</t>
  </si>
  <si>
    <t>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t>
  </si>
  <si>
    <t>4. iznos i prirodu pojedinih stavki prihoda ili rashoda izuzetne veličine ili pojave</t>
  </si>
  <si>
    <t>5. iznose koje poduzetnik duguje i koji dospijevaju nakon više od pet godina, kao i ukupna dugovanja poduzetnika pokrivena vrijednim osiguranjem koje je dao poduzetnik, uz naznaku vrste i oblika osiguranja</t>
  </si>
  <si>
    <t>INA Grupa nema dugovanja koja dospijevaju nakon više od pet godina niti dugovanja pokrivenih osiguranjem.</t>
  </si>
  <si>
    <t>6. prosječan broj zaposlenih tijekom tekućeg razdoblja</t>
  </si>
  <si>
    <t>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t>
  </si>
  <si>
    <t>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t>
  </si>
  <si>
    <t>10. broj i nominalnu vrijednost, ili ako ne postoji nominalna vrijednost, knjigovodstvenu vrijednost dionica ili udjela upisanih tijekom poslovne godine u okviru odobrenog kapitala</t>
  </si>
  <si>
    <t>Dionički kapital društva sastoji se od 10 milijuna odobrenih i izdanih dionica nominalne vrijednosti od 120,00 eura. Dionica nosi pravo na jedan glas i pravo na dividendu.</t>
  </si>
  <si>
    <t>11. postojanje bilo kakvih potvrda o sudjelovanju, konvertibilnih zadužnica, jamstava, opcija ili sličnih vrijednosnica ili prava, s naznakom njihovog broja i prava koja daju</t>
  </si>
  <si>
    <t>Navedeno nije primjenjivo na financijske izvještaje INA Grupe.</t>
  </si>
  <si>
    <t>12. naziv, sjedište te pravni oblik svakog poduzetnika u kojemu poduzetnik ima neograničenu odgovornost</t>
  </si>
  <si>
    <t>13. naziv i sjedište poduzetnika koji sastavlja tromjesečni konsolidirani financijski izvještaj najveće grupe poduzetnika u kojoj poduzetnik sudjeluje kao kontrolirani član grupe</t>
  </si>
  <si>
    <t xml:space="preserve">Društvo MOL Nyrt. (Mađarska, Dombóvári út 28., 1117 Budimpešta)  sastavlja godišnji konsolidirani financijski izvještaj najveće grupe poduzetnika u koju su INA, d.d. i INA Grupa uključeni kao kontrolirani članovi MOL Grupe. </t>
  </si>
  <si>
    <t>15. mjesto na kojem je moguće dobiti primjerke  tromjesečnih konsolidiranih financijskih izvještaja iz točaka 13. i 14., pod uvjetom da su dostupni</t>
  </si>
  <si>
    <t>Konsolidirani financijski izvještaji MOL Grupe dostupni su na službenoj web stranici: www.molgroup.info</t>
  </si>
  <si>
    <t>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t>
  </si>
  <si>
    <t>17. prirodu i financijski učinak značajnih događaja koji su nastupili nakon datuma bilance i nisu odraženi u računu dobiti i gubitka ili bilanci</t>
  </si>
  <si>
    <t>DODATNO</t>
  </si>
  <si>
    <t>Izvještajno razdoblje: 31. ožujak 2026.</t>
  </si>
  <si>
    <t>Pojedine stavke prihoda i rashoda izuzetne veličine ili pojave, kao što su prihodi od ugovora s kupcima, amortizacija i umanjenje imovine (neto), troškovi osoblja, vrijednosna usklađenja (neto), rezerviranja za troškove i rizike (neto), financijski prihodi, financijski rashodi, udio u dobiti u pridružena društva obračunato metodom udjela, (prihod)/trošak poreza na dobit, osnovni i razrijeđeni (gubitak)/dobitak po dionici su detaljno objašnjeni Flash Reportu INA Grupe i INA, d.d. za razdoblje završeno na dan 31. ožujak 2026. godine.</t>
  </si>
  <si>
    <t>U troškovima osoblja iskazani su troškovi neto plaća i nadnica u iznosu od 44,6 milijuna eura, troškovi poreza u iznosu 17,4 milijuna eura , te doprinosa za mirovinsko i zdravstveno osiguranje u iznosu od 8,9 milijuna eura i ostalih naknada zaposlenicima za razdoblje 31.3.2026.</t>
  </si>
  <si>
    <t>Na dan 31.ožujak  2026. stanje odgođenog poreza INA Grupe iznosi 139 milijuna  eura,  te je u odnosu na 31. prosinca 2025., kada je odgođeni porez iznosio 116,9 milijuna  eura, uvećan  za 22,1 milijuna  eura.</t>
  </si>
  <si>
    <t>Razlog povećanja odgođenog poreza INA Grupe većim dijelom je posljedica poreznog nepriznavanja  vrijednosnog usklađenja financijske imovine.</t>
  </si>
  <si>
    <t>Detaljan pregled udjela INA Grupe u vlasničku i glasačkim pravima je prikazan u Godišnjeg financijskog izvještaja INA Grupe  na dan 31.ožujak 2026. godine:</t>
  </si>
  <si>
    <t>Uplaćeni i upisani kapital INA, d.d. čini ukupnu vrijednost od 1.200.000.000,00 eura na dan 31. ožujak 2026.</t>
  </si>
  <si>
    <t>Nije bilo promjena sukladno IAS10</t>
  </si>
  <si>
    <t>Redak Prihodi na temelju upotrebe vlastitih proizvoda, robe i usluga, AOP 004, u iznosu od 15,3 milijuna eura u 2026. godini ( 2025. godina 10,6 milijuna eura) u Flash Reportu umanjuje rashode razdoblja.</t>
  </si>
  <si>
    <t xml:space="preserve">Redak Amortizacije i umanjenja vrijednosti (neto) Flash Reporta INA Grupe  na dan 31.ožujak 2026. godine jednaka je zbroju dva reda Amortizacije i Ispravak vrijednosti – Dugotrajna imovina osim financijske imovine u listu RDG. </t>
  </si>
  <si>
    <t>Redak Troškovi osoblja Flash Reporta INA Grupe na dan 31. ožujak 2026. godine uz neto plaće i poreze čine i ostali troškovi zaposlenika koji su zbrojeni u red Ostali troškovi u listu RDG.</t>
  </si>
  <si>
    <t xml:space="preserve">Predujmovi za materijalnu i nematerijalnu imovinu prikazani su u liniji Ostala dugotrajna imovina u Flash Reporta INA Grupe na dan 31. ožujak 2026. godine (u 2025.: 21,4 milijuna eura, a u 2026. 21,5 milijuna eura). dok su u TFI_POD prikazani u linijama AOP007 i AOP016. </t>
  </si>
  <si>
    <t>Kratkoročna rezerviranja i Kratkoročne otpremnine i jubilarne nagrade iz Flash Reporta INA Grupe na dan 31. ožujak 2026. godine prikazane su u listu Bilanca  u AOP 124 Odgođeno plaćanje troškova i prihoda budućeg razdoblja   i iznose 71  milijuna eura.</t>
  </si>
  <si>
    <t xml:space="preserve"> Prosječan broj zaposlenika INA Grupe 31.03.2026.iznosio je 9.164 zaposlenika .</t>
  </si>
  <si>
    <t>Kapitalizirani interni rad predstavlja sve izravne troškove rada koji se mogu identificirati ili povezati s njima i koji se mogu pravilno dodijeliti izgradnji, preinakama ili ugradnji određenih stavki kapitalne imovine i kao takve se amortiziraju. INA Grupa je kapitalizirala interni rad u 3.2026. u vrijednosti 1,1milijuna EUR.</t>
  </si>
  <si>
    <t xml:space="preserve">
8. ako su u bilanci priznata rezerviranja za odgođeni porez, stanja odgođenog poreza na kraju poslovne godine i kretanja tih stanja tijekom poslovne godine</t>
  </si>
  <si>
    <r>
      <t>Redak Imovina s pravom korištenja iz Flash Reporta INA Grupe na dan 31. ožujak 2026. godine u iznosu od 70,3 milijuna eura , a 73,9 milijuna eura  u 2025. prikazana je u grupi II. Materijalnoj imovini prema pripadnosti klase imovine u listu Bilanca.</t>
    </r>
    <r>
      <rPr>
        <sz val="11"/>
        <rFont val="Calibri"/>
        <family val="2"/>
        <charset val="238"/>
      </rPr>
      <t xml:space="preserve"> </t>
    </r>
  </si>
  <si>
    <t xml:space="preserve">14. naziv i sjedište poduzetnika koji sastavlja tromjesečni konsolidirani financijski izvještaj najmanje grupe poduzetnika u kojoj poduzetnik sudjeluje kao kontrolirani član i koji je također uključen u grupu poduzetnika iz točke 13. </t>
  </si>
  <si>
    <r>
      <t xml:space="preserve">Ukupna vrijednost garancija po ugovorima prema trećim stranama u iznosi </t>
    </r>
    <r>
      <rPr>
        <sz val="9"/>
        <color theme="1"/>
        <rFont val="Calibri"/>
        <family val="2"/>
        <charset val="238"/>
      </rPr>
      <t>92,4 milijuna eura</t>
    </r>
    <r>
      <rPr>
        <sz val="9"/>
        <rFont val="Calibri"/>
        <family val="2"/>
        <charset val="238"/>
      </rPr>
      <t>, što je maksimalni iznos kojem je Grupa izložena. U slučaju neispunjavanja obveza, uvjeti iz ugovora sadrže maksimalnu naknadu trećoj strani. Na temelju očekivanja na kraju izvještajnog razdoblja, Grupa smatra da ne očekuje povećanje obveza. Ugovorno dospijeće temelji se na najranijem datumu na koji se od Grupe može zahtijevati naplata.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</si>
</sst>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41"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color theme="10"/>
      <name val="Arial"/>
      <family val="2"/>
      <charset val="238"/>
    </font>
    <font>
      <sz val="9"/>
      <name val="Calibri"/>
      <family val="2"/>
      <charset val="238"/>
    </font>
    <font>
      <b/>
      <sz val="9"/>
      <name val="Calibri"/>
      <family val="2"/>
      <charset val="238"/>
    </font>
    <font>
      <sz val="9"/>
      <color theme="1"/>
      <name val="Calibri"/>
      <family val="2"/>
      <charset val="238"/>
    </font>
    <font>
      <sz val="9"/>
      <color theme="1"/>
      <name val="Calibri"/>
      <family val="2"/>
      <charset val="238"/>
      <scheme val="minor"/>
    </font>
    <font>
      <sz val="11"/>
      <name val="Calibri"/>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xf numFmtId="0" fontId="35" fillId="0" borderId="0" applyNumberFormat="0" applyFill="0" applyBorder="0" applyAlignment="0" applyProtection="0"/>
  </cellStyleXfs>
  <cellXfs count="306">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protection locked="0"/>
    </xf>
    <xf numFmtId="0" fontId="29" fillId="11" borderId="0" xfId="4" applyFont="1" applyFill="1" applyProtection="1">
      <protection locked="0"/>
    </xf>
    <xf numFmtId="0" fontId="29" fillId="11" borderId="0" xfId="4" applyFont="1" applyFill="1" applyAlignment="1" applyProtection="1">
      <alignment vertical="top" wrapText="1"/>
      <protection locked="0"/>
    </xf>
    <xf numFmtId="0" fontId="18" fillId="12" borderId="17" xfId="4" applyFont="1" applyFill="1" applyBorder="1" applyAlignment="1" applyProtection="1">
      <alignment horizontal="center" vertical="center"/>
      <protection locked="0"/>
    </xf>
    <xf numFmtId="0" fontId="18" fillId="12" borderId="3" xfId="0" applyFont="1" applyFill="1" applyBorder="1" applyAlignment="1" applyProtection="1">
      <alignment horizontal="right" vertical="center"/>
      <protection locked="0"/>
    </xf>
    <xf numFmtId="0" fontId="18" fillId="12" borderId="2" xfId="0" applyFont="1" applyFill="1" applyBorder="1" applyAlignment="1" applyProtection="1">
      <alignment horizontal="right" vertical="center"/>
      <protection locked="0"/>
    </xf>
    <xf numFmtId="0" fontId="18" fillId="12" borderId="15" xfId="0" applyFont="1" applyFill="1" applyBorder="1" applyAlignment="1" applyProtection="1">
      <alignment horizontal="right" vertical="center"/>
      <protection locked="0"/>
    </xf>
    <xf numFmtId="0" fontId="18" fillId="12" borderId="17" xfId="4" applyFont="1" applyFill="1" applyBorder="1" applyAlignment="1" applyProtection="1">
      <alignment horizontal="right" vertical="center"/>
      <protection locked="0"/>
    </xf>
    <xf numFmtId="0" fontId="29" fillId="11" borderId="13" xfId="0" applyFont="1" applyFill="1" applyBorder="1" applyAlignment="1" applyProtection="1">
      <alignment vertical="top"/>
      <protection locked="0"/>
    </xf>
    <xf numFmtId="0" fontId="29" fillId="11" borderId="0" xfId="0" applyFont="1" applyFill="1" applyAlignment="1" applyProtection="1">
      <alignment vertical="top"/>
      <protection locked="0"/>
    </xf>
    <xf numFmtId="0" fontId="29" fillId="11" borderId="14" xfId="0" applyFont="1" applyFill="1" applyBorder="1" applyProtection="1">
      <protection locked="0"/>
    </xf>
    <xf numFmtId="0" fontId="18" fillId="12" borderId="3" xfId="0" applyFont="1" applyFill="1" applyBorder="1" applyAlignment="1" applyProtection="1">
      <alignment horizontal="center" vertical="center"/>
      <protection locked="0"/>
    </xf>
    <xf numFmtId="0" fontId="18" fillId="12" borderId="2" xfId="0" applyFont="1" applyFill="1" applyBorder="1" applyAlignment="1" applyProtection="1">
      <alignment horizontal="center" vertical="center"/>
      <protection locked="0"/>
    </xf>
    <xf numFmtId="0" fontId="35" fillId="0" borderId="0" xfId="6" applyFill="1" applyAlignment="1">
      <alignment horizontal="justify" vertical="center"/>
    </xf>
    <xf numFmtId="0" fontId="36" fillId="0" borderId="0" xfId="0" applyFont="1" applyFill="1" applyAlignment="1">
      <alignment vertical="center"/>
    </xf>
    <xf numFmtId="0" fontId="2" fillId="0" borderId="0" xfId="0" applyFont="1" applyFill="1"/>
    <xf numFmtId="0" fontId="36" fillId="0" borderId="0" xfId="0" applyFont="1" applyFill="1" applyAlignment="1">
      <alignment horizontal="justify" vertical="center"/>
    </xf>
    <xf numFmtId="0" fontId="37" fillId="0" borderId="0" xfId="0" applyFont="1" applyFill="1" applyAlignment="1">
      <alignment horizontal="justify" vertical="center"/>
    </xf>
    <xf numFmtId="0" fontId="6" fillId="0" borderId="0" xfId="0" applyFont="1" applyFill="1"/>
    <xf numFmtId="0" fontId="37" fillId="0" borderId="0" xfId="0" applyFont="1" applyFill="1" applyAlignment="1">
      <alignment horizontal="justify" vertical="center" wrapText="1"/>
    </xf>
    <xf numFmtId="0" fontId="39" fillId="0" borderId="0" xfId="0" applyFont="1" applyFill="1" applyAlignment="1">
      <alignment horizontal="justify" vertical="center"/>
    </xf>
    <xf numFmtId="0" fontId="39" fillId="0" borderId="0" xfId="0" applyFont="1" applyFill="1" applyAlignment="1">
      <alignment vertical="center"/>
    </xf>
    <xf numFmtId="0" fontId="36" fillId="0" borderId="0" xfId="0" applyFont="1" applyFill="1" applyAlignment="1">
      <alignment horizontal="justify" vertical="center" wrapText="1"/>
    </xf>
    <xf numFmtId="0" fontId="29" fillId="11" borderId="0" xfId="0" applyFont="1" applyFill="1" applyAlignment="1" applyProtection="1">
      <alignment vertical="top"/>
      <protection locked="0"/>
    </xf>
    <xf numFmtId="0" fontId="29" fillId="11" borderId="0" xfId="0" applyFont="1" applyFill="1" applyProtection="1">
      <protection locked="0"/>
    </xf>
    <xf numFmtId="0" fontId="29" fillId="11" borderId="0" xfId="4" applyFont="1" applyFill="1" applyAlignment="1" applyProtection="1">
      <alignment vertical="top" wrapText="1"/>
      <protection locked="0"/>
    </xf>
    <xf numFmtId="0" fontId="5" fillId="11" borderId="13" xfId="4" applyFont="1" applyFill="1" applyBorder="1" applyAlignment="1">
      <alignment horizontal="right" vertical="center" wrapText="1"/>
    </xf>
    <xf numFmtId="0" fontId="5" fillId="11" borderId="0" xfId="4" applyFont="1" applyFill="1" applyAlignment="1">
      <alignment horizontal="right" vertical="center" wrapText="1"/>
    </xf>
    <xf numFmtId="0" fontId="4" fillId="12" borderId="3" xfId="0" applyFont="1" applyFill="1" applyBorder="1" applyAlignment="1" applyProtection="1">
      <alignment vertical="center"/>
      <protection locked="0"/>
    </xf>
    <xf numFmtId="0" fontId="4" fillId="12" borderId="2" xfId="0" applyFont="1" applyFill="1" applyBorder="1" applyAlignment="1" applyProtection="1">
      <alignment vertical="center"/>
      <protection locked="0"/>
    </xf>
    <xf numFmtId="0" fontId="4" fillId="12" borderId="15" xfId="0"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29" fillId="11" borderId="0" xfId="4" applyFont="1" applyFill="1"/>
    <xf numFmtId="0" fontId="5" fillId="11" borderId="0" xfId="4" applyFont="1" applyFill="1" applyAlignment="1">
      <alignment vertical="center"/>
    </xf>
    <xf numFmtId="49" fontId="4" fillId="12" borderId="3" xfId="0" applyNumberFormat="1" applyFont="1" applyFill="1" applyBorder="1" applyAlignment="1" applyProtection="1">
      <alignment vertical="center"/>
      <protection locked="0"/>
    </xf>
    <xf numFmtId="49" fontId="4" fillId="12" borderId="2" xfId="0" applyNumberFormat="1" applyFont="1" applyFill="1" applyBorder="1" applyAlignment="1" applyProtection="1">
      <alignment vertical="center"/>
      <protection locked="0"/>
    </xf>
    <xf numFmtId="49" fontId="4" fillId="12" borderId="15" xfId="0" applyNumberFormat="1" applyFont="1" applyFill="1" applyBorder="1" applyAlignment="1" applyProtection="1">
      <alignment vertical="center"/>
      <protection locked="0"/>
    </xf>
    <xf numFmtId="0" fontId="5" fillId="11" borderId="0" xfId="4" applyFont="1" applyFill="1" applyAlignment="1">
      <alignment horizontal="center" vertical="center"/>
    </xf>
    <xf numFmtId="0" fontId="5" fillId="11" borderId="14" xfId="4" applyFont="1" applyFill="1" applyBorder="1" applyAlignment="1">
      <alignment horizontal="center" vertical="center"/>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29" fillId="11" borderId="0" xfId="4" applyFont="1" applyFill="1" applyAlignment="1">
      <alignment vertical="top"/>
    </xf>
    <xf numFmtId="0" fontId="5" fillId="11" borderId="0" xfId="4" applyFont="1" applyFill="1" applyAlignment="1">
      <alignment vertical="top"/>
    </xf>
    <xf numFmtId="0" fontId="18" fillId="12" borderId="3" xfId="0" applyFont="1" applyFill="1" applyBorder="1" applyAlignment="1" applyProtection="1">
      <alignment horizontal="right" vertical="center"/>
      <protection locked="0"/>
    </xf>
    <xf numFmtId="0" fontId="18" fillId="12" borderId="2" xfId="0" applyFont="1" applyFill="1" applyBorder="1" applyAlignment="1" applyProtection="1">
      <alignment horizontal="right" vertical="center"/>
      <protection locked="0"/>
    </xf>
    <xf numFmtId="0" fontId="18" fillId="12" borderId="15" xfId="0" applyFont="1" applyFill="1" applyBorder="1" applyAlignment="1" applyProtection="1">
      <alignment horizontal="right" vertical="center"/>
      <protection locked="0"/>
    </xf>
    <xf numFmtId="0" fontId="18" fillId="12" borderId="3" xfId="4" applyFont="1" applyFill="1" applyBorder="1" applyAlignment="1" applyProtection="1">
      <alignment horizontal="right" vertical="center"/>
      <protection locked="0"/>
    </xf>
    <xf numFmtId="0" fontId="18" fillId="12" borderId="2" xfId="4" applyFont="1" applyFill="1" applyBorder="1" applyAlignment="1" applyProtection="1">
      <alignment horizontal="right" vertical="center"/>
      <protection locked="0"/>
    </xf>
    <xf numFmtId="0" fontId="18" fillId="12" borderId="15" xfId="4" applyFont="1" applyFill="1" applyBorder="1" applyAlignment="1" applyProtection="1">
      <alignment horizontal="right"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5" fillId="11" borderId="13" xfId="4" applyFont="1" applyFill="1" applyBorder="1" applyAlignment="1">
      <alignment horizontal="center" vertical="center"/>
    </xf>
    <xf numFmtId="0" fontId="5" fillId="11" borderId="13" xfId="4" applyFont="1" applyFill="1" applyBorder="1" applyAlignment="1">
      <alignment horizontal="right" vertical="center"/>
    </xf>
    <xf numFmtId="0" fontId="5" fillId="11" borderId="0" xfId="4" applyFont="1" applyFill="1" applyAlignment="1">
      <alignment horizontal="right" vertical="center"/>
    </xf>
    <xf numFmtId="0" fontId="30"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14" xfId="4" applyFont="1" applyFill="1" applyBorder="1" applyAlignment="1">
      <alignment horizontal="right" vertical="center" wrapText="1"/>
    </xf>
    <xf numFmtId="0" fontId="30" fillId="11" borderId="13" xfId="4" applyFont="1" applyFill="1" applyBorder="1" applyAlignment="1">
      <alignment vertical="center"/>
    </xf>
    <xf numFmtId="0" fontId="29" fillId="11" borderId="0" xfId="4" applyFont="1" applyFill="1" applyProtection="1">
      <protection locked="0"/>
    </xf>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4" xfId="4" applyFont="1" applyFill="1" applyBorder="1" applyAlignment="1">
      <alignment horizontal="right" vertical="center"/>
    </xf>
    <xf numFmtId="0" fontId="29" fillId="11" borderId="0" xfId="4" applyFont="1" applyFill="1" applyAlignment="1">
      <alignment wrapTex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29" fillId="11" borderId="13" xfId="4" applyFont="1" applyFill="1" applyBorder="1" applyAlignment="1">
      <alignment wrapText="1"/>
    </xf>
    <xf numFmtId="0" fontId="5" fillId="0" borderId="12" xfId="0" applyFont="1" applyBorder="1" applyAlignment="1">
      <alignment horizontal="left" vertical="center" wrapText="1"/>
    </xf>
    <xf numFmtId="0" fontId="4" fillId="0" borderId="12" xfId="0" applyFont="1" applyBorder="1" applyAlignment="1">
      <alignment horizontal="left" vertical="center" wrapText="1"/>
    </xf>
    <xf numFmtId="0" fontId="4" fillId="9" borderId="12" xfId="0" applyFont="1" applyFill="1" applyBorder="1" applyAlignment="1">
      <alignment horizontal="left" vertical="center" wrapText="1"/>
    </xf>
    <xf numFmtId="0" fontId="5" fillId="11" borderId="12" xfId="0" applyFont="1" applyFill="1" applyBorder="1" applyAlignment="1">
      <alignment horizontal="left" vertical="center" wrapText="1"/>
    </xf>
    <xf numFmtId="0" fontId="5" fillId="9"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5" fillId="0" borderId="12" xfId="0" applyFont="1" applyBorder="1" applyAlignment="1">
      <alignment horizontal="left" vertical="center" wrapText="1" inden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5" fillId="11" borderId="12" xfId="0" applyFont="1" applyFill="1" applyBorder="1" applyAlignment="1">
      <alignment horizontal="left" vertical="center" wrapText="1" indent="1"/>
    </xf>
    <xf numFmtId="0" fontId="15" fillId="9" borderId="12" xfId="0" applyFont="1" applyFill="1" applyBorder="1" applyAlignment="1">
      <alignment horizontal="left" vertical="center" wrapTex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4" fillId="10" borderId="12" xfId="0" applyFont="1" applyFill="1" applyBorder="1" applyAlignment="1">
      <alignment horizontal="left" vertical="center" wrapText="1"/>
    </xf>
    <xf numFmtId="0" fontId="12" fillId="10" borderId="12" xfId="0" applyFont="1" applyFill="1" applyBorder="1" applyAlignment="1">
      <alignment horizontal="left" vertical="center" wrapText="1"/>
    </xf>
    <xf numFmtId="0" fontId="12" fillId="7" borderId="12" xfId="0" applyFont="1" applyFill="1" applyBorder="1" applyAlignment="1">
      <alignment horizontal="left" vertical="center" wrapText="1" shrinkToFit="1"/>
    </xf>
    <xf numFmtId="0" fontId="12" fillId="0" borderId="12" xfId="0" applyFont="1" applyBorder="1" applyAlignment="1">
      <alignment horizontal="left" vertical="center" wrapText="1"/>
    </xf>
    <xf numFmtId="0" fontId="5" fillId="10" borderId="12" xfId="0" applyFont="1" applyFill="1" applyBorder="1" applyAlignment="1">
      <alignment horizontal="left" vertical="center" wrapTex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5" fillId="0" borderId="7" xfId="0" applyFont="1" applyBorder="1" applyAlignment="1">
      <alignment horizontal="left" vertical="center" wrapText="1"/>
    </xf>
    <xf numFmtId="0" fontId="4" fillId="9" borderId="7" xfId="0" applyFont="1" applyFill="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12" fillId="9" borderId="8" xfId="0" applyFont="1" applyFill="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5" fillId="0" borderId="11" xfId="0" applyFont="1" applyBorder="1" applyAlignment="1">
      <alignment horizontal="left" vertical="center" wrapText="1" indent="1"/>
    </xf>
    <xf numFmtId="0" fontId="5" fillId="0" borderId="11" xfId="0" applyFont="1" applyBorder="1" applyAlignment="1">
      <alignment horizontal="left" vertical="center" wrapText="1"/>
    </xf>
    <xf numFmtId="0" fontId="20" fillId="9"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20" fillId="6" borderId="12" xfId="0" applyFont="1" applyFill="1" applyBorder="1" applyAlignment="1">
      <alignment horizontal="left" vertical="center"/>
    </xf>
    <xf numFmtId="0" fontId="3" fillId="0" borderId="12" xfId="0" applyFont="1" applyBorder="1" applyAlignment="1">
      <alignment vertical="center"/>
    </xf>
    <xf numFmtId="0" fontId="3" fillId="0" borderId="12" xfId="0" applyFont="1" applyBorder="1"/>
    <xf numFmtId="0" fontId="18" fillId="0" borderId="12" xfId="0" applyFont="1" applyBorder="1" applyAlignment="1">
      <alignment horizontal="left" vertical="center" wrapText="1"/>
    </xf>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2" fillId="6" borderId="12" xfId="0" applyFont="1" applyFill="1" applyBorder="1" applyAlignment="1">
      <alignment vertical="center"/>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cellXfs>
  <cellStyles count="7">
    <cellStyle name="Hyperlink" xfId="6" builtinId="8"/>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866775</xdr:colOff>
      <xdr:row>43</xdr:row>
      <xdr:rowOff>19050</xdr:rowOff>
    </xdr:from>
    <xdr:to>
      <xdr:col>0</xdr:col>
      <xdr:colOff>7784630</xdr:colOff>
      <xdr:row>51</xdr:row>
      <xdr:rowOff>124020</xdr:rowOff>
    </xdr:to>
    <xdr:pic>
      <xdr:nvPicPr>
        <xdr:cNvPr id="2" name="Picture 1">
          <a:extLst>
            <a:ext uri="{FF2B5EF4-FFF2-40B4-BE49-F238E27FC236}">
              <a16:creationId xmlns:a16="http://schemas.microsoft.com/office/drawing/2014/main" id="{C8F9C44A-1463-4186-9961-B1DA283A5F32}"/>
            </a:ext>
          </a:extLst>
        </xdr:cNvPr>
        <xdr:cNvPicPr>
          <a:picLocks noChangeAspect="1"/>
        </xdr:cNvPicPr>
      </xdr:nvPicPr>
      <xdr:blipFill>
        <a:blip xmlns:r="http://schemas.openxmlformats.org/officeDocument/2006/relationships" r:embed="rId1"/>
        <a:stretch>
          <a:fillRect/>
        </a:stretch>
      </xdr:blipFill>
      <xdr:spPr>
        <a:xfrm>
          <a:off x="866775" y="8153400"/>
          <a:ext cx="6945564" cy="1400370"/>
        </a:xfrm>
        <a:prstGeom prst="rect">
          <a:avLst/>
        </a:prstGeom>
      </xdr:spPr>
    </xdr:pic>
    <xdr:clientData/>
  </xdr:twoCellAnchor>
  <xdr:twoCellAnchor editAs="oneCell">
    <xdr:from>
      <xdr:col>0</xdr:col>
      <xdr:colOff>504825</xdr:colOff>
      <xdr:row>61</xdr:row>
      <xdr:rowOff>0</xdr:rowOff>
    </xdr:from>
    <xdr:to>
      <xdr:col>0</xdr:col>
      <xdr:colOff>5010779</xdr:colOff>
      <xdr:row>87</xdr:row>
      <xdr:rowOff>114904</xdr:rowOff>
    </xdr:to>
    <xdr:pic>
      <xdr:nvPicPr>
        <xdr:cNvPr id="3" name="Picture 2">
          <a:extLst>
            <a:ext uri="{FF2B5EF4-FFF2-40B4-BE49-F238E27FC236}">
              <a16:creationId xmlns:a16="http://schemas.microsoft.com/office/drawing/2014/main" id="{37089FF8-B5DF-F106-A1EA-97D0F967A41E}"/>
            </a:ext>
          </a:extLst>
        </xdr:cNvPr>
        <xdr:cNvPicPr>
          <a:picLocks noChangeAspect="1"/>
        </xdr:cNvPicPr>
      </xdr:nvPicPr>
      <xdr:blipFill>
        <a:blip xmlns:r="http://schemas.openxmlformats.org/officeDocument/2006/relationships" r:embed="rId2"/>
        <a:stretch>
          <a:fillRect/>
        </a:stretch>
      </xdr:blipFill>
      <xdr:spPr>
        <a:xfrm>
          <a:off x="504825" y="11058525"/>
          <a:ext cx="4505954" cy="4324954"/>
        </a:xfrm>
        <a:prstGeom prst="rect">
          <a:avLst/>
        </a:prstGeom>
      </xdr:spPr>
    </xdr:pic>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SingleCells" Target="../tables/tableSingleCells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SingleCells" Target="../tables/tableSingleCells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SingleCells" Target="../tables/tableSingleCells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SingleCells" Target="../tables/tableSingleCells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SingleCells" Target="../tables/tableSingleCells5.x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SingleCells" Target="../tables/tableSingleCells6.x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7.bin"/><Relationship Id="rId2" Type="http://schemas.openxmlformats.org/officeDocument/2006/relationships/printerSettings" Target="../printerSettings/printerSettings7.bin"/><Relationship Id="rId1" Type="http://schemas.openxmlformats.org/officeDocument/2006/relationships/hyperlink" Target="http://www.molgroup.info/"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100"/>
  <sheetViews>
    <sheetView view="pageBreakPreview" zoomScaleNormal="100" zoomScaleSheetLayoutView="100" workbookViewId="0">
      <selection activeCell="K8" sqref="K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98" t="s">
        <v>305</v>
      </c>
      <c r="B1" s="199"/>
      <c r="C1" s="199"/>
      <c r="D1" s="49"/>
      <c r="E1" s="49"/>
      <c r="F1" s="49"/>
      <c r="G1" s="49"/>
      <c r="H1" s="49"/>
      <c r="I1" s="49"/>
      <c r="J1" s="50"/>
    </row>
    <row r="2" spans="1:20" ht="14.45" customHeight="1" x14ac:dyDescent="0.25">
      <c r="A2" s="200" t="s">
        <v>321</v>
      </c>
      <c r="B2" s="201"/>
      <c r="C2" s="201"/>
      <c r="D2" s="201"/>
      <c r="E2" s="201"/>
      <c r="F2" s="201"/>
      <c r="G2" s="201"/>
      <c r="H2" s="201"/>
      <c r="I2" s="201"/>
      <c r="J2" s="202"/>
      <c r="N2" s="34">
        <v>1</v>
      </c>
    </row>
    <row r="3" spans="1:20" x14ac:dyDescent="0.25">
      <c r="A3" s="51"/>
      <c r="B3" s="52"/>
      <c r="C3" s="52"/>
      <c r="D3" s="52"/>
      <c r="E3" s="52"/>
      <c r="F3" s="52"/>
      <c r="G3" s="52"/>
      <c r="H3" s="52"/>
      <c r="I3" s="52"/>
      <c r="J3" s="53"/>
      <c r="N3" s="34">
        <v>2</v>
      </c>
    </row>
    <row r="4" spans="1:20" ht="33.6" customHeight="1" x14ac:dyDescent="0.25">
      <c r="A4" s="203" t="s">
        <v>306</v>
      </c>
      <c r="B4" s="204"/>
      <c r="C4" s="204"/>
      <c r="D4" s="204"/>
      <c r="E4" s="205">
        <v>46023</v>
      </c>
      <c r="F4" s="206"/>
      <c r="G4" s="54" t="s">
        <v>0</v>
      </c>
      <c r="H4" s="205">
        <v>46112</v>
      </c>
      <c r="I4" s="206"/>
      <c r="J4" s="55"/>
      <c r="N4" s="34">
        <v>3</v>
      </c>
    </row>
    <row r="5" spans="1:20" s="33" customFormat="1" ht="10.15" customHeight="1" x14ac:dyDescent="0.25">
      <c r="A5" s="207"/>
      <c r="B5" s="208"/>
      <c r="C5" s="208"/>
      <c r="D5" s="208"/>
      <c r="E5" s="208"/>
      <c r="F5" s="208"/>
      <c r="G5" s="208"/>
      <c r="H5" s="208"/>
      <c r="I5" s="208"/>
      <c r="J5" s="209"/>
      <c r="N5" s="34">
        <v>4</v>
      </c>
    </row>
    <row r="6" spans="1:20" ht="20.45" customHeight="1" x14ac:dyDescent="0.25">
      <c r="A6" s="56"/>
      <c r="B6" s="57" t="s">
        <v>326</v>
      </c>
      <c r="C6" s="58"/>
      <c r="D6" s="58"/>
      <c r="E6" s="17">
        <v>2026</v>
      </c>
      <c r="F6" s="59"/>
      <c r="G6" s="54"/>
      <c r="H6" s="59"/>
      <c r="I6" s="60"/>
      <c r="J6" s="61"/>
    </row>
    <row r="7" spans="1:20" s="38" customFormat="1" ht="10.9" customHeight="1" x14ac:dyDescent="0.25">
      <c r="A7" s="56"/>
      <c r="B7" s="58"/>
      <c r="C7" s="58"/>
      <c r="D7" s="58"/>
      <c r="E7" s="62"/>
      <c r="F7" s="62"/>
      <c r="G7" s="54"/>
      <c r="H7" s="59"/>
      <c r="I7" s="60"/>
      <c r="J7" s="61"/>
      <c r="K7" s="36"/>
      <c r="L7" s="36"/>
      <c r="M7" s="36"/>
      <c r="N7" s="37"/>
      <c r="O7" s="36"/>
      <c r="P7" s="36"/>
      <c r="Q7" s="36"/>
      <c r="R7" s="36"/>
      <c r="S7" s="36"/>
      <c r="T7" s="36"/>
    </row>
    <row r="8" spans="1:20" ht="20.45" customHeight="1" x14ac:dyDescent="0.25">
      <c r="A8" s="56"/>
      <c r="B8" s="57" t="s">
        <v>327</v>
      </c>
      <c r="C8" s="58"/>
      <c r="D8" s="58"/>
      <c r="E8" s="17">
        <v>1</v>
      </c>
      <c r="F8" s="59"/>
      <c r="G8" s="54"/>
      <c r="H8" s="59"/>
      <c r="I8" s="60"/>
      <c r="J8" s="61"/>
    </row>
    <row r="9" spans="1:20" s="38" customFormat="1" ht="10.9" customHeight="1" x14ac:dyDescent="0.25">
      <c r="A9" s="56"/>
      <c r="B9" s="58"/>
      <c r="C9" s="58"/>
      <c r="D9" s="58"/>
      <c r="E9" s="62"/>
      <c r="F9" s="62"/>
      <c r="G9" s="54"/>
      <c r="H9" s="62"/>
      <c r="I9" s="63"/>
      <c r="J9" s="61"/>
      <c r="K9" s="36"/>
      <c r="L9" s="36"/>
      <c r="M9" s="36"/>
      <c r="N9" s="37"/>
      <c r="O9" s="36"/>
      <c r="P9" s="36"/>
      <c r="Q9" s="36"/>
      <c r="R9" s="36"/>
      <c r="S9" s="36"/>
      <c r="T9" s="36"/>
    </row>
    <row r="10" spans="1:20" ht="37.9" customHeight="1" x14ac:dyDescent="0.25">
      <c r="A10" s="194" t="s">
        <v>328</v>
      </c>
      <c r="B10" s="195"/>
      <c r="C10" s="195"/>
      <c r="D10" s="195"/>
      <c r="E10" s="195"/>
      <c r="F10" s="195"/>
      <c r="G10" s="195"/>
      <c r="H10" s="195"/>
      <c r="I10" s="195"/>
      <c r="J10" s="64"/>
    </row>
    <row r="11" spans="1:20" ht="24.6" customHeight="1" x14ac:dyDescent="0.25">
      <c r="A11" s="178" t="s">
        <v>307</v>
      </c>
      <c r="B11" s="196"/>
      <c r="C11" s="187" t="s">
        <v>449</v>
      </c>
      <c r="D11" s="188"/>
      <c r="E11" s="65"/>
      <c r="F11" s="149" t="s">
        <v>329</v>
      </c>
      <c r="G11" s="191"/>
      <c r="H11" s="162" t="s">
        <v>450</v>
      </c>
      <c r="I11" s="163"/>
      <c r="J11" s="66"/>
    </row>
    <row r="12" spans="1:20" ht="14.45" customHeight="1" x14ac:dyDescent="0.25">
      <c r="A12" s="67"/>
      <c r="B12" s="68"/>
      <c r="C12" s="68"/>
      <c r="D12" s="68"/>
      <c r="E12" s="197"/>
      <c r="F12" s="197"/>
      <c r="G12" s="197"/>
      <c r="H12" s="197"/>
      <c r="I12" s="69"/>
      <c r="J12" s="66"/>
    </row>
    <row r="13" spans="1:20" ht="21" customHeight="1" x14ac:dyDescent="0.25">
      <c r="A13" s="148" t="s">
        <v>322</v>
      </c>
      <c r="B13" s="191"/>
      <c r="C13" s="187" t="s">
        <v>451</v>
      </c>
      <c r="D13" s="188"/>
      <c r="E13" s="210"/>
      <c r="F13" s="197"/>
      <c r="G13" s="197"/>
      <c r="H13" s="197"/>
      <c r="I13" s="69"/>
      <c r="J13" s="66"/>
    </row>
    <row r="14" spans="1:20" ht="10.9" customHeight="1" x14ac:dyDescent="0.25">
      <c r="A14" s="65"/>
      <c r="B14" s="69"/>
      <c r="C14" s="46"/>
      <c r="D14" s="46"/>
      <c r="E14" s="155"/>
      <c r="F14" s="155"/>
      <c r="G14" s="155"/>
      <c r="H14" s="155"/>
      <c r="I14" s="68"/>
      <c r="J14" s="70"/>
    </row>
    <row r="15" spans="1:20" ht="22.9" customHeight="1" x14ac:dyDescent="0.25">
      <c r="A15" s="148" t="s">
        <v>308</v>
      </c>
      <c r="B15" s="191"/>
      <c r="C15" s="187" t="s">
        <v>452</v>
      </c>
      <c r="D15" s="188"/>
      <c r="E15" s="192"/>
      <c r="F15" s="180"/>
      <c r="G15" s="71" t="s">
        <v>330</v>
      </c>
      <c r="H15" s="162" t="s">
        <v>453</v>
      </c>
      <c r="I15" s="163"/>
      <c r="J15" s="72"/>
    </row>
    <row r="16" spans="1:20" ht="10.9" customHeight="1" x14ac:dyDescent="0.25">
      <c r="A16" s="65"/>
      <c r="B16" s="69"/>
      <c r="C16" s="68"/>
      <c r="D16" s="68"/>
      <c r="E16" s="155"/>
      <c r="F16" s="155"/>
      <c r="G16" s="193"/>
      <c r="H16" s="193"/>
      <c r="I16" s="68"/>
      <c r="J16" s="70"/>
    </row>
    <row r="17" spans="1:10" ht="22.9" customHeight="1" x14ac:dyDescent="0.25">
      <c r="A17" s="73"/>
      <c r="B17" s="71" t="s">
        <v>331</v>
      </c>
      <c r="C17" s="187" t="s">
        <v>454</v>
      </c>
      <c r="D17" s="188"/>
      <c r="E17" s="74"/>
      <c r="F17" s="74"/>
      <c r="G17" s="74"/>
      <c r="H17" s="74"/>
      <c r="I17" s="74"/>
      <c r="J17" s="72"/>
    </row>
    <row r="18" spans="1:10" x14ac:dyDescent="0.25">
      <c r="A18" s="189"/>
      <c r="B18" s="190"/>
      <c r="C18" s="155"/>
      <c r="D18" s="155"/>
      <c r="E18" s="155"/>
      <c r="F18" s="155"/>
      <c r="G18" s="155"/>
      <c r="H18" s="155"/>
      <c r="I18" s="68"/>
      <c r="J18" s="70"/>
    </row>
    <row r="19" spans="1:10" x14ac:dyDescent="0.25">
      <c r="A19" s="178" t="s">
        <v>309</v>
      </c>
      <c r="B19" s="179"/>
      <c r="C19" s="150" t="s">
        <v>455</v>
      </c>
      <c r="D19" s="151"/>
      <c r="E19" s="151"/>
      <c r="F19" s="151"/>
      <c r="G19" s="151"/>
      <c r="H19" s="151"/>
      <c r="I19" s="151"/>
      <c r="J19" s="152"/>
    </row>
    <row r="20" spans="1:10" x14ac:dyDescent="0.25">
      <c r="A20" s="67"/>
      <c r="B20" s="68"/>
      <c r="C20" s="75"/>
      <c r="D20" s="68"/>
      <c r="E20" s="155"/>
      <c r="F20" s="155"/>
      <c r="G20" s="155"/>
      <c r="H20" s="155"/>
      <c r="I20" s="68"/>
      <c r="J20" s="70"/>
    </row>
    <row r="21" spans="1:10" x14ac:dyDescent="0.25">
      <c r="A21" s="178" t="s">
        <v>310</v>
      </c>
      <c r="B21" s="179"/>
      <c r="C21" s="162">
        <v>10020</v>
      </c>
      <c r="D21" s="163"/>
      <c r="E21" s="155"/>
      <c r="F21" s="155"/>
      <c r="G21" s="184" t="s">
        <v>456</v>
      </c>
      <c r="H21" s="185"/>
      <c r="I21" s="185"/>
      <c r="J21" s="186"/>
    </row>
    <row r="22" spans="1:10" x14ac:dyDescent="0.25">
      <c r="A22" s="67"/>
      <c r="B22" s="68"/>
      <c r="C22" s="68"/>
      <c r="D22" s="68"/>
      <c r="E22" s="155"/>
      <c r="F22" s="155"/>
      <c r="G22" s="155"/>
      <c r="H22" s="155"/>
      <c r="I22" s="68"/>
      <c r="J22" s="70"/>
    </row>
    <row r="23" spans="1:10" x14ac:dyDescent="0.25">
      <c r="A23" s="178" t="s">
        <v>311</v>
      </c>
      <c r="B23" s="179"/>
      <c r="C23" s="184" t="s">
        <v>457</v>
      </c>
      <c r="D23" s="185"/>
      <c r="E23" s="185"/>
      <c r="F23" s="185"/>
      <c r="G23" s="185"/>
      <c r="H23" s="185"/>
      <c r="I23" s="185"/>
      <c r="J23" s="186"/>
    </row>
    <row r="24" spans="1:10" x14ac:dyDescent="0.25">
      <c r="A24" s="67"/>
      <c r="B24" s="68"/>
      <c r="C24" s="46"/>
      <c r="D24" s="68"/>
      <c r="E24" s="155"/>
      <c r="F24" s="155"/>
      <c r="G24" s="155"/>
      <c r="H24" s="155"/>
      <c r="I24" s="68"/>
      <c r="J24" s="70"/>
    </row>
    <row r="25" spans="1:10" x14ac:dyDescent="0.25">
      <c r="A25" s="178" t="s">
        <v>312</v>
      </c>
      <c r="B25" s="179"/>
      <c r="C25" s="181" t="s">
        <v>458</v>
      </c>
      <c r="D25" s="182"/>
      <c r="E25" s="182"/>
      <c r="F25" s="182"/>
      <c r="G25" s="182"/>
      <c r="H25" s="182"/>
      <c r="I25" s="182"/>
      <c r="J25" s="183"/>
    </row>
    <row r="26" spans="1:10" x14ac:dyDescent="0.25">
      <c r="A26" s="67"/>
      <c r="B26" s="68"/>
      <c r="C26" s="75"/>
      <c r="D26" s="68"/>
      <c r="E26" s="155"/>
      <c r="F26" s="155"/>
      <c r="G26" s="155"/>
      <c r="H26" s="155"/>
      <c r="I26" s="68"/>
      <c r="J26" s="70"/>
    </row>
    <row r="27" spans="1:10" x14ac:dyDescent="0.25">
      <c r="A27" s="178" t="s">
        <v>313</v>
      </c>
      <c r="B27" s="179"/>
      <c r="C27" s="181" t="s">
        <v>459</v>
      </c>
      <c r="D27" s="182"/>
      <c r="E27" s="182"/>
      <c r="F27" s="182"/>
      <c r="G27" s="182"/>
      <c r="H27" s="182"/>
      <c r="I27" s="182"/>
      <c r="J27" s="183"/>
    </row>
    <row r="28" spans="1:10" ht="13.9" customHeight="1" x14ac:dyDescent="0.25">
      <c r="A28" s="67"/>
      <c r="B28" s="68"/>
      <c r="C28" s="75"/>
      <c r="D28" s="68"/>
      <c r="E28" s="155"/>
      <c r="F28" s="155"/>
      <c r="G28" s="155"/>
      <c r="H28" s="155"/>
      <c r="I28" s="68"/>
      <c r="J28" s="70"/>
    </row>
    <row r="29" spans="1:10" ht="22.9" customHeight="1" x14ac:dyDescent="0.25">
      <c r="A29" s="148" t="s">
        <v>323</v>
      </c>
      <c r="B29" s="179"/>
      <c r="C29" s="18">
        <v>9156</v>
      </c>
      <c r="D29" s="76"/>
      <c r="E29" s="156"/>
      <c r="F29" s="156"/>
      <c r="G29" s="156"/>
      <c r="H29" s="156"/>
      <c r="I29" s="77"/>
      <c r="J29" s="78"/>
    </row>
    <row r="30" spans="1:10" x14ac:dyDescent="0.25">
      <c r="A30" s="67"/>
      <c r="B30" s="68"/>
      <c r="C30" s="68"/>
      <c r="D30" s="68"/>
      <c r="E30" s="155"/>
      <c r="F30" s="155"/>
      <c r="G30" s="155"/>
      <c r="H30" s="155"/>
      <c r="I30" s="77"/>
      <c r="J30" s="78"/>
    </row>
    <row r="31" spans="1:10" x14ac:dyDescent="0.25">
      <c r="A31" s="178" t="s">
        <v>314</v>
      </c>
      <c r="B31" s="179"/>
      <c r="C31" s="19" t="s">
        <v>334</v>
      </c>
      <c r="D31" s="177" t="s">
        <v>332</v>
      </c>
      <c r="E31" s="160"/>
      <c r="F31" s="160"/>
      <c r="G31" s="160"/>
      <c r="H31" s="68"/>
      <c r="I31" s="79" t="s">
        <v>333</v>
      </c>
      <c r="J31" s="80" t="s">
        <v>334</v>
      </c>
    </row>
    <row r="32" spans="1:10" x14ac:dyDescent="0.25">
      <c r="A32" s="178"/>
      <c r="B32" s="179"/>
      <c r="C32" s="81"/>
      <c r="D32" s="54"/>
      <c r="E32" s="180"/>
      <c r="F32" s="180"/>
      <c r="G32" s="180"/>
      <c r="H32" s="180"/>
      <c r="I32" s="77"/>
      <c r="J32" s="78"/>
    </row>
    <row r="33" spans="1:10" x14ac:dyDescent="0.25">
      <c r="A33" s="178" t="s">
        <v>324</v>
      </c>
      <c r="B33" s="179"/>
      <c r="C33" s="18" t="s">
        <v>336</v>
      </c>
      <c r="D33" s="177" t="s">
        <v>335</v>
      </c>
      <c r="E33" s="160"/>
      <c r="F33" s="160"/>
      <c r="G33" s="160"/>
      <c r="H33" s="74"/>
      <c r="I33" s="79" t="s">
        <v>336</v>
      </c>
      <c r="J33" s="80" t="s">
        <v>337</v>
      </c>
    </row>
    <row r="34" spans="1:10" x14ac:dyDescent="0.25">
      <c r="A34" s="67"/>
      <c r="B34" s="68"/>
      <c r="C34" s="68"/>
      <c r="D34" s="68"/>
      <c r="E34" s="155"/>
      <c r="F34" s="155"/>
      <c r="G34" s="155"/>
      <c r="H34" s="155"/>
      <c r="I34" s="68"/>
      <c r="J34" s="70"/>
    </row>
    <row r="35" spans="1:10" x14ac:dyDescent="0.25">
      <c r="A35" s="177" t="s">
        <v>325</v>
      </c>
      <c r="B35" s="160"/>
      <c r="C35" s="160"/>
      <c r="D35" s="160"/>
      <c r="E35" s="160" t="s">
        <v>315</v>
      </c>
      <c r="F35" s="160"/>
      <c r="G35" s="160"/>
      <c r="H35" s="160"/>
      <c r="I35" s="160"/>
      <c r="J35" s="82" t="s">
        <v>316</v>
      </c>
    </row>
    <row r="36" spans="1:10" x14ac:dyDescent="0.25">
      <c r="A36" s="67"/>
      <c r="B36" s="68"/>
      <c r="C36" s="68"/>
      <c r="D36" s="68"/>
      <c r="E36" s="155"/>
      <c r="F36" s="155"/>
      <c r="G36" s="155"/>
      <c r="H36" s="155"/>
      <c r="I36" s="68"/>
      <c r="J36" s="78"/>
    </row>
    <row r="37" spans="1:10" x14ac:dyDescent="0.25">
      <c r="A37" s="174" t="s">
        <v>460</v>
      </c>
      <c r="B37" s="175"/>
      <c r="C37" s="175"/>
      <c r="D37" s="175"/>
      <c r="E37" s="174" t="s">
        <v>461</v>
      </c>
      <c r="F37" s="175"/>
      <c r="G37" s="175"/>
      <c r="H37" s="175"/>
      <c r="I37" s="176"/>
      <c r="J37" s="121" t="s">
        <v>462</v>
      </c>
    </row>
    <row r="38" spans="1:10" x14ac:dyDescent="0.25">
      <c r="A38" s="39"/>
      <c r="B38" s="46"/>
      <c r="C38" s="48"/>
      <c r="D38" s="147"/>
      <c r="E38" s="147"/>
      <c r="F38" s="147"/>
      <c r="G38" s="147"/>
      <c r="H38" s="147"/>
      <c r="I38" s="147"/>
      <c r="J38" s="40"/>
    </row>
    <row r="39" spans="1:10" x14ac:dyDescent="0.25">
      <c r="A39" s="174" t="s">
        <v>463</v>
      </c>
      <c r="B39" s="175"/>
      <c r="C39" s="175"/>
      <c r="D39" s="176"/>
      <c r="E39" s="174" t="s">
        <v>464</v>
      </c>
      <c r="F39" s="175"/>
      <c r="G39" s="175"/>
      <c r="H39" s="175"/>
      <c r="I39" s="176"/>
      <c r="J39" s="125" t="s">
        <v>465</v>
      </c>
    </row>
    <row r="40" spans="1:10" x14ac:dyDescent="0.25">
      <c r="A40" s="39"/>
      <c r="B40" s="46"/>
      <c r="C40" s="48"/>
      <c r="D40" s="47"/>
      <c r="E40" s="147"/>
      <c r="F40" s="147"/>
      <c r="G40" s="147"/>
      <c r="H40" s="147"/>
      <c r="I40" s="45"/>
      <c r="J40" s="40"/>
    </row>
    <row r="41" spans="1:10" x14ac:dyDescent="0.25">
      <c r="A41" s="168" t="s">
        <v>466</v>
      </c>
      <c r="B41" s="169"/>
      <c r="C41" s="169"/>
      <c r="D41" s="170"/>
      <c r="E41" s="168" t="s">
        <v>461</v>
      </c>
      <c r="F41" s="169"/>
      <c r="G41" s="169"/>
      <c r="H41" s="169"/>
      <c r="I41" s="170"/>
      <c r="J41" s="125" t="s">
        <v>467</v>
      </c>
    </row>
    <row r="42" spans="1:10" x14ac:dyDescent="0.25">
      <c r="A42" s="39"/>
      <c r="B42" s="123"/>
      <c r="C42" s="122"/>
      <c r="D42" s="124"/>
      <c r="E42" s="147"/>
      <c r="F42" s="147"/>
      <c r="G42" s="147"/>
      <c r="H42" s="147"/>
      <c r="I42" s="45"/>
      <c r="J42" s="40"/>
    </row>
    <row r="43" spans="1:10" x14ac:dyDescent="0.25">
      <c r="A43" s="168" t="s">
        <v>468</v>
      </c>
      <c r="B43" s="169"/>
      <c r="C43" s="169"/>
      <c r="D43" s="170"/>
      <c r="E43" s="171" t="s">
        <v>469</v>
      </c>
      <c r="F43" s="172"/>
      <c r="G43" s="172"/>
      <c r="H43" s="172"/>
      <c r="I43" s="173"/>
      <c r="J43" s="125">
        <v>80772529</v>
      </c>
    </row>
    <row r="44" spans="1:10" x14ac:dyDescent="0.25">
      <c r="A44" s="39"/>
      <c r="B44" s="123"/>
      <c r="C44" s="122"/>
      <c r="D44" s="124"/>
      <c r="E44" s="147"/>
      <c r="F44" s="147"/>
      <c r="G44" s="147"/>
      <c r="H44" s="147"/>
      <c r="I44" s="45"/>
      <c r="J44" s="40"/>
    </row>
    <row r="45" spans="1:10" x14ac:dyDescent="0.25">
      <c r="A45" s="168" t="s">
        <v>470</v>
      </c>
      <c r="B45" s="169"/>
      <c r="C45" s="169"/>
      <c r="D45" s="170"/>
      <c r="E45" s="168" t="s">
        <v>461</v>
      </c>
      <c r="F45" s="169"/>
      <c r="G45" s="169"/>
      <c r="H45" s="169"/>
      <c r="I45" s="170"/>
      <c r="J45" s="125" t="s">
        <v>471</v>
      </c>
    </row>
    <row r="46" spans="1:10" x14ac:dyDescent="0.25">
      <c r="A46" s="39"/>
      <c r="B46" s="123"/>
      <c r="C46" s="122"/>
      <c r="D46" s="124"/>
      <c r="E46" s="147"/>
      <c r="F46" s="147"/>
      <c r="G46" s="147"/>
      <c r="H46" s="147"/>
      <c r="I46" s="45"/>
      <c r="J46" s="40"/>
    </row>
    <row r="47" spans="1:10" x14ac:dyDescent="0.25">
      <c r="A47" s="126"/>
      <c r="B47" s="127"/>
      <c r="C47" s="127"/>
      <c r="D47" s="128" t="s">
        <v>472</v>
      </c>
      <c r="E47" s="126"/>
      <c r="F47" s="127"/>
      <c r="G47" s="127"/>
      <c r="H47" s="127"/>
      <c r="I47" s="128" t="s">
        <v>473</v>
      </c>
      <c r="J47" s="125" t="s">
        <v>474</v>
      </c>
    </row>
    <row r="48" spans="1:10" x14ac:dyDescent="0.25">
      <c r="A48" s="39"/>
      <c r="B48" s="123"/>
      <c r="C48" s="122"/>
      <c r="D48" s="124"/>
      <c r="E48" s="147"/>
      <c r="F48" s="147"/>
      <c r="G48" s="147"/>
      <c r="H48" s="147"/>
      <c r="I48" s="45"/>
      <c r="J48" s="40"/>
    </row>
    <row r="49" spans="1:10" x14ac:dyDescent="0.25">
      <c r="A49" s="126"/>
      <c r="B49" s="127"/>
      <c r="C49" s="127"/>
      <c r="D49" s="128" t="s">
        <v>475</v>
      </c>
      <c r="E49" s="126"/>
      <c r="F49" s="127"/>
      <c r="G49" s="127"/>
      <c r="H49" s="127"/>
      <c r="I49" s="128" t="s">
        <v>476</v>
      </c>
      <c r="J49" s="125">
        <v>5527988000</v>
      </c>
    </row>
    <row r="50" spans="1:10" x14ac:dyDescent="0.25">
      <c r="A50" s="39"/>
      <c r="B50" s="123"/>
      <c r="C50" s="122"/>
      <c r="D50" s="124"/>
      <c r="E50" s="147"/>
      <c r="F50" s="147"/>
      <c r="G50" s="147"/>
      <c r="H50" s="147"/>
      <c r="I50" s="45"/>
      <c r="J50" s="40"/>
    </row>
    <row r="51" spans="1:10" x14ac:dyDescent="0.25">
      <c r="A51" s="126"/>
      <c r="B51" s="127"/>
      <c r="C51" s="127"/>
      <c r="D51" s="128" t="s">
        <v>477</v>
      </c>
      <c r="E51" s="126"/>
      <c r="F51" s="127"/>
      <c r="G51" s="127"/>
      <c r="H51" s="127"/>
      <c r="I51" s="128" t="s">
        <v>478</v>
      </c>
      <c r="J51" s="125" t="s">
        <v>479</v>
      </c>
    </row>
    <row r="52" spans="1:10" x14ac:dyDescent="0.25">
      <c r="A52" s="39"/>
      <c r="B52" s="123"/>
      <c r="C52" s="122"/>
      <c r="D52" s="124"/>
      <c r="E52" s="147"/>
      <c r="F52" s="147"/>
      <c r="G52" s="147"/>
      <c r="H52" s="147"/>
      <c r="I52" s="45"/>
      <c r="J52" s="40"/>
    </row>
    <row r="53" spans="1:10" x14ac:dyDescent="0.25">
      <c r="A53" s="126"/>
      <c r="B53" s="127"/>
      <c r="C53" s="127"/>
      <c r="D53" s="128" t="s">
        <v>480</v>
      </c>
      <c r="E53" s="126"/>
      <c r="F53" s="127"/>
      <c r="G53" s="127"/>
      <c r="H53" s="127"/>
      <c r="I53" s="128" t="s">
        <v>481</v>
      </c>
      <c r="J53" s="125">
        <v>12530890156</v>
      </c>
    </row>
    <row r="54" spans="1:10" x14ac:dyDescent="0.25">
      <c r="A54" s="39"/>
      <c r="B54" s="123"/>
      <c r="C54" s="122"/>
      <c r="D54" s="124"/>
      <c r="E54" s="147"/>
      <c r="F54" s="147"/>
      <c r="G54" s="147"/>
      <c r="H54" s="147"/>
      <c r="I54" s="45"/>
      <c r="J54" s="40"/>
    </row>
    <row r="55" spans="1:10" x14ac:dyDescent="0.25">
      <c r="A55" s="126"/>
      <c r="B55" s="127"/>
      <c r="C55" s="127"/>
      <c r="D55" s="128" t="s">
        <v>482</v>
      </c>
      <c r="E55" s="126"/>
      <c r="F55" s="127"/>
      <c r="G55" s="127"/>
      <c r="H55" s="128"/>
      <c r="I55" s="129" t="s">
        <v>483</v>
      </c>
      <c r="J55" s="125">
        <v>17573462</v>
      </c>
    </row>
    <row r="56" spans="1:10" x14ac:dyDescent="0.25">
      <c r="A56" s="39"/>
      <c r="B56" s="123"/>
      <c r="C56" s="122"/>
      <c r="D56" s="124"/>
      <c r="E56" s="147"/>
      <c r="F56" s="147"/>
      <c r="G56" s="147"/>
      <c r="H56" s="147"/>
      <c r="I56" s="45"/>
      <c r="J56" s="40"/>
    </row>
    <row r="57" spans="1:10" x14ac:dyDescent="0.25">
      <c r="A57" s="126"/>
      <c r="B57" s="127"/>
      <c r="C57" s="127"/>
      <c r="D57" s="128" t="s">
        <v>484</v>
      </c>
      <c r="E57" s="127"/>
      <c r="F57" s="127"/>
      <c r="G57" s="127"/>
      <c r="H57" s="128"/>
      <c r="I57" s="129" t="s">
        <v>485</v>
      </c>
      <c r="J57" s="125" t="s">
        <v>486</v>
      </c>
    </row>
    <row r="58" spans="1:10" x14ac:dyDescent="0.25">
      <c r="A58" s="130"/>
      <c r="B58" s="131"/>
      <c r="C58" s="145"/>
      <c r="D58" s="145"/>
      <c r="E58" s="146"/>
      <c r="F58" s="146"/>
      <c r="G58" s="145"/>
      <c r="H58" s="145"/>
      <c r="I58" s="145"/>
      <c r="J58" s="132"/>
    </row>
    <row r="59" spans="1:10" x14ac:dyDescent="0.25">
      <c r="A59" s="126"/>
      <c r="B59" s="127"/>
      <c r="C59" s="127"/>
      <c r="D59" s="128" t="s">
        <v>487</v>
      </c>
      <c r="E59" s="127"/>
      <c r="F59" s="127"/>
      <c r="G59" s="127"/>
      <c r="H59" s="128"/>
      <c r="I59" s="129" t="s">
        <v>485</v>
      </c>
      <c r="J59" s="125" t="s">
        <v>488</v>
      </c>
    </row>
    <row r="60" spans="1:10" x14ac:dyDescent="0.25">
      <c r="A60" s="130"/>
      <c r="B60" s="131"/>
      <c r="C60" s="145"/>
      <c r="D60" s="145"/>
      <c r="E60" s="146"/>
      <c r="F60" s="146"/>
      <c r="G60" s="145"/>
      <c r="H60" s="145"/>
      <c r="I60" s="145"/>
      <c r="J60" s="132"/>
    </row>
    <row r="61" spans="1:10" x14ac:dyDescent="0.25">
      <c r="A61" s="126"/>
      <c r="B61" s="127"/>
      <c r="C61" s="127"/>
      <c r="D61" s="128" t="s">
        <v>489</v>
      </c>
      <c r="E61" s="126"/>
      <c r="F61" s="127"/>
      <c r="G61" s="127"/>
      <c r="H61" s="127"/>
      <c r="I61" s="126" t="s">
        <v>490</v>
      </c>
      <c r="J61" s="125">
        <v>70216036</v>
      </c>
    </row>
    <row r="62" spans="1:10" x14ac:dyDescent="0.25">
      <c r="A62" s="130"/>
      <c r="B62" s="131"/>
      <c r="C62" s="145"/>
      <c r="D62" s="145"/>
      <c r="E62" s="146"/>
      <c r="F62" s="146"/>
      <c r="G62" s="145"/>
      <c r="H62" s="145"/>
      <c r="I62" s="145"/>
      <c r="J62" s="132"/>
    </row>
    <row r="63" spans="1:10" x14ac:dyDescent="0.25">
      <c r="A63" s="126"/>
      <c r="B63" s="127"/>
      <c r="C63" s="127"/>
      <c r="D63" s="128" t="s">
        <v>491</v>
      </c>
      <c r="E63" s="126"/>
      <c r="F63" s="127"/>
      <c r="G63" s="127"/>
      <c r="H63" s="127"/>
      <c r="I63" s="126" t="s">
        <v>492</v>
      </c>
      <c r="J63" s="125" t="s">
        <v>493</v>
      </c>
    </row>
    <row r="64" spans="1:10" x14ac:dyDescent="0.25">
      <c r="A64" s="130"/>
      <c r="B64" s="131"/>
      <c r="C64" s="145"/>
      <c r="D64" s="145"/>
      <c r="E64" s="146"/>
      <c r="F64" s="146"/>
      <c r="G64" s="145"/>
      <c r="H64" s="145"/>
      <c r="I64" s="145"/>
      <c r="J64" s="132"/>
    </row>
    <row r="65" spans="1:10" x14ac:dyDescent="0.25">
      <c r="A65" s="126"/>
      <c r="B65" s="127"/>
      <c r="C65" s="127"/>
      <c r="D65" s="128" t="s">
        <v>494</v>
      </c>
      <c r="E65" s="126"/>
      <c r="F65" s="127"/>
      <c r="G65" s="127"/>
      <c r="H65" s="127"/>
      <c r="I65" s="126" t="s">
        <v>495</v>
      </c>
      <c r="J65" s="125" t="s">
        <v>496</v>
      </c>
    </row>
    <row r="66" spans="1:10" x14ac:dyDescent="0.25">
      <c r="A66" s="130"/>
      <c r="B66" s="131"/>
      <c r="C66" s="145"/>
      <c r="D66" s="145"/>
      <c r="E66" s="146"/>
      <c r="F66" s="146"/>
      <c r="G66" s="145"/>
      <c r="H66" s="145"/>
      <c r="I66" s="145"/>
      <c r="J66" s="132"/>
    </row>
    <row r="67" spans="1:10" x14ac:dyDescent="0.25">
      <c r="A67" s="126"/>
      <c r="B67" s="127"/>
      <c r="C67" s="127"/>
      <c r="D67" s="128" t="s">
        <v>497</v>
      </c>
      <c r="E67" s="126"/>
      <c r="F67" s="127"/>
      <c r="G67" s="127"/>
      <c r="H67" s="127"/>
      <c r="I67" s="126" t="s">
        <v>469</v>
      </c>
      <c r="J67" s="125">
        <v>80997479</v>
      </c>
    </row>
    <row r="68" spans="1:10" x14ac:dyDescent="0.25">
      <c r="A68" s="130"/>
      <c r="B68" s="131"/>
      <c r="C68" s="145"/>
      <c r="D68" s="145"/>
      <c r="E68" s="146"/>
      <c r="F68" s="146"/>
      <c r="G68" s="145"/>
      <c r="H68" s="145"/>
      <c r="I68" s="145"/>
      <c r="J68" s="132"/>
    </row>
    <row r="69" spans="1:10" x14ac:dyDescent="0.25">
      <c r="A69" s="126"/>
      <c r="B69" s="127"/>
      <c r="C69" s="127"/>
      <c r="D69" s="128" t="s">
        <v>498</v>
      </c>
      <c r="E69" s="126"/>
      <c r="F69" s="127"/>
      <c r="G69" s="127"/>
      <c r="H69" s="127"/>
      <c r="I69" s="126" t="s">
        <v>499</v>
      </c>
      <c r="J69" s="125" t="s">
        <v>500</v>
      </c>
    </row>
    <row r="70" spans="1:10" x14ac:dyDescent="0.25">
      <c r="A70" s="130"/>
      <c r="B70" s="131"/>
      <c r="C70" s="145"/>
      <c r="D70" s="145"/>
      <c r="E70" s="146"/>
      <c r="F70" s="146"/>
      <c r="G70" s="145"/>
      <c r="H70" s="145"/>
      <c r="I70" s="145"/>
      <c r="J70" s="132"/>
    </row>
    <row r="71" spans="1:10" x14ac:dyDescent="0.25">
      <c r="A71" s="126"/>
      <c r="B71" s="127"/>
      <c r="C71" s="127"/>
      <c r="D71" s="128" t="s">
        <v>501</v>
      </c>
      <c r="E71" s="133"/>
      <c r="F71" s="134"/>
      <c r="G71" s="134"/>
      <c r="H71" s="134"/>
      <c r="I71" s="133" t="s">
        <v>502</v>
      </c>
      <c r="J71" s="125">
        <v>80115815</v>
      </c>
    </row>
    <row r="72" spans="1:10" x14ac:dyDescent="0.25">
      <c r="A72" s="130"/>
      <c r="B72" s="131"/>
      <c r="C72" s="145"/>
      <c r="D72" s="145"/>
      <c r="E72" s="146"/>
      <c r="F72" s="146"/>
      <c r="G72" s="145"/>
      <c r="H72" s="145"/>
      <c r="I72" s="145"/>
      <c r="J72" s="132"/>
    </row>
    <row r="73" spans="1:10" x14ac:dyDescent="0.25">
      <c r="A73" s="126"/>
      <c r="B73" s="127"/>
      <c r="C73" s="127"/>
      <c r="D73" s="128" t="s">
        <v>503</v>
      </c>
      <c r="E73" s="126"/>
      <c r="F73" s="127"/>
      <c r="G73" s="127"/>
      <c r="H73" s="127"/>
      <c r="I73" s="126" t="s">
        <v>504</v>
      </c>
      <c r="J73" s="125">
        <v>41388045</v>
      </c>
    </row>
    <row r="74" spans="1:10" x14ac:dyDescent="0.25">
      <c r="A74" s="130"/>
      <c r="B74" s="131"/>
      <c r="C74" s="145"/>
      <c r="D74" s="145"/>
      <c r="E74" s="146"/>
      <c r="F74" s="146"/>
      <c r="G74" s="145"/>
      <c r="H74" s="145"/>
      <c r="I74" s="145"/>
      <c r="J74" s="132"/>
    </row>
    <row r="75" spans="1:10" x14ac:dyDescent="0.25">
      <c r="A75" s="126"/>
      <c r="B75" s="127"/>
      <c r="C75" s="127"/>
      <c r="D75" s="128" t="s">
        <v>505</v>
      </c>
      <c r="E75" s="126"/>
      <c r="F75" s="127"/>
      <c r="G75" s="127"/>
      <c r="H75" s="127"/>
      <c r="I75" s="126" t="s">
        <v>506</v>
      </c>
      <c r="J75" s="125" t="s">
        <v>507</v>
      </c>
    </row>
    <row r="76" spans="1:10" x14ac:dyDescent="0.25">
      <c r="A76" s="83"/>
      <c r="B76" s="75"/>
      <c r="C76" s="75"/>
      <c r="D76" s="68"/>
      <c r="E76" s="155"/>
      <c r="F76" s="155"/>
      <c r="G76" s="166"/>
      <c r="H76" s="166"/>
      <c r="I76" s="68"/>
      <c r="J76" s="84" t="s">
        <v>338</v>
      </c>
    </row>
    <row r="77" spans="1:10" x14ac:dyDescent="0.25">
      <c r="A77" s="83"/>
      <c r="B77" s="75"/>
      <c r="C77" s="75"/>
      <c r="D77" s="68"/>
      <c r="E77" s="155"/>
      <c r="F77" s="155"/>
      <c r="G77" s="166"/>
      <c r="H77" s="166"/>
      <c r="I77" s="68"/>
      <c r="J77" s="84" t="s">
        <v>339</v>
      </c>
    </row>
    <row r="78" spans="1:10" ht="14.45" customHeight="1" x14ac:dyDescent="0.25">
      <c r="A78" s="148" t="s">
        <v>317</v>
      </c>
      <c r="B78" s="149"/>
      <c r="C78" s="162" t="s">
        <v>338</v>
      </c>
      <c r="D78" s="163"/>
      <c r="E78" s="164" t="s">
        <v>340</v>
      </c>
      <c r="F78" s="165"/>
      <c r="G78" s="150" t="s">
        <v>508</v>
      </c>
      <c r="H78" s="151"/>
      <c r="I78" s="151"/>
      <c r="J78" s="152"/>
    </row>
    <row r="79" spans="1:10" x14ac:dyDescent="0.25">
      <c r="A79" s="83"/>
      <c r="B79" s="75"/>
      <c r="C79" s="166"/>
      <c r="D79" s="166"/>
      <c r="E79" s="155"/>
      <c r="F79" s="155"/>
      <c r="G79" s="167" t="s">
        <v>341</v>
      </c>
      <c r="H79" s="167"/>
      <c r="I79" s="167"/>
      <c r="J79" s="61"/>
    </row>
    <row r="80" spans="1:10" ht="13.9" customHeight="1" x14ac:dyDescent="0.25">
      <c r="A80" s="148" t="s">
        <v>318</v>
      </c>
      <c r="B80" s="149"/>
      <c r="C80" s="150" t="s">
        <v>509</v>
      </c>
      <c r="D80" s="151"/>
      <c r="E80" s="151"/>
      <c r="F80" s="151"/>
      <c r="G80" s="151"/>
      <c r="H80" s="151"/>
      <c r="I80" s="151"/>
      <c r="J80" s="152"/>
    </row>
    <row r="81" spans="1:10" x14ac:dyDescent="0.25">
      <c r="A81" s="67"/>
      <c r="B81" s="68"/>
      <c r="C81" s="156" t="s">
        <v>319</v>
      </c>
      <c r="D81" s="156"/>
      <c r="E81" s="156"/>
      <c r="F81" s="156"/>
      <c r="G81" s="156"/>
      <c r="H81" s="156"/>
      <c r="I81" s="156"/>
      <c r="J81" s="70"/>
    </row>
    <row r="82" spans="1:10" x14ac:dyDescent="0.25">
      <c r="A82" s="148" t="s">
        <v>320</v>
      </c>
      <c r="B82" s="149"/>
      <c r="C82" s="157" t="s">
        <v>510</v>
      </c>
      <c r="D82" s="158"/>
      <c r="E82" s="159"/>
      <c r="F82" s="155"/>
      <c r="G82" s="155"/>
      <c r="H82" s="160"/>
      <c r="I82" s="160"/>
      <c r="J82" s="161"/>
    </row>
    <row r="83" spans="1:10" x14ac:dyDescent="0.25">
      <c r="A83" s="67"/>
      <c r="B83" s="68"/>
      <c r="C83" s="75"/>
      <c r="D83" s="68"/>
      <c r="E83" s="155"/>
      <c r="F83" s="155"/>
      <c r="G83" s="155"/>
      <c r="H83" s="155"/>
      <c r="I83" s="68"/>
      <c r="J83" s="70"/>
    </row>
    <row r="84" spans="1:10" ht="14.45" customHeight="1" x14ac:dyDescent="0.25">
      <c r="A84" s="148" t="s">
        <v>312</v>
      </c>
      <c r="B84" s="149"/>
      <c r="C84" s="150" t="s">
        <v>511</v>
      </c>
      <c r="D84" s="151"/>
      <c r="E84" s="151"/>
      <c r="F84" s="151"/>
      <c r="G84" s="151"/>
      <c r="H84" s="151"/>
      <c r="I84" s="151"/>
      <c r="J84" s="152"/>
    </row>
    <row r="85" spans="1:10" x14ac:dyDescent="0.25">
      <c r="A85" s="67"/>
      <c r="B85" s="68"/>
      <c r="C85" s="68"/>
      <c r="D85" s="68"/>
      <c r="E85" s="155"/>
      <c r="F85" s="155"/>
      <c r="G85" s="155"/>
      <c r="H85" s="155"/>
      <c r="I85" s="68"/>
      <c r="J85" s="70"/>
    </row>
    <row r="86" spans="1:10" x14ac:dyDescent="0.25">
      <c r="A86" s="148" t="s">
        <v>342</v>
      </c>
      <c r="B86" s="149"/>
      <c r="C86" s="150" t="s">
        <v>512</v>
      </c>
      <c r="D86" s="151"/>
      <c r="E86" s="151"/>
      <c r="F86" s="151"/>
      <c r="G86" s="151"/>
      <c r="H86" s="151"/>
      <c r="I86" s="151"/>
      <c r="J86" s="152"/>
    </row>
    <row r="87" spans="1:10" ht="14.45" customHeight="1" x14ac:dyDescent="0.25">
      <c r="A87" s="67"/>
      <c r="B87" s="68"/>
      <c r="C87" s="153" t="s">
        <v>343</v>
      </c>
      <c r="D87" s="153"/>
      <c r="E87" s="153"/>
      <c r="F87" s="153"/>
      <c r="G87" s="68"/>
      <c r="H87" s="68"/>
      <c r="I87" s="68"/>
      <c r="J87" s="70"/>
    </row>
    <row r="88" spans="1:10" x14ac:dyDescent="0.25">
      <c r="A88" s="148" t="s">
        <v>344</v>
      </c>
      <c r="B88" s="149"/>
      <c r="C88" s="150" t="s">
        <v>513</v>
      </c>
      <c r="D88" s="151"/>
      <c r="E88" s="151"/>
      <c r="F88" s="151"/>
      <c r="G88" s="151"/>
      <c r="H88" s="151"/>
      <c r="I88" s="151"/>
      <c r="J88" s="152"/>
    </row>
    <row r="89" spans="1:10" ht="14.45" customHeight="1" x14ac:dyDescent="0.25">
      <c r="A89" s="85"/>
      <c r="B89" s="86"/>
      <c r="C89" s="154" t="s">
        <v>345</v>
      </c>
      <c r="D89" s="154"/>
      <c r="E89" s="154"/>
      <c r="F89" s="154"/>
      <c r="G89" s="154"/>
      <c r="H89" s="86"/>
      <c r="I89" s="86"/>
      <c r="J89" s="87"/>
    </row>
    <row r="96" spans="1:10" ht="27" customHeight="1" x14ac:dyDescent="0.25"/>
    <row r="100"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56">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37:D37"/>
    <mergeCell ref="E37:I37"/>
    <mergeCell ref="D38:I38"/>
    <mergeCell ref="A39:D39"/>
    <mergeCell ref="E39:I39"/>
    <mergeCell ref="E40:F40"/>
    <mergeCell ref="G40:H40"/>
    <mergeCell ref="E42:F42"/>
    <mergeCell ref="G42:H42"/>
    <mergeCell ref="E76:F76"/>
    <mergeCell ref="G76:H76"/>
    <mergeCell ref="E77:F77"/>
    <mergeCell ref="G77:H77"/>
    <mergeCell ref="C70:D70"/>
    <mergeCell ref="E70:F70"/>
    <mergeCell ref="G70:I70"/>
    <mergeCell ref="E74:F74"/>
    <mergeCell ref="A41:D41"/>
    <mergeCell ref="E41:I41"/>
    <mergeCell ref="E68:F68"/>
    <mergeCell ref="A43:D43"/>
    <mergeCell ref="E43:I43"/>
    <mergeCell ref="E44:F44"/>
    <mergeCell ref="G44:H44"/>
    <mergeCell ref="A45:D45"/>
    <mergeCell ref="E45:I45"/>
    <mergeCell ref="E46:F46"/>
    <mergeCell ref="G46:H46"/>
    <mergeCell ref="E48:F48"/>
    <mergeCell ref="G48:H48"/>
    <mergeCell ref="E64:F64"/>
    <mergeCell ref="E50:F50"/>
    <mergeCell ref="G50:H50"/>
    <mergeCell ref="A80:B80"/>
    <mergeCell ref="C80:J80"/>
    <mergeCell ref="C81:I81"/>
    <mergeCell ref="A82:B82"/>
    <mergeCell ref="C82:E82"/>
    <mergeCell ref="F82:G82"/>
    <mergeCell ref="H82:J82"/>
    <mergeCell ref="A78:B78"/>
    <mergeCell ref="C78:D78"/>
    <mergeCell ref="E78:F78"/>
    <mergeCell ref="G78:J78"/>
    <mergeCell ref="C79:D79"/>
    <mergeCell ref="E79:F79"/>
    <mergeCell ref="G79:I79"/>
    <mergeCell ref="A86:B86"/>
    <mergeCell ref="C86:J86"/>
    <mergeCell ref="C87:F87"/>
    <mergeCell ref="A88:B88"/>
    <mergeCell ref="C88:J88"/>
    <mergeCell ref="C89:G89"/>
    <mergeCell ref="E83:F83"/>
    <mergeCell ref="G83:H83"/>
    <mergeCell ref="A84:B84"/>
    <mergeCell ref="C84:J84"/>
    <mergeCell ref="E85:F85"/>
    <mergeCell ref="G85:H85"/>
    <mergeCell ref="E58:F58"/>
    <mergeCell ref="E60:F60"/>
    <mergeCell ref="E66:F66"/>
    <mergeCell ref="C64:D64"/>
    <mergeCell ref="G64:I64"/>
    <mergeCell ref="C66:D66"/>
    <mergeCell ref="G66:I66"/>
    <mergeCell ref="E52:F52"/>
    <mergeCell ref="G52:H52"/>
    <mergeCell ref="E54:F54"/>
    <mergeCell ref="G54:H54"/>
    <mergeCell ref="E56:F56"/>
    <mergeCell ref="G56:H56"/>
    <mergeCell ref="C58:D58"/>
    <mergeCell ref="G58:I58"/>
    <mergeCell ref="C60:D60"/>
    <mergeCell ref="G60:I60"/>
    <mergeCell ref="C68:D68"/>
    <mergeCell ref="G68:I68"/>
    <mergeCell ref="C74:D74"/>
    <mergeCell ref="G74:I74"/>
    <mergeCell ref="E62:F62"/>
    <mergeCell ref="C72:D72"/>
    <mergeCell ref="E72:F72"/>
    <mergeCell ref="G72:I72"/>
    <mergeCell ref="C62:D62"/>
    <mergeCell ref="G62:I62"/>
  </mergeCells>
  <dataValidations count="4">
    <dataValidation type="list" allowBlank="1" showInputMessage="1" showErrorMessage="1" sqref="C78:D78" xr:uid="{00000000-0002-0000-0000-000000000000}">
      <formula1>$J$76:$J$77</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customProperties>
    <customPr name="_pios_id" r:id="rId2"/>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82" zoomScaleNormal="100" zoomScaleSheetLayoutView="100" workbookViewId="0">
      <selection activeCell="I59" sqref="I59"/>
    </sheetView>
  </sheetViews>
  <sheetFormatPr defaultColWidth="8.85546875" defaultRowHeight="12.75" x14ac:dyDescent="0.2"/>
  <cols>
    <col min="1" max="7" width="8.85546875" style="41"/>
    <col min="8" max="9" width="16.42578125" style="42" customWidth="1"/>
    <col min="10" max="10" width="10.28515625" style="41" bestFit="1" customWidth="1"/>
    <col min="11" max="16384" width="8.85546875" style="41"/>
  </cols>
  <sheetData>
    <row r="1" spans="1:9" x14ac:dyDescent="0.2">
      <c r="A1" s="218" t="s">
        <v>1</v>
      </c>
      <c r="B1" s="219"/>
      <c r="C1" s="219"/>
      <c r="D1" s="219"/>
      <c r="E1" s="219"/>
      <c r="F1" s="219"/>
      <c r="G1" s="219"/>
      <c r="H1" s="219"/>
      <c r="I1" s="219"/>
    </row>
    <row r="2" spans="1:9" x14ac:dyDescent="0.2">
      <c r="A2" s="220" t="s">
        <v>515</v>
      </c>
      <c r="B2" s="221"/>
      <c r="C2" s="221"/>
      <c r="D2" s="221"/>
      <c r="E2" s="221"/>
      <c r="F2" s="221"/>
      <c r="G2" s="221"/>
      <c r="H2" s="221"/>
      <c r="I2" s="221"/>
    </row>
    <row r="3" spans="1:9" x14ac:dyDescent="0.2">
      <c r="A3" s="222" t="s">
        <v>437</v>
      </c>
      <c r="B3" s="222"/>
      <c r="C3" s="222"/>
      <c r="D3" s="222"/>
      <c r="E3" s="222"/>
      <c r="F3" s="222"/>
      <c r="G3" s="222"/>
      <c r="H3" s="222"/>
      <c r="I3" s="222"/>
    </row>
    <row r="4" spans="1:9" x14ac:dyDescent="0.2">
      <c r="A4" s="223" t="s">
        <v>514</v>
      </c>
      <c r="B4" s="224"/>
      <c r="C4" s="224"/>
      <c r="D4" s="224"/>
      <c r="E4" s="224"/>
      <c r="F4" s="224"/>
      <c r="G4" s="224"/>
      <c r="H4" s="224"/>
      <c r="I4" s="225"/>
    </row>
    <row r="5" spans="1:9" ht="45" x14ac:dyDescent="0.2">
      <c r="A5" s="228" t="s">
        <v>2</v>
      </c>
      <c r="B5" s="229"/>
      <c r="C5" s="229"/>
      <c r="D5" s="229"/>
      <c r="E5" s="229"/>
      <c r="F5" s="229"/>
      <c r="G5" s="44" t="s">
        <v>101</v>
      </c>
      <c r="H5" s="6" t="s">
        <v>294</v>
      </c>
      <c r="I5" s="6" t="s">
        <v>295</v>
      </c>
    </row>
    <row r="6" spans="1:9" x14ac:dyDescent="0.2">
      <c r="A6" s="226">
        <v>1</v>
      </c>
      <c r="B6" s="227"/>
      <c r="C6" s="227"/>
      <c r="D6" s="227"/>
      <c r="E6" s="227"/>
      <c r="F6" s="227"/>
      <c r="G6" s="43">
        <v>2</v>
      </c>
      <c r="H6" s="6">
        <v>3</v>
      </c>
      <c r="I6" s="6">
        <v>4</v>
      </c>
    </row>
    <row r="7" spans="1:9" x14ac:dyDescent="0.2">
      <c r="A7" s="230"/>
      <c r="B7" s="230"/>
      <c r="C7" s="230"/>
      <c r="D7" s="230"/>
      <c r="E7" s="230"/>
      <c r="F7" s="230"/>
      <c r="G7" s="230"/>
      <c r="H7" s="230"/>
      <c r="I7" s="230"/>
    </row>
    <row r="8" spans="1:9" ht="12.75" customHeight="1" x14ac:dyDescent="0.2">
      <c r="A8" s="212" t="s">
        <v>4</v>
      </c>
      <c r="B8" s="212"/>
      <c r="C8" s="212"/>
      <c r="D8" s="212"/>
      <c r="E8" s="212"/>
      <c r="F8" s="212"/>
      <c r="G8" s="7">
        <v>1</v>
      </c>
      <c r="H8" s="88">
        <v>0</v>
      </c>
      <c r="I8" s="88">
        <v>0</v>
      </c>
    </row>
    <row r="9" spans="1:9" ht="12.75" customHeight="1" x14ac:dyDescent="0.2">
      <c r="A9" s="213" t="s">
        <v>300</v>
      </c>
      <c r="B9" s="213"/>
      <c r="C9" s="213"/>
      <c r="D9" s="213"/>
      <c r="E9" s="213"/>
      <c r="F9" s="213"/>
      <c r="G9" s="8">
        <v>2</v>
      </c>
      <c r="H9" s="89">
        <f>H10+H17+H27+H38+H43</f>
        <v>2530500000</v>
      </c>
      <c r="I9" s="89">
        <f>I10+I17+I27+I38+I43</f>
        <v>2618800000</v>
      </c>
    </row>
    <row r="10" spans="1:9" ht="12.75" customHeight="1" x14ac:dyDescent="0.2">
      <c r="A10" s="215" t="s">
        <v>5</v>
      </c>
      <c r="B10" s="215"/>
      <c r="C10" s="215"/>
      <c r="D10" s="215"/>
      <c r="E10" s="215"/>
      <c r="F10" s="215"/>
      <c r="G10" s="8">
        <v>3</v>
      </c>
      <c r="H10" s="89">
        <f>H11+H12+H13+H14+H15+H16</f>
        <v>108500000</v>
      </c>
      <c r="I10" s="89">
        <f>I11+I12+I13+I14+I15+I16</f>
        <v>147600000</v>
      </c>
    </row>
    <row r="11" spans="1:9" ht="12.75" customHeight="1" x14ac:dyDescent="0.2">
      <c r="A11" s="211" t="s">
        <v>6</v>
      </c>
      <c r="B11" s="211"/>
      <c r="C11" s="211"/>
      <c r="D11" s="211"/>
      <c r="E11" s="211"/>
      <c r="F11" s="211"/>
      <c r="G11" s="7">
        <v>4</v>
      </c>
      <c r="H11" s="88">
        <v>100000</v>
      </c>
      <c r="I11" s="88">
        <v>100000</v>
      </c>
    </row>
    <row r="12" spans="1:9" ht="22.9" customHeight="1" x14ac:dyDescent="0.2">
      <c r="A12" s="211" t="s">
        <v>7</v>
      </c>
      <c r="B12" s="211"/>
      <c r="C12" s="211"/>
      <c r="D12" s="211"/>
      <c r="E12" s="211"/>
      <c r="F12" s="211"/>
      <c r="G12" s="7">
        <v>5</v>
      </c>
      <c r="H12" s="88">
        <v>27000000</v>
      </c>
      <c r="I12" s="88">
        <v>68200000</v>
      </c>
    </row>
    <row r="13" spans="1:9" ht="12.75" customHeight="1" x14ac:dyDescent="0.2">
      <c r="A13" s="211" t="s">
        <v>8</v>
      </c>
      <c r="B13" s="211"/>
      <c r="C13" s="211"/>
      <c r="D13" s="211"/>
      <c r="E13" s="211"/>
      <c r="F13" s="211"/>
      <c r="G13" s="7">
        <v>6</v>
      </c>
      <c r="H13" s="88">
        <v>3700000</v>
      </c>
      <c r="I13" s="88">
        <v>3700000</v>
      </c>
    </row>
    <row r="14" spans="1:9" ht="12.75" customHeight="1" x14ac:dyDescent="0.2">
      <c r="A14" s="211" t="s">
        <v>9</v>
      </c>
      <c r="B14" s="211"/>
      <c r="C14" s="211"/>
      <c r="D14" s="211"/>
      <c r="E14" s="211"/>
      <c r="F14" s="211"/>
      <c r="G14" s="7">
        <v>7</v>
      </c>
      <c r="H14" s="88">
        <v>1200000</v>
      </c>
      <c r="I14" s="88">
        <v>1600000</v>
      </c>
    </row>
    <row r="15" spans="1:9" ht="12.75" customHeight="1" x14ac:dyDescent="0.2">
      <c r="A15" s="211" t="s">
        <v>10</v>
      </c>
      <c r="B15" s="211"/>
      <c r="C15" s="211"/>
      <c r="D15" s="211"/>
      <c r="E15" s="211"/>
      <c r="F15" s="211"/>
      <c r="G15" s="7">
        <v>8</v>
      </c>
      <c r="H15" s="88">
        <v>76500000</v>
      </c>
      <c r="I15" s="88">
        <v>74000000</v>
      </c>
    </row>
    <row r="16" spans="1:9" ht="12.75" customHeight="1" x14ac:dyDescent="0.2">
      <c r="A16" s="211" t="s">
        <v>11</v>
      </c>
      <c r="B16" s="211"/>
      <c r="C16" s="211"/>
      <c r="D16" s="211"/>
      <c r="E16" s="211"/>
      <c r="F16" s="211"/>
      <c r="G16" s="7">
        <v>9</v>
      </c>
      <c r="H16" s="88">
        <v>0</v>
      </c>
      <c r="I16" s="88">
        <v>0</v>
      </c>
    </row>
    <row r="17" spans="1:9" ht="12.75" customHeight="1" x14ac:dyDescent="0.2">
      <c r="A17" s="215" t="s">
        <v>12</v>
      </c>
      <c r="B17" s="215"/>
      <c r="C17" s="215"/>
      <c r="D17" s="215"/>
      <c r="E17" s="215"/>
      <c r="F17" s="215"/>
      <c r="G17" s="8">
        <v>10</v>
      </c>
      <c r="H17" s="89">
        <f>H18+H19+H20+H21+H22+H23+H24+H25+H26</f>
        <v>1994100000</v>
      </c>
      <c r="I17" s="89">
        <f>I18+I19+I20+I21+I22+I23+I24+I25+I26</f>
        <v>2011400000</v>
      </c>
    </row>
    <row r="18" spans="1:9" ht="12.75" customHeight="1" x14ac:dyDescent="0.2">
      <c r="A18" s="211" t="s">
        <v>13</v>
      </c>
      <c r="B18" s="211"/>
      <c r="C18" s="211"/>
      <c r="D18" s="211"/>
      <c r="E18" s="211"/>
      <c r="F18" s="211"/>
      <c r="G18" s="7">
        <v>11</v>
      </c>
      <c r="H18" s="88">
        <v>158500000</v>
      </c>
      <c r="I18" s="88">
        <v>158500000</v>
      </c>
    </row>
    <row r="19" spans="1:9" ht="12.75" customHeight="1" x14ac:dyDescent="0.2">
      <c r="A19" s="211" t="s">
        <v>14</v>
      </c>
      <c r="B19" s="211"/>
      <c r="C19" s="211"/>
      <c r="D19" s="211"/>
      <c r="E19" s="211"/>
      <c r="F19" s="211"/>
      <c r="G19" s="7">
        <v>12</v>
      </c>
      <c r="H19" s="88">
        <v>429000000</v>
      </c>
      <c r="I19" s="88">
        <v>457600000</v>
      </c>
    </row>
    <row r="20" spans="1:9" ht="12.75" customHeight="1" x14ac:dyDescent="0.2">
      <c r="A20" s="211" t="s">
        <v>15</v>
      </c>
      <c r="B20" s="211"/>
      <c r="C20" s="211"/>
      <c r="D20" s="211"/>
      <c r="E20" s="211"/>
      <c r="F20" s="211"/>
      <c r="G20" s="7">
        <v>13</v>
      </c>
      <c r="H20" s="88">
        <v>512100000</v>
      </c>
      <c r="I20" s="88">
        <v>540400000</v>
      </c>
    </row>
    <row r="21" spans="1:9" ht="12.75" customHeight="1" x14ac:dyDescent="0.2">
      <c r="A21" s="211" t="s">
        <v>16</v>
      </c>
      <c r="B21" s="211"/>
      <c r="C21" s="211"/>
      <c r="D21" s="211"/>
      <c r="E21" s="211"/>
      <c r="F21" s="211"/>
      <c r="G21" s="7">
        <v>14</v>
      </c>
      <c r="H21" s="88">
        <v>65900000</v>
      </c>
      <c r="I21" s="88">
        <v>68400000</v>
      </c>
    </row>
    <row r="22" spans="1:9" ht="12.75" customHeight="1" x14ac:dyDescent="0.2">
      <c r="A22" s="211" t="s">
        <v>17</v>
      </c>
      <c r="B22" s="211"/>
      <c r="C22" s="211"/>
      <c r="D22" s="211"/>
      <c r="E22" s="211"/>
      <c r="F22" s="211"/>
      <c r="G22" s="7">
        <v>15</v>
      </c>
      <c r="H22" s="88">
        <v>0</v>
      </c>
      <c r="I22" s="88">
        <v>0</v>
      </c>
    </row>
    <row r="23" spans="1:9" ht="12.75" customHeight="1" x14ac:dyDescent="0.2">
      <c r="A23" s="211" t="s">
        <v>18</v>
      </c>
      <c r="B23" s="211"/>
      <c r="C23" s="211"/>
      <c r="D23" s="211"/>
      <c r="E23" s="211"/>
      <c r="F23" s="211"/>
      <c r="G23" s="7">
        <v>16</v>
      </c>
      <c r="H23" s="88">
        <v>20200000</v>
      </c>
      <c r="I23" s="88">
        <v>19900000</v>
      </c>
    </row>
    <row r="24" spans="1:9" ht="12.75" customHeight="1" x14ac:dyDescent="0.2">
      <c r="A24" s="211" t="s">
        <v>19</v>
      </c>
      <c r="B24" s="211"/>
      <c r="C24" s="211"/>
      <c r="D24" s="211"/>
      <c r="E24" s="211"/>
      <c r="F24" s="211"/>
      <c r="G24" s="7">
        <v>17</v>
      </c>
      <c r="H24" s="88">
        <v>704200000</v>
      </c>
      <c r="I24" s="88">
        <v>666300000</v>
      </c>
    </row>
    <row r="25" spans="1:9" ht="12.75" customHeight="1" x14ac:dyDescent="0.2">
      <c r="A25" s="211" t="s">
        <v>20</v>
      </c>
      <c r="B25" s="211"/>
      <c r="C25" s="211"/>
      <c r="D25" s="211"/>
      <c r="E25" s="211"/>
      <c r="F25" s="211"/>
      <c r="G25" s="7">
        <v>18</v>
      </c>
      <c r="H25" s="88">
        <v>74200000</v>
      </c>
      <c r="I25" s="88">
        <v>70600000</v>
      </c>
    </row>
    <row r="26" spans="1:9" ht="12.75" customHeight="1" x14ac:dyDescent="0.2">
      <c r="A26" s="211" t="s">
        <v>21</v>
      </c>
      <c r="B26" s="211"/>
      <c r="C26" s="211"/>
      <c r="D26" s="211"/>
      <c r="E26" s="211"/>
      <c r="F26" s="211"/>
      <c r="G26" s="7">
        <v>19</v>
      </c>
      <c r="H26" s="88">
        <v>30000000</v>
      </c>
      <c r="I26" s="88">
        <v>29700000</v>
      </c>
    </row>
    <row r="27" spans="1:9" ht="12.75" customHeight="1" x14ac:dyDescent="0.2">
      <c r="A27" s="215" t="s">
        <v>22</v>
      </c>
      <c r="B27" s="215"/>
      <c r="C27" s="215"/>
      <c r="D27" s="215"/>
      <c r="E27" s="215"/>
      <c r="F27" s="215"/>
      <c r="G27" s="8">
        <v>20</v>
      </c>
      <c r="H27" s="89">
        <f>SUM(H28:H37)</f>
        <v>310000000</v>
      </c>
      <c r="I27" s="89">
        <f>SUM(I28:I37)</f>
        <v>319800000</v>
      </c>
    </row>
    <row r="28" spans="1:9" ht="12.75" customHeight="1" x14ac:dyDescent="0.2">
      <c r="A28" s="211" t="s">
        <v>23</v>
      </c>
      <c r="B28" s="211"/>
      <c r="C28" s="211"/>
      <c r="D28" s="211"/>
      <c r="E28" s="211"/>
      <c r="F28" s="211"/>
      <c r="G28" s="7">
        <v>21</v>
      </c>
      <c r="H28" s="88">
        <v>0</v>
      </c>
      <c r="I28" s="88">
        <v>0</v>
      </c>
    </row>
    <row r="29" spans="1:9" ht="12.75" customHeight="1" x14ac:dyDescent="0.2">
      <c r="A29" s="211" t="s">
        <v>24</v>
      </c>
      <c r="B29" s="211"/>
      <c r="C29" s="211"/>
      <c r="D29" s="211"/>
      <c r="E29" s="211"/>
      <c r="F29" s="211"/>
      <c r="G29" s="7">
        <v>22</v>
      </c>
      <c r="H29" s="88">
        <v>0</v>
      </c>
      <c r="I29" s="88">
        <v>0</v>
      </c>
    </row>
    <row r="30" spans="1:9" ht="12.75" customHeight="1" x14ac:dyDescent="0.2">
      <c r="A30" s="211" t="s">
        <v>25</v>
      </c>
      <c r="B30" s="211"/>
      <c r="C30" s="211"/>
      <c r="D30" s="211"/>
      <c r="E30" s="211"/>
      <c r="F30" s="211"/>
      <c r="G30" s="7">
        <v>23</v>
      </c>
      <c r="H30" s="88">
        <v>0</v>
      </c>
      <c r="I30" s="88">
        <v>0</v>
      </c>
    </row>
    <row r="31" spans="1:9" ht="24" customHeight="1" x14ac:dyDescent="0.2">
      <c r="A31" s="211" t="s">
        <v>26</v>
      </c>
      <c r="B31" s="211"/>
      <c r="C31" s="211"/>
      <c r="D31" s="211"/>
      <c r="E31" s="211"/>
      <c r="F31" s="211"/>
      <c r="G31" s="7">
        <v>24</v>
      </c>
      <c r="H31" s="88">
        <v>132200000</v>
      </c>
      <c r="I31" s="88">
        <v>133200000</v>
      </c>
    </row>
    <row r="32" spans="1:9" ht="23.45" customHeight="1" x14ac:dyDescent="0.2">
      <c r="A32" s="211" t="s">
        <v>27</v>
      </c>
      <c r="B32" s="211"/>
      <c r="C32" s="211"/>
      <c r="D32" s="211"/>
      <c r="E32" s="211"/>
      <c r="F32" s="211"/>
      <c r="G32" s="7">
        <v>25</v>
      </c>
      <c r="H32" s="88">
        <v>0</v>
      </c>
      <c r="I32" s="88">
        <v>0</v>
      </c>
    </row>
    <row r="33" spans="1:9" ht="21.6" customHeight="1" x14ac:dyDescent="0.2">
      <c r="A33" s="211" t="s">
        <v>28</v>
      </c>
      <c r="B33" s="211"/>
      <c r="C33" s="211"/>
      <c r="D33" s="211"/>
      <c r="E33" s="211"/>
      <c r="F33" s="211"/>
      <c r="G33" s="7">
        <v>26</v>
      </c>
      <c r="H33" s="88">
        <v>0</v>
      </c>
      <c r="I33" s="88">
        <v>0</v>
      </c>
    </row>
    <row r="34" spans="1:9" ht="12.75" customHeight="1" x14ac:dyDescent="0.2">
      <c r="A34" s="211" t="s">
        <v>29</v>
      </c>
      <c r="B34" s="211"/>
      <c r="C34" s="211"/>
      <c r="D34" s="211"/>
      <c r="E34" s="211"/>
      <c r="F34" s="211"/>
      <c r="G34" s="7">
        <v>27</v>
      </c>
      <c r="H34" s="88">
        <v>2600000</v>
      </c>
      <c r="I34" s="88">
        <v>2600000</v>
      </c>
    </row>
    <row r="35" spans="1:9" ht="12.75" customHeight="1" x14ac:dyDescent="0.2">
      <c r="A35" s="211" t="s">
        <v>30</v>
      </c>
      <c r="B35" s="211"/>
      <c r="C35" s="211"/>
      <c r="D35" s="211"/>
      <c r="E35" s="211"/>
      <c r="F35" s="211"/>
      <c r="G35" s="7">
        <v>28</v>
      </c>
      <c r="H35" s="88">
        <v>0</v>
      </c>
      <c r="I35" s="88">
        <v>0</v>
      </c>
    </row>
    <row r="36" spans="1:9" ht="12.75" customHeight="1" x14ac:dyDescent="0.2">
      <c r="A36" s="211" t="s">
        <v>31</v>
      </c>
      <c r="B36" s="211"/>
      <c r="C36" s="211"/>
      <c r="D36" s="211"/>
      <c r="E36" s="211"/>
      <c r="F36" s="211"/>
      <c r="G36" s="7">
        <v>29</v>
      </c>
      <c r="H36" s="88">
        <v>0</v>
      </c>
      <c r="I36" s="88">
        <v>0</v>
      </c>
    </row>
    <row r="37" spans="1:9" ht="12.75" customHeight="1" x14ac:dyDescent="0.2">
      <c r="A37" s="211" t="s">
        <v>32</v>
      </c>
      <c r="B37" s="211"/>
      <c r="C37" s="211"/>
      <c r="D37" s="211"/>
      <c r="E37" s="211"/>
      <c r="F37" s="211"/>
      <c r="G37" s="7">
        <v>30</v>
      </c>
      <c r="H37" s="88">
        <v>175200000</v>
      </c>
      <c r="I37" s="88">
        <v>184000000</v>
      </c>
    </row>
    <row r="38" spans="1:9" ht="12.75" customHeight="1" x14ac:dyDescent="0.2">
      <c r="A38" s="215" t="s">
        <v>33</v>
      </c>
      <c r="B38" s="215"/>
      <c r="C38" s="215"/>
      <c r="D38" s="215"/>
      <c r="E38" s="215"/>
      <c r="F38" s="215"/>
      <c r="G38" s="8">
        <v>31</v>
      </c>
      <c r="H38" s="89">
        <f>H39+H40+H41+H42</f>
        <v>1000000</v>
      </c>
      <c r="I38" s="89">
        <f>I39+I40+I41+I42</f>
        <v>1000000</v>
      </c>
    </row>
    <row r="39" spans="1:9" ht="12.75" customHeight="1" x14ac:dyDescent="0.2">
      <c r="A39" s="211" t="s">
        <v>34</v>
      </c>
      <c r="B39" s="211"/>
      <c r="C39" s="211"/>
      <c r="D39" s="211"/>
      <c r="E39" s="211"/>
      <c r="F39" s="211"/>
      <c r="G39" s="7">
        <v>32</v>
      </c>
      <c r="H39" s="88">
        <v>0</v>
      </c>
      <c r="I39" s="88">
        <v>0</v>
      </c>
    </row>
    <row r="40" spans="1:9" ht="12.75" customHeight="1" x14ac:dyDescent="0.2">
      <c r="A40" s="211" t="s">
        <v>35</v>
      </c>
      <c r="B40" s="211"/>
      <c r="C40" s="211"/>
      <c r="D40" s="211"/>
      <c r="E40" s="211"/>
      <c r="F40" s="211"/>
      <c r="G40" s="7">
        <v>33</v>
      </c>
      <c r="H40" s="88">
        <v>0</v>
      </c>
      <c r="I40" s="88">
        <v>0</v>
      </c>
    </row>
    <row r="41" spans="1:9" ht="12.75" customHeight="1" x14ac:dyDescent="0.2">
      <c r="A41" s="211" t="s">
        <v>36</v>
      </c>
      <c r="B41" s="211"/>
      <c r="C41" s="211"/>
      <c r="D41" s="211"/>
      <c r="E41" s="211"/>
      <c r="F41" s="211"/>
      <c r="G41" s="7">
        <v>34</v>
      </c>
      <c r="H41" s="88">
        <v>0</v>
      </c>
      <c r="I41" s="88">
        <v>0</v>
      </c>
    </row>
    <row r="42" spans="1:9" ht="12.75" customHeight="1" x14ac:dyDescent="0.2">
      <c r="A42" s="211" t="s">
        <v>37</v>
      </c>
      <c r="B42" s="211"/>
      <c r="C42" s="211"/>
      <c r="D42" s="211"/>
      <c r="E42" s="211"/>
      <c r="F42" s="211"/>
      <c r="G42" s="7">
        <v>35</v>
      </c>
      <c r="H42" s="88">
        <v>1000000</v>
      </c>
      <c r="I42" s="88">
        <v>1000000</v>
      </c>
    </row>
    <row r="43" spans="1:9" ht="12.75" customHeight="1" x14ac:dyDescent="0.2">
      <c r="A43" s="211" t="s">
        <v>38</v>
      </c>
      <c r="B43" s="211"/>
      <c r="C43" s="211"/>
      <c r="D43" s="211"/>
      <c r="E43" s="211"/>
      <c r="F43" s="211"/>
      <c r="G43" s="7">
        <v>36</v>
      </c>
      <c r="H43" s="88">
        <v>116900000</v>
      </c>
      <c r="I43" s="88">
        <v>139000000</v>
      </c>
    </row>
    <row r="44" spans="1:9" ht="12.75" customHeight="1" x14ac:dyDescent="0.2">
      <c r="A44" s="213" t="s">
        <v>301</v>
      </c>
      <c r="B44" s="213"/>
      <c r="C44" s="213"/>
      <c r="D44" s="213"/>
      <c r="E44" s="213"/>
      <c r="F44" s="213"/>
      <c r="G44" s="8">
        <v>37</v>
      </c>
      <c r="H44" s="89">
        <f>H45+H53+H60+H70</f>
        <v>935400000</v>
      </c>
      <c r="I44" s="89">
        <f>I45+I53+I60+I70</f>
        <v>1223200000</v>
      </c>
    </row>
    <row r="45" spans="1:9" ht="12.75" customHeight="1" x14ac:dyDescent="0.2">
      <c r="A45" s="215" t="s">
        <v>39</v>
      </c>
      <c r="B45" s="215"/>
      <c r="C45" s="215"/>
      <c r="D45" s="215"/>
      <c r="E45" s="215"/>
      <c r="F45" s="215"/>
      <c r="G45" s="8">
        <v>38</v>
      </c>
      <c r="H45" s="89">
        <f>SUM(H46:H52)</f>
        <v>432100000</v>
      </c>
      <c r="I45" s="89">
        <f>SUM(I46:I52)</f>
        <v>547000000</v>
      </c>
    </row>
    <row r="46" spans="1:9" ht="12.75" customHeight="1" x14ac:dyDescent="0.2">
      <c r="A46" s="211" t="s">
        <v>40</v>
      </c>
      <c r="B46" s="211"/>
      <c r="C46" s="211"/>
      <c r="D46" s="211"/>
      <c r="E46" s="211"/>
      <c r="F46" s="211"/>
      <c r="G46" s="7">
        <v>39</v>
      </c>
      <c r="H46" s="88">
        <v>146200000</v>
      </c>
      <c r="I46" s="88">
        <v>206500000</v>
      </c>
    </row>
    <row r="47" spans="1:9" ht="12.75" customHeight="1" x14ac:dyDescent="0.2">
      <c r="A47" s="211" t="s">
        <v>41</v>
      </c>
      <c r="B47" s="211"/>
      <c r="C47" s="211"/>
      <c r="D47" s="211"/>
      <c r="E47" s="211"/>
      <c r="F47" s="211"/>
      <c r="G47" s="7">
        <v>40</v>
      </c>
      <c r="H47" s="88">
        <v>124100000</v>
      </c>
      <c r="I47" s="88">
        <v>157500000</v>
      </c>
    </row>
    <row r="48" spans="1:9" ht="12.75" customHeight="1" x14ac:dyDescent="0.2">
      <c r="A48" s="211" t="s">
        <v>42</v>
      </c>
      <c r="B48" s="211"/>
      <c r="C48" s="211"/>
      <c r="D48" s="211"/>
      <c r="E48" s="211"/>
      <c r="F48" s="211"/>
      <c r="G48" s="7">
        <v>41</v>
      </c>
      <c r="H48" s="88">
        <v>104600000</v>
      </c>
      <c r="I48" s="88">
        <v>92100000</v>
      </c>
    </row>
    <row r="49" spans="1:9" ht="12.75" customHeight="1" x14ac:dyDescent="0.2">
      <c r="A49" s="211" t="s">
        <v>43</v>
      </c>
      <c r="B49" s="211"/>
      <c r="C49" s="211"/>
      <c r="D49" s="211"/>
      <c r="E49" s="211"/>
      <c r="F49" s="211"/>
      <c r="G49" s="7">
        <v>42</v>
      </c>
      <c r="H49" s="88">
        <v>56600000</v>
      </c>
      <c r="I49" s="88">
        <v>90100000</v>
      </c>
    </row>
    <row r="50" spans="1:9" ht="12.75" customHeight="1" x14ac:dyDescent="0.2">
      <c r="A50" s="211" t="s">
        <v>44</v>
      </c>
      <c r="B50" s="211"/>
      <c r="C50" s="211"/>
      <c r="D50" s="211"/>
      <c r="E50" s="211"/>
      <c r="F50" s="211"/>
      <c r="G50" s="7">
        <v>43</v>
      </c>
      <c r="H50" s="88">
        <v>0</v>
      </c>
      <c r="I50" s="88">
        <v>0</v>
      </c>
    </row>
    <row r="51" spans="1:9" ht="12.75" customHeight="1" x14ac:dyDescent="0.2">
      <c r="A51" s="211" t="s">
        <v>45</v>
      </c>
      <c r="B51" s="211"/>
      <c r="C51" s="211"/>
      <c r="D51" s="211"/>
      <c r="E51" s="211"/>
      <c r="F51" s="211"/>
      <c r="G51" s="7">
        <v>44</v>
      </c>
      <c r="H51" s="88">
        <v>600000</v>
      </c>
      <c r="I51" s="88">
        <v>800000</v>
      </c>
    </row>
    <row r="52" spans="1:9" ht="12.75" customHeight="1" x14ac:dyDescent="0.2">
      <c r="A52" s="211" t="s">
        <v>46</v>
      </c>
      <c r="B52" s="211"/>
      <c r="C52" s="211"/>
      <c r="D52" s="211"/>
      <c r="E52" s="211"/>
      <c r="F52" s="211"/>
      <c r="G52" s="7">
        <v>45</v>
      </c>
      <c r="H52" s="88">
        <v>0</v>
      </c>
      <c r="I52" s="88">
        <v>0</v>
      </c>
    </row>
    <row r="53" spans="1:9" ht="12.75" customHeight="1" x14ac:dyDescent="0.2">
      <c r="A53" s="215" t="s">
        <v>47</v>
      </c>
      <c r="B53" s="215"/>
      <c r="C53" s="215"/>
      <c r="D53" s="215"/>
      <c r="E53" s="215"/>
      <c r="F53" s="215"/>
      <c r="G53" s="8">
        <v>46</v>
      </c>
      <c r="H53" s="89">
        <f>SUM(H54:H59)</f>
        <v>323500000</v>
      </c>
      <c r="I53" s="89">
        <f>SUM(I54:I59)</f>
        <v>371900000</v>
      </c>
    </row>
    <row r="54" spans="1:9" ht="12.75" customHeight="1" x14ac:dyDescent="0.2">
      <c r="A54" s="211" t="s">
        <v>48</v>
      </c>
      <c r="B54" s="211"/>
      <c r="C54" s="211"/>
      <c r="D54" s="211"/>
      <c r="E54" s="211"/>
      <c r="F54" s="211"/>
      <c r="G54" s="7">
        <v>47</v>
      </c>
      <c r="H54" s="88">
        <v>0</v>
      </c>
      <c r="I54" s="88">
        <v>0</v>
      </c>
    </row>
    <row r="55" spans="1:9" ht="12.75" customHeight="1" x14ac:dyDescent="0.2">
      <c r="A55" s="211" t="s">
        <v>49</v>
      </c>
      <c r="B55" s="211"/>
      <c r="C55" s="211"/>
      <c r="D55" s="211"/>
      <c r="E55" s="211"/>
      <c r="F55" s="211"/>
      <c r="G55" s="7">
        <v>48</v>
      </c>
      <c r="H55" s="88">
        <v>0</v>
      </c>
      <c r="I55" s="88">
        <v>0</v>
      </c>
    </row>
    <row r="56" spans="1:9" ht="12.75" customHeight="1" x14ac:dyDescent="0.2">
      <c r="A56" s="211" t="s">
        <v>50</v>
      </c>
      <c r="B56" s="211"/>
      <c r="C56" s="211"/>
      <c r="D56" s="211"/>
      <c r="E56" s="211"/>
      <c r="F56" s="211"/>
      <c r="G56" s="7">
        <v>49</v>
      </c>
      <c r="H56" s="88">
        <v>293500000</v>
      </c>
      <c r="I56" s="88">
        <v>331800000</v>
      </c>
    </row>
    <row r="57" spans="1:9" ht="12.75" customHeight="1" x14ac:dyDescent="0.2">
      <c r="A57" s="211" t="s">
        <v>51</v>
      </c>
      <c r="B57" s="211"/>
      <c r="C57" s="211"/>
      <c r="D57" s="211"/>
      <c r="E57" s="211"/>
      <c r="F57" s="211"/>
      <c r="G57" s="7">
        <v>50</v>
      </c>
      <c r="H57" s="88">
        <v>800000</v>
      </c>
      <c r="I57" s="88">
        <v>800000</v>
      </c>
    </row>
    <row r="58" spans="1:9" ht="12.75" customHeight="1" x14ac:dyDescent="0.2">
      <c r="A58" s="211" t="s">
        <v>52</v>
      </c>
      <c r="B58" s="211"/>
      <c r="C58" s="211"/>
      <c r="D58" s="211"/>
      <c r="E58" s="211"/>
      <c r="F58" s="211"/>
      <c r="G58" s="7">
        <v>51</v>
      </c>
      <c r="H58" s="88">
        <v>20400000</v>
      </c>
      <c r="I58" s="88">
        <v>27700000</v>
      </c>
    </row>
    <row r="59" spans="1:9" ht="12.75" customHeight="1" x14ac:dyDescent="0.2">
      <c r="A59" s="211" t="s">
        <v>53</v>
      </c>
      <c r="B59" s="211"/>
      <c r="C59" s="211"/>
      <c r="D59" s="211"/>
      <c r="E59" s="211"/>
      <c r="F59" s="211"/>
      <c r="G59" s="7">
        <v>52</v>
      </c>
      <c r="H59" s="88">
        <v>8800000</v>
      </c>
      <c r="I59" s="88">
        <v>11600000</v>
      </c>
    </row>
    <row r="60" spans="1:9" ht="12.75" customHeight="1" x14ac:dyDescent="0.2">
      <c r="A60" s="215" t="s">
        <v>54</v>
      </c>
      <c r="B60" s="215"/>
      <c r="C60" s="215"/>
      <c r="D60" s="215"/>
      <c r="E60" s="215"/>
      <c r="F60" s="215"/>
      <c r="G60" s="8">
        <v>53</v>
      </c>
      <c r="H60" s="89">
        <f>SUM(H61:H69)</f>
        <v>18300000</v>
      </c>
      <c r="I60" s="89">
        <f>SUM(I61:I69)</f>
        <v>195500000</v>
      </c>
    </row>
    <row r="61" spans="1:9" ht="12.75" customHeight="1" x14ac:dyDescent="0.2">
      <c r="A61" s="211" t="s">
        <v>23</v>
      </c>
      <c r="B61" s="211"/>
      <c r="C61" s="211"/>
      <c r="D61" s="211"/>
      <c r="E61" s="211"/>
      <c r="F61" s="211"/>
      <c r="G61" s="7">
        <v>54</v>
      </c>
      <c r="H61" s="88">
        <v>0</v>
      </c>
      <c r="I61" s="88">
        <v>0</v>
      </c>
    </row>
    <row r="62" spans="1:9" ht="27.6" customHeight="1" x14ac:dyDescent="0.2">
      <c r="A62" s="211" t="s">
        <v>24</v>
      </c>
      <c r="B62" s="211"/>
      <c r="C62" s="211"/>
      <c r="D62" s="211"/>
      <c r="E62" s="211"/>
      <c r="F62" s="211"/>
      <c r="G62" s="7">
        <v>55</v>
      </c>
      <c r="H62" s="88">
        <v>0</v>
      </c>
      <c r="I62" s="88">
        <v>0</v>
      </c>
    </row>
    <row r="63" spans="1:9" ht="12.75" customHeight="1" x14ac:dyDescent="0.2">
      <c r="A63" s="211" t="s">
        <v>25</v>
      </c>
      <c r="B63" s="211"/>
      <c r="C63" s="211"/>
      <c r="D63" s="211"/>
      <c r="E63" s="211"/>
      <c r="F63" s="211"/>
      <c r="G63" s="7">
        <v>56</v>
      </c>
      <c r="H63" s="88">
        <v>0</v>
      </c>
      <c r="I63" s="88">
        <v>0</v>
      </c>
    </row>
    <row r="64" spans="1:9" ht="25.9" customHeight="1" x14ac:dyDescent="0.2">
      <c r="A64" s="211" t="s">
        <v>55</v>
      </c>
      <c r="B64" s="211"/>
      <c r="C64" s="211"/>
      <c r="D64" s="211"/>
      <c r="E64" s="211"/>
      <c r="F64" s="211"/>
      <c r="G64" s="7">
        <v>57</v>
      </c>
      <c r="H64" s="88">
        <v>0</v>
      </c>
      <c r="I64" s="88">
        <v>0</v>
      </c>
    </row>
    <row r="65" spans="1:9" ht="21.6" customHeight="1" x14ac:dyDescent="0.2">
      <c r="A65" s="211" t="s">
        <v>27</v>
      </c>
      <c r="B65" s="211"/>
      <c r="C65" s="211"/>
      <c r="D65" s="211"/>
      <c r="E65" s="211"/>
      <c r="F65" s="211"/>
      <c r="G65" s="7">
        <v>58</v>
      </c>
      <c r="H65" s="88">
        <v>0</v>
      </c>
      <c r="I65" s="88">
        <v>0</v>
      </c>
    </row>
    <row r="66" spans="1:9" ht="21.6" customHeight="1" x14ac:dyDescent="0.2">
      <c r="A66" s="211" t="s">
        <v>28</v>
      </c>
      <c r="B66" s="211"/>
      <c r="C66" s="211"/>
      <c r="D66" s="211"/>
      <c r="E66" s="211"/>
      <c r="F66" s="211"/>
      <c r="G66" s="7">
        <v>59</v>
      </c>
      <c r="H66" s="88">
        <v>0</v>
      </c>
      <c r="I66" s="88">
        <v>0</v>
      </c>
    </row>
    <row r="67" spans="1:9" ht="12.75" customHeight="1" x14ac:dyDescent="0.2">
      <c r="A67" s="211" t="s">
        <v>29</v>
      </c>
      <c r="B67" s="211"/>
      <c r="C67" s="211"/>
      <c r="D67" s="211"/>
      <c r="E67" s="211"/>
      <c r="F67" s="211"/>
      <c r="G67" s="7">
        <v>60</v>
      </c>
      <c r="H67" s="88">
        <v>0</v>
      </c>
      <c r="I67" s="88">
        <v>0</v>
      </c>
    </row>
    <row r="68" spans="1:9" ht="12.75" customHeight="1" x14ac:dyDescent="0.2">
      <c r="A68" s="211" t="s">
        <v>30</v>
      </c>
      <c r="B68" s="211"/>
      <c r="C68" s="211"/>
      <c r="D68" s="211"/>
      <c r="E68" s="211"/>
      <c r="F68" s="211"/>
      <c r="G68" s="7">
        <v>61</v>
      </c>
      <c r="H68" s="88">
        <v>2100000</v>
      </c>
      <c r="I68" s="88">
        <v>2100000</v>
      </c>
    </row>
    <row r="69" spans="1:9" ht="12.75" customHeight="1" x14ac:dyDescent="0.2">
      <c r="A69" s="211" t="s">
        <v>56</v>
      </c>
      <c r="B69" s="211"/>
      <c r="C69" s="211"/>
      <c r="D69" s="211"/>
      <c r="E69" s="211"/>
      <c r="F69" s="211"/>
      <c r="G69" s="7">
        <v>62</v>
      </c>
      <c r="H69" s="88">
        <v>16200000</v>
      </c>
      <c r="I69" s="88">
        <v>193400000</v>
      </c>
    </row>
    <row r="70" spans="1:9" ht="12.75" customHeight="1" x14ac:dyDescent="0.2">
      <c r="A70" s="211" t="s">
        <v>57</v>
      </c>
      <c r="B70" s="211"/>
      <c r="C70" s="211"/>
      <c r="D70" s="211"/>
      <c r="E70" s="211"/>
      <c r="F70" s="211"/>
      <c r="G70" s="7">
        <v>63</v>
      </c>
      <c r="H70" s="88">
        <v>161500000</v>
      </c>
      <c r="I70" s="88">
        <v>108800000</v>
      </c>
    </row>
    <row r="71" spans="1:9" ht="12.75" customHeight="1" x14ac:dyDescent="0.2">
      <c r="A71" s="212" t="s">
        <v>58</v>
      </c>
      <c r="B71" s="212"/>
      <c r="C71" s="212"/>
      <c r="D71" s="212"/>
      <c r="E71" s="212"/>
      <c r="F71" s="212"/>
      <c r="G71" s="7">
        <v>64</v>
      </c>
      <c r="H71" s="88">
        <v>9500000</v>
      </c>
      <c r="I71" s="88">
        <v>13400000</v>
      </c>
    </row>
    <row r="72" spans="1:9" ht="12.75" customHeight="1" x14ac:dyDescent="0.2">
      <c r="A72" s="213" t="s">
        <v>302</v>
      </c>
      <c r="B72" s="213"/>
      <c r="C72" s="213"/>
      <c r="D72" s="213"/>
      <c r="E72" s="213"/>
      <c r="F72" s="213"/>
      <c r="G72" s="8">
        <v>65</v>
      </c>
      <c r="H72" s="89">
        <f>H8+H9+H44+H71</f>
        <v>3475400000</v>
      </c>
      <c r="I72" s="89">
        <f>I8+I9+I44+I71</f>
        <v>3855400000</v>
      </c>
    </row>
    <row r="73" spans="1:9" ht="12.75" customHeight="1" x14ac:dyDescent="0.2">
      <c r="A73" s="212" t="s">
        <v>59</v>
      </c>
      <c r="B73" s="212"/>
      <c r="C73" s="212"/>
      <c r="D73" s="212"/>
      <c r="E73" s="212"/>
      <c r="F73" s="212"/>
      <c r="G73" s="7">
        <v>66</v>
      </c>
      <c r="H73" s="88">
        <v>0</v>
      </c>
      <c r="I73" s="88">
        <v>0</v>
      </c>
    </row>
    <row r="74" spans="1:9" x14ac:dyDescent="0.2">
      <c r="A74" s="216" t="s">
        <v>60</v>
      </c>
      <c r="B74" s="217"/>
      <c r="C74" s="217"/>
      <c r="D74" s="217"/>
      <c r="E74" s="217"/>
      <c r="F74" s="217"/>
      <c r="G74" s="217"/>
      <c r="H74" s="217"/>
      <c r="I74" s="217"/>
    </row>
    <row r="75" spans="1:9" ht="24.75" customHeight="1" x14ac:dyDescent="0.2">
      <c r="A75" s="213" t="s">
        <v>439</v>
      </c>
      <c r="B75" s="213"/>
      <c r="C75" s="213"/>
      <c r="D75" s="213"/>
      <c r="E75" s="213"/>
      <c r="F75" s="213"/>
      <c r="G75" s="8">
        <v>67</v>
      </c>
      <c r="H75" s="90">
        <f>H76+H77+H78+H84+H85+H92+H95+H98</f>
        <v>1637500000</v>
      </c>
      <c r="I75" s="90">
        <f>I76+I77+I78+I84+I85+I92+I95+I98</f>
        <v>1638700000</v>
      </c>
    </row>
    <row r="76" spans="1:9" ht="12.75" customHeight="1" x14ac:dyDescent="0.2">
      <c r="A76" s="211" t="s">
        <v>61</v>
      </c>
      <c r="B76" s="211"/>
      <c r="C76" s="211"/>
      <c r="D76" s="211"/>
      <c r="E76" s="211"/>
      <c r="F76" s="211"/>
      <c r="G76" s="7">
        <v>68</v>
      </c>
      <c r="H76" s="88">
        <v>1200000000</v>
      </c>
      <c r="I76" s="88">
        <v>1200000000</v>
      </c>
    </row>
    <row r="77" spans="1:9" ht="12.75" customHeight="1" x14ac:dyDescent="0.2">
      <c r="A77" s="211" t="s">
        <v>62</v>
      </c>
      <c r="B77" s="211"/>
      <c r="C77" s="211"/>
      <c r="D77" s="211"/>
      <c r="E77" s="211"/>
      <c r="F77" s="211"/>
      <c r="G77" s="7">
        <v>69</v>
      </c>
      <c r="H77" s="88">
        <v>0</v>
      </c>
      <c r="I77" s="88">
        <v>0</v>
      </c>
    </row>
    <row r="78" spans="1:9" ht="12.75" customHeight="1" x14ac:dyDescent="0.2">
      <c r="A78" s="215" t="s">
        <v>63</v>
      </c>
      <c r="B78" s="215"/>
      <c r="C78" s="215"/>
      <c r="D78" s="215"/>
      <c r="E78" s="215"/>
      <c r="F78" s="215"/>
      <c r="G78" s="8">
        <v>70</v>
      </c>
      <c r="H78" s="90">
        <f>SUM(H79:H83)</f>
        <v>167100000</v>
      </c>
      <c r="I78" s="90">
        <f>SUM(I79:I83)</f>
        <v>166900000</v>
      </c>
    </row>
    <row r="79" spans="1:9" ht="12.75" customHeight="1" x14ac:dyDescent="0.2">
      <c r="A79" s="211" t="s">
        <v>64</v>
      </c>
      <c r="B79" s="211"/>
      <c r="C79" s="211"/>
      <c r="D79" s="211"/>
      <c r="E79" s="211"/>
      <c r="F79" s="211"/>
      <c r="G79" s="7">
        <v>71</v>
      </c>
      <c r="H79" s="88">
        <v>58900000</v>
      </c>
      <c r="I79" s="88">
        <v>58900000</v>
      </c>
    </row>
    <row r="80" spans="1:9" ht="12.75" customHeight="1" x14ac:dyDescent="0.2">
      <c r="A80" s="211" t="s">
        <v>65</v>
      </c>
      <c r="B80" s="211"/>
      <c r="C80" s="211"/>
      <c r="D80" s="211"/>
      <c r="E80" s="211"/>
      <c r="F80" s="211"/>
      <c r="G80" s="7">
        <v>72</v>
      </c>
      <c r="H80" s="88">
        <v>0</v>
      </c>
      <c r="I80" s="88">
        <v>0</v>
      </c>
    </row>
    <row r="81" spans="1:9" ht="12.75" customHeight="1" x14ac:dyDescent="0.2">
      <c r="A81" s="211" t="s">
        <v>66</v>
      </c>
      <c r="B81" s="211"/>
      <c r="C81" s="211"/>
      <c r="D81" s="211"/>
      <c r="E81" s="211"/>
      <c r="F81" s="211"/>
      <c r="G81" s="7">
        <v>73</v>
      </c>
      <c r="H81" s="88">
        <v>0</v>
      </c>
      <c r="I81" s="88">
        <v>0</v>
      </c>
    </row>
    <row r="82" spans="1:9" ht="12.75" customHeight="1" x14ac:dyDescent="0.2">
      <c r="A82" s="211" t="s">
        <v>67</v>
      </c>
      <c r="B82" s="211"/>
      <c r="C82" s="211"/>
      <c r="D82" s="211"/>
      <c r="E82" s="211"/>
      <c r="F82" s="211"/>
      <c r="G82" s="7">
        <v>74</v>
      </c>
      <c r="H82" s="88">
        <v>0</v>
      </c>
      <c r="I82" s="88">
        <v>0</v>
      </c>
    </row>
    <row r="83" spans="1:9" ht="12.75" customHeight="1" x14ac:dyDescent="0.2">
      <c r="A83" s="211" t="s">
        <v>68</v>
      </c>
      <c r="B83" s="211"/>
      <c r="C83" s="211"/>
      <c r="D83" s="211"/>
      <c r="E83" s="211"/>
      <c r="F83" s="211"/>
      <c r="G83" s="7">
        <v>75</v>
      </c>
      <c r="H83" s="88">
        <v>108200000</v>
      </c>
      <c r="I83" s="88">
        <v>108000000</v>
      </c>
    </row>
    <row r="84" spans="1:9" ht="12.75" customHeight="1" x14ac:dyDescent="0.2">
      <c r="A84" s="214" t="s">
        <v>69</v>
      </c>
      <c r="B84" s="214"/>
      <c r="C84" s="214"/>
      <c r="D84" s="214"/>
      <c r="E84" s="214"/>
      <c r="F84" s="214"/>
      <c r="G84" s="20">
        <v>76</v>
      </c>
      <c r="H84" s="91">
        <v>0</v>
      </c>
      <c r="I84" s="91">
        <v>0</v>
      </c>
    </row>
    <row r="85" spans="1:9" ht="12.75" customHeight="1" x14ac:dyDescent="0.2">
      <c r="A85" s="215" t="s">
        <v>429</v>
      </c>
      <c r="B85" s="215"/>
      <c r="C85" s="215"/>
      <c r="D85" s="215"/>
      <c r="E85" s="215"/>
      <c r="F85" s="215"/>
      <c r="G85" s="8">
        <v>77</v>
      </c>
      <c r="H85" s="89">
        <f>H86+H87+H88+H89+H90+H91</f>
        <v>167500000</v>
      </c>
      <c r="I85" s="89">
        <f>I86+I87+I88+I89+I90+I91</f>
        <v>171200000</v>
      </c>
    </row>
    <row r="86" spans="1:9" ht="25.5" customHeight="1" x14ac:dyDescent="0.2">
      <c r="A86" s="211" t="s">
        <v>424</v>
      </c>
      <c r="B86" s="211"/>
      <c r="C86" s="211"/>
      <c r="D86" s="211"/>
      <c r="E86" s="211"/>
      <c r="F86" s="211"/>
      <c r="G86" s="7">
        <v>78</v>
      </c>
      <c r="H86" s="88">
        <v>69100000</v>
      </c>
      <c r="I86" s="88">
        <v>72500000</v>
      </c>
    </row>
    <row r="87" spans="1:9" ht="12.75" customHeight="1" x14ac:dyDescent="0.2">
      <c r="A87" s="211" t="s">
        <v>70</v>
      </c>
      <c r="B87" s="211"/>
      <c r="C87" s="211"/>
      <c r="D87" s="211"/>
      <c r="E87" s="211"/>
      <c r="F87" s="211"/>
      <c r="G87" s="7">
        <v>79</v>
      </c>
      <c r="H87" s="88">
        <v>0</v>
      </c>
      <c r="I87" s="88">
        <v>0</v>
      </c>
    </row>
    <row r="88" spans="1:9" ht="12.75" customHeight="1" x14ac:dyDescent="0.2">
      <c r="A88" s="211" t="s">
        <v>71</v>
      </c>
      <c r="B88" s="211"/>
      <c r="C88" s="211"/>
      <c r="D88" s="211"/>
      <c r="E88" s="211"/>
      <c r="F88" s="211"/>
      <c r="G88" s="7">
        <v>80</v>
      </c>
      <c r="H88" s="88">
        <v>0</v>
      </c>
      <c r="I88" s="88">
        <v>0</v>
      </c>
    </row>
    <row r="89" spans="1:9" ht="12.75" customHeight="1" x14ac:dyDescent="0.2">
      <c r="A89" s="211" t="s">
        <v>346</v>
      </c>
      <c r="B89" s="211"/>
      <c r="C89" s="211"/>
      <c r="D89" s="211"/>
      <c r="E89" s="211"/>
      <c r="F89" s="211"/>
      <c r="G89" s="7">
        <v>81</v>
      </c>
      <c r="H89" s="88">
        <v>0</v>
      </c>
      <c r="I89" s="88">
        <v>0</v>
      </c>
    </row>
    <row r="90" spans="1:9" ht="26.25" customHeight="1" x14ac:dyDescent="0.2">
      <c r="A90" s="211" t="s">
        <v>347</v>
      </c>
      <c r="B90" s="211"/>
      <c r="C90" s="211"/>
      <c r="D90" s="211"/>
      <c r="E90" s="211"/>
      <c r="F90" s="211"/>
      <c r="G90" s="7">
        <v>82</v>
      </c>
      <c r="H90" s="88">
        <v>98400000</v>
      </c>
      <c r="I90" s="88">
        <v>98700000</v>
      </c>
    </row>
    <row r="91" spans="1:9" x14ac:dyDescent="0.2">
      <c r="A91" s="211" t="s">
        <v>425</v>
      </c>
      <c r="B91" s="211"/>
      <c r="C91" s="211"/>
      <c r="D91" s="211"/>
      <c r="E91" s="211"/>
      <c r="F91" s="211"/>
      <c r="G91" s="7">
        <v>83</v>
      </c>
      <c r="H91" s="88">
        <v>0</v>
      </c>
      <c r="I91" s="88">
        <v>0</v>
      </c>
    </row>
    <row r="92" spans="1:9" ht="12.75" customHeight="1" x14ac:dyDescent="0.2">
      <c r="A92" s="215" t="s">
        <v>430</v>
      </c>
      <c r="B92" s="215"/>
      <c r="C92" s="215"/>
      <c r="D92" s="215"/>
      <c r="E92" s="215"/>
      <c r="F92" s="215"/>
      <c r="G92" s="8">
        <v>84</v>
      </c>
      <c r="H92" s="89">
        <f>H93-H94</f>
        <v>-79800000</v>
      </c>
      <c r="I92" s="89">
        <f>I93-I94</f>
        <v>99200000</v>
      </c>
    </row>
    <row r="93" spans="1:9" ht="12.75" customHeight="1" x14ac:dyDescent="0.2">
      <c r="A93" s="211" t="s">
        <v>72</v>
      </c>
      <c r="B93" s="211"/>
      <c r="C93" s="211"/>
      <c r="D93" s="211"/>
      <c r="E93" s="211"/>
      <c r="F93" s="211"/>
      <c r="G93" s="7">
        <v>85</v>
      </c>
      <c r="H93" s="88">
        <v>0</v>
      </c>
      <c r="I93" s="88">
        <v>99200000</v>
      </c>
    </row>
    <row r="94" spans="1:9" ht="12.75" customHeight="1" x14ac:dyDescent="0.2">
      <c r="A94" s="211" t="s">
        <v>73</v>
      </c>
      <c r="B94" s="211"/>
      <c r="C94" s="211"/>
      <c r="D94" s="211"/>
      <c r="E94" s="211"/>
      <c r="F94" s="211"/>
      <c r="G94" s="7">
        <v>86</v>
      </c>
      <c r="H94" s="88">
        <v>79800000</v>
      </c>
      <c r="I94" s="88">
        <v>0</v>
      </c>
    </row>
    <row r="95" spans="1:9" ht="12.75" customHeight="1" x14ac:dyDescent="0.2">
      <c r="A95" s="215" t="s">
        <v>431</v>
      </c>
      <c r="B95" s="215"/>
      <c r="C95" s="215"/>
      <c r="D95" s="215"/>
      <c r="E95" s="215"/>
      <c r="F95" s="215"/>
      <c r="G95" s="8">
        <v>87</v>
      </c>
      <c r="H95" s="89">
        <f>H96-H97</f>
        <v>179000000</v>
      </c>
      <c r="I95" s="89">
        <f>I96-I97</f>
        <v>-2300000</v>
      </c>
    </row>
    <row r="96" spans="1:9" ht="12.75" customHeight="1" x14ac:dyDescent="0.2">
      <c r="A96" s="211" t="s">
        <v>74</v>
      </c>
      <c r="B96" s="211"/>
      <c r="C96" s="211"/>
      <c r="D96" s="211"/>
      <c r="E96" s="211"/>
      <c r="F96" s="211"/>
      <c r="G96" s="7">
        <v>88</v>
      </c>
      <c r="H96" s="88">
        <v>179000000</v>
      </c>
      <c r="I96" s="88">
        <v>0</v>
      </c>
    </row>
    <row r="97" spans="1:9" ht="12.75" customHeight="1" x14ac:dyDescent="0.2">
      <c r="A97" s="211" t="s">
        <v>75</v>
      </c>
      <c r="B97" s="211"/>
      <c r="C97" s="211"/>
      <c r="D97" s="211"/>
      <c r="E97" s="211"/>
      <c r="F97" s="211"/>
      <c r="G97" s="7">
        <v>89</v>
      </c>
      <c r="H97" s="88">
        <v>0</v>
      </c>
      <c r="I97" s="88">
        <v>2300000</v>
      </c>
    </row>
    <row r="98" spans="1:9" ht="12.75" customHeight="1" x14ac:dyDescent="0.2">
      <c r="A98" s="211" t="s">
        <v>76</v>
      </c>
      <c r="B98" s="211"/>
      <c r="C98" s="211"/>
      <c r="D98" s="211"/>
      <c r="E98" s="211"/>
      <c r="F98" s="211"/>
      <c r="G98" s="7">
        <v>90</v>
      </c>
      <c r="H98" s="88">
        <v>3700000</v>
      </c>
      <c r="I98" s="88">
        <v>3700000</v>
      </c>
    </row>
    <row r="99" spans="1:9" ht="12.75" customHeight="1" x14ac:dyDescent="0.2">
      <c r="A99" s="213" t="s">
        <v>432</v>
      </c>
      <c r="B99" s="213"/>
      <c r="C99" s="213"/>
      <c r="D99" s="213"/>
      <c r="E99" s="213"/>
      <c r="F99" s="213"/>
      <c r="G99" s="8">
        <v>91</v>
      </c>
      <c r="H99" s="89">
        <f>SUM(H100:H105)</f>
        <v>506800000</v>
      </c>
      <c r="I99" s="89">
        <f>SUM(I100:I105)</f>
        <v>509000000</v>
      </c>
    </row>
    <row r="100" spans="1:9" ht="12.75" customHeight="1" x14ac:dyDescent="0.2">
      <c r="A100" s="211" t="s">
        <v>77</v>
      </c>
      <c r="B100" s="211"/>
      <c r="C100" s="211"/>
      <c r="D100" s="211"/>
      <c r="E100" s="211"/>
      <c r="F100" s="211"/>
      <c r="G100" s="7">
        <v>92</v>
      </c>
      <c r="H100" s="88">
        <v>9300000</v>
      </c>
      <c r="I100" s="88">
        <v>9300000</v>
      </c>
    </row>
    <row r="101" spans="1:9" ht="12.75" customHeight="1" x14ac:dyDescent="0.2">
      <c r="A101" s="211" t="s">
        <v>78</v>
      </c>
      <c r="B101" s="211"/>
      <c r="C101" s="211"/>
      <c r="D101" s="211"/>
      <c r="E101" s="211"/>
      <c r="F101" s="211"/>
      <c r="G101" s="7">
        <v>93</v>
      </c>
      <c r="H101" s="88">
        <v>0</v>
      </c>
      <c r="I101" s="88">
        <v>0</v>
      </c>
    </row>
    <row r="102" spans="1:9" ht="12.75" customHeight="1" x14ac:dyDescent="0.2">
      <c r="A102" s="211" t="s">
        <v>79</v>
      </c>
      <c r="B102" s="211"/>
      <c r="C102" s="211"/>
      <c r="D102" s="211"/>
      <c r="E102" s="211"/>
      <c r="F102" s="211"/>
      <c r="G102" s="7">
        <v>94</v>
      </c>
      <c r="H102" s="88">
        <v>5400000</v>
      </c>
      <c r="I102" s="88">
        <v>5000000</v>
      </c>
    </row>
    <row r="103" spans="1:9" ht="12.75" customHeight="1" x14ac:dyDescent="0.2">
      <c r="A103" s="211" t="s">
        <v>80</v>
      </c>
      <c r="B103" s="211"/>
      <c r="C103" s="211"/>
      <c r="D103" s="211"/>
      <c r="E103" s="211"/>
      <c r="F103" s="211"/>
      <c r="G103" s="7">
        <v>95</v>
      </c>
      <c r="H103" s="88">
        <v>393400000</v>
      </c>
      <c r="I103" s="88">
        <v>396600000</v>
      </c>
    </row>
    <row r="104" spans="1:9" ht="12.75" customHeight="1" x14ac:dyDescent="0.2">
      <c r="A104" s="211" t="s">
        <v>81</v>
      </c>
      <c r="B104" s="211"/>
      <c r="C104" s="211"/>
      <c r="D104" s="211"/>
      <c r="E104" s="211"/>
      <c r="F104" s="211"/>
      <c r="G104" s="7">
        <v>96</v>
      </c>
      <c r="H104" s="88">
        <v>0</v>
      </c>
      <c r="I104" s="88">
        <v>0</v>
      </c>
    </row>
    <row r="105" spans="1:9" ht="12.75" customHeight="1" x14ac:dyDescent="0.2">
      <c r="A105" s="211" t="s">
        <v>82</v>
      </c>
      <c r="B105" s="211"/>
      <c r="C105" s="211"/>
      <c r="D105" s="211"/>
      <c r="E105" s="211"/>
      <c r="F105" s="211"/>
      <c r="G105" s="7">
        <v>97</v>
      </c>
      <c r="H105" s="88">
        <v>98700000</v>
      </c>
      <c r="I105" s="88">
        <v>98100000</v>
      </c>
    </row>
    <row r="106" spans="1:9" ht="12.75" customHeight="1" x14ac:dyDescent="0.2">
      <c r="A106" s="213" t="s">
        <v>433</v>
      </c>
      <c r="B106" s="213"/>
      <c r="C106" s="213"/>
      <c r="D106" s="213"/>
      <c r="E106" s="213"/>
      <c r="F106" s="213"/>
      <c r="G106" s="8">
        <v>98</v>
      </c>
      <c r="H106" s="89">
        <f>SUM(H107:H117)</f>
        <v>63700000</v>
      </c>
      <c r="I106" s="89">
        <f>SUM(I107:I117)</f>
        <v>60200000</v>
      </c>
    </row>
    <row r="107" spans="1:9" ht="12.75" customHeight="1" x14ac:dyDescent="0.2">
      <c r="A107" s="211" t="s">
        <v>83</v>
      </c>
      <c r="B107" s="211"/>
      <c r="C107" s="211"/>
      <c r="D107" s="211"/>
      <c r="E107" s="211"/>
      <c r="F107" s="211"/>
      <c r="G107" s="7">
        <v>99</v>
      </c>
      <c r="H107" s="88">
        <v>0</v>
      </c>
      <c r="I107" s="88">
        <v>0</v>
      </c>
    </row>
    <row r="108" spans="1:9" ht="24.6" customHeight="1" x14ac:dyDescent="0.2">
      <c r="A108" s="211" t="s">
        <v>84</v>
      </c>
      <c r="B108" s="211"/>
      <c r="C108" s="211"/>
      <c r="D108" s="211"/>
      <c r="E108" s="211"/>
      <c r="F108" s="211"/>
      <c r="G108" s="7">
        <v>100</v>
      </c>
      <c r="H108" s="88">
        <v>0</v>
      </c>
      <c r="I108" s="88">
        <v>0</v>
      </c>
    </row>
    <row r="109" spans="1:9" ht="12.75" customHeight="1" x14ac:dyDescent="0.2">
      <c r="A109" s="211" t="s">
        <v>85</v>
      </c>
      <c r="B109" s="211"/>
      <c r="C109" s="211"/>
      <c r="D109" s="211"/>
      <c r="E109" s="211"/>
      <c r="F109" s="211"/>
      <c r="G109" s="7">
        <v>101</v>
      </c>
      <c r="H109" s="88">
        <v>0</v>
      </c>
      <c r="I109" s="88">
        <v>0</v>
      </c>
    </row>
    <row r="110" spans="1:9" ht="21.6" customHeight="1" x14ac:dyDescent="0.2">
      <c r="A110" s="211" t="s">
        <v>86</v>
      </c>
      <c r="B110" s="211"/>
      <c r="C110" s="211"/>
      <c r="D110" s="211"/>
      <c r="E110" s="211"/>
      <c r="F110" s="211"/>
      <c r="G110" s="7">
        <v>102</v>
      </c>
      <c r="H110" s="88">
        <v>0</v>
      </c>
      <c r="I110" s="88">
        <v>0</v>
      </c>
    </row>
    <row r="111" spans="1:9" ht="12.75" customHeight="1" x14ac:dyDescent="0.2">
      <c r="A111" s="211" t="s">
        <v>87</v>
      </c>
      <c r="B111" s="211"/>
      <c r="C111" s="211"/>
      <c r="D111" s="211"/>
      <c r="E111" s="211"/>
      <c r="F111" s="211"/>
      <c r="G111" s="7">
        <v>103</v>
      </c>
      <c r="H111" s="88">
        <v>58900000</v>
      </c>
      <c r="I111" s="88">
        <v>55700000</v>
      </c>
    </row>
    <row r="112" spans="1:9" ht="12.75" customHeight="1" x14ac:dyDescent="0.2">
      <c r="A112" s="211" t="s">
        <v>88</v>
      </c>
      <c r="B112" s="211"/>
      <c r="C112" s="211"/>
      <c r="D112" s="211"/>
      <c r="E112" s="211"/>
      <c r="F112" s="211"/>
      <c r="G112" s="7">
        <v>104</v>
      </c>
      <c r="H112" s="88">
        <v>0</v>
      </c>
      <c r="I112" s="88">
        <v>0</v>
      </c>
    </row>
    <row r="113" spans="1:9" ht="12.75" customHeight="1" x14ac:dyDescent="0.2">
      <c r="A113" s="211" t="s">
        <v>89</v>
      </c>
      <c r="B113" s="211"/>
      <c r="C113" s="211"/>
      <c r="D113" s="211"/>
      <c r="E113" s="211"/>
      <c r="F113" s="211"/>
      <c r="G113" s="7">
        <v>105</v>
      </c>
      <c r="H113" s="88">
        <v>0</v>
      </c>
      <c r="I113" s="88">
        <v>0</v>
      </c>
    </row>
    <row r="114" spans="1:9" ht="12.75" customHeight="1" x14ac:dyDescent="0.2">
      <c r="A114" s="211" t="s">
        <v>90</v>
      </c>
      <c r="B114" s="211"/>
      <c r="C114" s="211"/>
      <c r="D114" s="211"/>
      <c r="E114" s="211"/>
      <c r="F114" s="211"/>
      <c r="G114" s="7">
        <v>106</v>
      </c>
      <c r="H114" s="88">
        <v>0</v>
      </c>
      <c r="I114" s="88">
        <v>0</v>
      </c>
    </row>
    <row r="115" spans="1:9" ht="12.75" customHeight="1" x14ac:dyDescent="0.2">
      <c r="A115" s="211" t="s">
        <v>91</v>
      </c>
      <c r="B115" s="211"/>
      <c r="C115" s="211"/>
      <c r="D115" s="211"/>
      <c r="E115" s="211"/>
      <c r="F115" s="211"/>
      <c r="G115" s="7">
        <v>107</v>
      </c>
      <c r="H115" s="88">
        <v>0</v>
      </c>
      <c r="I115" s="88">
        <v>0</v>
      </c>
    </row>
    <row r="116" spans="1:9" ht="12.75" customHeight="1" x14ac:dyDescent="0.2">
      <c r="A116" s="211" t="s">
        <v>92</v>
      </c>
      <c r="B116" s="211"/>
      <c r="C116" s="211"/>
      <c r="D116" s="211"/>
      <c r="E116" s="211"/>
      <c r="F116" s="211"/>
      <c r="G116" s="7">
        <v>108</v>
      </c>
      <c r="H116" s="88">
        <v>2400000</v>
      </c>
      <c r="I116" s="88">
        <v>2100000</v>
      </c>
    </row>
    <row r="117" spans="1:9" ht="12.75" customHeight="1" x14ac:dyDescent="0.2">
      <c r="A117" s="211" t="s">
        <v>93</v>
      </c>
      <c r="B117" s="211"/>
      <c r="C117" s="211"/>
      <c r="D117" s="211"/>
      <c r="E117" s="211"/>
      <c r="F117" s="211"/>
      <c r="G117" s="7">
        <v>109</v>
      </c>
      <c r="H117" s="88">
        <v>2400000</v>
      </c>
      <c r="I117" s="88">
        <v>2400000</v>
      </c>
    </row>
    <row r="118" spans="1:9" ht="12.75" customHeight="1" x14ac:dyDescent="0.2">
      <c r="A118" s="213" t="s">
        <v>434</v>
      </c>
      <c r="B118" s="213"/>
      <c r="C118" s="213"/>
      <c r="D118" s="213"/>
      <c r="E118" s="213"/>
      <c r="F118" s="213"/>
      <c r="G118" s="8">
        <v>110</v>
      </c>
      <c r="H118" s="89">
        <f>SUM(H119:H132)</f>
        <v>1179800000</v>
      </c>
      <c r="I118" s="89">
        <f>SUM(I119:I132)</f>
        <v>1552200000</v>
      </c>
    </row>
    <row r="119" spans="1:9" ht="12.75" customHeight="1" x14ac:dyDescent="0.2">
      <c r="A119" s="211" t="s">
        <v>83</v>
      </c>
      <c r="B119" s="211"/>
      <c r="C119" s="211"/>
      <c r="D119" s="211"/>
      <c r="E119" s="211"/>
      <c r="F119" s="211"/>
      <c r="G119" s="7">
        <v>111</v>
      </c>
      <c r="H119" s="88">
        <v>0</v>
      </c>
      <c r="I119" s="88">
        <v>0</v>
      </c>
    </row>
    <row r="120" spans="1:9" ht="22.15" customHeight="1" x14ac:dyDescent="0.2">
      <c r="A120" s="211" t="s">
        <v>84</v>
      </c>
      <c r="B120" s="211"/>
      <c r="C120" s="211"/>
      <c r="D120" s="211"/>
      <c r="E120" s="211"/>
      <c r="F120" s="211"/>
      <c r="G120" s="7">
        <v>112</v>
      </c>
      <c r="H120" s="88">
        <v>0</v>
      </c>
      <c r="I120" s="88">
        <v>0</v>
      </c>
    </row>
    <row r="121" spans="1:9" ht="12.75" customHeight="1" x14ac:dyDescent="0.2">
      <c r="A121" s="211" t="s">
        <v>85</v>
      </c>
      <c r="B121" s="211"/>
      <c r="C121" s="211"/>
      <c r="D121" s="211"/>
      <c r="E121" s="211"/>
      <c r="F121" s="211"/>
      <c r="G121" s="7">
        <v>113</v>
      </c>
      <c r="H121" s="88">
        <v>0</v>
      </c>
      <c r="I121" s="88">
        <v>0</v>
      </c>
    </row>
    <row r="122" spans="1:9" ht="23.45" customHeight="1" x14ac:dyDescent="0.2">
      <c r="A122" s="211" t="s">
        <v>86</v>
      </c>
      <c r="B122" s="211"/>
      <c r="C122" s="211"/>
      <c r="D122" s="211"/>
      <c r="E122" s="211"/>
      <c r="F122" s="211"/>
      <c r="G122" s="7">
        <v>114</v>
      </c>
      <c r="H122" s="88">
        <v>0</v>
      </c>
      <c r="I122" s="88">
        <v>0</v>
      </c>
    </row>
    <row r="123" spans="1:9" ht="12.75" customHeight="1" x14ac:dyDescent="0.2">
      <c r="A123" s="211" t="s">
        <v>87</v>
      </c>
      <c r="B123" s="211"/>
      <c r="C123" s="211"/>
      <c r="D123" s="211"/>
      <c r="E123" s="211"/>
      <c r="F123" s="211"/>
      <c r="G123" s="7">
        <v>115</v>
      </c>
      <c r="H123" s="88">
        <v>16900000</v>
      </c>
      <c r="I123" s="88">
        <v>16700000</v>
      </c>
    </row>
    <row r="124" spans="1:9" ht="12.75" customHeight="1" x14ac:dyDescent="0.2">
      <c r="A124" s="211" t="s">
        <v>88</v>
      </c>
      <c r="B124" s="211"/>
      <c r="C124" s="211"/>
      <c r="D124" s="211"/>
      <c r="E124" s="211"/>
      <c r="F124" s="211"/>
      <c r="G124" s="7">
        <v>116</v>
      </c>
      <c r="H124" s="88">
        <v>663800000</v>
      </c>
      <c r="I124" s="88">
        <v>698000000</v>
      </c>
    </row>
    <row r="125" spans="1:9" ht="12.75" customHeight="1" x14ac:dyDescent="0.2">
      <c r="A125" s="211" t="s">
        <v>89</v>
      </c>
      <c r="B125" s="211"/>
      <c r="C125" s="211"/>
      <c r="D125" s="211"/>
      <c r="E125" s="211"/>
      <c r="F125" s="211"/>
      <c r="G125" s="7">
        <v>117</v>
      </c>
      <c r="H125" s="88">
        <v>8600000</v>
      </c>
      <c r="I125" s="88">
        <v>7000000</v>
      </c>
    </row>
    <row r="126" spans="1:9" ht="12.75" customHeight="1" x14ac:dyDescent="0.2">
      <c r="A126" s="211" t="s">
        <v>90</v>
      </c>
      <c r="B126" s="211"/>
      <c r="C126" s="211"/>
      <c r="D126" s="211"/>
      <c r="E126" s="211"/>
      <c r="F126" s="211"/>
      <c r="G126" s="7">
        <v>118</v>
      </c>
      <c r="H126" s="88">
        <v>293900000</v>
      </c>
      <c r="I126" s="88">
        <v>402300000</v>
      </c>
    </row>
    <row r="127" spans="1:9" x14ac:dyDescent="0.2">
      <c r="A127" s="211" t="s">
        <v>91</v>
      </c>
      <c r="B127" s="211"/>
      <c r="C127" s="211"/>
      <c r="D127" s="211"/>
      <c r="E127" s="211"/>
      <c r="F127" s="211"/>
      <c r="G127" s="7">
        <v>119</v>
      </c>
      <c r="H127" s="88">
        <v>0</v>
      </c>
      <c r="I127" s="88">
        <v>0</v>
      </c>
    </row>
    <row r="128" spans="1:9" x14ac:dyDescent="0.2">
      <c r="A128" s="211" t="s">
        <v>94</v>
      </c>
      <c r="B128" s="211"/>
      <c r="C128" s="211"/>
      <c r="D128" s="211"/>
      <c r="E128" s="211"/>
      <c r="F128" s="211"/>
      <c r="G128" s="7">
        <v>120</v>
      </c>
      <c r="H128" s="88">
        <v>18400000</v>
      </c>
      <c r="I128" s="88">
        <v>14600000</v>
      </c>
    </row>
    <row r="129" spans="1:9" x14ac:dyDescent="0.2">
      <c r="A129" s="211" t="s">
        <v>95</v>
      </c>
      <c r="B129" s="211"/>
      <c r="C129" s="211"/>
      <c r="D129" s="211"/>
      <c r="E129" s="211"/>
      <c r="F129" s="211"/>
      <c r="G129" s="7">
        <v>121</v>
      </c>
      <c r="H129" s="88">
        <v>145700000</v>
      </c>
      <c r="I129" s="88">
        <v>184800000</v>
      </c>
    </row>
    <row r="130" spans="1:9" x14ac:dyDescent="0.2">
      <c r="A130" s="211" t="s">
        <v>96</v>
      </c>
      <c r="B130" s="211"/>
      <c r="C130" s="211"/>
      <c r="D130" s="211"/>
      <c r="E130" s="211"/>
      <c r="F130" s="211"/>
      <c r="G130" s="7">
        <v>122</v>
      </c>
      <c r="H130" s="88">
        <v>300000</v>
      </c>
      <c r="I130" s="88">
        <v>300000</v>
      </c>
    </row>
    <row r="131" spans="1:9" x14ac:dyDescent="0.2">
      <c r="A131" s="211" t="s">
        <v>97</v>
      </c>
      <c r="B131" s="211"/>
      <c r="C131" s="211"/>
      <c r="D131" s="211"/>
      <c r="E131" s="211"/>
      <c r="F131" s="211"/>
      <c r="G131" s="7">
        <v>123</v>
      </c>
      <c r="H131" s="88">
        <v>0</v>
      </c>
      <c r="I131" s="88">
        <v>0</v>
      </c>
    </row>
    <row r="132" spans="1:9" x14ac:dyDescent="0.2">
      <c r="A132" s="211" t="s">
        <v>98</v>
      </c>
      <c r="B132" s="211"/>
      <c r="C132" s="211"/>
      <c r="D132" s="211"/>
      <c r="E132" s="211"/>
      <c r="F132" s="211"/>
      <c r="G132" s="7">
        <v>124</v>
      </c>
      <c r="H132" s="88">
        <v>32200000</v>
      </c>
      <c r="I132" s="88">
        <v>228500000</v>
      </c>
    </row>
    <row r="133" spans="1:9" ht="22.15" customHeight="1" x14ac:dyDescent="0.2">
      <c r="A133" s="212" t="s">
        <v>99</v>
      </c>
      <c r="B133" s="212"/>
      <c r="C133" s="212"/>
      <c r="D133" s="212"/>
      <c r="E133" s="212"/>
      <c r="F133" s="212"/>
      <c r="G133" s="7">
        <v>125</v>
      </c>
      <c r="H133" s="88">
        <v>87600000</v>
      </c>
      <c r="I133" s="88">
        <v>95300000</v>
      </c>
    </row>
    <row r="134" spans="1:9" ht="12.75" customHeight="1" x14ac:dyDescent="0.2">
      <c r="A134" s="213" t="s">
        <v>435</v>
      </c>
      <c r="B134" s="213"/>
      <c r="C134" s="213"/>
      <c r="D134" s="213"/>
      <c r="E134" s="213"/>
      <c r="F134" s="213"/>
      <c r="G134" s="8">
        <v>126</v>
      </c>
      <c r="H134" s="89">
        <f>H75+H99+H106+H118+H133</f>
        <v>3475400000</v>
      </c>
      <c r="I134" s="89">
        <f>I75+I99+I106+I118+I133</f>
        <v>3855400000</v>
      </c>
    </row>
    <row r="135" spans="1:9" x14ac:dyDescent="0.2">
      <c r="A135" s="212" t="s">
        <v>100</v>
      </c>
      <c r="B135" s="212"/>
      <c r="C135" s="212"/>
      <c r="D135" s="212"/>
      <c r="E135" s="212"/>
      <c r="F135" s="212"/>
      <c r="G135" s="7">
        <v>127</v>
      </c>
      <c r="H135" s="88">
        <v>0</v>
      </c>
      <c r="I135" s="88">
        <v>0</v>
      </c>
    </row>
  </sheetData>
  <sheetProtection algorithmName="SHA-512" hashValue="Amu+LaFDC5yIBpPwbFZz0LbaYPNihIbxzSKvDOeg66YDt4RCUdiDXEe/bqmjCtNX+vlgQ7lKKhbe9MTmHN4pVw==" saltValue="UW7Rl+bV5V5XgJfNTvDqPg=="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customProperties>
    <customPr name="_pios_id" r:id="rId2"/>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9" zoomScale="110" zoomScaleNormal="115" zoomScaleSheetLayoutView="110" workbookViewId="0">
      <selection activeCell="J30" sqref="J30"/>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48" t="s">
        <v>102</v>
      </c>
      <c r="B1" s="249"/>
      <c r="C1" s="249"/>
      <c r="D1" s="249"/>
      <c r="E1" s="249"/>
      <c r="F1" s="249"/>
      <c r="G1" s="249"/>
      <c r="H1" s="249"/>
      <c r="I1" s="249"/>
    </row>
    <row r="2" spans="1:11" x14ac:dyDescent="0.2">
      <c r="A2" s="250" t="s">
        <v>516</v>
      </c>
      <c r="B2" s="251"/>
      <c r="C2" s="251"/>
      <c r="D2" s="251"/>
      <c r="E2" s="251"/>
      <c r="F2" s="251"/>
      <c r="G2" s="251"/>
      <c r="H2" s="251"/>
      <c r="I2" s="251"/>
    </row>
    <row r="3" spans="1:11" x14ac:dyDescent="0.2">
      <c r="A3" s="252" t="s">
        <v>438</v>
      </c>
      <c r="B3" s="253"/>
      <c r="C3" s="253"/>
      <c r="D3" s="253"/>
      <c r="E3" s="253"/>
      <c r="F3" s="253"/>
      <c r="G3" s="253"/>
      <c r="H3" s="253"/>
      <c r="I3" s="253"/>
      <c r="J3" s="254"/>
      <c r="K3" s="254"/>
    </row>
    <row r="4" spans="1:11" x14ac:dyDescent="0.2">
      <c r="A4" s="255" t="s">
        <v>514</v>
      </c>
      <c r="B4" s="256"/>
      <c r="C4" s="256"/>
      <c r="D4" s="256"/>
      <c r="E4" s="256"/>
      <c r="F4" s="256"/>
      <c r="G4" s="256"/>
      <c r="H4" s="256"/>
      <c r="I4" s="256"/>
      <c r="J4" s="257"/>
      <c r="K4" s="257"/>
    </row>
    <row r="5" spans="1:11" ht="22.15" customHeight="1" x14ac:dyDescent="0.2">
      <c r="A5" s="258" t="s">
        <v>2</v>
      </c>
      <c r="B5" s="259"/>
      <c r="C5" s="259"/>
      <c r="D5" s="259"/>
      <c r="E5" s="259"/>
      <c r="F5" s="259"/>
      <c r="G5" s="258" t="s">
        <v>103</v>
      </c>
      <c r="H5" s="260" t="s">
        <v>299</v>
      </c>
      <c r="I5" s="261"/>
      <c r="J5" s="260" t="s">
        <v>278</v>
      </c>
      <c r="K5" s="261"/>
    </row>
    <row r="6" spans="1:11" x14ac:dyDescent="0.2">
      <c r="A6" s="259"/>
      <c r="B6" s="259"/>
      <c r="C6" s="259"/>
      <c r="D6" s="259"/>
      <c r="E6" s="259"/>
      <c r="F6" s="259"/>
      <c r="G6" s="259"/>
      <c r="H6" s="23" t="s">
        <v>292</v>
      </c>
      <c r="I6" s="23" t="s">
        <v>293</v>
      </c>
      <c r="J6" s="23" t="s">
        <v>292</v>
      </c>
      <c r="K6" s="23" t="s">
        <v>293</v>
      </c>
    </row>
    <row r="7" spans="1:11" x14ac:dyDescent="0.2">
      <c r="A7" s="246">
        <v>1</v>
      </c>
      <c r="B7" s="247"/>
      <c r="C7" s="247"/>
      <c r="D7" s="247"/>
      <c r="E7" s="247"/>
      <c r="F7" s="247"/>
      <c r="G7" s="24">
        <v>2</v>
      </c>
      <c r="H7" s="23">
        <v>3</v>
      </c>
      <c r="I7" s="23">
        <v>4</v>
      </c>
      <c r="J7" s="23">
        <v>5</v>
      </c>
      <c r="K7" s="23">
        <v>6</v>
      </c>
    </row>
    <row r="8" spans="1:11" ht="12.75" customHeight="1" x14ac:dyDescent="0.2">
      <c r="A8" s="242" t="s">
        <v>348</v>
      </c>
      <c r="B8" s="242"/>
      <c r="C8" s="242"/>
      <c r="D8" s="242"/>
      <c r="E8" s="242"/>
      <c r="F8" s="242"/>
      <c r="G8" s="8">
        <v>1</v>
      </c>
      <c r="H8" s="92">
        <f>SUM(H9:H13)</f>
        <v>937100000</v>
      </c>
      <c r="I8" s="92">
        <f>SUM(I9:I13)</f>
        <v>937100000</v>
      </c>
      <c r="J8" s="92">
        <f>SUM(J9:J13)</f>
        <v>892000000</v>
      </c>
      <c r="K8" s="92">
        <f>SUM(K9:K13)</f>
        <v>892000000</v>
      </c>
    </row>
    <row r="9" spans="1:11" ht="12.75" customHeight="1" x14ac:dyDescent="0.2">
      <c r="A9" s="211" t="s">
        <v>115</v>
      </c>
      <c r="B9" s="211"/>
      <c r="C9" s="211"/>
      <c r="D9" s="211"/>
      <c r="E9" s="211"/>
      <c r="F9" s="211"/>
      <c r="G9" s="7">
        <v>2</v>
      </c>
      <c r="H9" s="93">
        <v>0</v>
      </c>
      <c r="I9" s="93">
        <v>0</v>
      </c>
      <c r="J9" s="93">
        <v>0</v>
      </c>
      <c r="K9" s="93">
        <v>0</v>
      </c>
    </row>
    <row r="10" spans="1:11" ht="12.75" customHeight="1" x14ac:dyDescent="0.2">
      <c r="A10" s="211" t="s">
        <v>436</v>
      </c>
      <c r="B10" s="211"/>
      <c r="C10" s="211"/>
      <c r="D10" s="211"/>
      <c r="E10" s="211"/>
      <c r="F10" s="211"/>
      <c r="G10" s="7">
        <v>3</v>
      </c>
      <c r="H10" s="93">
        <v>916300000</v>
      </c>
      <c r="I10" s="93">
        <v>916300000</v>
      </c>
      <c r="J10" s="93">
        <v>868500000</v>
      </c>
      <c r="K10" s="93">
        <v>868500000</v>
      </c>
    </row>
    <row r="11" spans="1:11" ht="12.75" customHeight="1" x14ac:dyDescent="0.2">
      <c r="A11" s="211" t="s">
        <v>116</v>
      </c>
      <c r="B11" s="211"/>
      <c r="C11" s="211"/>
      <c r="D11" s="211"/>
      <c r="E11" s="211"/>
      <c r="F11" s="211"/>
      <c r="G11" s="7">
        <v>4</v>
      </c>
      <c r="H11" s="93">
        <v>10600000</v>
      </c>
      <c r="I11" s="93">
        <v>10600000</v>
      </c>
      <c r="J11" s="93">
        <v>15300000</v>
      </c>
      <c r="K11" s="93">
        <v>15300000</v>
      </c>
    </row>
    <row r="12" spans="1:11" ht="12.75" customHeight="1" x14ac:dyDescent="0.2">
      <c r="A12" s="211" t="s">
        <v>117</v>
      </c>
      <c r="B12" s="211"/>
      <c r="C12" s="211"/>
      <c r="D12" s="211"/>
      <c r="E12" s="211"/>
      <c r="F12" s="211"/>
      <c r="G12" s="7">
        <v>5</v>
      </c>
      <c r="H12" s="93" t="s">
        <v>517</v>
      </c>
      <c r="I12" s="93">
        <v>0</v>
      </c>
      <c r="J12" s="93">
        <v>0</v>
      </c>
      <c r="K12" s="93">
        <v>0</v>
      </c>
    </row>
    <row r="13" spans="1:11" ht="12.75" customHeight="1" x14ac:dyDescent="0.2">
      <c r="A13" s="211" t="s">
        <v>118</v>
      </c>
      <c r="B13" s="211"/>
      <c r="C13" s="211"/>
      <c r="D13" s="211"/>
      <c r="E13" s="211"/>
      <c r="F13" s="211"/>
      <c r="G13" s="7">
        <v>6</v>
      </c>
      <c r="H13" s="93">
        <v>10200000</v>
      </c>
      <c r="I13" s="93">
        <v>10200000</v>
      </c>
      <c r="J13" s="93">
        <v>8200000</v>
      </c>
      <c r="K13" s="93">
        <v>8200000</v>
      </c>
    </row>
    <row r="14" spans="1:11" ht="12.75" customHeight="1" x14ac:dyDescent="0.2">
      <c r="A14" s="242" t="s">
        <v>349</v>
      </c>
      <c r="B14" s="242"/>
      <c r="C14" s="242"/>
      <c r="D14" s="242"/>
      <c r="E14" s="242"/>
      <c r="F14" s="242"/>
      <c r="G14" s="8">
        <v>7</v>
      </c>
      <c r="H14" s="92">
        <f>H15+H16+H20+H24+H25+H26+H29+H36</f>
        <v>897500000</v>
      </c>
      <c r="I14" s="92">
        <f>I15+I16+I20+I24+I25+I26+I29+I36</f>
        <v>897500000</v>
      </c>
      <c r="J14" s="92">
        <f>J15+J16+J20+J24+J25+J26+J29+J36</f>
        <v>890800000</v>
      </c>
      <c r="K14" s="92">
        <f>K15+K16+K20+K24+K25+K26+K29+K36</f>
        <v>890800000</v>
      </c>
    </row>
    <row r="15" spans="1:11" ht="12.75" customHeight="1" x14ac:dyDescent="0.2">
      <c r="A15" s="211" t="s">
        <v>104</v>
      </c>
      <c r="B15" s="211"/>
      <c r="C15" s="211"/>
      <c r="D15" s="211"/>
      <c r="E15" s="211"/>
      <c r="F15" s="211"/>
      <c r="G15" s="7">
        <v>8</v>
      </c>
      <c r="H15" s="93">
        <v>200000</v>
      </c>
      <c r="I15" s="93">
        <v>200000</v>
      </c>
      <c r="J15" s="93">
        <v>-20500000</v>
      </c>
      <c r="K15" s="93">
        <v>-20500000</v>
      </c>
    </row>
    <row r="16" spans="1:11" ht="12.75" customHeight="1" x14ac:dyDescent="0.2">
      <c r="A16" s="215" t="s">
        <v>418</v>
      </c>
      <c r="B16" s="215"/>
      <c r="C16" s="215"/>
      <c r="D16" s="215"/>
      <c r="E16" s="215"/>
      <c r="F16" s="215"/>
      <c r="G16" s="8">
        <v>9</v>
      </c>
      <c r="H16" s="92">
        <f>SUM(H17:H19)</f>
        <v>745300000</v>
      </c>
      <c r="I16" s="92">
        <f>SUM(I17:I19)</f>
        <v>745300000</v>
      </c>
      <c r="J16" s="92">
        <f>SUM(J17:J19)</f>
        <v>744700000</v>
      </c>
      <c r="K16" s="92">
        <f>SUM(K17:K19)</f>
        <v>744700000</v>
      </c>
    </row>
    <row r="17" spans="1:11" ht="12.75" customHeight="1" x14ac:dyDescent="0.2">
      <c r="A17" s="245" t="s">
        <v>119</v>
      </c>
      <c r="B17" s="245"/>
      <c r="C17" s="245"/>
      <c r="D17" s="245"/>
      <c r="E17" s="245"/>
      <c r="F17" s="245"/>
      <c r="G17" s="7">
        <v>10</v>
      </c>
      <c r="H17" s="93">
        <v>494200000</v>
      </c>
      <c r="I17" s="93">
        <v>494200000</v>
      </c>
      <c r="J17" s="93">
        <v>259700000</v>
      </c>
      <c r="K17" s="93">
        <v>259700000</v>
      </c>
    </row>
    <row r="18" spans="1:11" ht="12.75" customHeight="1" x14ac:dyDescent="0.2">
      <c r="A18" s="245" t="s">
        <v>120</v>
      </c>
      <c r="B18" s="245"/>
      <c r="C18" s="245"/>
      <c r="D18" s="245"/>
      <c r="E18" s="245"/>
      <c r="F18" s="245"/>
      <c r="G18" s="7">
        <v>11</v>
      </c>
      <c r="H18" s="93">
        <v>190100000</v>
      </c>
      <c r="I18" s="93">
        <v>190100000</v>
      </c>
      <c r="J18" s="93">
        <v>340700000</v>
      </c>
      <c r="K18" s="93">
        <v>340700000</v>
      </c>
    </row>
    <row r="19" spans="1:11" ht="12.75" customHeight="1" x14ac:dyDescent="0.2">
      <c r="A19" s="245" t="s">
        <v>121</v>
      </c>
      <c r="B19" s="245"/>
      <c r="C19" s="245"/>
      <c r="D19" s="245"/>
      <c r="E19" s="245"/>
      <c r="F19" s="245"/>
      <c r="G19" s="7">
        <v>12</v>
      </c>
      <c r="H19" s="93">
        <v>61000000</v>
      </c>
      <c r="I19" s="93">
        <v>61000000</v>
      </c>
      <c r="J19" s="93">
        <v>144300000</v>
      </c>
      <c r="K19" s="93">
        <v>144300000</v>
      </c>
    </row>
    <row r="20" spans="1:11" ht="12.75" customHeight="1" x14ac:dyDescent="0.2">
      <c r="A20" s="215" t="s">
        <v>419</v>
      </c>
      <c r="B20" s="215"/>
      <c r="C20" s="215"/>
      <c r="D20" s="215"/>
      <c r="E20" s="215"/>
      <c r="F20" s="215"/>
      <c r="G20" s="8">
        <v>13</v>
      </c>
      <c r="H20" s="92">
        <f>SUM(H21:H23)</f>
        <v>69300000</v>
      </c>
      <c r="I20" s="92">
        <f>SUM(I21:I23)</f>
        <v>69300000</v>
      </c>
      <c r="J20" s="92">
        <f>SUM(J21:J23)</f>
        <v>70900000</v>
      </c>
      <c r="K20" s="92">
        <f>SUM(K21:K23)</f>
        <v>70900000</v>
      </c>
    </row>
    <row r="21" spans="1:11" ht="12.75" customHeight="1" x14ac:dyDescent="0.2">
      <c r="A21" s="245" t="s">
        <v>105</v>
      </c>
      <c r="B21" s="245"/>
      <c r="C21" s="245"/>
      <c r="D21" s="245"/>
      <c r="E21" s="245"/>
      <c r="F21" s="245"/>
      <c r="G21" s="7">
        <v>14</v>
      </c>
      <c r="H21" s="93">
        <v>44000000</v>
      </c>
      <c r="I21" s="93">
        <v>44000000</v>
      </c>
      <c r="J21" s="93">
        <v>44600000</v>
      </c>
      <c r="K21" s="93">
        <v>44600000</v>
      </c>
    </row>
    <row r="22" spans="1:11" ht="12.75" customHeight="1" x14ac:dyDescent="0.2">
      <c r="A22" s="245" t="s">
        <v>106</v>
      </c>
      <c r="B22" s="245"/>
      <c r="C22" s="245"/>
      <c r="D22" s="245"/>
      <c r="E22" s="245"/>
      <c r="F22" s="245"/>
      <c r="G22" s="7">
        <v>15</v>
      </c>
      <c r="H22" s="93">
        <v>16400000</v>
      </c>
      <c r="I22" s="93">
        <v>16400000</v>
      </c>
      <c r="J22" s="93">
        <v>17300000</v>
      </c>
      <c r="K22" s="93">
        <v>17300000</v>
      </c>
    </row>
    <row r="23" spans="1:11" ht="12.75" customHeight="1" x14ac:dyDescent="0.2">
      <c r="A23" s="245" t="s">
        <v>107</v>
      </c>
      <c r="B23" s="245"/>
      <c r="C23" s="245"/>
      <c r="D23" s="245"/>
      <c r="E23" s="245"/>
      <c r="F23" s="245"/>
      <c r="G23" s="7">
        <v>16</v>
      </c>
      <c r="H23" s="93">
        <v>8900000</v>
      </c>
      <c r="I23" s="93">
        <v>8900000</v>
      </c>
      <c r="J23" s="93">
        <v>9000000</v>
      </c>
      <c r="K23" s="93">
        <v>9000000</v>
      </c>
    </row>
    <row r="24" spans="1:11" ht="12.75" customHeight="1" x14ac:dyDescent="0.2">
      <c r="A24" s="211" t="s">
        <v>108</v>
      </c>
      <c r="B24" s="211"/>
      <c r="C24" s="211"/>
      <c r="D24" s="211"/>
      <c r="E24" s="211"/>
      <c r="F24" s="211"/>
      <c r="G24" s="7">
        <v>17</v>
      </c>
      <c r="H24" s="93">
        <v>44200000</v>
      </c>
      <c r="I24" s="93">
        <v>44200000</v>
      </c>
      <c r="J24" s="93">
        <v>68100000</v>
      </c>
      <c r="K24" s="93">
        <v>68100000</v>
      </c>
    </row>
    <row r="25" spans="1:11" ht="12.75" customHeight="1" x14ac:dyDescent="0.2">
      <c r="A25" s="211" t="s">
        <v>109</v>
      </c>
      <c r="B25" s="211"/>
      <c r="C25" s="211"/>
      <c r="D25" s="211"/>
      <c r="E25" s="211"/>
      <c r="F25" s="211"/>
      <c r="G25" s="7">
        <v>18</v>
      </c>
      <c r="H25" s="93">
        <v>28200000</v>
      </c>
      <c r="I25" s="93">
        <v>28200000</v>
      </c>
      <c r="J25" s="93">
        <v>25200000</v>
      </c>
      <c r="K25" s="93">
        <v>25200000</v>
      </c>
    </row>
    <row r="26" spans="1:11" ht="12.75" customHeight="1" x14ac:dyDescent="0.2">
      <c r="A26" s="215" t="s">
        <v>420</v>
      </c>
      <c r="B26" s="215"/>
      <c r="C26" s="215"/>
      <c r="D26" s="215"/>
      <c r="E26" s="215"/>
      <c r="F26" s="215"/>
      <c r="G26" s="8">
        <v>19</v>
      </c>
      <c r="H26" s="92">
        <f>H27+H28</f>
        <v>6900000</v>
      </c>
      <c r="I26" s="92">
        <f>I27+I28</f>
        <v>6900000</v>
      </c>
      <c r="J26" s="92">
        <f>J27+J28</f>
        <v>2600000</v>
      </c>
      <c r="K26" s="92">
        <f>K27+K28</f>
        <v>2600000</v>
      </c>
    </row>
    <row r="27" spans="1:11" ht="12.75" customHeight="1" x14ac:dyDescent="0.2">
      <c r="A27" s="245" t="s">
        <v>122</v>
      </c>
      <c r="B27" s="245"/>
      <c r="C27" s="245"/>
      <c r="D27" s="245"/>
      <c r="E27" s="245"/>
      <c r="F27" s="245"/>
      <c r="G27" s="7">
        <v>20</v>
      </c>
      <c r="H27" s="93">
        <v>200000</v>
      </c>
      <c r="I27" s="93">
        <v>200000</v>
      </c>
      <c r="J27" s="93">
        <v>600000</v>
      </c>
      <c r="K27" s="93">
        <v>600000</v>
      </c>
    </row>
    <row r="28" spans="1:11" ht="12.75" customHeight="1" x14ac:dyDescent="0.2">
      <c r="A28" s="245" t="s">
        <v>123</v>
      </c>
      <c r="B28" s="245"/>
      <c r="C28" s="245"/>
      <c r="D28" s="245"/>
      <c r="E28" s="245"/>
      <c r="F28" s="245"/>
      <c r="G28" s="7">
        <v>21</v>
      </c>
      <c r="H28" s="93">
        <v>6700000</v>
      </c>
      <c r="I28" s="93">
        <v>6700000</v>
      </c>
      <c r="J28" s="93">
        <v>2000000</v>
      </c>
      <c r="K28" s="93">
        <v>2000000</v>
      </c>
    </row>
    <row r="29" spans="1:11" ht="12.75" customHeight="1" x14ac:dyDescent="0.2">
      <c r="A29" s="215" t="s">
        <v>421</v>
      </c>
      <c r="B29" s="215"/>
      <c r="C29" s="215"/>
      <c r="D29" s="215"/>
      <c r="E29" s="215"/>
      <c r="F29" s="215"/>
      <c r="G29" s="8">
        <v>22</v>
      </c>
      <c r="H29" s="92">
        <f>SUM(H30:H35)</f>
        <v>3400000</v>
      </c>
      <c r="I29" s="92">
        <f>SUM(I30:I35)</f>
        <v>3400000</v>
      </c>
      <c r="J29" s="92">
        <f>SUM(J30:J35)</f>
        <v>-200000</v>
      </c>
      <c r="K29" s="92">
        <f>SUM(K30:K35)</f>
        <v>-200000</v>
      </c>
    </row>
    <row r="30" spans="1:11" ht="12.75" customHeight="1" x14ac:dyDescent="0.2">
      <c r="A30" s="245" t="s">
        <v>124</v>
      </c>
      <c r="B30" s="245"/>
      <c r="C30" s="245"/>
      <c r="D30" s="245"/>
      <c r="E30" s="245"/>
      <c r="F30" s="245"/>
      <c r="G30" s="7">
        <v>23</v>
      </c>
      <c r="H30" s="93">
        <v>0</v>
      </c>
      <c r="I30" s="93">
        <v>0</v>
      </c>
      <c r="J30" s="93">
        <v>0</v>
      </c>
      <c r="K30" s="93">
        <v>0</v>
      </c>
    </row>
    <row r="31" spans="1:11" ht="12.75" customHeight="1" x14ac:dyDescent="0.2">
      <c r="A31" s="245" t="s">
        <v>125</v>
      </c>
      <c r="B31" s="245"/>
      <c r="C31" s="245"/>
      <c r="D31" s="245"/>
      <c r="E31" s="245"/>
      <c r="F31" s="245"/>
      <c r="G31" s="7">
        <v>24</v>
      </c>
      <c r="H31" s="93">
        <v>0</v>
      </c>
      <c r="I31" s="93">
        <v>0</v>
      </c>
      <c r="J31" s="93">
        <v>0</v>
      </c>
      <c r="K31" s="93">
        <v>0</v>
      </c>
    </row>
    <row r="32" spans="1:11" ht="12.75" customHeight="1" x14ac:dyDescent="0.2">
      <c r="A32" s="245" t="s">
        <v>126</v>
      </c>
      <c r="B32" s="245"/>
      <c r="C32" s="245"/>
      <c r="D32" s="245"/>
      <c r="E32" s="245"/>
      <c r="F32" s="245"/>
      <c r="G32" s="7">
        <v>25</v>
      </c>
      <c r="H32" s="93">
        <v>600000</v>
      </c>
      <c r="I32" s="93">
        <v>600000</v>
      </c>
      <c r="J32" s="93">
        <v>-200000</v>
      </c>
      <c r="K32" s="93">
        <v>-200000</v>
      </c>
    </row>
    <row r="33" spans="1:11" ht="12.75" customHeight="1" x14ac:dyDescent="0.2">
      <c r="A33" s="245" t="s">
        <v>127</v>
      </c>
      <c r="B33" s="245"/>
      <c r="C33" s="245"/>
      <c r="D33" s="245"/>
      <c r="E33" s="245"/>
      <c r="F33" s="245"/>
      <c r="G33" s="7">
        <v>26</v>
      </c>
      <c r="H33" s="93">
        <v>2700000</v>
      </c>
      <c r="I33" s="93">
        <v>2700000</v>
      </c>
      <c r="J33" s="93">
        <v>0</v>
      </c>
      <c r="K33" s="93">
        <v>0</v>
      </c>
    </row>
    <row r="34" spans="1:11" ht="12.75" customHeight="1" x14ac:dyDescent="0.2">
      <c r="A34" s="245" t="s">
        <v>128</v>
      </c>
      <c r="B34" s="245"/>
      <c r="C34" s="245"/>
      <c r="D34" s="245"/>
      <c r="E34" s="245"/>
      <c r="F34" s="245"/>
      <c r="G34" s="7">
        <v>27</v>
      </c>
      <c r="H34" s="93" t="s">
        <v>517</v>
      </c>
      <c r="I34" s="93">
        <v>0</v>
      </c>
      <c r="J34" s="93">
        <v>0</v>
      </c>
      <c r="K34" s="93">
        <v>0</v>
      </c>
    </row>
    <row r="35" spans="1:11" ht="12.75" customHeight="1" x14ac:dyDescent="0.2">
      <c r="A35" s="245" t="s">
        <v>129</v>
      </c>
      <c r="B35" s="245"/>
      <c r="C35" s="245"/>
      <c r="D35" s="245"/>
      <c r="E35" s="245"/>
      <c r="F35" s="245"/>
      <c r="G35" s="7">
        <v>28</v>
      </c>
      <c r="H35" s="93">
        <v>100000</v>
      </c>
      <c r="I35" s="93">
        <v>100000</v>
      </c>
      <c r="J35" s="93">
        <v>0</v>
      </c>
      <c r="K35" s="93">
        <v>0</v>
      </c>
    </row>
    <row r="36" spans="1:11" ht="12.75" customHeight="1" x14ac:dyDescent="0.2">
      <c r="A36" s="211" t="s">
        <v>110</v>
      </c>
      <c r="B36" s="211"/>
      <c r="C36" s="211"/>
      <c r="D36" s="211"/>
      <c r="E36" s="211"/>
      <c r="F36" s="211"/>
      <c r="G36" s="7">
        <v>29</v>
      </c>
      <c r="H36" s="93" t="s">
        <v>517</v>
      </c>
      <c r="I36" s="93">
        <v>0</v>
      </c>
      <c r="J36" s="93">
        <v>0</v>
      </c>
      <c r="K36" s="93">
        <v>0</v>
      </c>
    </row>
    <row r="37" spans="1:11" ht="12.75" customHeight="1" x14ac:dyDescent="0.2">
      <c r="A37" s="242" t="s">
        <v>350</v>
      </c>
      <c r="B37" s="242"/>
      <c r="C37" s="242"/>
      <c r="D37" s="242"/>
      <c r="E37" s="242"/>
      <c r="F37" s="242"/>
      <c r="G37" s="8">
        <v>30</v>
      </c>
      <c r="H37" s="92">
        <f>SUM(H38:H47)</f>
        <v>19900000</v>
      </c>
      <c r="I37" s="92">
        <f>SUM(I38:I47)</f>
        <v>19900000</v>
      </c>
      <c r="J37" s="92">
        <f>SUM(J38:J47)</f>
        <v>7000000</v>
      </c>
      <c r="K37" s="92">
        <f>SUM(K38:K47)</f>
        <v>7000000</v>
      </c>
    </row>
    <row r="38" spans="1:11" ht="12.75" customHeight="1" x14ac:dyDescent="0.2">
      <c r="A38" s="211" t="s">
        <v>130</v>
      </c>
      <c r="B38" s="211"/>
      <c r="C38" s="211"/>
      <c r="D38" s="211"/>
      <c r="E38" s="211"/>
      <c r="F38" s="211"/>
      <c r="G38" s="7">
        <v>31</v>
      </c>
      <c r="H38" s="93">
        <v>0</v>
      </c>
      <c r="I38" s="93">
        <v>0</v>
      </c>
      <c r="J38" s="93">
        <v>0</v>
      </c>
      <c r="K38" s="93">
        <v>0</v>
      </c>
    </row>
    <row r="39" spans="1:11" ht="25.15" customHeight="1" x14ac:dyDescent="0.2">
      <c r="A39" s="211" t="s">
        <v>131</v>
      </c>
      <c r="B39" s="211"/>
      <c r="C39" s="211"/>
      <c r="D39" s="211"/>
      <c r="E39" s="211"/>
      <c r="F39" s="211"/>
      <c r="G39" s="7">
        <v>32</v>
      </c>
      <c r="H39" s="93">
        <v>0</v>
      </c>
      <c r="I39" s="93">
        <v>0</v>
      </c>
      <c r="J39" s="93">
        <v>0</v>
      </c>
      <c r="K39" s="93">
        <v>0</v>
      </c>
    </row>
    <row r="40" spans="1:11" ht="25.15" customHeight="1" x14ac:dyDescent="0.2">
      <c r="A40" s="211" t="s">
        <v>132</v>
      </c>
      <c r="B40" s="211"/>
      <c r="C40" s="211"/>
      <c r="D40" s="211"/>
      <c r="E40" s="211"/>
      <c r="F40" s="211"/>
      <c r="G40" s="7">
        <v>33</v>
      </c>
      <c r="H40" s="93">
        <v>0</v>
      </c>
      <c r="I40" s="93">
        <v>0</v>
      </c>
      <c r="J40" s="93">
        <v>0</v>
      </c>
      <c r="K40" s="93">
        <v>0</v>
      </c>
    </row>
    <row r="41" spans="1:11" ht="25.15" customHeight="1" x14ac:dyDescent="0.2">
      <c r="A41" s="211" t="s">
        <v>133</v>
      </c>
      <c r="B41" s="211"/>
      <c r="C41" s="211"/>
      <c r="D41" s="211"/>
      <c r="E41" s="211"/>
      <c r="F41" s="211"/>
      <c r="G41" s="7">
        <v>34</v>
      </c>
      <c r="H41" s="93">
        <v>0</v>
      </c>
      <c r="I41" s="93">
        <v>0</v>
      </c>
      <c r="J41" s="93">
        <v>0</v>
      </c>
      <c r="K41" s="93">
        <v>0</v>
      </c>
    </row>
    <row r="42" spans="1:11" ht="25.15" customHeight="1" x14ac:dyDescent="0.2">
      <c r="A42" s="211" t="s">
        <v>134</v>
      </c>
      <c r="B42" s="211"/>
      <c r="C42" s="211"/>
      <c r="D42" s="211"/>
      <c r="E42" s="211"/>
      <c r="F42" s="211"/>
      <c r="G42" s="7">
        <v>35</v>
      </c>
      <c r="H42" s="93">
        <v>0</v>
      </c>
      <c r="I42" s="93">
        <v>0</v>
      </c>
      <c r="J42" s="93">
        <v>0</v>
      </c>
      <c r="K42" s="93">
        <v>0</v>
      </c>
    </row>
    <row r="43" spans="1:11" ht="12.75" customHeight="1" x14ac:dyDescent="0.2">
      <c r="A43" s="211" t="s">
        <v>135</v>
      </c>
      <c r="B43" s="211"/>
      <c r="C43" s="211"/>
      <c r="D43" s="211"/>
      <c r="E43" s="211"/>
      <c r="F43" s="211"/>
      <c r="G43" s="7">
        <v>36</v>
      </c>
      <c r="H43" s="93">
        <v>0</v>
      </c>
      <c r="I43" s="93">
        <v>0</v>
      </c>
      <c r="J43" s="93">
        <v>0</v>
      </c>
      <c r="K43" s="93">
        <v>0</v>
      </c>
    </row>
    <row r="44" spans="1:11" ht="12.75" customHeight="1" x14ac:dyDescent="0.2">
      <c r="A44" s="211" t="s">
        <v>136</v>
      </c>
      <c r="B44" s="211"/>
      <c r="C44" s="211"/>
      <c r="D44" s="211"/>
      <c r="E44" s="211"/>
      <c r="F44" s="211"/>
      <c r="G44" s="7">
        <v>37</v>
      </c>
      <c r="H44" s="93">
        <v>400000</v>
      </c>
      <c r="I44" s="93">
        <v>400000</v>
      </c>
      <c r="J44" s="93">
        <v>600000</v>
      </c>
      <c r="K44" s="93">
        <v>600000</v>
      </c>
    </row>
    <row r="45" spans="1:11" ht="12.75" customHeight="1" x14ac:dyDescent="0.2">
      <c r="A45" s="211" t="s">
        <v>137</v>
      </c>
      <c r="B45" s="211"/>
      <c r="C45" s="211"/>
      <c r="D45" s="211"/>
      <c r="E45" s="211"/>
      <c r="F45" s="211"/>
      <c r="G45" s="7">
        <v>38</v>
      </c>
      <c r="H45" s="93">
        <v>18100000</v>
      </c>
      <c r="I45" s="93">
        <v>18100000</v>
      </c>
      <c r="J45" s="93">
        <v>5200000</v>
      </c>
      <c r="K45" s="93">
        <v>5200000</v>
      </c>
    </row>
    <row r="46" spans="1:11" ht="12.75" customHeight="1" x14ac:dyDescent="0.2">
      <c r="A46" s="211" t="s">
        <v>138</v>
      </c>
      <c r="B46" s="211"/>
      <c r="C46" s="211"/>
      <c r="D46" s="211"/>
      <c r="E46" s="211"/>
      <c r="F46" s="211"/>
      <c r="G46" s="7">
        <v>39</v>
      </c>
      <c r="H46" s="93">
        <v>0</v>
      </c>
      <c r="I46" s="93">
        <v>0</v>
      </c>
      <c r="J46" s="93">
        <v>0</v>
      </c>
      <c r="K46" s="93">
        <v>0</v>
      </c>
    </row>
    <row r="47" spans="1:11" ht="12.75" customHeight="1" x14ac:dyDescent="0.2">
      <c r="A47" s="211" t="s">
        <v>139</v>
      </c>
      <c r="B47" s="211"/>
      <c r="C47" s="211"/>
      <c r="D47" s="211"/>
      <c r="E47" s="211"/>
      <c r="F47" s="211"/>
      <c r="G47" s="7">
        <v>40</v>
      </c>
      <c r="H47" s="93">
        <v>1400000</v>
      </c>
      <c r="I47" s="93">
        <v>1400000</v>
      </c>
      <c r="J47" s="93">
        <v>1200000</v>
      </c>
      <c r="K47" s="93">
        <v>1200000</v>
      </c>
    </row>
    <row r="48" spans="1:11" ht="12.75" customHeight="1" x14ac:dyDescent="0.2">
      <c r="A48" s="242" t="s">
        <v>351</v>
      </c>
      <c r="B48" s="242"/>
      <c r="C48" s="242"/>
      <c r="D48" s="242"/>
      <c r="E48" s="242"/>
      <c r="F48" s="242"/>
      <c r="G48" s="8">
        <v>41</v>
      </c>
      <c r="H48" s="92">
        <f>SUM(H49:H55)</f>
        <v>18100000</v>
      </c>
      <c r="I48" s="92">
        <f>SUM(I49:I55)</f>
        <v>18100000</v>
      </c>
      <c r="J48" s="92">
        <f>SUM(J49:J55)</f>
        <v>13400000</v>
      </c>
      <c r="K48" s="92">
        <f>SUM(K49:K55)</f>
        <v>13400000</v>
      </c>
    </row>
    <row r="49" spans="1:11" ht="25.15" customHeight="1" x14ac:dyDescent="0.2">
      <c r="A49" s="211" t="s">
        <v>140</v>
      </c>
      <c r="B49" s="211"/>
      <c r="C49" s="211"/>
      <c r="D49" s="211"/>
      <c r="E49" s="211"/>
      <c r="F49" s="211"/>
      <c r="G49" s="7">
        <v>42</v>
      </c>
      <c r="H49" s="93">
        <v>0</v>
      </c>
      <c r="I49" s="93">
        <v>0</v>
      </c>
      <c r="J49" s="93">
        <v>0</v>
      </c>
      <c r="K49" s="93">
        <v>0</v>
      </c>
    </row>
    <row r="50" spans="1:11" ht="12.75" customHeight="1" x14ac:dyDescent="0.2">
      <c r="A50" s="235" t="s">
        <v>141</v>
      </c>
      <c r="B50" s="235"/>
      <c r="C50" s="235"/>
      <c r="D50" s="235"/>
      <c r="E50" s="235"/>
      <c r="F50" s="235"/>
      <c r="G50" s="7">
        <v>43</v>
      </c>
      <c r="H50" s="93">
        <v>0</v>
      </c>
      <c r="I50" s="93">
        <v>0</v>
      </c>
      <c r="J50" s="93">
        <v>0</v>
      </c>
      <c r="K50" s="93">
        <v>0</v>
      </c>
    </row>
    <row r="51" spans="1:11" ht="12.75" customHeight="1" x14ac:dyDescent="0.2">
      <c r="A51" s="235" t="s">
        <v>142</v>
      </c>
      <c r="B51" s="235"/>
      <c r="C51" s="235"/>
      <c r="D51" s="235"/>
      <c r="E51" s="235"/>
      <c r="F51" s="235"/>
      <c r="G51" s="7">
        <v>44</v>
      </c>
      <c r="H51" s="93">
        <v>9000000</v>
      </c>
      <c r="I51" s="93">
        <v>9000000</v>
      </c>
      <c r="J51" s="93">
        <v>8500000</v>
      </c>
      <c r="K51" s="93">
        <v>8500000</v>
      </c>
    </row>
    <row r="52" spans="1:11" ht="12.75" customHeight="1" x14ac:dyDescent="0.2">
      <c r="A52" s="235" t="s">
        <v>143</v>
      </c>
      <c r="B52" s="235"/>
      <c r="C52" s="235"/>
      <c r="D52" s="235"/>
      <c r="E52" s="235"/>
      <c r="F52" s="235"/>
      <c r="G52" s="7">
        <v>45</v>
      </c>
      <c r="H52" s="93">
        <v>8900000</v>
      </c>
      <c r="I52" s="93">
        <v>8900000</v>
      </c>
      <c r="J52" s="93">
        <v>4700000</v>
      </c>
      <c r="K52" s="93">
        <v>4700000</v>
      </c>
    </row>
    <row r="53" spans="1:11" ht="12.75" customHeight="1" x14ac:dyDescent="0.2">
      <c r="A53" s="235" t="s">
        <v>144</v>
      </c>
      <c r="B53" s="235"/>
      <c r="C53" s="235"/>
      <c r="D53" s="235"/>
      <c r="E53" s="235"/>
      <c r="F53" s="235"/>
      <c r="G53" s="7">
        <v>46</v>
      </c>
      <c r="H53" s="93">
        <v>0</v>
      </c>
      <c r="I53" s="93">
        <v>0</v>
      </c>
      <c r="J53" s="93">
        <v>0</v>
      </c>
      <c r="K53" s="93">
        <v>0</v>
      </c>
    </row>
    <row r="54" spans="1:11" ht="12.75" customHeight="1" x14ac:dyDescent="0.2">
      <c r="A54" s="235" t="s">
        <v>145</v>
      </c>
      <c r="B54" s="235"/>
      <c r="C54" s="235"/>
      <c r="D54" s="235"/>
      <c r="E54" s="235"/>
      <c r="F54" s="235"/>
      <c r="G54" s="7">
        <v>47</v>
      </c>
      <c r="H54" s="93">
        <v>0</v>
      </c>
      <c r="I54" s="93">
        <v>0</v>
      </c>
      <c r="J54" s="93">
        <v>0</v>
      </c>
      <c r="K54" s="93">
        <v>0</v>
      </c>
    </row>
    <row r="55" spans="1:11" ht="12.75" customHeight="1" x14ac:dyDescent="0.2">
      <c r="A55" s="235" t="s">
        <v>146</v>
      </c>
      <c r="B55" s="235"/>
      <c r="C55" s="235"/>
      <c r="D55" s="235"/>
      <c r="E55" s="235"/>
      <c r="F55" s="235"/>
      <c r="G55" s="7">
        <v>48</v>
      </c>
      <c r="H55" s="93">
        <v>200000</v>
      </c>
      <c r="I55" s="93">
        <v>200000</v>
      </c>
      <c r="J55" s="93">
        <v>200000</v>
      </c>
      <c r="K55" s="93">
        <v>200000</v>
      </c>
    </row>
    <row r="56" spans="1:11" ht="22.15" customHeight="1" x14ac:dyDescent="0.2">
      <c r="A56" s="244" t="s">
        <v>147</v>
      </c>
      <c r="B56" s="244"/>
      <c r="C56" s="244"/>
      <c r="D56" s="244"/>
      <c r="E56" s="244"/>
      <c r="F56" s="244"/>
      <c r="G56" s="7">
        <v>49</v>
      </c>
      <c r="H56" s="93">
        <v>900000</v>
      </c>
      <c r="I56" s="93">
        <v>900000</v>
      </c>
      <c r="J56" s="93">
        <v>1100000</v>
      </c>
      <c r="K56" s="93">
        <v>1100000</v>
      </c>
    </row>
    <row r="57" spans="1:11" ht="12.75" customHeight="1" x14ac:dyDescent="0.2">
      <c r="A57" s="244" t="s">
        <v>148</v>
      </c>
      <c r="B57" s="244"/>
      <c r="C57" s="244"/>
      <c r="D57" s="244"/>
      <c r="E57" s="244"/>
      <c r="F57" s="244"/>
      <c r="G57" s="7">
        <v>50</v>
      </c>
      <c r="H57" s="93">
        <v>0</v>
      </c>
      <c r="I57" s="93">
        <v>0</v>
      </c>
      <c r="J57" s="93">
        <v>0</v>
      </c>
      <c r="K57" s="93">
        <v>0</v>
      </c>
    </row>
    <row r="58" spans="1:11" ht="24.6" customHeight="1" x14ac:dyDescent="0.2">
      <c r="A58" s="244" t="s">
        <v>149</v>
      </c>
      <c r="B58" s="244"/>
      <c r="C58" s="244"/>
      <c r="D58" s="244"/>
      <c r="E58" s="244"/>
      <c r="F58" s="244"/>
      <c r="G58" s="7">
        <v>51</v>
      </c>
      <c r="H58" s="93">
        <v>0</v>
      </c>
      <c r="I58" s="93">
        <v>0</v>
      </c>
      <c r="J58" s="93">
        <v>0</v>
      </c>
      <c r="K58" s="93">
        <v>0</v>
      </c>
    </row>
    <row r="59" spans="1:11" ht="12.75" customHeight="1" x14ac:dyDescent="0.2">
      <c r="A59" s="244" t="s">
        <v>150</v>
      </c>
      <c r="B59" s="244"/>
      <c r="C59" s="244"/>
      <c r="D59" s="244"/>
      <c r="E59" s="244"/>
      <c r="F59" s="244"/>
      <c r="G59" s="7">
        <v>52</v>
      </c>
      <c r="H59" s="93">
        <v>0</v>
      </c>
      <c r="I59" s="93">
        <v>0</v>
      </c>
      <c r="J59" s="93">
        <v>0</v>
      </c>
      <c r="K59" s="93">
        <v>0</v>
      </c>
    </row>
    <row r="60" spans="1:11" ht="12.75" customHeight="1" x14ac:dyDescent="0.2">
      <c r="A60" s="242" t="s">
        <v>352</v>
      </c>
      <c r="B60" s="242"/>
      <c r="C60" s="242"/>
      <c r="D60" s="242"/>
      <c r="E60" s="242"/>
      <c r="F60" s="242"/>
      <c r="G60" s="8">
        <v>53</v>
      </c>
      <c r="H60" s="92">
        <f>H8+H37+H56+H57</f>
        <v>957900000</v>
      </c>
      <c r="I60" s="92">
        <f t="shared" ref="I60:K60" si="0">I8+I37+I56+I57</f>
        <v>957900000</v>
      </c>
      <c r="J60" s="92">
        <f t="shared" si="0"/>
        <v>900100000</v>
      </c>
      <c r="K60" s="92">
        <f t="shared" si="0"/>
        <v>900100000</v>
      </c>
    </row>
    <row r="61" spans="1:11" ht="12.75" customHeight="1" x14ac:dyDescent="0.2">
      <c r="A61" s="242" t="s">
        <v>353</v>
      </c>
      <c r="B61" s="242"/>
      <c r="C61" s="242"/>
      <c r="D61" s="242"/>
      <c r="E61" s="242"/>
      <c r="F61" s="242"/>
      <c r="G61" s="8">
        <v>54</v>
      </c>
      <c r="H61" s="92">
        <f>H14+H48+H58+H59</f>
        <v>915600000</v>
      </c>
      <c r="I61" s="92">
        <f t="shared" ref="I61:K61" si="1">I14+I48+I58+I59</f>
        <v>915600000</v>
      </c>
      <c r="J61" s="92">
        <f t="shared" si="1"/>
        <v>904200000</v>
      </c>
      <c r="K61" s="92">
        <f t="shared" si="1"/>
        <v>904200000</v>
      </c>
    </row>
    <row r="62" spans="1:11" ht="12.75" customHeight="1" x14ac:dyDescent="0.2">
      <c r="A62" s="242" t="s">
        <v>354</v>
      </c>
      <c r="B62" s="242"/>
      <c r="C62" s="242"/>
      <c r="D62" s="242"/>
      <c r="E62" s="242"/>
      <c r="F62" s="242"/>
      <c r="G62" s="8">
        <v>55</v>
      </c>
      <c r="H62" s="92">
        <f>H60-H61</f>
        <v>42300000</v>
      </c>
      <c r="I62" s="92">
        <f t="shared" ref="I62:K62" si="2">I60-I61</f>
        <v>42300000</v>
      </c>
      <c r="J62" s="92">
        <f t="shared" si="2"/>
        <v>-4100000</v>
      </c>
      <c r="K62" s="92">
        <f t="shared" si="2"/>
        <v>-4100000</v>
      </c>
    </row>
    <row r="63" spans="1:11" ht="12.75" customHeight="1" x14ac:dyDescent="0.2">
      <c r="A63" s="243" t="s">
        <v>355</v>
      </c>
      <c r="B63" s="243"/>
      <c r="C63" s="243"/>
      <c r="D63" s="243"/>
      <c r="E63" s="243"/>
      <c r="F63" s="243"/>
      <c r="G63" s="8">
        <v>56</v>
      </c>
      <c r="H63" s="92">
        <f>+IF((H60-H61)&gt;0,(H60-H61),0)</f>
        <v>42300000</v>
      </c>
      <c r="I63" s="92">
        <f t="shared" ref="I63:K63" si="3">+IF((I60-I61)&gt;0,(I60-I61),0)</f>
        <v>42300000</v>
      </c>
      <c r="J63" s="92">
        <f t="shared" si="3"/>
        <v>0</v>
      </c>
      <c r="K63" s="92">
        <f t="shared" si="3"/>
        <v>0</v>
      </c>
    </row>
    <row r="64" spans="1:11" ht="12.75" customHeight="1" x14ac:dyDescent="0.2">
      <c r="A64" s="243" t="s">
        <v>356</v>
      </c>
      <c r="B64" s="243"/>
      <c r="C64" s="243"/>
      <c r="D64" s="243"/>
      <c r="E64" s="243"/>
      <c r="F64" s="243"/>
      <c r="G64" s="8">
        <v>57</v>
      </c>
      <c r="H64" s="92">
        <f>+IF((H60-H61)&lt;0,(H60-H61),0)</f>
        <v>0</v>
      </c>
      <c r="I64" s="92">
        <f t="shared" ref="I64:K64" si="4">+IF((I60-I61)&lt;0,(I60-I61),0)</f>
        <v>0</v>
      </c>
      <c r="J64" s="92">
        <f t="shared" si="4"/>
        <v>-4100000</v>
      </c>
      <c r="K64" s="92">
        <f t="shared" si="4"/>
        <v>-4100000</v>
      </c>
    </row>
    <row r="65" spans="1:11" ht="12.75" customHeight="1" x14ac:dyDescent="0.2">
      <c r="A65" s="244" t="s">
        <v>111</v>
      </c>
      <c r="B65" s="244"/>
      <c r="C65" s="244"/>
      <c r="D65" s="244"/>
      <c r="E65" s="244"/>
      <c r="F65" s="244"/>
      <c r="G65" s="7">
        <v>58</v>
      </c>
      <c r="H65" s="93">
        <v>6900000</v>
      </c>
      <c r="I65" s="93">
        <v>6900000</v>
      </c>
      <c r="J65" s="93">
        <v>-1800000</v>
      </c>
      <c r="K65" s="93">
        <v>-1800000</v>
      </c>
    </row>
    <row r="66" spans="1:11" ht="12.75" customHeight="1" x14ac:dyDescent="0.2">
      <c r="A66" s="242" t="s">
        <v>357</v>
      </c>
      <c r="B66" s="242"/>
      <c r="C66" s="242"/>
      <c r="D66" s="242"/>
      <c r="E66" s="242"/>
      <c r="F66" s="242"/>
      <c r="G66" s="8">
        <v>59</v>
      </c>
      <c r="H66" s="92">
        <f>H62-H65</f>
        <v>35400000</v>
      </c>
      <c r="I66" s="92">
        <f t="shared" ref="I66:K66" si="5">I62-I65</f>
        <v>35400000</v>
      </c>
      <c r="J66" s="92">
        <f t="shared" si="5"/>
        <v>-2300000</v>
      </c>
      <c r="K66" s="92">
        <f t="shared" si="5"/>
        <v>-2300000</v>
      </c>
    </row>
    <row r="67" spans="1:11" ht="12.75" customHeight="1" x14ac:dyDescent="0.2">
      <c r="A67" s="243" t="s">
        <v>358</v>
      </c>
      <c r="B67" s="243"/>
      <c r="C67" s="243"/>
      <c r="D67" s="243"/>
      <c r="E67" s="243"/>
      <c r="F67" s="243"/>
      <c r="G67" s="8">
        <v>60</v>
      </c>
      <c r="H67" s="92">
        <f>+IF((H62-H65)&gt;0,(H62-H65),0)</f>
        <v>35400000</v>
      </c>
      <c r="I67" s="92">
        <f t="shared" ref="I67:K67" si="6">+IF((I62-I65)&gt;0,(I62-I65),0)</f>
        <v>35400000</v>
      </c>
      <c r="J67" s="92">
        <f t="shared" si="6"/>
        <v>0</v>
      </c>
      <c r="K67" s="92">
        <f t="shared" si="6"/>
        <v>0</v>
      </c>
    </row>
    <row r="68" spans="1:11" ht="12.75" customHeight="1" x14ac:dyDescent="0.2">
      <c r="A68" s="243" t="s">
        <v>359</v>
      </c>
      <c r="B68" s="243"/>
      <c r="C68" s="243"/>
      <c r="D68" s="243"/>
      <c r="E68" s="243"/>
      <c r="F68" s="243"/>
      <c r="G68" s="8">
        <v>61</v>
      </c>
      <c r="H68" s="92">
        <f>+IF((H62-H65)&lt;0,(H62-H65),0)</f>
        <v>0</v>
      </c>
      <c r="I68" s="92">
        <f t="shared" ref="I68:K68" si="7">+IF((I62-I65)&lt;0,(I62-I65),0)</f>
        <v>0</v>
      </c>
      <c r="J68" s="92">
        <f t="shared" si="7"/>
        <v>-2300000</v>
      </c>
      <c r="K68" s="92">
        <f t="shared" si="7"/>
        <v>-2300000</v>
      </c>
    </row>
    <row r="69" spans="1:11" x14ac:dyDescent="0.2">
      <c r="A69" s="236" t="s">
        <v>151</v>
      </c>
      <c r="B69" s="236"/>
      <c r="C69" s="236"/>
      <c r="D69" s="236"/>
      <c r="E69" s="236"/>
      <c r="F69" s="236"/>
      <c r="G69" s="237"/>
      <c r="H69" s="237"/>
      <c r="I69" s="237"/>
      <c r="J69" s="238"/>
      <c r="K69" s="238"/>
    </row>
    <row r="70" spans="1:11" ht="22.15" customHeight="1" x14ac:dyDescent="0.2">
      <c r="A70" s="242" t="s">
        <v>360</v>
      </c>
      <c r="B70" s="242"/>
      <c r="C70" s="242"/>
      <c r="D70" s="242"/>
      <c r="E70" s="242"/>
      <c r="F70" s="242"/>
      <c r="G70" s="8">
        <v>62</v>
      </c>
      <c r="H70" s="92">
        <f>H71-H72</f>
        <v>0</v>
      </c>
      <c r="I70" s="92">
        <f>I71-I72</f>
        <v>0</v>
      </c>
      <c r="J70" s="92">
        <f>J71-J72</f>
        <v>0</v>
      </c>
      <c r="K70" s="92">
        <f>K71-K72</f>
        <v>0</v>
      </c>
    </row>
    <row r="71" spans="1:11" ht="12.75" customHeight="1" x14ac:dyDescent="0.2">
      <c r="A71" s="235" t="s">
        <v>152</v>
      </c>
      <c r="B71" s="235"/>
      <c r="C71" s="235"/>
      <c r="D71" s="235"/>
      <c r="E71" s="235"/>
      <c r="F71" s="235"/>
      <c r="G71" s="7">
        <v>63</v>
      </c>
      <c r="H71" s="93">
        <v>0</v>
      </c>
      <c r="I71" s="93">
        <v>0</v>
      </c>
      <c r="J71" s="93">
        <v>0</v>
      </c>
      <c r="K71" s="93">
        <v>0</v>
      </c>
    </row>
    <row r="72" spans="1:11" ht="12.75" customHeight="1" x14ac:dyDescent="0.2">
      <c r="A72" s="235" t="s">
        <v>153</v>
      </c>
      <c r="B72" s="235"/>
      <c r="C72" s="235"/>
      <c r="D72" s="235"/>
      <c r="E72" s="235"/>
      <c r="F72" s="235"/>
      <c r="G72" s="7">
        <v>64</v>
      </c>
      <c r="H72" s="93">
        <v>0</v>
      </c>
      <c r="I72" s="93">
        <v>0</v>
      </c>
      <c r="J72" s="93">
        <v>0</v>
      </c>
      <c r="K72" s="93">
        <v>0</v>
      </c>
    </row>
    <row r="73" spans="1:11" ht="12.75" customHeight="1" x14ac:dyDescent="0.2">
      <c r="A73" s="244" t="s">
        <v>154</v>
      </c>
      <c r="B73" s="244"/>
      <c r="C73" s="244"/>
      <c r="D73" s="244"/>
      <c r="E73" s="244"/>
      <c r="F73" s="244"/>
      <c r="G73" s="7">
        <v>65</v>
      </c>
      <c r="H73" s="93">
        <v>0</v>
      </c>
      <c r="I73" s="93">
        <v>0</v>
      </c>
      <c r="J73" s="93">
        <v>0</v>
      </c>
      <c r="K73" s="93">
        <v>0</v>
      </c>
    </row>
    <row r="74" spans="1:11" ht="12.75" customHeight="1" x14ac:dyDescent="0.2">
      <c r="A74" s="243" t="s">
        <v>361</v>
      </c>
      <c r="B74" s="243"/>
      <c r="C74" s="243"/>
      <c r="D74" s="243"/>
      <c r="E74" s="243"/>
      <c r="F74" s="243"/>
      <c r="G74" s="8">
        <v>66</v>
      </c>
      <c r="H74" s="94">
        <v>0</v>
      </c>
      <c r="I74" s="94">
        <v>0</v>
      </c>
      <c r="J74" s="94">
        <v>0</v>
      </c>
      <c r="K74" s="94">
        <v>0</v>
      </c>
    </row>
    <row r="75" spans="1:11" ht="12.75" customHeight="1" x14ac:dyDescent="0.2">
      <c r="A75" s="243" t="s">
        <v>362</v>
      </c>
      <c r="B75" s="243"/>
      <c r="C75" s="243"/>
      <c r="D75" s="243"/>
      <c r="E75" s="243"/>
      <c r="F75" s="243"/>
      <c r="G75" s="8">
        <v>67</v>
      </c>
      <c r="H75" s="94">
        <v>0</v>
      </c>
      <c r="I75" s="94">
        <v>0</v>
      </c>
      <c r="J75" s="94">
        <v>0</v>
      </c>
      <c r="K75" s="94">
        <v>0</v>
      </c>
    </row>
    <row r="76" spans="1:11" x14ac:dyDescent="0.2">
      <c r="A76" s="236" t="s">
        <v>155</v>
      </c>
      <c r="B76" s="236"/>
      <c r="C76" s="236"/>
      <c r="D76" s="236"/>
      <c r="E76" s="236"/>
      <c r="F76" s="236"/>
      <c r="G76" s="237"/>
      <c r="H76" s="237"/>
      <c r="I76" s="237"/>
      <c r="J76" s="238"/>
      <c r="K76" s="238"/>
    </row>
    <row r="77" spans="1:11" ht="12.75" customHeight="1" x14ac:dyDescent="0.2">
      <c r="A77" s="242" t="s">
        <v>363</v>
      </c>
      <c r="B77" s="242"/>
      <c r="C77" s="242"/>
      <c r="D77" s="242"/>
      <c r="E77" s="242"/>
      <c r="F77" s="242"/>
      <c r="G77" s="8">
        <v>68</v>
      </c>
      <c r="H77" s="94">
        <v>0</v>
      </c>
      <c r="I77" s="94">
        <v>0</v>
      </c>
      <c r="J77" s="94">
        <v>0</v>
      </c>
      <c r="K77" s="94">
        <v>0</v>
      </c>
    </row>
    <row r="78" spans="1:11" ht="12.75" customHeight="1" x14ac:dyDescent="0.2">
      <c r="A78" s="241" t="s">
        <v>364</v>
      </c>
      <c r="B78" s="241"/>
      <c r="C78" s="241"/>
      <c r="D78" s="241"/>
      <c r="E78" s="241"/>
      <c r="F78" s="241"/>
      <c r="G78" s="20">
        <v>69</v>
      </c>
      <c r="H78" s="95">
        <v>0</v>
      </c>
      <c r="I78" s="95">
        <v>0</v>
      </c>
      <c r="J78" s="95">
        <v>0</v>
      </c>
      <c r="K78" s="95">
        <v>0</v>
      </c>
    </row>
    <row r="79" spans="1:11" ht="12.75" customHeight="1" x14ac:dyDescent="0.2">
      <c r="A79" s="241" t="s">
        <v>365</v>
      </c>
      <c r="B79" s="241"/>
      <c r="C79" s="241"/>
      <c r="D79" s="241"/>
      <c r="E79" s="241"/>
      <c r="F79" s="241"/>
      <c r="G79" s="20">
        <v>70</v>
      </c>
      <c r="H79" s="95">
        <v>0</v>
      </c>
      <c r="I79" s="95">
        <v>0</v>
      </c>
      <c r="J79" s="95">
        <v>0</v>
      </c>
      <c r="K79" s="95">
        <v>0</v>
      </c>
    </row>
    <row r="80" spans="1:11" ht="12.75" customHeight="1" x14ac:dyDescent="0.2">
      <c r="A80" s="242" t="s">
        <v>366</v>
      </c>
      <c r="B80" s="242"/>
      <c r="C80" s="242"/>
      <c r="D80" s="242"/>
      <c r="E80" s="242"/>
      <c r="F80" s="242"/>
      <c r="G80" s="8">
        <v>71</v>
      </c>
      <c r="H80" s="94">
        <v>0</v>
      </c>
      <c r="I80" s="94">
        <v>0</v>
      </c>
      <c r="J80" s="94">
        <v>0</v>
      </c>
      <c r="K80" s="94">
        <v>0</v>
      </c>
    </row>
    <row r="81" spans="1:11" ht="12.75" customHeight="1" x14ac:dyDescent="0.2">
      <c r="A81" s="242" t="s">
        <v>367</v>
      </c>
      <c r="B81" s="242"/>
      <c r="C81" s="242"/>
      <c r="D81" s="242"/>
      <c r="E81" s="242"/>
      <c r="F81" s="242"/>
      <c r="G81" s="8">
        <v>72</v>
      </c>
      <c r="H81" s="94">
        <v>0</v>
      </c>
      <c r="I81" s="94">
        <v>0</v>
      </c>
      <c r="J81" s="94">
        <v>0</v>
      </c>
      <c r="K81" s="94">
        <v>0</v>
      </c>
    </row>
    <row r="82" spans="1:11" ht="12.75" customHeight="1" x14ac:dyDescent="0.2">
      <c r="A82" s="243" t="s">
        <v>368</v>
      </c>
      <c r="B82" s="243"/>
      <c r="C82" s="243"/>
      <c r="D82" s="243"/>
      <c r="E82" s="243"/>
      <c r="F82" s="243"/>
      <c r="G82" s="8">
        <v>73</v>
      </c>
      <c r="H82" s="94">
        <v>0</v>
      </c>
      <c r="I82" s="94">
        <v>0</v>
      </c>
      <c r="J82" s="94">
        <v>0</v>
      </c>
      <c r="K82" s="94">
        <v>0</v>
      </c>
    </row>
    <row r="83" spans="1:11" ht="12.75" customHeight="1" x14ac:dyDescent="0.2">
      <c r="A83" s="243" t="s">
        <v>369</v>
      </c>
      <c r="B83" s="243"/>
      <c r="C83" s="243"/>
      <c r="D83" s="243"/>
      <c r="E83" s="243"/>
      <c r="F83" s="243"/>
      <c r="G83" s="8">
        <v>74</v>
      </c>
      <c r="H83" s="94">
        <v>0</v>
      </c>
      <c r="I83" s="94">
        <v>0</v>
      </c>
      <c r="J83" s="94">
        <v>0</v>
      </c>
      <c r="K83" s="94">
        <v>0</v>
      </c>
    </row>
    <row r="84" spans="1:11" x14ac:dyDescent="0.2">
      <c r="A84" s="236" t="s">
        <v>112</v>
      </c>
      <c r="B84" s="236"/>
      <c r="C84" s="236"/>
      <c r="D84" s="236"/>
      <c r="E84" s="236"/>
      <c r="F84" s="236"/>
      <c r="G84" s="237"/>
      <c r="H84" s="237"/>
      <c r="I84" s="237"/>
      <c r="J84" s="238"/>
      <c r="K84" s="238"/>
    </row>
    <row r="85" spans="1:11" ht="12.75" customHeight="1" x14ac:dyDescent="0.2">
      <c r="A85" s="231" t="s">
        <v>370</v>
      </c>
      <c r="B85" s="231"/>
      <c r="C85" s="231"/>
      <c r="D85" s="231"/>
      <c r="E85" s="231"/>
      <c r="F85" s="231"/>
      <c r="G85" s="8">
        <v>75</v>
      </c>
      <c r="H85" s="96">
        <f>H86+H87</f>
        <v>35400000</v>
      </c>
      <c r="I85" s="96">
        <f>I86+I87</f>
        <v>35400000</v>
      </c>
      <c r="J85" s="96">
        <f>J86+J87</f>
        <v>-2300000</v>
      </c>
      <c r="K85" s="96">
        <f>K86+K87</f>
        <v>-2300000</v>
      </c>
    </row>
    <row r="86" spans="1:11" ht="12.75" customHeight="1" x14ac:dyDescent="0.2">
      <c r="A86" s="232" t="s">
        <v>156</v>
      </c>
      <c r="B86" s="232"/>
      <c r="C86" s="232"/>
      <c r="D86" s="232"/>
      <c r="E86" s="232"/>
      <c r="F86" s="232"/>
      <c r="G86" s="7">
        <v>76</v>
      </c>
      <c r="H86" s="97">
        <v>35400000</v>
      </c>
      <c r="I86" s="97">
        <v>35400000</v>
      </c>
      <c r="J86" s="97">
        <v>-2300000</v>
      </c>
      <c r="K86" s="97">
        <v>-2300000</v>
      </c>
    </row>
    <row r="87" spans="1:11" ht="12.75" customHeight="1" x14ac:dyDescent="0.2">
      <c r="A87" s="232" t="s">
        <v>157</v>
      </c>
      <c r="B87" s="232"/>
      <c r="C87" s="232"/>
      <c r="D87" s="232"/>
      <c r="E87" s="232"/>
      <c r="F87" s="232"/>
      <c r="G87" s="7">
        <v>77</v>
      </c>
      <c r="H87" s="97">
        <v>0</v>
      </c>
      <c r="I87" s="97">
        <v>0</v>
      </c>
      <c r="J87" s="97">
        <v>0</v>
      </c>
      <c r="K87" s="97">
        <v>0</v>
      </c>
    </row>
    <row r="88" spans="1:11" x14ac:dyDescent="0.2">
      <c r="A88" s="239" t="s">
        <v>114</v>
      </c>
      <c r="B88" s="239"/>
      <c r="C88" s="239"/>
      <c r="D88" s="239"/>
      <c r="E88" s="239"/>
      <c r="F88" s="239"/>
      <c r="G88" s="240"/>
      <c r="H88" s="240"/>
      <c r="I88" s="240"/>
      <c r="J88" s="238"/>
      <c r="K88" s="238"/>
    </row>
    <row r="89" spans="1:11" ht="12.75" customHeight="1" x14ac:dyDescent="0.2">
      <c r="A89" s="212" t="s">
        <v>158</v>
      </c>
      <c r="B89" s="212"/>
      <c r="C89" s="212"/>
      <c r="D89" s="212"/>
      <c r="E89" s="212"/>
      <c r="F89" s="212"/>
      <c r="G89" s="7">
        <v>78</v>
      </c>
      <c r="H89" s="97">
        <v>35400000</v>
      </c>
      <c r="I89" s="97">
        <v>35400000</v>
      </c>
      <c r="J89" s="97">
        <v>-2300000</v>
      </c>
      <c r="K89" s="97">
        <v>-2300000</v>
      </c>
    </row>
    <row r="90" spans="1:11" ht="24" customHeight="1" x14ac:dyDescent="0.2">
      <c r="A90" s="213" t="s">
        <v>417</v>
      </c>
      <c r="B90" s="213"/>
      <c r="C90" s="213"/>
      <c r="D90" s="213"/>
      <c r="E90" s="213"/>
      <c r="F90" s="213"/>
      <c r="G90" s="8">
        <v>79</v>
      </c>
      <c r="H90" s="98">
        <f>H91+H98</f>
        <v>-5400000</v>
      </c>
      <c r="I90" s="98">
        <f>I91+I98</f>
        <v>-5400000</v>
      </c>
      <c r="J90" s="98">
        <f t="shared" ref="J90:K90" si="8">J91+J98</f>
        <v>3500000</v>
      </c>
      <c r="K90" s="98">
        <f t="shared" si="8"/>
        <v>3500000</v>
      </c>
    </row>
    <row r="91" spans="1:11" ht="24" customHeight="1" x14ac:dyDescent="0.2">
      <c r="A91" s="233" t="s">
        <v>422</v>
      </c>
      <c r="B91" s="233"/>
      <c r="C91" s="233"/>
      <c r="D91" s="233"/>
      <c r="E91" s="233"/>
      <c r="F91" s="233"/>
      <c r="G91" s="8">
        <v>80</v>
      </c>
      <c r="H91" s="98">
        <f>SUM(H92:H96)</f>
        <v>-4900000</v>
      </c>
      <c r="I91" s="98">
        <f>SUM(I92:I96)</f>
        <v>-4900000</v>
      </c>
      <c r="J91" s="98">
        <f>SUM(J92:J96)</f>
        <v>3200000</v>
      </c>
      <c r="K91" s="98">
        <f>SUM(K92:K96)</f>
        <v>3200000</v>
      </c>
    </row>
    <row r="92" spans="1:11" ht="25.5" customHeight="1" x14ac:dyDescent="0.2">
      <c r="A92" s="235" t="s">
        <v>371</v>
      </c>
      <c r="B92" s="235"/>
      <c r="C92" s="235"/>
      <c r="D92" s="235"/>
      <c r="E92" s="235"/>
      <c r="F92" s="235"/>
      <c r="G92" s="7">
        <v>81</v>
      </c>
      <c r="H92" s="97">
        <v>0</v>
      </c>
      <c r="I92" s="97">
        <v>0</v>
      </c>
      <c r="J92" s="97">
        <v>0</v>
      </c>
      <c r="K92" s="97">
        <v>0</v>
      </c>
    </row>
    <row r="93" spans="1:11" ht="38.25" customHeight="1" x14ac:dyDescent="0.2">
      <c r="A93" s="235" t="s">
        <v>372</v>
      </c>
      <c r="B93" s="235"/>
      <c r="C93" s="235"/>
      <c r="D93" s="235"/>
      <c r="E93" s="235"/>
      <c r="F93" s="235"/>
      <c r="G93" s="7">
        <v>82</v>
      </c>
      <c r="H93" s="97">
        <v>-4900000</v>
      </c>
      <c r="I93" s="97">
        <v>-4900000</v>
      </c>
      <c r="J93" s="97">
        <v>3400000</v>
      </c>
      <c r="K93" s="97">
        <v>3400000</v>
      </c>
    </row>
    <row r="94" spans="1:11" ht="38.25" customHeight="1" x14ac:dyDescent="0.2">
      <c r="A94" s="235" t="s">
        <v>373</v>
      </c>
      <c r="B94" s="235"/>
      <c r="C94" s="235"/>
      <c r="D94" s="235"/>
      <c r="E94" s="235"/>
      <c r="F94" s="235"/>
      <c r="G94" s="7">
        <v>83</v>
      </c>
      <c r="H94" s="97">
        <v>0</v>
      </c>
      <c r="I94" s="97">
        <v>0</v>
      </c>
      <c r="J94" s="97">
        <v>0</v>
      </c>
      <c r="K94" s="97">
        <v>0</v>
      </c>
    </row>
    <row r="95" spans="1:11" x14ac:dyDescent="0.2">
      <c r="A95" s="235" t="s">
        <v>374</v>
      </c>
      <c r="B95" s="235"/>
      <c r="C95" s="235"/>
      <c r="D95" s="235"/>
      <c r="E95" s="235"/>
      <c r="F95" s="235"/>
      <c r="G95" s="7">
        <v>84</v>
      </c>
      <c r="H95" s="97">
        <v>0</v>
      </c>
      <c r="I95" s="97">
        <v>0</v>
      </c>
      <c r="J95" s="97">
        <v>-200000</v>
      </c>
      <c r="K95" s="97">
        <v>-200000</v>
      </c>
    </row>
    <row r="96" spans="1:11" x14ac:dyDescent="0.2">
      <c r="A96" s="235" t="s">
        <v>375</v>
      </c>
      <c r="B96" s="235"/>
      <c r="C96" s="235"/>
      <c r="D96" s="235"/>
      <c r="E96" s="235"/>
      <c r="F96" s="235"/>
      <c r="G96" s="7">
        <v>85</v>
      </c>
      <c r="H96" s="97">
        <v>0</v>
      </c>
      <c r="I96" s="97">
        <v>0</v>
      </c>
      <c r="J96" s="97">
        <v>0</v>
      </c>
      <c r="K96" s="97">
        <v>0</v>
      </c>
    </row>
    <row r="97" spans="1:11" ht="26.25" customHeight="1" x14ac:dyDescent="0.2">
      <c r="A97" s="235" t="s">
        <v>376</v>
      </c>
      <c r="B97" s="235"/>
      <c r="C97" s="235"/>
      <c r="D97" s="235"/>
      <c r="E97" s="235"/>
      <c r="F97" s="235"/>
      <c r="G97" s="7">
        <v>86</v>
      </c>
      <c r="H97" s="97">
        <v>0</v>
      </c>
      <c r="I97" s="97">
        <v>0</v>
      </c>
      <c r="J97" s="97">
        <v>0</v>
      </c>
      <c r="K97" s="97">
        <v>0</v>
      </c>
    </row>
    <row r="98" spans="1:11" ht="25.5" customHeight="1" x14ac:dyDescent="0.2">
      <c r="A98" s="233" t="s">
        <v>446</v>
      </c>
      <c r="B98" s="233"/>
      <c r="C98" s="233"/>
      <c r="D98" s="233"/>
      <c r="E98" s="233"/>
      <c r="F98" s="233"/>
      <c r="G98" s="8">
        <v>87</v>
      </c>
      <c r="H98" s="98">
        <f>SUM(H99:H107)</f>
        <v>-500000</v>
      </c>
      <c r="I98" s="98">
        <f>SUM(I99:I107)</f>
        <v>-500000</v>
      </c>
      <c r="J98" s="98">
        <f>SUM(J99:J107)</f>
        <v>300000</v>
      </c>
      <c r="K98" s="98">
        <f>SUM(K99:K107)</f>
        <v>300000</v>
      </c>
    </row>
    <row r="99" spans="1:11" x14ac:dyDescent="0.2">
      <c r="A99" s="234" t="s">
        <v>159</v>
      </c>
      <c r="B99" s="234"/>
      <c r="C99" s="234"/>
      <c r="D99" s="234"/>
      <c r="E99" s="234"/>
      <c r="F99" s="234"/>
      <c r="G99" s="7">
        <v>88</v>
      </c>
      <c r="H99" s="97">
        <v>-500000</v>
      </c>
      <c r="I99" s="97">
        <v>-500000</v>
      </c>
      <c r="J99" s="97">
        <v>300000</v>
      </c>
      <c r="K99" s="97">
        <v>300000</v>
      </c>
    </row>
    <row r="100" spans="1:11" x14ac:dyDescent="0.2">
      <c r="A100" s="234" t="s">
        <v>440</v>
      </c>
      <c r="B100" s="234"/>
      <c r="C100" s="234"/>
      <c r="D100" s="234"/>
      <c r="E100" s="234"/>
      <c r="F100" s="234"/>
      <c r="G100" s="7">
        <v>89</v>
      </c>
      <c r="H100" s="97">
        <v>0</v>
      </c>
      <c r="I100" s="97">
        <v>0</v>
      </c>
      <c r="J100" s="97">
        <v>0</v>
      </c>
      <c r="K100" s="97">
        <v>0</v>
      </c>
    </row>
    <row r="101" spans="1:11" ht="36" customHeight="1" x14ac:dyDescent="0.2">
      <c r="A101" s="235" t="s">
        <v>441</v>
      </c>
      <c r="B101" s="235"/>
      <c r="C101" s="235"/>
      <c r="D101" s="235"/>
      <c r="E101" s="235"/>
      <c r="F101" s="235"/>
      <c r="G101" s="7">
        <v>90</v>
      </c>
      <c r="H101" s="97">
        <v>0</v>
      </c>
      <c r="I101" s="97">
        <v>0</v>
      </c>
      <c r="J101" s="97">
        <v>0</v>
      </c>
      <c r="K101" s="97">
        <v>0</v>
      </c>
    </row>
    <row r="102" spans="1:11" ht="22.15" customHeight="1" x14ac:dyDescent="0.2">
      <c r="A102" s="234" t="s">
        <v>160</v>
      </c>
      <c r="B102" s="234"/>
      <c r="C102" s="234"/>
      <c r="D102" s="234"/>
      <c r="E102" s="234"/>
      <c r="F102" s="234"/>
      <c r="G102" s="7">
        <v>91</v>
      </c>
      <c r="H102" s="97">
        <v>0</v>
      </c>
      <c r="I102" s="97">
        <v>0</v>
      </c>
      <c r="J102" s="97">
        <v>0</v>
      </c>
      <c r="K102" s="97">
        <v>0</v>
      </c>
    </row>
    <row r="103" spans="1:11" ht="22.15" customHeight="1" x14ac:dyDescent="0.2">
      <c r="A103" s="234" t="s">
        <v>161</v>
      </c>
      <c r="B103" s="234"/>
      <c r="C103" s="234"/>
      <c r="D103" s="234"/>
      <c r="E103" s="234"/>
      <c r="F103" s="234"/>
      <c r="G103" s="7">
        <v>92</v>
      </c>
      <c r="H103" s="97">
        <v>0</v>
      </c>
      <c r="I103" s="97">
        <v>0</v>
      </c>
      <c r="J103" s="97">
        <v>0</v>
      </c>
      <c r="K103" s="97">
        <v>0</v>
      </c>
    </row>
    <row r="104" spans="1:11" ht="22.15" customHeight="1" x14ac:dyDescent="0.2">
      <c r="A104" s="234" t="s">
        <v>162</v>
      </c>
      <c r="B104" s="234"/>
      <c r="C104" s="234"/>
      <c r="D104" s="234"/>
      <c r="E104" s="234"/>
      <c r="F104" s="234"/>
      <c r="G104" s="7">
        <v>93</v>
      </c>
      <c r="H104" s="97">
        <v>0</v>
      </c>
      <c r="I104" s="97">
        <v>0</v>
      </c>
      <c r="J104" s="97">
        <v>0</v>
      </c>
      <c r="K104" s="97">
        <v>0</v>
      </c>
    </row>
    <row r="105" spans="1:11" ht="12.75" customHeight="1" x14ac:dyDescent="0.2">
      <c r="A105" s="235" t="s">
        <v>442</v>
      </c>
      <c r="B105" s="235"/>
      <c r="C105" s="235"/>
      <c r="D105" s="235"/>
      <c r="E105" s="235"/>
      <c r="F105" s="235"/>
      <c r="G105" s="7">
        <v>94</v>
      </c>
      <c r="H105" s="97">
        <v>0</v>
      </c>
      <c r="I105" s="97">
        <v>0</v>
      </c>
      <c r="J105" s="97">
        <v>0</v>
      </c>
      <c r="K105" s="97">
        <v>0</v>
      </c>
    </row>
    <row r="106" spans="1:11" ht="26.25" customHeight="1" x14ac:dyDescent="0.2">
      <c r="A106" s="235" t="s">
        <v>443</v>
      </c>
      <c r="B106" s="235"/>
      <c r="C106" s="235"/>
      <c r="D106" s="235"/>
      <c r="E106" s="235"/>
      <c r="F106" s="235"/>
      <c r="G106" s="7">
        <v>95</v>
      </c>
      <c r="H106" s="97">
        <v>0</v>
      </c>
      <c r="I106" s="97">
        <v>0</v>
      </c>
      <c r="J106" s="97">
        <v>0</v>
      </c>
      <c r="K106" s="97">
        <v>0</v>
      </c>
    </row>
    <row r="107" spans="1:11" x14ac:dyDescent="0.2">
      <c r="A107" s="235" t="s">
        <v>444</v>
      </c>
      <c r="B107" s="235"/>
      <c r="C107" s="235"/>
      <c r="D107" s="235"/>
      <c r="E107" s="235"/>
      <c r="F107" s="235"/>
      <c r="G107" s="7">
        <v>96</v>
      </c>
      <c r="H107" s="97">
        <v>0</v>
      </c>
      <c r="I107" s="97">
        <v>0</v>
      </c>
      <c r="J107" s="97">
        <v>0</v>
      </c>
      <c r="K107" s="97">
        <v>0</v>
      </c>
    </row>
    <row r="108" spans="1:11" ht="24.75" customHeight="1" x14ac:dyDescent="0.2">
      <c r="A108" s="235" t="s">
        <v>445</v>
      </c>
      <c r="B108" s="235"/>
      <c r="C108" s="235"/>
      <c r="D108" s="235"/>
      <c r="E108" s="235"/>
      <c r="F108" s="235"/>
      <c r="G108" s="7">
        <v>97</v>
      </c>
      <c r="H108" s="97">
        <v>0</v>
      </c>
      <c r="I108" s="97">
        <v>0</v>
      </c>
      <c r="J108" s="97">
        <v>0</v>
      </c>
      <c r="K108" s="97">
        <v>0</v>
      </c>
    </row>
    <row r="109" spans="1:11" ht="22.9" customHeight="1" x14ac:dyDescent="0.2">
      <c r="A109" s="213" t="s">
        <v>447</v>
      </c>
      <c r="B109" s="213"/>
      <c r="C109" s="213"/>
      <c r="D109" s="213"/>
      <c r="E109" s="213"/>
      <c r="F109" s="213"/>
      <c r="G109" s="8">
        <v>98</v>
      </c>
      <c r="H109" s="98">
        <f>H91+H98-H108-H97</f>
        <v>-5400000</v>
      </c>
      <c r="I109" s="98">
        <f>I91+I98-I108-I97</f>
        <v>-5400000</v>
      </c>
      <c r="J109" s="98">
        <f>J91+J98-J108-J97</f>
        <v>3500000</v>
      </c>
      <c r="K109" s="98">
        <f>K91+K98-K108-K97</f>
        <v>3500000</v>
      </c>
    </row>
    <row r="110" spans="1:11" ht="28.15" customHeight="1" x14ac:dyDescent="0.2">
      <c r="A110" s="213" t="s">
        <v>448</v>
      </c>
      <c r="B110" s="213"/>
      <c r="C110" s="213"/>
      <c r="D110" s="213"/>
      <c r="E110" s="213"/>
      <c r="F110" s="213"/>
      <c r="G110" s="8">
        <v>99</v>
      </c>
      <c r="H110" s="96">
        <f>H89+H109</f>
        <v>30000000</v>
      </c>
      <c r="I110" s="96">
        <f t="shared" ref="I110:K110" si="9">I89+I109</f>
        <v>30000000</v>
      </c>
      <c r="J110" s="96">
        <f t="shared" si="9"/>
        <v>1200000</v>
      </c>
      <c r="K110" s="96">
        <f t="shared" si="9"/>
        <v>1200000</v>
      </c>
    </row>
    <row r="111" spans="1:11" x14ac:dyDescent="0.2">
      <c r="A111" s="236" t="s">
        <v>163</v>
      </c>
      <c r="B111" s="236"/>
      <c r="C111" s="236"/>
      <c r="D111" s="236"/>
      <c r="E111" s="236"/>
      <c r="F111" s="236"/>
      <c r="G111" s="237"/>
      <c r="H111" s="237"/>
      <c r="I111" s="237"/>
      <c r="J111" s="238"/>
      <c r="K111" s="238"/>
    </row>
    <row r="112" spans="1:11" ht="26.45" customHeight="1" x14ac:dyDescent="0.2">
      <c r="A112" s="231" t="s">
        <v>377</v>
      </c>
      <c r="B112" s="231"/>
      <c r="C112" s="231"/>
      <c r="D112" s="231"/>
      <c r="E112" s="231"/>
      <c r="F112" s="231"/>
      <c r="G112" s="8">
        <v>100</v>
      </c>
      <c r="H112" s="96">
        <f>H113+H114</f>
        <v>30000000</v>
      </c>
      <c r="I112" s="96">
        <f>I113+I114</f>
        <v>30000000</v>
      </c>
      <c r="J112" s="96">
        <f>J113+J114</f>
        <v>1200000</v>
      </c>
      <c r="K112" s="96">
        <f>K113+K114</f>
        <v>1200000</v>
      </c>
    </row>
    <row r="113" spans="1:11" ht="12.75" customHeight="1" x14ac:dyDescent="0.2">
      <c r="A113" s="232" t="s">
        <v>113</v>
      </c>
      <c r="B113" s="232"/>
      <c r="C113" s="232"/>
      <c r="D113" s="232"/>
      <c r="E113" s="232"/>
      <c r="F113" s="232"/>
      <c r="G113" s="7">
        <v>101</v>
      </c>
      <c r="H113" s="97">
        <v>30000000</v>
      </c>
      <c r="I113" s="97">
        <v>30000000</v>
      </c>
      <c r="J113" s="97">
        <v>1200000</v>
      </c>
      <c r="K113" s="97">
        <v>1200000</v>
      </c>
    </row>
    <row r="114" spans="1:11" ht="12.75" customHeight="1" x14ac:dyDescent="0.2">
      <c r="A114" s="232" t="s">
        <v>164</v>
      </c>
      <c r="B114" s="232"/>
      <c r="C114" s="232"/>
      <c r="D114" s="232"/>
      <c r="E114" s="232"/>
      <c r="F114" s="232"/>
      <c r="G114" s="7">
        <v>102</v>
      </c>
      <c r="H114" s="97">
        <v>0</v>
      </c>
      <c r="I114" s="97">
        <v>0</v>
      </c>
      <c r="J114" s="97">
        <v>0</v>
      </c>
      <c r="K114" s="97">
        <v>0</v>
      </c>
    </row>
  </sheetData>
  <sheetProtection algorithmName="SHA-512" hashValue="0o6apYZD5t7CgZYASdwsQKopc2l37Jmq6VLLlCiwaKbVwDGS4Kh7IPwfvsccf6dFrJLjd6UUt5OMcIW7+QqDGw==" saltValue="QoF+6HeKUd3tcQXhtz6S8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customProperties>
    <customPr name="_pios_id" r:id="rId2"/>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topLeftCell="A54" zoomScaleNormal="100" zoomScaleSheetLayoutView="100" workbookViewId="0">
      <selection activeCell="H58" sqref="H58:I58"/>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67" t="s">
        <v>165</v>
      </c>
      <c r="B1" s="268"/>
      <c r="C1" s="268"/>
      <c r="D1" s="268"/>
      <c r="E1" s="268"/>
      <c r="F1" s="268"/>
      <c r="G1" s="268"/>
      <c r="H1" s="268"/>
      <c r="I1" s="268"/>
    </row>
    <row r="2" spans="1:9" x14ac:dyDescent="0.2">
      <c r="A2" s="269" t="s">
        <v>516</v>
      </c>
      <c r="B2" s="221"/>
      <c r="C2" s="221"/>
      <c r="D2" s="221"/>
      <c r="E2" s="221"/>
      <c r="F2" s="221"/>
      <c r="G2" s="221"/>
      <c r="H2" s="221"/>
      <c r="I2" s="221"/>
    </row>
    <row r="3" spans="1:9" x14ac:dyDescent="0.2">
      <c r="A3" s="271" t="s">
        <v>438</v>
      </c>
      <c r="B3" s="272"/>
      <c r="C3" s="272"/>
      <c r="D3" s="272"/>
      <c r="E3" s="272"/>
      <c r="F3" s="272"/>
      <c r="G3" s="272"/>
      <c r="H3" s="272"/>
      <c r="I3" s="272"/>
    </row>
    <row r="4" spans="1:9" x14ac:dyDescent="0.2">
      <c r="A4" s="270" t="s">
        <v>518</v>
      </c>
      <c r="B4" s="224"/>
      <c r="C4" s="224"/>
      <c r="D4" s="224"/>
      <c r="E4" s="224"/>
      <c r="F4" s="224"/>
      <c r="G4" s="224"/>
      <c r="H4" s="224"/>
      <c r="I4" s="225"/>
    </row>
    <row r="5" spans="1:9" ht="23.25" x14ac:dyDescent="0.2">
      <c r="A5" s="273" t="s">
        <v>2</v>
      </c>
      <c r="B5" s="229"/>
      <c r="C5" s="229"/>
      <c r="D5" s="229"/>
      <c r="E5" s="229"/>
      <c r="F5" s="229"/>
      <c r="G5" s="28" t="s">
        <v>103</v>
      </c>
      <c r="H5" s="29" t="s">
        <v>299</v>
      </c>
      <c r="I5" s="29" t="s">
        <v>278</v>
      </c>
    </row>
    <row r="6" spans="1:9" x14ac:dyDescent="0.2">
      <c r="A6" s="274">
        <v>1</v>
      </c>
      <c r="B6" s="229"/>
      <c r="C6" s="229"/>
      <c r="D6" s="229"/>
      <c r="E6" s="229"/>
      <c r="F6" s="229"/>
      <c r="G6" s="30">
        <v>2</v>
      </c>
      <c r="H6" s="29" t="s">
        <v>166</v>
      </c>
      <c r="I6" s="29" t="s">
        <v>167</v>
      </c>
    </row>
    <row r="7" spans="1:9" x14ac:dyDescent="0.2">
      <c r="A7" s="264" t="s">
        <v>168</v>
      </c>
      <c r="B7" s="264"/>
      <c r="C7" s="264"/>
      <c r="D7" s="264"/>
      <c r="E7" s="264"/>
      <c r="F7" s="264"/>
      <c r="G7" s="264"/>
      <c r="H7" s="264"/>
      <c r="I7" s="264"/>
    </row>
    <row r="8" spans="1:9" ht="12.75" customHeight="1" x14ac:dyDescent="0.2">
      <c r="A8" s="211" t="s">
        <v>169</v>
      </c>
      <c r="B8" s="211"/>
      <c r="C8" s="211"/>
      <c r="D8" s="211"/>
      <c r="E8" s="211"/>
      <c r="F8" s="211"/>
      <c r="G8" s="31">
        <v>1</v>
      </c>
      <c r="H8" s="99">
        <v>42300000</v>
      </c>
      <c r="I8" s="99">
        <v>-4100000</v>
      </c>
    </row>
    <row r="9" spans="1:9" ht="12.75" customHeight="1" x14ac:dyDescent="0.2">
      <c r="A9" s="266" t="s">
        <v>170</v>
      </c>
      <c r="B9" s="266"/>
      <c r="C9" s="266"/>
      <c r="D9" s="266"/>
      <c r="E9" s="266"/>
      <c r="F9" s="266"/>
      <c r="G9" s="32">
        <v>2</v>
      </c>
      <c r="H9" s="100">
        <f>H10+H11+H12+H13+H14+H15+H16+H17</f>
        <v>51300000</v>
      </c>
      <c r="I9" s="100">
        <f>I10+I11+I12+I13+I14+I15+I16+I17</f>
        <v>154700000</v>
      </c>
    </row>
    <row r="10" spans="1:9" ht="12.75" customHeight="1" x14ac:dyDescent="0.2">
      <c r="A10" s="245" t="s">
        <v>171</v>
      </c>
      <c r="B10" s="245"/>
      <c r="C10" s="245"/>
      <c r="D10" s="245"/>
      <c r="E10" s="245"/>
      <c r="F10" s="245"/>
      <c r="G10" s="31">
        <v>3</v>
      </c>
      <c r="H10" s="99">
        <v>44200000</v>
      </c>
      <c r="I10" s="99">
        <v>68100000</v>
      </c>
    </row>
    <row r="11" spans="1:9" ht="22.15" customHeight="1" x14ac:dyDescent="0.2">
      <c r="A11" s="245" t="s">
        <v>172</v>
      </c>
      <c r="B11" s="245"/>
      <c r="C11" s="245"/>
      <c r="D11" s="245"/>
      <c r="E11" s="245"/>
      <c r="F11" s="245"/>
      <c r="G11" s="31">
        <v>4</v>
      </c>
      <c r="H11" s="99">
        <v>-500000</v>
      </c>
      <c r="I11" s="99">
        <v>500000</v>
      </c>
    </row>
    <row r="12" spans="1:9" ht="23.45" customHeight="1" x14ac:dyDescent="0.2">
      <c r="A12" s="245" t="s">
        <v>173</v>
      </c>
      <c r="B12" s="245"/>
      <c r="C12" s="245"/>
      <c r="D12" s="245"/>
      <c r="E12" s="245"/>
      <c r="F12" s="245"/>
      <c r="G12" s="31">
        <v>5</v>
      </c>
      <c r="H12" s="99">
        <v>-900000</v>
      </c>
      <c r="I12" s="99">
        <v>-1100000</v>
      </c>
    </row>
    <row r="13" spans="1:9" ht="12.75" customHeight="1" x14ac:dyDescent="0.2">
      <c r="A13" s="245" t="s">
        <v>174</v>
      </c>
      <c r="B13" s="245"/>
      <c r="C13" s="245"/>
      <c r="D13" s="245"/>
      <c r="E13" s="245"/>
      <c r="F13" s="245"/>
      <c r="G13" s="31">
        <v>6</v>
      </c>
      <c r="H13" s="99">
        <v>-400000</v>
      </c>
      <c r="I13" s="99">
        <v>-600000</v>
      </c>
    </row>
    <row r="14" spans="1:9" ht="12.75" customHeight="1" x14ac:dyDescent="0.2">
      <c r="A14" s="245" t="s">
        <v>175</v>
      </c>
      <c r="B14" s="245"/>
      <c r="C14" s="245"/>
      <c r="D14" s="245"/>
      <c r="E14" s="245"/>
      <c r="F14" s="245"/>
      <c r="G14" s="31">
        <v>7</v>
      </c>
      <c r="H14" s="99">
        <v>8800000</v>
      </c>
      <c r="I14" s="99">
        <v>8100000</v>
      </c>
    </row>
    <row r="15" spans="1:9" ht="12.75" customHeight="1" x14ac:dyDescent="0.2">
      <c r="A15" s="245" t="s">
        <v>176</v>
      </c>
      <c r="B15" s="245"/>
      <c r="C15" s="245"/>
      <c r="D15" s="245"/>
      <c r="E15" s="245"/>
      <c r="F15" s="245"/>
      <c r="G15" s="31">
        <v>8</v>
      </c>
      <c r="H15" s="99">
        <v>2300000</v>
      </c>
      <c r="I15" s="99">
        <v>-1600000</v>
      </c>
    </row>
    <row r="16" spans="1:9" ht="12.75" customHeight="1" x14ac:dyDescent="0.2">
      <c r="A16" s="245" t="s">
        <v>177</v>
      </c>
      <c r="B16" s="245"/>
      <c r="C16" s="245"/>
      <c r="D16" s="245"/>
      <c r="E16" s="245"/>
      <c r="F16" s="245"/>
      <c r="G16" s="31">
        <v>9</v>
      </c>
      <c r="H16" s="99">
        <v>-9200000</v>
      </c>
      <c r="I16" s="99">
        <v>-400000</v>
      </c>
    </row>
    <row r="17" spans="1:9" ht="25.15" customHeight="1" x14ac:dyDescent="0.2">
      <c r="A17" s="245" t="s">
        <v>178</v>
      </c>
      <c r="B17" s="245"/>
      <c r="C17" s="245"/>
      <c r="D17" s="245"/>
      <c r="E17" s="245"/>
      <c r="F17" s="245"/>
      <c r="G17" s="31">
        <v>10</v>
      </c>
      <c r="H17" s="99">
        <v>7000000</v>
      </c>
      <c r="I17" s="99">
        <v>81700000</v>
      </c>
    </row>
    <row r="18" spans="1:9" ht="28.15" customHeight="1" x14ac:dyDescent="0.2">
      <c r="A18" s="262" t="s">
        <v>304</v>
      </c>
      <c r="B18" s="262"/>
      <c r="C18" s="262"/>
      <c r="D18" s="262"/>
      <c r="E18" s="262"/>
      <c r="F18" s="262"/>
      <c r="G18" s="32">
        <v>11</v>
      </c>
      <c r="H18" s="100">
        <f>H8+H9</f>
        <v>93600000</v>
      </c>
      <c r="I18" s="100">
        <f>I8+I9</f>
        <v>150600000</v>
      </c>
    </row>
    <row r="19" spans="1:9" ht="12.75" customHeight="1" x14ac:dyDescent="0.2">
      <c r="A19" s="266" t="s">
        <v>179</v>
      </c>
      <c r="B19" s="266"/>
      <c r="C19" s="266"/>
      <c r="D19" s="266"/>
      <c r="E19" s="266"/>
      <c r="F19" s="266"/>
      <c r="G19" s="32">
        <v>12</v>
      </c>
      <c r="H19" s="100">
        <f>H20+H21+H22+H23</f>
        <v>-159800000</v>
      </c>
      <c r="I19" s="100">
        <f>I20+I21+I22+I23</f>
        <v>-75500000</v>
      </c>
    </row>
    <row r="20" spans="1:9" ht="12.75" customHeight="1" x14ac:dyDescent="0.2">
      <c r="A20" s="245" t="s">
        <v>180</v>
      </c>
      <c r="B20" s="245"/>
      <c r="C20" s="245"/>
      <c r="D20" s="245"/>
      <c r="E20" s="245"/>
      <c r="F20" s="245"/>
      <c r="G20" s="31">
        <v>13</v>
      </c>
      <c r="H20" s="99">
        <v>-86100000</v>
      </c>
      <c r="I20" s="99">
        <v>117300000</v>
      </c>
    </row>
    <row r="21" spans="1:9" ht="12.75" customHeight="1" x14ac:dyDescent="0.2">
      <c r="A21" s="245" t="s">
        <v>181</v>
      </c>
      <c r="B21" s="245"/>
      <c r="C21" s="245"/>
      <c r="D21" s="245"/>
      <c r="E21" s="245"/>
      <c r="F21" s="245"/>
      <c r="G21" s="31">
        <v>14</v>
      </c>
      <c r="H21" s="99">
        <v>-75800000</v>
      </c>
      <c r="I21" s="99">
        <v>-83900000</v>
      </c>
    </row>
    <row r="22" spans="1:9" ht="12.75" customHeight="1" x14ac:dyDescent="0.2">
      <c r="A22" s="245" t="s">
        <v>182</v>
      </c>
      <c r="B22" s="245"/>
      <c r="C22" s="245"/>
      <c r="D22" s="245"/>
      <c r="E22" s="245"/>
      <c r="F22" s="245"/>
      <c r="G22" s="31">
        <v>15</v>
      </c>
      <c r="H22" s="99">
        <v>2100000</v>
      </c>
      <c r="I22" s="99">
        <v>-108900000</v>
      </c>
    </row>
    <row r="23" spans="1:9" ht="12.75" customHeight="1" x14ac:dyDescent="0.2">
      <c r="A23" s="245" t="s">
        <v>183</v>
      </c>
      <c r="B23" s="245"/>
      <c r="C23" s="245"/>
      <c r="D23" s="245"/>
      <c r="E23" s="245"/>
      <c r="F23" s="245"/>
      <c r="G23" s="31">
        <v>16</v>
      </c>
      <c r="H23" s="99">
        <v>0</v>
      </c>
      <c r="I23" s="99">
        <v>0</v>
      </c>
    </row>
    <row r="24" spans="1:9" ht="12.75" customHeight="1" x14ac:dyDescent="0.2">
      <c r="A24" s="262" t="s">
        <v>184</v>
      </c>
      <c r="B24" s="262"/>
      <c r="C24" s="262"/>
      <c r="D24" s="262"/>
      <c r="E24" s="262"/>
      <c r="F24" s="262"/>
      <c r="G24" s="32">
        <v>17</v>
      </c>
      <c r="H24" s="100">
        <f>H18+H19</f>
        <v>-66200000</v>
      </c>
      <c r="I24" s="100">
        <f>I18+I19</f>
        <v>75100000</v>
      </c>
    </row>
    <row r="25" spans="1:9" ht="12.75" customHeight="1" x14ac:dyDescent="0.2">
      <c r="A25" s="211" t="s">
        <v>185</v>
      </c>
      <c r="B25" s="211"/>
      <c r="C25" s="211"/>
      <c r="D25" s="211"/>
      <c r="E25" s="211"/>
      <c r="F25" s="211"/>
      <c r="G25" s="31">
        <v>18</v>
      </c>
      <c r="H25" s="99">
        <v>0</v>
      </c>
      <c r="I25" s="99">
        <v>0</v>
      </c>
    </row>
    <row r="26" spans="1:9" ht="12.75" customHeight="1" x14ac:dyDescent="0.2">
      <c r="A26" s="211" t="s">
        <v>186</v>
      </c>
      <c r="B26" s="211"/>
      <c r="C26" s="211"/>
      <c r="D26" s="211"/>
      <c r="E26" s="211"/>
      <c r="F26" s="211"/>
      <c r="G26" s="31">
        <v>19</v>
      </c>
      <c r="H26" s="99">
        <v>-10300000</v>
      </c>
      <c r="I26" s="99">
        <v>-9600000</v>
      </c>
    </row>
    <row r="27" spans="1:9" ht="25.9" customHeight="1" x14ac:dyDescent="0.2">
      <c r="A27" s="263" t="s">
        <v>187</v>
      </c>
      <c r="B27" s="263"/>
      <c r="C27" s="263"/>
      <c r="D27" s="263"/>
      <c r="E27" s="263"/>
      <c r="F27" s="263"/>
      <c r="G27" s="32">
        <v>20</v>
      </c>
      <c r="H27" s="100">
        <f>H24+H25+H26</f>
        <v>-76500000</v>
      </c>
      <c r="I27" s="100">
        <f>I24+I25+I26</f>
        <v>65500000</v>
      </c>
    </row>
    <row r="28" spans="1:9" x14ac:dyDescent="0.2">
      <c r="A28" s="264" t="s">
        <v>188</v>
      </c>
      <c r="B28" s="264"/>
      <c r="C28" s="264"/>
      <c r="D28" s="264"/>
      <c r="E28" s="264"/>
      <c r="F28" s="264"/>
      <c r="G28" s="264"/>
      <c r="H28" s="264"/>
      <c r="I28" s="264"/>
    </row>
    <row r="29" spans="1:9" ht="30.6" customHeight="1" x14ac:dyDescent="0.2">
      <c r="A29" s="211" t="s">
        <v>189</v>
      </c>
      <c r="B29" s="211"/>
      <c r="C29" s="211"/>
      <c r="D29" s="211"/>
      <c r="E29" s="211"/>
      <c r="F29" s="211"/>
      <c r="G29" s="31">
        <v>21</v>
      </c>
      <c r="H29" s="101">
        <v>1500000</v>
      </c>
      <c r="I29" s="101">
        <v>300000</v>
      </c>
    </row>
    <row r="30" spans="1:9" ht="12.75" customHeight="1" x14ac:dyDescent="0.2">
      <c r="A30" s="211" t="s">
        <v>190</v>
      </c>
      <c r="B30" s="211"/>
      <c r="C30" s="211"/>
      <c r="D30" s="211"/>
      <c r="E30" s="211"/>
      <c r="F30" s="211"/>
      <c r="G30" s="31">
        <v>22</v>
      </c>
      <c r="H30" s="101">
        <v>0</v>
      </c>
      <c r="I30" s="101">
        <v>0</v>
      </c>
    </row>
    <row r="31" spans="1:9" ht="12.75" customHeight="1" x14ac:dyDescent="0.2">
      <c r="A31" s="211" t="s">
        <v>191</v>
      </c>
      <c r="B31" s="211"/>
      <c r="C31" s="211"/>
      <c r="D31" s="211"/>
      <c r="E31" s="211"/>
      <c r="F31" s="211"/>
      <c r="G31" s="31">
        <v>23</v>
      </c>
      <c r="H31" s="101">
        <v>2900000</v>
      </c>
      <c r="I31" s="101">
        <v>1900000</v>
      </c>
    </row>
    <row r="32" spans="1:9" ht="12.75" customHeight="1" x14ac:dyDescent="0.2">
      <c r="A32" s="211" t="s">
        <v>192</v>
      </c>
      <c r="B32" s="211"/>
      <c r="C32" s="211"/>
      <c r="D32" s="211"/>
      <c r="E32" s="211"/>
      <c r="F32" s="211"/>
      <c r="G32" s="31">
        <v>24</v>
      </c>
      <c r="H32" s="101">
        <v>0</v>
      </c>
      <c r="I32" s="101">
        <v>0</v>
      </c>
    </row>
    <row r="33" spans="1:9" ht="12.75" customHeight="1" x14ac:dyDescent="0.2">
      <c r="A33" s="211" t="s">
        <v>193</v>
      </c>
      <c r="B33" s="211"/>
      <c r="C33" s="211"/>
      <c r="D33" s="211"/>
      <c r="E33" s="211"/>
      <c r="F33" s="211"/>
      <c r="G33" s="31">
        <v>25</v>
      </c>
      <c r="H33" s="101">
        <v>0</v>
      </c>
      <c r="I33" s="101">
        <v>0</v>
      </c>
    </row>
    <row r="34" spans="1:9" ht="12.75" customHeight="1" x14ac:dyDescent="0.2">
      <c r="A34" s="211" t="s">
        <v>194</v>
      </c>
      <c r="B34" s="211"/>
      <c r="C34" s="211"/>
      <c r="D34" s="211"/>
      <c r="E34" s="211"/>
      <c r="F34" s="211"/>
      <c r="G34" s="31">
        <v>26</v>
      </c>
      <c r="H34" s="101">
        <v>0</v>
      </c>
      <c r="I34" s="101">
        <v>0</v>
      </c>
    </row>
    <row r="35" spans="1:9" ht="26.45" customHeight="1" x14ac:dyDescent="0.2">
      <c r="A35" s="262" t="s">
        <v>195</v>
      </c>
      <c r="B35" s="262"/>
      <c r="C35" s="262"/>
      <c r="D35" s="262"/>
      <c r="E35" s="262"/>
      <c r="F35" s="262"/>
      <c r="G35" s="32">
        <v>27</v>
      </c>
      <c r="H35" s="102">
        <f>H29+H30+H31+H32+H33+H34</f>
        <v>4400000</v>
      </c>
      <c r="I35" s="102">
        <f>I29+I30+I31+I32+I33+I34</f>
        <v>2200000</v>
      </c>
    </row>
    <row r="36" spans="1:9" ht="22.9" customHeight="1" x14ac:dyDescent="0.2">
      <c r="A36" s="211" t="s">
        <v>196</v>
      </c>
      <c r="B36" s="211"/>
      <c r="C36" s="211"/>
      <c r="D36" s="211"/>
      <c r="E36" s="211"/>
      <c r="F36" s="211"/>
      <c r="G36" s="31">
        <v>28</v>
      </c>
      <c r="H36" s="101">
        <v>-36000000</v>
      </c>
      <c r="I36" s="101">
        <v>-74500000</v>
      </c>
    </row>
    <row r="37" spans="1:9" ht="12.75" customHeight="1" x14ac:dyDescent="0.2">
      <c r="A37" s="211" t="s">
        <v>197</v>
      </c>
      <c r="B37" s="211"/>
      <c r="C37" s="211"/>
      <c r="D37" s="211"/>
      <c r="E37" s="211"/>
      <c r="F37" s="211"/>
      <c r="G37" s="31">
        <v>29</v>
      </c>
      <c r="H37" s="101">
        <v>0</v>
      </c>
      <c r="I37" s="101">
        <v>0</v>
      </c>
    </row>
    <row r="38" spans="1:9" ht="12.75" customHeight="1" x14ac:dyDescent="0.2">
      <c r="A38" s="211" t="s">
        <v>198</v>
      </c>
      <c r="B38" s="211"/>
      <c r="C38" s="211"/>
      <c r="D38" s="211"/>
      <c r="E38" s="211"/>
      <c r="F38" s="211"/>
      <c r="G38" s="31">
        <v>30</v>
      </c>
      <c r="H38" s="101">
        <v>0</v>
      </c>
      <c r="I38" s="101">
        <v>0</v>
      </c>
    </row>
    <row r="39" spans="1:9" ht="12.75" customHeight="1" x14ac:dyDescent="0.2">
      <c r="A39" s="211" t="s">
        <v>199</v>
      </c>
      <c r="B39" s="211"/>
      <c r="C39" s="211"/>
      <c r="D39" s="211"/>
      <c r="E39" s="211"/>
      <c r="F39" s="211"/>
      <c r="G39" s="31">
        <v>31</v>
      </c>
      <c r="H39" s="101">
        <v>0</v>
      </c>
      <c r="I39" s="101">
        <v>0</v>
      </c>
    </row>
    <row r="40" spans="1:9" ht="12.75" customHeight="1" x14ac:dyDescent="0.2">
      <c r="A40" s="211" t="s">
        <v>200</v>
      </c>
      <c r="B40" s="211"/>
      <c r="C40" s="211"/>
      <c r="D40" s="211"/>
      <c r="E40" s="211"/>
      <c r="F40" s="211"/>
      <c r="G40" s="31">
        <v>32</v>
      </c>
      <c r="H40" s="101">
        <v>0</v>
      </c>
      <c r="I40" s="101">
        <v>0</v>
      </c>
    </row>
    <row r="41" spans="1:9" ht="24" customHeight="1" x14ac:dyDescent="0.2">
      <c r="A41" s="262" t="s">
        <v>201</v>
      </c>
      <c r="B41" s="262"/>
      <c r="C41" s="262"/>
      <c r="D41" s="262"/>
      <c r="E41" s="262"/>
      <c r="F41" s="262"/>
      <c r="G41" s="32">
        <v>33</v>
      </c>
      <c r="H41" s="102">
        <f>H36+H37+H38+H39+H40</f>
        <v>-36000000</v>
      </c>
      <c r="I41" s="102">
        <f>I36+I37+I38+I39+I40</f>
        <v>-74500000</v>
      </c>
    </row>
    <row r="42" spans="1:9" ht="29.45" customHeight="1" x14ac:dyDescent="0.2">
      <c r="A42" s="263" t="s">
        <v>202</v>
      </c>
      <c r="B42" s="263"/>
      <c r="C42" s="263"/>
      <c r="D42" s="263"/>
      <c r="E42" s="263"/>
      <c r="F42" s="263"/>
      <c r="G42" s="32">
        <v>34</v>
      </c>
      <c r="H42" s="102">
        <f>H35+H41</f>
        <v>-31600000</v>
      </c>
      <c r="I42" s="102">
        <f>I35+I41</f>
        <v>-72300000</v>
      </c>
    </row>
    <row r="43" spans="1:9" x14ac:dyDescent="0.2">
      <c r="A43" s="264" t="s">
        <v>203</v>
      </c>
      <c r="B43" s="264"/>
      <c r="C43" s="264"/>
      <c r="D43" s="264"/>
      <c r="E43" s="264"/>
      <c r="F43" s="264"/>
      <c r="G43" s="264"/>
      <c r="H43" s="264"/>
      <c r="I43" s="264"/>
    </row>
    <row r="44" spans="1:9" ht="12.75" customHeight="1" x14ac:dyDescent="0.2">
      <c r="A44" s="211" t="s">
        <v>204</v>
      </c>
      <c r="B44" s="211"/>
      <c r="C44" s="211"/>
      <c r="D44" s="211"/>
      <c r="E44" s="211"/>
      <c r="F44" s="211"/>
      <c r="G44" s="31">
        <v>35</v>
      </c>
      <c r="H44" s="101">
        <v>0</v>
      </c>
      <c r="I44" s="101">
        <v>0</v>
      </c>
    </row>
    <row r="45" spans="1:9" ht="25.15" customHeight="1" x14ac:dyDescent="0.2">
      <c r="A45" s="211" t="s">
        <v>205</v>
      </c>
      <c r="B45" s="211"/>
      <c r="C45" s="211"/>
      <c r="D45" s="211"/>
      <c r="E45" s="211"/>
      <c r="F45" s="211"/>
      <c r="G45" s="31">
        <v>36</v>
      </c>
      <c r="H45" s="101">
        <v>0</v>
      </c>
      <c r="I45" s="101">
        <v>0</v>
      </c>
    </row>
    <row r="46" spans="1:9" ht="12.75" customHeight="1" x14ac:dyDescent="0.2">
      <c r="A46" s="211" t="s">
        <v>206</v>
      </c>
      <c r="B46" s="211"/>
      <c r="C46" s="211"/>
      <c r="D46" s="211"/>
      <c r="E46" s="211"/>
      <c r="F46" s="211"/>
      <c r="G46" s="31">
        <v>37</v>
      </c>
      <c r="H46" s="101">
        <v>959400000</v>
      </c>
      <c r="I46" s="101">
        <v>516700000</v>
      </c>
    </row>
    <row r="47" spans="1:9" ht="12.75" customHeight="1" x14ac:dyDescent="0.2">
      <c r="A47" s="211" t="s">
        <v>207</v>
      </c>
      <c r="B47" s="211"/>
      <c r="C47" s="211"/>
      <c r="D47" s="211"/>
      <c r="E47" s="211"/>
      <c r="F47" s="211"/>
      <c r="G47" s="31">
        <v>38</v>
      </c>
      <c r="H47" s="101">
        <v>0</v>
      </c>
      <c r="I47" s="101">
        <v>0</v>
      </c>
    </row>
    <row r="48" spans="1:9" ht="22.15" customHeight="1" x14ac:dyDescent="0.2">
      <c r="A48" s="262" t="s">
        <v>208</v>
      </c>
      <c r="B48" s="262"/>
      <c r="C48" s="262"/>
      <c r="D48" s="262"/>
      <c r="E48" s="262"/>
      <c r="F48" s="262"/>
      <c r="G48" s="32">
        <v>39</v>
      </c>
      <c r="H48" s="102">
        <f>H44+H45+H46+H47</f>
        <v>959400000</v>
      </c>
      <c r="I48" s="102">
        <f>I44+I45+I46+I47</f>
        <v>516700000</v>
      </c>
    </row>
    <row r="49" spans="1:9" ht="24.6" customHeight="1" x14ac:dyDescent="0.2">
      <c r="A49" s="211" t="s">
        <v>303</v>
      </c>
      <c r="B49" s="211"/>
      <c r="C49" s="211"/>
      <c r="D49" s="211"/>
      <c r="E49" s="211"/>
      <c r="F49" s="211"/>
      <c r="G49" s="31">
        <v>40</v>
      </c>
      <c r="H49" s="101">
        <v>-902500000</v>
      </c>
      <c r="I49" s="101">
        <v>-482500000</v>
      </c>
    </row>
    <row r="50" spans="1:9" ht="12.75" customHeight="1" x14ac:dyDescent="0.2">
      <c r="A50" s="211" t="s">
        <v>209</v>
      </c>
      <c r="B50" s="211"/>
      <c r="C50" s="211"/>
      <c r="D50" s="211"/>
      <c r="E50" s="211"/>
      <c r="F50" s="211"/>
      <c r="G50" s="31">
        <v>41</v>
      </c>
      <c r="H50" s="101">
        <v>0</v>
      </c>
      <c r="I50" s="101">
        <v>0</v>
      </c>
    </row>
    <row r="51" spans="1:9" ht="12.75" customHeight="1" x14ac:dyDescent="0.2">
      <c r="A51" s="211" t="s">
        <v>210</v>
      </c>
      <c r="B51" s="211"/>
      <c r="C51" s="211"/>
      <c r="D51" s="211"/>
      <c r="E51" s="211"/>
      <c r="F51" s="211"/>
      <c r="G51" s="31">
        <v>42</v>
      </c>
      <c r="H51" s="101">
        <v>0</v>
      </c>
      <c r="I51" s="101">
        <v>0</v>
      </c>
    </row>
    <row r="52" spans="1:9" ht="22.9" customHeight="1" x14ac:dyDescent="0.2">
      <c r="A52" s="211" t="s">
        <v>211</v>
      </c>
      <c r="B52" s="211"/>
      <c r="C52" s="211"/>
      <c r="D52" s="211"/>
      <c r="E52" s="211"/>
      <c r="F52" s="211"/>
      <c r="G52" s="31">
        <v>43</v>
      </c>
      <c r="H52" s="101">
        <v>0</v>
      </c>
      <c r="I52" s="101">
        <v>0</v>
      </c>
    </row>
    <row r="53" spans="1:9" ht="12.75" customHeight="1" x14ac:dyDescent="0.2">
      <c r="A53" s="211" t="s">
        <v>212</v>
      </c>
      <c r="B53" s="211"/>
      <c r="C53" s="211"/>
      <c r="D53" s="211"/>
      <c r="E53" s="211"/>
      <c r="F53" s="211"/>
      <c r="G53" s="31">
        <v>44</v>
      </c>
      <c r="H53" s="101">
        <v>-12500000</v>
      </c>
      <c r="I53" s="101">
        <v>-80000000</v>
      </c>
    </row>
    <row r="54" spans="1:9" ht="30.6" customHeight="1" x14ac:dyDescent="0.2">
      <c r="A54" s="262" t="s">
        <v>213</v>
      </c>
      <c r="B54" s="262"/>
      <c r="C54" s="262"/>
      <c r="D54" s="262"/>
      <c r="E54" s="262"/>
      <c r="F54" s="262"/>
      <c r="G54" s="32">
        <v>45</v>
      </c>
      <c r="H54" s="102">
        <f>H49+H50+H51+H52+H53</f>
        <v>-915000000</v>
      </c>
      <c r="I54" s="102">
        <f>I49+I50+I51+I52+I53</f>
        <v>-562500000</v>
      </c>
    </row>
    <row r="55" spans="1:9" ht="29.45" customHeight="1" x14ac:dyDescent="0.2">
      <c r="A55" s="263" t="s">
        <v>214</v>
      </c>
      <c r="B55" s="263"/>
      <c r="C55" s="263"/>
      <c r="D55" s="263"/>
      <c r="E55" s="263"/>
      <c r="F55" s="263"/>
      <c r="G55" s="32">
        <v>46</v>
      </c>
      <c r="H55" s="102">
        <f>H48+H54</f>
        <v>44400000</v>
      </c>
      <c r="I55" s="102">
        <f>I48+I54</f>
        <v>-45800000</v>
      </c>
    </row>
    <row r="56" spans="1:9" x14ac:dyDescent="0.2">
      <c r="A56" s="211" t="s">
        <v>215</v>
      </c>
      <c r="B56" s="211"/>
      <c r="C56" s="211"/>
      <c r="D56" s="211"/>
      <c r="E56" s="211"/>
      <c r="F56" s="211"/>
      <c r="G56" s="31">
        <v>47</v>
      </c>
      <c r="H56" s="101">
        <v>-100000</v>
      </c>
      <c r="I56" s="101">
        <v>-100000</v>
      </c>
    </row>
    <row r="57" spans="1:9" ht="26.45" customHeight="1" x14ac:dyDescent="0.2">
      <c r="A57" s="263" t="s">
        <v>216</v>
      </c>
      <c r="B57" s="263"/>
      <c r="C57" s="263"/>
      <c r="D57" s="263"/>
      <c r="E57" s="263"/>
      <c r="F57" s="263"/>
      <c r="G57" s="32">
        <v>48</v>
      </c>
      <c r="H57" s="102">
        <f>H27+H42+H55+H56</f>
        <v>-63800000</v>
      </c>
      <c r="I57" s="102">
        <f>I27+I42+I55+I56</f>
        <v>-52700000</v>
      </c>
    </row>
    <row r="58" spans="1:9" x14ac:dyDescent="0.2">
      <c r="A58" s="265" t="s">
        <v>217</v>
      </c>
      <c r="B58" s="265"/>
      <c r="C58" s="265"/>
      <c r="D58" s="265"/>
      <c r="E58" s="265"/>
      <c r="F58" s="265"/>
      <c r="G58" s="31">
        <v>49</v>
      </c>
      <c r="H58" s="101">
        <v>110000000</v>
      </c>
      <c r="I58" s="101">
        <v>161500000</v>
      </c>
    </row>
    <row r="59" spans="1:9" ht="31.15" customHeight="1" x14ac:dyDescent="0.2">
      <c r="A59" s="263" t="s">
        <v>218</v>
      </c>
      <c r="B59" s="263"/>
      <c r="C59" s="263"/>
      <c r="D59" s="263"/>
      <c r="E59" s="263"/>
      <c r="F59" s="263"/>
      <c r="G59" s="32">
        <v>50</v>
      </c>
      <c r="H59" s="102">
        <f>H57+H58</f>
        <v>46200000</v>
      </c>
      <c r="I59" s="102">
        <f>I57+I58</f>
        <v>108800000</v>
      </c>
    </row>
  </sheetData>
  <sheetProtection algorithmName="SHA-512" hashValue="2HovUoYbvq/ciP7BfadoZ1qLqIw6bRwcygnJ8u6QaksjXK0D7kZYoBWUKyySEuo2M1n84lEfu1FTJWmr6gFdaQ==" saltValue="jQU4RnXQBe9SOd17stFHDw=="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customProperties>
    <customPr name="_pios_id" r:id="rId2"/>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52" zoomScale="115" zoomScaleNormal="100" zoomScaleSheetLayoutView="115" workbookViewId="0">
      <selection activeCell="Q41" sqref="Q41"/>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67" t="s">
        <v>219</v>
      </c>
      <c r="B1" s="268"/>
      <c r="C1" s="268"/>
      <c r="D1" s="268"/>
      <c r="E1" s="268"/>
      <c r="F1" s="268"/>
      <c r="G1" s="268"/>
      <c r="H1" s="268"/>
      <c r="I1" s="268"/>
    </row>
    <row r="2" spans="1:9" ht="12.75" customHeight="1" x14ac:dyDescent="0.2">
      <c r="A2" s="269" t="s">
        <v>516</v>
      </c>
      <c r="B2" s="221"/>
      <c r="C2" s="221"/>
      <c r="D2" s="221"/>
      <c r="E2" s="221"/>
      <c r="F2" s="221"/>
      <c r="G2" s="221"/>
      <c r="H2" s="221"/>
      <c r="I2" s="221"/>
    </row>
    <row r="3" spans="1:9" x14ac:dyDescent="0.2">
      <c r="A3" s="277" t="s">
        <v>437</v>
      </c>
      <c r="B3" s="278"/>
      <c r="C3" s="278"/>
      <c r="D3" s="278"/>
      <c r="E3" s="278"/>
      <c r="F3" s="278"/>
      <c r="G3" s="278"/>
      <c r="H3" s="278"/>
      <c r="I3" s="278"/>
    </row>
    <row r="4" spans="1:9" x14ac:dyDescent="0.2">
      <c r="A4" s="270" t="s">
        <v>518</v>
      </c>
      <c r="B4" s="224"/>
      <c r="C4" s="224"/>
      <c r="D4" s="224"/>
      <c r="E4" s="224"/>
      <c r="F4" s="224"/>
      <c r="G4" s="224"/>
      <c r="H4" s="224"/>
      <c r="I4" s="225"/>
    </row>
    <row r="5" spans="1:9" ht="23.25" x14ac:dyDescent="0.2">
      <c r="A5" s="273" t="s">
        <v>2</v>
      </c>
      <c r="B5" s="229"/>
      <c r="C5" s="229"/>
      <c r="D5" s="229"/>
      <c r="E5" s="229"/>
      <c r="F5" s="229"/>
      <c r="G5" s="28" t="s">
        <v>103</v>
      </c>
      <c r="H5" s="29" t="s">
        <v>299</v>
      </c>
      <c r="I5" s="29" t="s">
        <v>278</v>
      </c>
    </row>
    <row r="6" spans="1:9" x14ac:dyDescent="0.2">
      <c r="A6" s="274">
        <v>1</v>
      </c>
      <c r="B6" s="229"/>
      <c r="C6" s="229"/>
      <c r="D6" s="229"/>
      <c r="E6" s="229"/>
      <c r="F6" s="229"/>
      <c r="G6" s="103">
        <v>2</v>
      </c>
      <c r="H6" s="29" t="s">
        <v>166</v>
      </c>
      <c r="I6" s="29" t="s">
        <v>167</v>
      </c>
    </row>
    <row r="7" spans="1:9" x14ac:dyDescent="0.2">
      <c r="A7" s="285" t="s">
        <v>168</v>
      </c>
      <c r="B7" s="286"/>
      <c r="C7" s="286"/>
      <c r="D7" s="286"/>
      <c r="E7" s="286"/>
      <c r="F7" s="286"/>
      <c r="G7" s="286"/>
      <c r="H7" s="286"/>
      <c r="I7" s="287"/>
    </row>
    <row r="8" spans="1:9" x14ac:dyDescent="0.2">
      <c r="A8" s="288" t="s">
        <v>220</v>
      </c>
      <c r="B8" s="288"/>
      <c r="C8" s="288"/>
      <c r="D8" s="288"/>
      <c r="E8" s="288"/>
      <c r="F8" s="288"/>
      <c r="G8" s="10">
        <v>1</v>
      </c>
      <c r="H8" s="104">
        <v>0</v>
      </c>
      <c r="I8" s="104">
        <v>0</v>
      </c>
    </row>
    <row r="9" spans="1:9" x14ac:dyDescent="0.2">
      <c r="A9" s="275" t="s">
        <v>221</v>
      </c>
      <c r="B9" s="275"/>
      <c r="C9" s="275"/>
      <c r="D9" s="275"/>
      <c r="E9" s="275"/>
      <c r="F9" s="275"/>
      <c r="G9" s="11">
        <v>2</v>
      </c>
      <c r="H9" s="105">
        <v>0</v>
      </c>
      <c r="I9" s="105">
        <v>0</v>
      </c>
    </row>
    <row r="10" spans="1:9" x14ac:dyDescent="0.2">
      <c r="A10" s="275" t="s">
        <v>222</v>
      </c>
      <c r="B10" s="275"/>
      <c r="C10" s="275"/>
      <c r="D10" s="275"/>
      <c r="E10" s="275"/>
      <c r="F10" s="275"/>
      <c r="G10" s="11">
        <v>3</v>
      </c>
      <c r="H10" s="105">
        <v>0</v>
      </c>
      <c r="I10" s="105">
        <v>0</v>
      </c>
    </row>
    <row r="11" spans="1:9" x14ac:dyDescent="0.2">
      <c r="A11" s="275" t="s">
        <v>223</v>
      </c>
      <c r="B11" s="275"/>
      <c r="C11" s="275"/>
      <c r="D11" s="275"/>
      <c r="E11" s="275"/>
      <c r="F11" s="275"/>
      <c r="G11" s="11">
        <v>4</v>
      </c>
      <c r="H11" s="105">
        <v>0</v>
      </c>
      <c r="I11" s="105">
        <v>0</v>
      </c>
    </row>
    <row r="12" spans="1:9" x14ac:dyDescent="0.2">
      <c r="A12" s="275" t="s">
        <v>378</v>
      </c>
      <c r="B12" s="275"/>
      <c r="C12" s="275"/>
      <c r="D12" s="275"/>
      <c r="E12" s="275"/>
      <c r="F12" s="275"/>
      <c r="G12" s="11">
        <v>5</v>
      </c>
      <c r="H12" s="105">
        <v>0</v>
      </c>
      <c r="I12" s="105">
        <v>0</v>
      </c>
    </row>
    <row r="13" spans="1:9" ht="24.6" customHeight="1" x14ac:dyDescent="0.2">
      <c r="A13" s="276" t="s">
        <v>379</v>
      </c>
      <c r="B13" s="276"/>
      <c r="C13" s="276"/>
      <c r="D13" s="276"/>
      <c r="E13" s="276"/>
      <c r="F13" s="276"/>
      <c r="G13" s="25">
        <v>6</v>
      </c>
      <c r="H13" s="106">
        <f>SUM(H8:H12)</f>
        <v>0</v>
      </c>
      <c r="I13" s="106">
        <f>SUM(I8:I12)</f>
        <v>0</v>
      </c>
    </row>
    <row r="14" spans="1:9" ht="12.75" customHeight="1" x14ac:dyDescent="0.2">
      <c r="A14" s="275" t="s">
        <v>380</v>
      </c>
      <c r="B14" s="275"/>
      <c r="C14" s="275"/>
      <c r="D14" s="275"/>
      <c r="E14" s="275"/>
      <c r="F14" s="275"/>
      <c r="G14" s="11">
        <v>7</v>
      </c>
      <c r="H14" s="105">
        <v>0</v>
      </c>
      <c r="I14" s="105">
        <v>0</v>
      </c>
    </row>
    <row r="15" spans="1:9" ht="12.75" customHeight="1" x14ac:dyDescent="0.2">
      <c r="A15" s="275" t="s">
        <v>381</v>
      </c>
      <c r="B15" s="275"/>
      <c r="C15" s="275"/>
      <c r="D15" s="275"/>
      <c r="E15" s="275"/>
      <c r="F15" s="275"/>
      <c r="G15" s="11">
        <v>8</v>
      </c>
      <c r="H15" s="105">
        <v>0</v>
      </c>
      <c r="I15" s="105">
        <v>0</v>
      </c>
    </row>
    <row r="16" spans="1:9" ht="12.75" customHeight="1" x14ac:dyDescent="0.2">
      <c r="A16" s="275" t="s">
        <v>382</v>
      </c>
      <c r="B16" s="275"/>
      <c r="C16" s="275"/>
      <c r="D16" s="275"/>
      <c r="E16" s="275"/>
      <c r="F16" s="275"/>
      <c r="G16" s="11">
        <v>9</v>
      </c>
      <c r="H16" s="105">
        <v>0</v>
      </c>
      <c r="I16" s="105">
        <v>0</v>
      </c>
    </row>
    <row r="17" spans="1:9" ht="12.75" customHeight="1" x14ac:dyDescent="0.2">
      <c r="A17" s="275" t="s">
        <v>383</v>
      </c>
      <c r="B17" s="275"/>
      <c r="C17" s="275"/>
      <c r="D17" s="275"/>
      <c r="E17" s="275"/>
      <c r="F17" s="275"/>
      <c r="G17" s="11">
        <v>10</v>
      </c>
      <c r="H17" s="105">
        <v>0</v>
      </c>
      <c r="I17" s="105">
        <v>0</v>
      </c>
    </row>
    <row r="18" spans="1:9" ht="12.75" customHeight="1" x14ac:dyDescent="0.2">
      <c r="A18" s="275" t="s">
        <v>384</v>
      </c>
      <c r="B18" s="275"/>
      <c r="C18" s="275"/>
      <c r="D18" s="275"/>
      <c r="E18" s="275"/>
      <c r="F18" s="275"/>
      <c r="G18" s="11">
        <v>11</v>
      </c>
      <c r="H18" s="105">
        <v>0</v>
      </c>
      <c r="I18" s="105">
        <v>0</v>
      </c>
    </row>
    <row r="19" spans="1:9" ht="12.75" customHeight="1" x14ac:dyDescent="0.2">
      <c r="A19" s="275" t="s">
        <v>385</v>
      </c>
      <c r="B19" s="275"/>
      <c r="C19" s="275"/>
      <c r="D19" s="275"/>
      <c r="E19" s="275"/>
      <c r="F19" s="275"/>
      <c r="G19" s="11">
        <v>12</v>
      </c>
      <c r="H19" s="105">
        <v>0</v>
      </c>
      <c r="I19" s="105">
        <v>0</v>
      </c>
    </row>
    <row r="20" spans="1:9" ht="26.25" customHeight="1" x14ac:dyDescent="0.2">
      <c r="A20" s="276" t="s">
        <v>386</v>
      </c>
      <c r="B20" s="276"/>
      <c r="C20" s="276"/>
      <c r="D20" s="276"/>
      <c r="E20" s="276"/>
      <c r="F20" s="276"/>
      <c r="G20" s="25">
        <v>13</v>
      </c>
      <c r="H20" s="106">
        <f>SUM(H14:H19)</f>
        <v>0</v>
      </c>
      <c r="I20" s="106">
        <f>SUM(I14:I19)</f>
        <v>0</v>
      </c>
    </row>
    <row r="21" spans="1:9" ht="27.6" customHeight="1" x14ac:dyDescent="0.2">
      <c r="A21" s="284" t="s">
        <v>387</v>
      </c>
      <c r="B21" s="284"/>
      <c r="C21" s="284"/>
      <c r="D21" s="284"/>
      <c r="E21" s="284"/>
      <c r="F21" s="284"/>
      <c r="G21" s="26">
        <v>14</v>
      </c>
      <c r="H21" s="107">
        <f>H13+H20</f>
        <v>0</v>
      </c>
      <c r="I21" s="107">
        <f>I13+I20</f>
        <v>0</v>
      </c>
    </row>
    <row r="22" spans="1:9" x14ac:dyDescent="0.2">
      <c r="A22" s="285" t="s">
        <v>188</v>
      </c>
      <c r="B22" s="286"/>
      <c r="C22" s="286"/>
      <c r="D22" s="286"/>
      <c r="E22" s="286"/>
      <c r="F22" s="286"/>
      <c r="G22" s="286"/>
      <c r="H22" s="286"/>
      <c r="I22" s="287"/>
    </row>
    <row r="23" spans="1:9" ht="26.45" customHeight="1" x14ac:dyDescent="0.2">
      <c r="A23" s="288" t="s">
        <v>224</v>
      </c>
      <c r="B23" s="288"/>
      <c r="C23" s="288"/>
      <c r="D23" s="288"/>
      <c r="E23" s="288"/>
      <c r="F23" s="288"/>
      <c r="G23" s="10">
        <v>15</v>
      </c>
      <c r="H23" s="104">
        <v>0</v>
      </c>
      <c r="I23" s="104">
        <v>0</v>
      </c>
    </row>
    <row r="24" spans="1:9" ht="12.75" customHeight="1" x14ac:dyDescent="0.2">
      <c r="A24" s="275" t="s">
        <v>225</v>
      </c>
      <c r="B24" s="275"/>
      <c r="C24" s="275"/>
      <c r="D24" s="275"/>
      <c r="E24" s="275"/>
      <c r="F24" s="275"/>
      <c r="G24" s="10">
        <v>16</v>
      </c>
      <c r="H24" s="105">
        <v>0</v>
      </c>
      <c r="I24" s="105">
        <v>0</v>
      </c>
    </row>
    <row r="25" spans="1:9" ht="12.75" customHeight="1" x14ac:dyDescent="0.2">
      <c r="A25" s="275" t="s">
        <v>226</v>
      </c>
      <c r="B25" s="275"/>
      <c r="C25" s="275"/>
      <c r="D25" s="275"/>
      <c r="E25" s="275"/>
      <c r="F25" s="275"/>
      <c r="G25" s="10">
        <v>17</v>
      </c>
      <c r="H25" s="105">
        <v>0</v>
      </c>
      <c r="I25" s="105">
        <v>0</v>
      </c>
    </row>
    <row r="26" spans="1:9" ht="12.75" customHeight="1" x14ac:dyDescent="0.2">
      <c r="A26" s="275" t="s">
        <v>227</v>
      </c>
      <c r="B26" s="275"/>
      <c r="C26" s="275"/>
      <c r="D26" s="275"/>
      <c r="E26" s="275"/>
      <c r="F26" s="275"/>
      <c r="G26" s="10">
        <v>18</v>
      </c>
      <c r="H26" s="105">
        <v>0</v>
      </c>
      <c r="I26" s="105">
        <v>0</v>
      </c>
    </row>
    <row r="27" spans="1:9" ht="12.75" customHeight="1" x14ac:dyDescent="0.2">
      <c r="A27" s="275" t="s">
        <v>228</v>
      </c>
      <c r="B27" s="275"/>
      <c r="C27" s="275"/>
      <c r="D27" s="275"/>
      <c r="E27" s="275"/>
      <c r="F27" s="275"/>
      <c r="G27" s="10">
        <v>19</v>
      </c>
      <c r="H27" s="105">
        <v>0</v>
      </c>
      <c r="I27" s="105">
        <v>0</v>
      </c>
    </row>
    <row r="28" spans="1:9" ht="12.75" customHeight="1" x14ac:dyDescent="0.2">
      <c r="A28" s="275" t="s">
        <v>229</v>
      </c>
      <c r="B28" s="275"/>
      <c r="C28" s="275"/>
      <c r="D28" s="275"/>
      <c r="E28" s="275"/>
      <c r="F28" s="275"/>
      <c r="G28" s="10">
        <v>20</v>
      </c>
      <c r="H28" s="105">
        <v>0</v>
      </c>
      <c r="I28" s="105">
        <v>0</v>
      </c>
    </row>
    <row r="29" spans="1:9" ht="24" customHeight="1" x14ac:dyDescent="0.2">
      <c r="A29" s="281" t="s">
        <v>388</v>
      </c>
      <c r="B29" s="281"/>
      <c r="C29" s="281"/>
      <c r="D29" s="281"/>
      <c r="E29" s="281"/>
      <c r="F29" s="281"/>
      <c r="G29" s="25">
        <v>21</v>
      </c>
      <c r="H29" s="108">
        <f>SUM(H23:H28)</f>
        <v>0</v>
      </c>
      <c r="I29" s="108">
        <f>SUM(I23:I28)</f>
        <v>0</v>
      </c>
    </row>
    <row r="30" spans="1:9" ht="27" customHeight="1" x14ac:dyDescent="0.2">
      <c r="A30" s="275" t="s">
        <v>230</v>
      </c>
      <c r="B30" s="275"/>
      <c r="C30" s="275"/>
      <c r="D30" s="275"/>
      <c r="E30" s="275"/>
      <c r="F30" s="275"/>
      <c r="G30" s="11">
        <v>22</v>
      </c>
      <c r="H30" s="105">
        <v>0</v>
      </c>
      <c r="I30" s="105">
        <v>0</v>
      </c>
    </row>
    <row r="31" spans="1:9" ht="12.75" customHeight="1" x14ac:dyDescent="0.2">
      <c r="A31" s="275" t="s">
        <v>231</v>
      </c>
      <c r="B31" s="275"/>
      <c r="C31" s="275"/>
      <c r="D31" s="275"/>
      <c r="E31" s="275"/>
      <c r="F31" s="275"/>
      <c r="G31" s="11">
        <v>23</v>
      </c>
      <c r="H31" s="105">
        <v>0</v>
      </c>
      <c r="I31" s="105">
        <v>0</v>
      </c>
    </row>
    <row r="32" spans="1:9" ht="12.75" customHeight="1" x14ac:dyDescent="0.2">
      <c r="A32" s="275" t="s">
        <v>389</v>
      </c>
      <c r="B32" s="275"/>
      <c r="C32" s="275"/>
      <c r="D32" s="275"/>
      <c r="E32" s="275"/>
      <c r="F32" s="275"/>
      <c r="G32" s="11">
        <v>24</v>
      </c>
      <c r="H32" s="105">
        <v>0</v>
      </c>
      <c r="I32" s="105">
        <v>0</v>
      </c>
    </row>
    <row r="33" spans="1:9" ht="12.75" customHeight="1" x14ac:dyDescent="0.2">
      <c r="A33" s="275" t="s">
        <v>232</v>
      </c>
      <c r="B33" s="275"/>
      <c r="C33" s="275"/>
      <c r="D33" s="275"/>
      <c r="E33" s="275"/>
      <c r="F33" s="275"/>
      <c r="G33" s="11">
        <v>25</v>
      </c>
      <c r="H33" s="105">
        <v>0</v>
      </c>
      <c r="I33" s="105">
        <v>0</v>
      </c>
    </row>
    <row r="34" spans="1:9" ht="12.75" customHeight="1" x14ac:dyDescent="0.2">
      <c r="A34" s="275" t="s">
        <v>233</v>
      </c>
      <c r="B34" s="275"/>
      <c r="C34" s="275"/>
      <c r="D34" s="275"/>
      <c r="E34" s="275"/>
      <c r="F34" s="275"/>
      <c r="G34" s="11">
        <v>26</v>
      </c>
      <c r="H34" s="105">
        <v>0</v>
      </c>
      <c r="I34" s="105">
        <v>0</v>
      </c>
    </row>
    <row r="35" spans="1:9" ht="25.9" customHeight="1" x14ac:dyDescent="0.2">
      <c r="A35" s="281" t="s">
        <v>390</v>
      </c>
      <c r="B35" s="281"/>
      <c r="C35" s="281"/>
      <c r="D35" s="281"/>
      <c r="E35" s="281"/>
      <c r="F35" s="281"/>
      <c r="G35" s="25">
        <v>27</v>
      </c>
      <c r="H35" s="108">
        <f>SUM(H30:H34)</f>
        <v>0</v>
      </c>
      <c r="I35" s="108">
        <f>SUM(I30:I34)</f>
        <v>0</v>
      </c>
    </row>
    <row r="36" spans="1:9" ht="28.15" customHeight="1" x14ac:dyDescent="0.2">
      <c r="A36" s="284" t="s">
        <v>391</v>
      </c>
      <c r="B36" s="284"/>
      <c r="C36" s="284"/>
      <c r="D36" s="284"/>
      <c r="E36" s="284"/>
      <c r="F36" s="284"/>
      <c r="G36" s="26">
        <v>28</v>
      </c>
      <c r="H36" s="109">
        <f>H29+H35</f>
        <v>0</v>
      </c>
      <c r="I36" s="109">
        <f>I29+I35</f>
        <v>0</v>
      </c>
    </row>
    <row r="37" spans="1:9" x14ac:dyDescent="0.2">
      <c r="A37" s="285" t="s">
        <v>203</v>
      </c>
      <c r="B37" s="286"/>
      <c r="C37" s="286"/>
      <c r="D37" s="286"/>
      <c r="E37" s="286"/>
      <c r="F37" s="286"/>
      <c r="G37" s="286">
        <v>0</v>
      </c>
      <c r="H37" s="286"/>
      <c r="I37" s="287"/>
    </row>
    <row r="38" spans="1:9" ht="12.75" customHeight="1" x14ac:dyDescent="0.2">
      <c r="A38" s="289" t="s">
        <v>234</v>
      </c>
      <c r="B38" s="289"/>
      <c r="C38" s="289"/>
      <c r="D38" s="289"/>
      <c r="E38" s="289"/>
      <c r="F38" s="289"/>
      <c r="G38" s="10">
        <v>29</v>
      </c>
      <c r="H38" s="104">
        <v>0</v>
      </c>
      <c r="I38" s="104">
        <v>0</v>
      </c>
    </row>
    <row r="39" spans="1:9" ht="25.15" customHeight="1" x14ac:dyDescent="0.2">
      <c r="A39" s="280" t="s">
        <v>235</v>
      </c>
      <c r="B39" s="280"/>
      <c r="C39" s="280"/>
      <c r="D39" s="280"/>
      <c r="E39" s="280"/>
      <c r="F39" s="280"/>
      <c r="G39" s="11">
        <v>30</v>
      </c>
      <c r="H39" s="105">
        <v>0</v>
      </c>
      <c r="I39" s="105">
        <v>0</v>
      </c>
    </row>
    <row r="40" spans="1:9" ht="12.75" customHeight="1" x14ac:dyDescent="0.2">
      <c r="A40" s="280" t="s">
        <v>236</v>
      </c>
      <c r="B40" s="280"/>
      <c r="C40" s="280"/>
      <c r="D40" s="280"/>
      <c r="E40" s="280"/>
      <c r="F40" s="280"/>
      <c r="G40" s="11">
        <v>31</v>
      </c>
      <c r="H40" s="105">
        <v>0</v>
      </c>
      <c r="I40" s="105">
        <v>0</v>
      </c>
    </row>
    <row r="41" spans="1:9" ht="12.75" customHeight="1" x14ac:dyDescent="0.2">
      <c r="A41" s="280" t="s">
        <v>237</v>
      </c>
      <c r="B41" s="280"/>
      <c r="C41" s="280"/>
      <c r="D41" s="280"/>
      <c r="E41" s="280"/>
      <c r="F41" s="280"/>
      <c r="G41" s="11">
        <v>32</v>
      </c>
      <c r="H41" s="105">
        <v>0</v>
      </c>
      <c r="I41" s="105">
        <v>0</v>
      </c>
    </row>
    <row r="42" spans="1:9" ht="25.9" customHeight="1" x14ac:dyDescent="0.2">
      <c r="A42" s="281" t="s">
        <v>392</v>
      </c>
      <c r="B42" s="281"/>
      <c r="C42" s="281"/>
      <c r="D42" s="281"/>
      <c r="E42" s="281"/>
      <c r="F42" s="281"/>
      <c r="G42" s="25">
        <v>33</v>
      </c>
      <c r="H42" s="108">
        <f>H41+H40+H39+H38</f>
        <v>0</v>
      </c>
      <c r="I42" s="108">
        <f>I41+I40+I39+I38</f>
        <v>0</v>
      </c>
    </row>
    <row r="43" spans="1:9" ht="24.6" customHeight="1" x14ac:dyDescent="0.2">
      <c r="A43" s="280" t="s">
        <v>238</v>
      </c>
      <c r="B43" s="280"/>
      <c r="C43" s="280"/>
      <c r="D43" s="280"/>
      <c r="E43" s="280"/>
      <c r="F43" s="280"/>
      <c r="G43" s="11">
        <v>34</v>
      </c>
      <c r="H43" s="105">
        <v>0</v>
      </c>
      <c r="I43" s="105">
        <v>0</v>
      </c>
    </row>
    <row r="44" spans="1:9" ht="12.75" customHeight="1" x14ac:dyDescent="0.2">
      <c r="A44" s="280" t="s">
        <v>239</v>
      </c>
      <c r="B44" s="280"/>
      <c r="C44" s="280"/>
      <c r="D44" s="280"/>
      <c r="E44" s="280"/>
      <c r="F44" s="280"/>
      <c r="G44" s="11">
        <v>35</v>
      </c>
      <c r="H44" s="105">
        <v>0</v>
      </c>
      <c r="I44" s="105">
        <v>0</v>
      </c>
    </row>
    <row r="45" spans="1:9" ht="12.75" customHeight="1" x14ac:dyDescent="0.2">
      <c r="A45" s="280" t="s">
        <v>240</v>
      </c>
      <c r="B45" s="280"/>
      <c r="C45" s="280"/>
      <c r="D45" s="280"/>
      <c r="E45" s="280"/>
      <c r="F45" s="280"/>
      <c r="G45" s="11">
        <v>36</v>
      </c>
      <c r="H45" s="105">
        <v>0</v>
      </c>
      <c r="I45" s="105">
        <v>0</v>
      </c>
    </row>
    <row r="46" spans="1:9" ht="21" customHeight="1" x14ac:dyDescent="0.2">
      <c r="A46" s="280" t="s">
        <v>241</v>
      </c>
      <c r="B46" s="280"/>
      <c r="C46" s="280"/>
      <c r="D46" s="280"/>
      <c r="E46" s="280"/>
      <c r="F46" s="280"/>
      <c r="G46" s="11">
        <v>37</v>
      </c>
      <c r="H46" s="105">
        <v>0</v>
      </c>
      <c r="I46" s="105">
        <v>0</v>
      </c>
    </row>
    <row r="47" spans="1:9" ht="12.75" customHeight="1" x14ac:dyDescent="0.2">
      <c r="A47" s="280" t="s">
        <v>242</v>
      </c>
      <c r="B47" s="280"/>
      <c r="C47" s="280"/>
      <c r="D47" s="280"/>
      <c r="E47" s="280"/>
      <c r="F47" s="280"/>
      <c r="G47" s="11">
        <v>38</v>
      </c>
      <c r="H47" s="105">
        <v>0</v>
      </c>
      <c r="I47" s="105">
        <v>0</v>
      </c>
    </row>
    <row r="48" spans="1:9" ht="22.9" customHeight="1" x14ac:dyDescent="0.2">
      <c r="A48" s="281" t="s">
        <v>393</v>
      </c>
      <c r="B48" s="281"/>
      <c r="C48" s="281"/>
      <c r="D48" s="281"/>
      <c r="E48" s="281"/>
      <c r="F48" s="281"/>
      <c r="G48" s="25">
        <v>39</v>
      </c>
      <c r="H48" s="108">
        <f>H47+H46+H45+H44+H43</f>
        <v>0</v>
      </c>
      <c r="I48" s="108">
        <f>I47+I46+I45+I44+I43</f>
        <v>0</v>
      </c>
    </row>
    <row r="49" spans="1:9" ht="25.9" customHeight="1" x14ac:dyDescent="0.2">
      <c r="A49" s="282" t="s">
        <v>423</v>
      </c>
      <c r="B49" s="282"/>
      <c r="C49" s="282"/>
      <c r="D49" s="282"/>
      <c r="E49" s="282"/>
      <c r="F49" s="282"/>
      <c r="G49" s="25">
        <v>40</v>
      </c>
      <c r="H49" s="108">
        <f>H48+H42</f>
        <v>0</v>
      </c>
      <c r="I49" s="108">
        <f>I48+I42</f>
        <v>0</v>
      </c>
    </row>
    <row r="50" spans="1:9" ht="12.75" customHeight="1" x14ac:dyDescent="0.2">
      <c r="A50" s="275" t="s">
        <v>243</v>
      </c>
      <c r="B50" s="275"/>
      <c r="C50" s="275"/>
      <c r="D50" s="275"/>
      <c r="E50" s="275"/>
      <c r="F50" s="275"/>
      <c r="G50" s="11">
        <v>41</v>
      </c>
      <c r="H50" s="105">
        <v>0</v>
      </c>
      <c r="I50" s="105">
        <v>0</v>
      </c>
    </row>
    <row r="51" spans="1:9" ht="25.9" customHeight="1" x14ac:dyDescent="0.2">
      <c r="A51" s="282" t="s">
        <v>394</v>
      </c>
      <c r="B51" s="282"/>
      <c r="C51" s="282"/>
      <c r="D51" s="282"/>
      <c r="E51" s="282"/>
      <c r="F51" s="282"/>
      <c r="G51" s="25">
        <v>42</v>
      </c>
      <c r="H51" s="108">
        <f>H21+H36+H49+H50</f>
        <v>0</v>
      </c>
      <c r="I51" s="108">
        <f>I21+I36+I49+I50</f>
        <v>0</v>
      </c>
    </row>
    <row r="52" spans="1:9" ht="12.75" customHeight="1" x14ac:dyDescent="0.2">
      <c r="A52" s="283" t="s">
        <v>217</v>
      </c>
      <c r="B52" s="283"/>
      <c r="C52" s="283"/>
      <c r="D52" s="283"/>
      <c r="E52" s="283"/>
      <c r="F52" s="283"/>
      <c r="G52" s="11">
        <v>43</v>
      </c>
      <c r="H52" s="105">
        <v>0</v>
      </c>
      <c r="I52" s="105">
        <v>0</v>
      </c>
    </row>
    <row r="53" spans="1:9" ht="31.9" customHeight="1" x14ac:dyDescent="0.2">
      <c r="A53" s="279" t="s">
        <v>395</v>
      </c>
      <c r="B53" s="279"/>
      <c r="C53" s="279"/>
      <c r="D53" s="279"/>
      <c r="E53" s="279"/>
      <c r="F53" s="279"/>
      <c r="G53" s="27">
        <v>44</v>
      </c>
      <c r="H53" s="110">
        <f>H52+H51</f>
        <v>0</v>
      </c>
      <c r="I53" s="110">
        <f>I52+I51</f>
        <v>0</v>
      </c>
    </row>
  </sheetData>
  <sheetProtection algorithmName="SHA-512" hashValue="SSXQVmFO4T1GppzvRPjxFe+coIATE245xxBTEK8WOrgbywSNHlPvU2mGmsjJrHP35z23jqZNW1lUtU39HjkNpA==" saltValue="kPDPgcaH1yUAl3toICHDhQ=="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customProperties>
    <customPr name="_pios_id" r:id="rId2"/>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75" zoomScaleNormal="100" zoomScaleSheetLayoutView="75" workbookViewId="0">
      <selection activeCell="V59" sqref="V59:W59"/>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301" t="s">
        <v>244</v>
      </c>
      <c r="B1" s="302"/>
      <c r="C1" s="302"/>
      <c r="D1" s="302"/>
      <c r="E1" s="302"/>
      <c r="F1" s="302"/>
      <c r="G1" s="302"/>
      <c r="H1" s="302"/>
      <c r="I1" s="302"/>
      <c r="J1" s="302"/>
      <c r="K1" s="14"/>
    </row>
    <row r="2" spans="1:26" ht="15.75" x14ac:dyDescent="0.2">
      <c r="A2" s="2"/>
      <c r="B2" s="3"/>
      <c r="C2" s="303" t="s">
        <v>245</v>
      </c>
      <c r="D2" s="303"/>
      <c r="E2" s="5">
        <v>46023</v>
      </c>
      <c r="F2" s="4" t="s">
        <v>0</v>
      </c>
      <c r="G2" s="5">
        <v>46112</v>
      </c>
      <c r="H2" s="15"/>
      <c r="I2" s="15"/>
      <c r="J2" s="15"/>
      <c r="K2" s="14"/>
      <c r="Y2" s="16" t="s">
        <v>438</v>
      </c>
    </row>
    <row r="3" spans="1:26" ht="13.5" customHeight="1" x14ac:dyDescent="0.2">
      <c r="A3" s="304" t="s">
        <v>246</v>
      </c>
      <c r="B3" s="305"/>
      <c r="C3" s="305"/>
      <c r="D3" s="305"/>
      <c r="E3" s="305"/>
      <c r="F3" s="305"/>
      <c r="G3" s="304" t="s">
        <v>3</v>
      </c>
      <c r="H3" s="297" t="s">
        <v>247</v>
      </c>
      <c r="I3" s="297"/>
      <c r="J3" s="297"/>
      <c r="K3" s="297"/>
      <c r="L3" s="297"/>
      <c r="M3" s="297"/>
      <c r="N3" s="297"/>
      <c r="O3" s="297"/>
      <c r="P3" s="297"/>
      <c r="Q3" s="297"/>
      <c r="R3" s="297"/>
      <c r="S3" s="297"/>
      <c r="T3" s="297"/>
      <c r="U3" s="297"/>
      <c r="V3" s="297"/>
      <c r="W3" s="297"/>
      <c r="X3" s="297"/>
      <c r="Y3" s="297" t="s">
        <v>248</v>
      </c>
      <c r="Z3" s="297" t="s">
        <v>249</v>
      </c>
    </row>
    <row r="4" spans="1:26" ht="90" x14ac:dyDescent="0.2">
      <c r="A4" s="305"/>
      <c r="B4" s="305"/>
      <c r="C4" s="305"/>
      <c r="D4" s="305"/>
      <c r="E4" s="305"/>
      <c r="F4" s="305"/>
      <c r="G4" s="295"/>
      <c r="H4" s="111" t="s">
        <v>250</v>
      </c>
      <c r="I4" s="111" t="s">
        <v>251</v>
      </c>
      <c r="J4" s="111" t="s">
        <v>252</v>
      </c>
      <c r="K4" s="111" t="s">
        <v>253</v>
      </c>
      <c r="L4" s="111" t="s">
        <v>254</v>
      </c>
      <c r="M4" s="111" t="s">
        <v>255</v>
      </c>
      <c r="N4" s="111" t="s">
        <v>256</v>
      </c>
      <c r="O4" s="111" t="s">
        <v>257</v>
      </c>
      <c r="P4" s="112" t="s">
        <v>396</v>
      </c>
      <c r="Q4" s="111" t="s">
        <v>258</v>
      </c>
      <c r="R4" s="111" t="s">
        <v>259</v>
      </c>
      <c r="S4" s="112" t="s">
        <v>397</v>
      </c>
      <c r="T4" s="112" t="s">
        <v>398</v>
      </c>
      <c r="U4" s="112" t="s">
        <v>426</v>
      </c>
      <c r="V4" s="111" t="s">
        <v>260</v>
      </c>
      <c r="W4" s="111" t="s">
        <v>261</v>
      </c>
      <c r="X4" s="111" t="s">
        <v>262</v>
      </c>
      <c r="Y4" s="298"/>
      <c r="Z4" s="298"/>
    </row>
    <row r="5" spans="1:26" ht="22.5" x14ac:dyDescent="0.2">
      <c r="A5" s="299">
        <v>1</v>
      </c>
      <c r="B5" s="299"/>
      <c r="C5" s="299"/>
      <c r="D5" s="299"/>
      <c r="E5" s="299"/>
      <c r="F5" s="299"/>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427</v>
      </c>
      <c r="Y5" s="111">
        <v>20</v>
      </c>
      <c r="Z5" s="114" t="s">
        <v>428</v>
      </c>
    </row>
    <row r="6" spans="1:26" x14ac:dyDescent="0.2">
      <c r="A6" s="293" t="s">
        <v>263</v>
      </c>
      <c r="B6" s="293"/>
      <c r="C6" s="293"/>
      <c r="D6" s="293"/>
      <c r="E6" s="293"/>
      <c r="F6" s="293"/>
      <c r="G6" s="293"/>
      <c r="H6" s="293"/>
      <c r="I6" s="293"/>
      <c r="J6" s="293"/>
      <c r="K6" s="293"/>
      <c r="L6" s="293"/>
      <c r="M6" s="293"/>
      <c r="N6" s="300"/>
      <c r="O6" s="300"/>
      <c r="P6" s="300"/>
      <c r="Q6" s="300"/>
      <c r="R6" s="300"/>
      <c r="S6" s="300"/>
      <c r="T6" s="300"/>
      <c r="U6" s="300"/>
      <c r="V6" s="300"/>
      <c r="W6" s="300"/>
      <c r="X6" s="300"/>
      <c r="Y6" s="300"/>
      <c r="Z6" s="294"/>
    </row>
    <row r="7" spans="1:26" x14ac:dyDescent="0.2">
      <c r="A7" s="296" t="s">
        <v>296</v>
      </c>
      <c r="B7" s="296"/>
      <c r="C7" s="296"/>
      <c r="D7" s="296"/>
      <c r="E7" s="296"/>
      <c r="F7" s="296"/>
      <c r="G7" s="115">
        <v>1</v>
      </c>
      <c r="H7" s="118">
        <v>1200000000</v>
      </c>
      <c r="I7" s="118">
        <v>0</v>
      </c>
      <c r="J7" s="118">
        <v>51100000</v>
      </c>
      <c r="K7" s="118">
        <v>0</v>
      </c>
      <c r="L7" s="118">
        <v>0</v>
      </c>
      <c r="M7" s="118">
        <v>0</v>
      </c>
      <c r="N7" s="118">
        <v>101000000</v>
      </c>
      <c r="O7" s="118">
        <v>0</v>
      </c>
      <c r="P7" s="118">
        <v>73500000</v>
      </c>
      <c r="Q7" s="118">
        <v>0</v>
      </c>
      <c r="R7" s="118">
        <v>0</v>
      </c>
      <c r="S7" s="118">
        <v>0</v>
      </c>
      <c r="T7" s="118">
        <v>107300000</v>
      </c>
      <c r="U7" s="118">
        <v>0</v>
      </c>
      <c r="V7" s="118">
        <v>48300000</v>
      </c>
      <c r="W7" s="118">
        <v>0</v>
      </c>
      <c r="X7" s="120">
        <f>H7+I7+J7+K7-L7+M7+N7+O7+P7+Q7+R7+V7+W7+S7+T7+U7</f>
        <v>1581200000</v>
      </c>
      <c r="Y7" s="118">
        <v>3500000</v>
      </c>
      <c r="Z7" s="120">
        <f>X7+Y7</f>
        <v>1584700000</v>
      </c>
    </row>
    <row r="8" spans="1:26" x14ac:dyDescent="0.2">
      <c r="A8" s="291" t="s">
        <v>264</v>
      </c>
      <c r="B8" s="291"/>
      <c r="C8" s="291"/>
      <c r="D8" s="291"/>
      <c r="E8" s="291"/>
      <c r="F8" s="291"/>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91" t="s">
        <v>265</v>
      </c>
      <c r="B9" s="291"/>
      <c r="C9" s="291"/>
      <c r="D9" s="291"/>
      <c r="E9" s="291"/>
      <c r="F9" s="291"/>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92" t="s">
        <v>297</v>
      </c>
      <c r="B10" s="292"/>
      <c r="C10" s="292"/>
      <c r="D10" s="292"/>
      <c r="E10" s="292"/>
      <c r="F10" s="292"/>
      <c r="G10" s="116">
        <v>4</v>
      </c>
      <c r="H10" s="120">
        <f>H7+H8+H9</f>
        <v>1200000000</v>
      </c>
      <c r="I10" s="120">
        <f t="shared" ref="I10:Z10" si="2">I7+I8+I9</f>
        <v>0</v>
      </c>
      <c r="J10" s="120">
        <f t="shared" si="2"/>
        <v>51100000</v>
      </c>
      <c r="K10" s="120">
        <f>K7+K8+K9</f>
        <v>0</v>
      </c>
      <c r="L10" s="120">
        <f t="shared" si="2"/>
        <v>0</v>
      </c>
      <c r="M10" s="120">
        <f t="shared" si="2"/>
        <v>0</v>
      </c>
      <c r="N10" s="120">
        <f t="shared" si="2"/>
        <v>101000000</v>
      </c>
      <c r="O10" s="120">
        <f t="shared" si="2"/>
        <v>0</v>
      </c>
      <c r="P10" s="120">
        <f t="shared" si="2"/>
        <v>73500000</v>
      </c>
      <c r="Q10" s="120">
        <f t="shared" si="2"/>
        <v>0</v>
      </c>
      <c r="R10" s="120">
        <f t="shared" si="2"/>
        <v>0</v>
      </c>
      <c r="S10" s="120">
        <f t="shared" si="2"/>
        <v>0</v>
      </c>
      <c r="T10" s="120">
        <f>T7+T8+T9</f>
        <v>107300000</v>
      </c>
      <c r="U10" s="120">
        <f>U7+U8+U9</f>
        <v>0</v>
      </c>
      <c r="V10" s="120">
        <f>V7+V8+V9</f>
        <v>48300000</v>
      </c>
      <c r="W10" s="120">
        <f>W7+W8+W9</f>
        <v>0</v>
      </c>
      <c r="X10" s="120">
        <f>X7+X8+X9</f>
        <v>1581200000</v>
      </c>
      <c r="Y10" s="120">
        <f t="shared" si="2"/>
        <v>3500000</v>
      </c>
      <c r="Z10" s="120">
        <f t="shared" si="2"/>
        <v>1584700000</v>
      </c>
    </row>
    <row r="11" spans="1:26" x14ac:dyDescent="0.2">
      <c r="A11" s="291" t="s">
        <v>266</v>
      </c>
      <c r="B11" s="291"/>
      <c r="C11" s="291"/>
      <c r="D11" s="291"/>
      <c r="E11" s="291"/>
      <c r="F11" s="291"/>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v>35400000</v>
      </c>
      <c r="X11" s="120">
        <f>H11+I11+J11+K11-L11+M11+N11+O11+P11+Q11+R11+V11+W11+S11+T11+U11</f>
        <v>35400000</v>
      </c>
      <c r="Y11" s="118">
        <v>0</v>
      </c>
      <c r="Z11" s="120">
        <f t="shared" ref="Z11:Z29" si="3">X11+Y11</f>
        <v>35400000</v>
      </c>
    </row>
    <row r="12" spans="1:26" x14ac:dyDescent="0.2">
      <c r="A12" s="291" t="s">
        <v>267</v>
      </c>
      <c r="B12" s="291"/>
      <c r="C12" s="291"/>
      <c r="D12" s="291"/>
      <c r="E12" s="291"/>
      <c r="F12" s="291"/>
      <c r="G12" s="115">
        <v>6</v>
      </c>
      <c r="H12" s="117">
        <v>0</v>
      </c>
      <c r="I12" s="117">
        <v>0</v>
      </c>
      <c r="J12" s="117">
        <v>0</v>
      </c>
      <c r="K12" s="117">
        <v>0</v>
      </c>
      <c r="L12" s="117">
        <v>0</v>
      </c>
      <c r="M12" s="117">
        <v>0</v>
      </c>
      <c r="N12" s="118">
        <v>0</v>
      </c>
      <c r="O12" s="117">
        <v>0</v>
      </c>
      <c r="P12" s="117">
        <v>0</v>
      </c>
      <c r="Q12" s="117">
        <v>0</v>
      </c>
      <c r="R12" s="117">
        <v>0</v>
      </c>
      <c r="S12" s="117">
        <v>0</v>
      </c>
      <c r="T12" s="118">
        <v>-500000</v>
      </c>
      <c r="U12" s="118">
        <v>0</v>
      </c>
      <c r="V12" s="117">
        <v>0</v>
      </c>
      <c r="W12" s="117">
        <v>0</v>
      </c>
      <c r="X12" s="120">
        <f t="shared" ref="X12:X29" si="4">H12+I12+J12+K12-L12+M12+N12+O12+P12+Q12+R12+V12+W12+S12+T12+U12</f>
        <v>-500000</v>
      </c>
      <c r="Y12" s="118">
        <v>0</v>
      </c>
      <c r="Z12" s="120">
        <f t="shared" si="3"/>
        <v>-500000</v>
      </c>
    </row>
    <row r="13" spans="1:26" ht="26.25" customHeight="1" x14ac:dyDescent="0.2">
      <c r="A13" s="291" t="s">
        <v>268</v>
      </c>
      <c r="B13" s="291"/>
      <c r="C13" s="291"/>
      <c r="D13" s="291"/>
      <c r="E13" s="291"/>
      <c r="F13" s="291"/>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91" t="s">
        <v>399</v>
      </c>
      <c r="B14" s="291"/>
      <c r="C14" s="291"/>
      <c r="D14" s="291"/>
      <c r="E14" s="291"/>
      <c r="F14" s="291"/>
      <c r="G14" s="115">
        <v>8</v>
      </c>
      <c r="H14" s="117">
        <v>0</v>
      </c>
      <c r="I14" s="117">
        <v>0</v>
      </c>
      <c r="J14" s="117">
        <v>0</v>
      </c>
      <c r="K14" s="117">
        <v>0</v>
      </c>
      <c r="L14" s="117">
        <v>0</v>
      </c>
      <c r="M14" s="117">
        <v>0</v>
      </c>
      <c r="N14" s="117">
        <v>0</v>
      </c>
      <c r="O14" s="117">
        <v>0</v>
      </c>
      <c r="P14" s="118">
        <v>-4900000</v>
      </c>
      <c r="Q14" s="117">
        <v>0</v>
      </c>
      <c r="R14" s="117">
        <v>0</v>
      </c>
      <c r="S14" s="117">
        <v>0</v>
      </c>
      <c r="T14" s="117">
        <v>0</v>
      </c>
      <c r="U14" s="118">
        <v>0</v>
      </c>
      <c r="V14" s="118">
        <v>0</v>
      </c>
      <c r="W14" s="118">
        <v>0</v>
      </c>
      <c r="X14" s="120">
        <f t="shared" si="4"/>
        <v>-4900000</v>
      </c>
      <c r="Y14" s="118">
        <v>0</v>
      </c>
      <c r="Z14" s="120">
        <f t="shared" si="3"/>
        <v>-4900000</v>
      </c>
    </row>
    <row r="15" spans="1:26" x14ac:dyDescent="0.2">
      <c r="A15" s="291" t="s">
        <v>269</v>
      </c>
      <c r="B15" s="291"/>
      <c r="C15" s="291"/>
      <c r="D15" s="291"/>
      <c r="E15" s="291"/>
      <c r="F15" s="291"/>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91" t="s">
        <v>270</v>
      </c>
      <c r="B16" s="291"/>
      <c r="C16" s="291"/>
      <c r="D16" s="291"/>
      <c r="E16" s="291"/>
      <c r="F16" s="291"/>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91" t="s">
        <v>271</v>
      </c>
      <c r="B17" s="291"/>
      <c r="C17" s="291"/>
      <c r="D17" s="291"/>
      <c r="E17" s="291"/>
      <c r="F17" s="291"/>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91" t="s">
        <v>272</v>
      </c>
      <c r="B18" s="291"/>
      <c r="C18" s="291"/>
      <c r="D18" s="291"/>
      <c r="E18" s="291"/>
      <c r="F18" s="291"/>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91" t="s">
        <v>273</v>
      </c>
      <c r="B19" s="291"/>
      <c r="C19" s="291"/>
      <c r="D19" s="291"/>
      <c r="E19" s="291"/>
      <c r="F19" s="291"/>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91" t="s">
        <v>274</v>
      </c>
      <c r="B20" s="291"/>
      <c r="C20" s="291"/>
      <c r="D20" s="291"/>
      <c r="E20" s="291"/>
      <c r="F20" s="291"/>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91" t="s">
        <v>400</v>
      </c>
      <c r="B21" s="291"/>
      <c r="C21" s="291"/>
      <c r="D21" s="291"/>
      <c r="E21" s="291"/>
      <c r="F21" s="291"/>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91" t="s">
        <v>401</v>
      </c>
      <c r="B22" s="291"/>
      <c r="C22" s="291"/>
      <c r="D22" s="291"/>
      <c r="E22" s="291"/>
      <c r="F22" s="291"/>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91" t="s">
        <v>402</v>
      </c>
      <c r="B23" s="291"/>
      <c r="C23" s="291"/>
      <c r="D23" s="291"/>
      <c r="E23" s="291"/>
      <c r="F23" s="291"/>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91" t="s">
        <v>275</v>
      </c>
      <c r="B24" s="291"/>
      <c r="C24" s="291"/>
      <c r="D24" s="291"/>
      <c r="E24" s="291"/>
      <c r="F24" s="291"/>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91" t="s">
        <v>403</v>
      </c>
      <c r="B25" s="291"/>
      <c r="C25" s="291"/>
      <c r="D25" s="291"/>
      <c r="E25" s="291"/>
      <c r="F25" s="291"/>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91" t="s">
        <v>411</v>
      </c>
      <c r="B26" s="291"/>
      <c r="C26" s="291"/>
      <c r="D26" s="291"/>
      <c r="E26" s="291"/>
      <c r="F26" s="291"/>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91" t="s">
        <v>404</v>
      </c>
      <c r="B27" s="291"/>
      <c r="C27" s="291"/>
      <c r="D27" s="291"/>
      <c r="E27" s="291"/>
      <c r="F27" s="291"/>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v>0</v>
      </c>
      <c r="W27" s="118">
        <v>0</v>
      </c>
      <c r="X27" s="120">
        <f t="shared" si="4"/>
        <v>0</v>
      </c>
      <c r="Y27" s="118">
        <v>0</v>
      </c>
      <c r="Z27" s="120">
        <f t="shared" si="3"/>
        <v>0</v>
      </c>
    </row>
    <row r="28" spans="1:26" ht="12.75" customHeight="1" x14ac:dyDescent="0.2">
      <c r="A28" s="291" t="s">
        <v>405</v>
      </c>
      <c r="B28" s="291"/>
      <c r="C28" s="291"/>
      <c r="D28" s="291"/>
      <c r="E28" s="291"/>
      <c r="F28" s="291"/>
      <c r="G28" s="115">
        <v>22</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20">
        <f t="shared" si="4"/>
        <v>0</v>
      </c>
      <c r="Y28" s="118">
        <v>0</v>
      </c>
      <c r="Z28" s="120">
        <f t="shared" si="3"/>
        <v>0</v>
      </c>
    </row>
    <row r="29" spans="1:26" ht="12.75" customHeight="1" x14ac:dyDescent="0.2">
      <c r="A29" s="291" t="s">
        <v>406</v>
      </c>
      <c r="B29" s="291"/>
      <c r="C29" s="291"/>
      <c r="D29" s="291"/>
      <c r="E29" s="291"/>
      <c r="F29" s="291"/>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92" t="s">
        <v>407</v>
      </c>
      <c r="B30" s="292"/>
      <c r="C30" s="292"/>
      <c r="D30" s="292"/>
      <c r="E30" s="292"/>
      <c r="F30" s="292"/>
      <c r="G30" s="116">
        <v>24</v>
      </c>
      <c r="H30" s="120">
        <f>SUM(H10:H29)</f>
        <v>1200000000</v>
      </c>
      <c r="I30" s="120">
        <f t="shared" ref="I30:Z30" si="5">SUM(I10:I29)</f>
        <v>0</v>
      </c>
      <c r="J30" s="120">
        <f t="shared" si="5"/>
        <v>51100000</v>
      </c>
      <c r="K30" s="120">
        <f t="shared" si="5"/>
        <v>0</v>
      </c>
      <c r="L30" s="120">
        <f t="shared" si="5"/>
        <v>0</v>
      </c>
      <c r="M30" s="120">
        <f t="shared" si="5"/>
        <v>0</v>
      </c>
      <c r="N30" s="120">
        <f t="shared" si="5"/>
        <v>101000000</v>
      </c>
      <c r="O30" s="120">
        <f t="shared" si="5"/>
        <v>0</v>
      </c>
      <c r="P30" s="120">
        <f t="shared" si="5"/>
        <v>68600000</v>
      </c>
      <c r="Q30" s="120">
        <f t="shared" si="5"/>
        <v>0</v>
      </c>
      <c r="R30" s="120">
        <f t="shared" si="5"/>
        <v>0</v>
      </c>
      <c r="S30" s="120">
        <f t="shared" si="5"/>
        <v>0</v>
      </c>
      <c r="T30" s="120">
        <f t="shared" si="5"/>
        <v>106800000</v>
      </c>
      <c r="U30" s="120">
        <f t="shared" si="5"/>
        <v>0</v>
      </c>
      <c r="V30" s="120">
        <f t="shared" si="5"/>
        <v>48300000</v>
      </c>
      <c r="W30" s="120">
        <f t="shared" si="5"/>
        <v>35400000</v>
      </c>
      <c r="X30" s="120">
        <f>SUM(X10:X29)</f>
        <v>1611200000</v>
      </c>
      <c r="Y30" s="120">
        <f t="shared" si="5"/>
        <v>3500000</v>
      </c>
      <c r="Z30" s="120">
        <f t="shared" si="5"/>
        <v>1614700000</v>
      </c>
    </row>
    <row r="31" spans="1:26" x14ac:dyDescent="0.2">
      <c r="A31" s="293" t="s">
        <v>276</v>
      </c>
      <c r="B31" s="294"/>
      <c r="C31" s="294"/>
      <c r="D31" s="294"/>
      <c r="E31" s="294"/>
      <c r="F31" s="294"/>
      <c r="G31" s="294"/>
      <c r="H31" s="294"/>
      <c r="I31" s="294"/>
      <c r="J31" s="294"/>
      <c r="K31" s="294"/>
      <c r="L31" s="294"/>
      <c r="M31" s="294"/>
      <c r="N31" s="294"/>
      <c r="O31" s="294"/>
      <c r="P31" s="294"/>
      <c r="Q31" s="294"/>
      <c r="R31" s="294"/>
      <c r="S31" s="294"/>
      <c r="T31" s="294"/>
      <c r="U31" s="294"/>
      <c r="V31" s="294"/>
      <c r="W31" s="294"/>
      <c r="X31" s="294"/>
      <c r="Y31" s="294"/>
      <c r="Z31" s="294"/>
    </row>
    <row r="32" spans="1:26" ht="36.75" customHeight="1" x14ac:dyDescent="0.2">
      <c r="A32" s="290" t="s">
        <v>277</v>
      </c>
      <c r="B32" s="290"/>
      <c r="C32" s="290"/>
      <c r="D32" s="290"/>
      <c r="E32" s="290"/>
      <c r="F32" s="290"/>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-4900000</v>
      </c>
      <c r="Q32" s="120">
        <f t="shared" si="6"/>
        <v>0</v>
      </c>
      <c r="R32" s="120">
        <f t="shared" si="6"/>
        <v>0</v>
      </c>
      <c r="S32" s="120">
        <f t="shared" ref="S32:T32" si="7">SUM(S12:S20)</f>
        <v>0</v>
      </c>
      <c r="T32" s="120">
        <f t="shared" si="7"/>
        <v>-500000</v>
      </c>
      <c r="U32" s="120">
        <f t="shared" ref="U32" si="8">SUM(U12:U20)</f>
        <v>0</v>
      </c>
      <c r="V32" s="120">
        <f t="shared" si="6"/>
        <v>0</v>
      </c>
      <c r="W32" s="120">
        <f t="shared" si="6"/>
        <v>0</v>
      </c>
      <c r="X32" s="120">
        <f>SUM(X12:X20)</f>
        <v>-5400000</v>
      </c>
      <c r="Y32" s="120">
        <f t="shared" si="6"/>
        <v>0</v>
      </c>
      <c r="Z32" s="120">
        <f t="shared" si="6"/>
        <v>-5400000</v>
      </c>
    </row>
    <row r="33" spans="1:26" ht="31.5" customHeight="1" x14ac:dyDescent="0.2">
      <c r="A33" s="290" t="s">
        <v>408</v>
      </c>
      <c r="B33" s="290"/>
      <c r="C33" s="290"/>
      <c r="D33" s="290"/>
      <c r="E33" s="290"/>
      <c r="F33" s="290"/>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-4900000</v>
      </c>
      <c r="Q33" s="120">
        <f t="shared" si="9"/>
        <v>0</v>
      </c>
      <c r="R33" s="120">
        <f t="shared" si="9"/>
        <v>0</v>
      </c>
      <c r="S33" s="120">
        <f t="shared" ref="S33:T33" si="10">S11+S32</f>
        <v>0</v>
      </c>
      <c r="T33" s="120">
        <f t="shared" si="10"/>
        <v>-500000</v>
      </c>
      <c r="U33" s="120">
        <f t="shared" ref="U33" si="11">U11+U32</f>
        <v>0</v>
      </c>
      <c r="V33" s="120">
        <f t="shared" si="9"/>
        <v>0</v>
      </c>
      <c r="W33" s="120">
        <f t="shared" si="9"/>
        <v>35400000</v>
      </c>
      <c r="X33" s="120">
        <f>X11+X32</f>
        <v>30000000</v>
      </c>
      <c r="Y33" s="120">
        <f t="shared" si="9"/>
        <v>0</v>
      </c>
      <c r="Z33" s="120">
        <f t="shared" si="9"/>
        <v>30000000</v>
      </c>
    </row>
    <row r="34" spans="1:26" ht="30.75" customHeight="1" x14ac:dyDescent="0.2">
      <c r="A34" s="290" t="s">
        <v>409</v>
      </c>
      <c r="B34" s="290"/>
      <c r="C34" s="290"/>
      <c r="D34" s="290"/>
      <c r="E34" s="290"/>
      <c r="F34" s="290"/>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0</v>
      </c>
      <c r="W34" s="120">
        <f t="shared" si="12"/>
        <v>0</v>
      </c>
      <c r="X34" s="120">
        <f>SUM(X21:X29)</f>
        <v>0</v>
      </c>
      <c r="Y34" s="120">
        <f t="shared" si="12"/>
        <v>0</v>
      </c>
      <c r="Z34" s="120">
        <f t="shared" si="12"/>
        <v>0</v>
      </c>
    </row>
    <row r="35" spans="1:26" x14ac:dyDescent="0.2">
      <c r="A35" s="293" t="s">
        <v>278</v>
      </c>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row>
    <row r="36" spans="1:26" ht="12.75" customHeight="1" x14ac:dyDescent="0.2">
      <c r="A36" s="296" t="s">
        <v>298</v>
      </c>
      <c r="B36" s="296"/>
      <c r="C36" s="296"/>
      <c r="D36" s="296"/>
      <c r="E36" s="296"/>
      <c r="F36" s="296"/>
      <c r="G36" s="115">
        <v>28</v>
      </c>
      <c r="H36" s="118">
        <v>1200000000</v>
      </c>
      <c r="I36" s="118">
        <v>0</v>
      </c>
      <c r="J36" s="118">
        <v>58900000</v>
      </c>
      <c r="K36" s="118">
        <v>0</v>
      </c>
      <c r="L36" s="118">
        <v>0</v>
      </c>
      <c r="M36" s="118">
        <v>0</v>
      </c>
      <c r="N36" s="118">
        <v>108200000</v>
      </c>
      <c r="O36" s="118">
        <v>0</v>
      </c>
      <c r="P36" s="118">
        <v>69100000</v>
      </c>
      <c r="Q36" s="118">
        <v>0</v>
      </c>
      <c r="R36" s="118">
        <v>0</v>
      </c>
      <c r="S36" s="118">
        <v>0</v>
      </c>
      <c r="T36" s="118">
        <v>98400000</v>
      </c>
      <c r="U36" s="118">
        <v>0</v>
      </c>
      <c r="V36" s="118">
        <v>99200000</v>
      </c>
      <c r="W36" s="118">
        <v>0</v>
      </c>
      <c r="X36" s="119">
        <f>H36+I36+J36+K36-L36+M36+N36+O36+P36+Q36+R36+V36+W36+S36+T36+U36</f>
        <v>1633800000</v>
      </c>
      <c r="Y36" s="118">
        <v>3700000</v>
      </c>
      <c r="Z36" s="119">
        <f t="shared" ref="Z36:Z38" si="15">X36+Y36</f>
        <v>1637500000</v>
      </c>
    </row>
    <row r="37" spans="1:26" ht="12.75" customHeight="1" x14ac:dyDescent="0.2">
      <c r="A37" s="291" t="s">
        <v>264</v>
      </c>
      <c r="B37" s="291"/>
      <c r="C37" s="291"/>
      <c r="D37" s="291"/>
      <c r="E37" s="291"/>
      <c r="F37" s="291"/>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91" t="s">
        <v>265</v>
      </c>
      <c r="B38" s="291"/>
      <c r="C38" s="291"/>
      <c r="D38" s="291"/>
      <c r="E38" s="291"/>
      <c r="F38" s="291"/>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v>0</v>
      </c>
      <c r="Z38" s="119">
        <f t="shared" si="15"/>
        <v>0</v>
      </c>
    </row>
    <row r="39" spans="1:26" ht="25.5" customHeight="1" x14ac:dyDescent="0.2">
      <c r="A39" s="292" t="s">
        <v>410</v>
      </c>
      <c r="B39" s="292"/>
      <c r="C39" s="292"/>
      <c r="D39" s="292"/>
      <c r="E39" s="292"/>
      <c r="F39" s="292"/>
      <c r="G39" s="116">
        <v>31</v>
      </c>
      <c r="H39" s="120">
        <f>H36+H37+H38</f>
        <v>1200000000</v>
      </c>
      <c r="I39" s="120">
        <f t="shared" ref="I39:Z39" si="17">I36+I37+I38</f>
        <v>0</v>
      </c>
      <c r="J39" s="120">
        <f t="shared" si="17"/>
        <v>58900000</v>
      </c>
      <c r="K39" s="120">
        <f t="shared" si="17"/>
        <v>0</v>
      </c>
      <c r="L39" s="120">
        <f t="shared" si="17"/>
        <v>0</v>
      </c>
      <c r="M39" s="120">
        <f t="shared" si="17"/>
        <v>0</v>
      </c>
      <c r="N39" s="120">
        <f t="shared" si="17"/>
        <v>108200000</v>
      </c>
      <c r="O39" s="120">
        <f t="shared" si="17"/>
        <v>0</v>
      </c>
      <c r="P39" s="120">
        <f t="shared" si="17"/>
        <v>69100000</v>
      </c>
      <c r="Q39" s="120">
        <f t="shared" si="17"/>
        <v>0</v>
      </c>
      <c r="R39" s="120">
        <f t="shared" si="17"/>
        <v>0</v>
      </c>
      <c r="S39" s="120">
        <f t="shared" si="17"/>
        <v>0</v>
      </c>
      <c r="T39" s="120">
        <f t="shared" si="17"/>
        <v>98400000</v>
      </c>
      <c r="U39" s="120">
        <f t="shared" si="17"/>
        <v>0</v>
      </c>
      <c r="V39" s="120">
        <f t="shared" si="17"/>
        <v>99200000</v>
      </c>
      <c r="W39" s="120">
        <f t="shared" si="17"/>
        <v>0</v>
      </c>
      <c r="X39" s="120">
        <f>X36+X37+X38</f>
        <v>1633800000</v>
      </c>
      <c r="Y39" s="120">
        <f t="shared" si="17"/>
        <v>3700000</v>
      </c>
      <c r="Z39" s="120">
        <f t="shared" si="17"/>
        <v>1637500000</v>
      </c>
    </row>
    <row r="40" spans="1:26" ht="12.75" customHeight="1" x14ac:dyDescent="0.2">
      <c r="A40" s="291" t="s">
        <v>266</v>
      </c>
      <c r="B40" s="291"/>
      <c r="C40" s="291"/>
      <c r="D40" s="291"/>
      <c r="E40" s="291"/>
      <c r="F40" s="291"/>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v>-2300000</v>
      </c>
      <c r="X40" s="119">
        <f>H40+I40+J40+K40-L40+M40+N40+O40+P40+Q40+R40+V40+W40+S40+T40+U40</f>
        <v>-2300000</v>
      </c>
      <c r="Y40" s="118">
        <v>0</v>
      </c>
      <c r="Z40" s="119">
        <f t="shared" ref="Z40:Z58" si="18">X40+Y40</f>
        <v>-2300000</v>
      </c>
    </row>
    <row r="41" spans="1:26" ht="12.75" customHeight="1" x14ac:dyDescent="0.2">
      <c r="A41" s="291" t="s">
        <v>267</v>
      </c>
      <c r="B41" s="291"/>
      <c r="C41" s="291"/>
      <c r="D41" s="291"/>
      <c r="E41" s="291"/>
      <c r="F41" s="291"/>
      <c r="G41" s="115">
        <v>33</v>
      </c>
      <c r="H41" s="117">
        <v>0</v>
      </c>
      <c r="I41" s="117">
        <v>0</v>
      </c>
      <c r="J41" s="117">
        <v>0</v>
      </c>
      <c r="K41" s="117">
        <v>0</v>
      </c>
      <c r="L41" s="117">
        <v>0</v>
      </c>
      <c r="M41" s="117">
        <v>0</v>
      </c>
      <c r="N41" s="118">
        <v>0</v>
      </c>
      <c r="O41" s="117">
        <v>0</v>
      </c>
      <c r="P41" s="117">
        <v>0</v>
      </c>
      <c r="Q41" s="117">
        <v>0</v>
      </c>
      <c r="R41" s="117">
        <v>0</v>
      </c>
      <c r="S41" s="117">
        <v>0</v>
      </c>
      <c r="T41" s="118">
        <v>300000</v>
      </c>
      <c r="U41" s="118">
        <v>0</v>
      </c>
      <c r="V41" s="117">
        <v>0</v>
      </c>
      <c r="W41" s="117">
        <v>0</v>
      </c>
      <c r="X41" s="119">
        <f t="shared" ref="X41:X58" si="19">H41+I41+J41+K41-L41+M41+N41+O41+P41+Q41+R41+V41+W41+S41+T41+U41</f>
        <v>300000</v>
      </c>
      <c r="Y41" s="118">
        <v>0</v>
      </c>
      <c r="Z41" s="119">
        <f t="shared" si="18"/>
        <v>300000</v>
      </c>
    </row>
    <row r="42" spans="1:26" ht="27" customHeight="1" x14ac:dyDescent="0.2">
      <c r="A42" s="291" t="s">
        <v>279</v>
      </c>
      <c r="B42" s="291"/>
      <c r="C42" s="291"/>
      <c r="D42" s="291"/>
      <c r="E42" s="291"/>
      <c r="F42" s="291"/>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91" t="s">
        <v>399</v>
      </c>
      <c r="B43" s="291"/>
      <c r="C43" s="291"/>
      <c r="D43" s="291"/>
      <c r="E43" s="291"/>
      <c r="F43" s="291"/>
      <c r="G43" s="115">
        <v>35</v>
      </c>
      <c r="H43" s="117">
        <v>0</v>
      </c>
      <c r="I43" s="117">
        <v>0</v>
      </c>
      <c r="J43" s="117">
        <v>0</v>
      </c>
      <c r="K43" s="117">
        <v>0</v>
      </c>
      <c r="L43" s="117">
        <v>0</v>
      </c>
      <c r="M43" s="117">
        <v>0</v>
      </c>
      <c r="N43" s="117">
        <v>0</v>
      </c>
      <c r="O43" s="117">
        <v>0</v>
      </c>
      <c r="P43" s="118">
        <v>3400000</v>
      </c>
      <c r="Q43" s="117">
        <v>0</v>
      </c>
      <c r="R43" s="117">
        <v>0</v>
      </c>
      <c r="S43" s="117">
        <v>0</v>
      </c>
      <c r="T43" s="117">
        <v>0</v>
      </c>
      <c r="U43" s="118">
        <v>0</v>
      </c>
      <c r="V43" s="118">
        <v>0</v>
      </c>
      <c r="W43" s="118">
        <v>0</v>
      </c>
      <c r="X43" s="119">
        <f t="shared" si="19"/>
        <v>3400000</v>
      </c>
      <c r="Y43" s="118">
        <v>0</v>
      </c>
      <c r="Z43" s="119">
        <f t="shared" si="18"/>
        <v>3400000</v>
      </c>
    </row>
    <row r="44" spans="1:26" ht="21" customHeight="1" x14ac:dyDescent="0.2">
      <c r="A44" s="291" t="s">
        <v>269</v>
      </c>
      <c r="B44" s="291"/>
      <c r="C44" s="291"/>
      <c r="D44" s="291"/>
      <c r="E44" s="291"/>
      <c r="F44" s="291"/>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91" t="s">
        <v>270</v>
      </c>
      <c r="B45" s="291"/>
      <c r="C45" s="291"/>
      <c r="D45" s="291"/>
      <c r="E45" s="291"/>
      <c r="F45" s="291"/>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91" t="s">
        <v>280</v>
      </c>
      <c r="B46" s="291"/>
      <c r="C46" s="291"/>
      <c r="D46" s="291"/>
      <c r="E46" s="291"/>
      <c r="F46" s="291"/>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0</v>
      </c>
      <c r="Z46" s="119">
        <f t="shared" si="18"/>
        <v>0</v>
      </c>
    </row>
    <row r="47" spans="1:26" ht="12.75" customHeight="1" x14ac:dyDescent="0.2">
      <c r="A47" s="291" t="s">
        <v>272</v>
      </c>
      <c r="B47" s="291"/>
      <c r="C47" s="291"/>
      <c r="D47" s="291"/>
      <c r="E47" s="291"/>
      <c r="F47" s="291"/>
      <c r="G47" s="115">
        <v>39</v>
      </c>
      <c r="H47" s="117">
        <v>0</v>
      </c>
      <c r="I47" s="117">
        <v>0</v>
      </c>
      <c r="J47" s="117">
        <v>0</v>
      </c>
      <c r="K47" s="117">
        <v>0</v>
      </c>
      <c r="L47" s="117">
        <v>0</v>
      </c>
      <c r="M47" s="117">
        <v>0</v>
      </c>
      <c r="N47" s="118">
        <v>-200000</v>
      </c>
      <c r="O47" s="118">
        <v>0</v>
      </c>
      <c r="P47" s="118">
        <v>0</v>
      </c>
      <c r="Q47" s="118">
        <v>0</v>
      </c>
      <c r="R47" s="118">
        <v>0</v>
      </c>
      <c r="S47" s="118">
        <v>0</v>
      </c>
      <c r="T47" s="118">
        <v>0</v>
      </c>
      <c r="U47" s="118">
        <v>0</v>
      </c>
      <c r="V47" s="118">
        <v>0</v>
      </c>
      <c r="W47" s="118">
        <v>0</v>
      </c>
      <c r="X47" s="119">
        <f t="shared" si="19"/>
        <v>-200000</v>
      </c>
      <c r="Y47" s="118">
        <v>0</v>
      </c>
      <c r="Z47" s="119">
        <f t="shared" si="18"/>
        <v>-200000</v>
      </c>
    </row>
    <row r="48" spans="1:26" ht="12.75" customHeight="1" x14ac:dyDescent="0.2">
      <c r="A48" s="291" t="s">
        <v>273</v>
      </c>
      <c r="B48" s="291"/>
      <c r="C48" s="291"/>
      <c r="D48" s="291"/>
      <c r="E48" s="291"/>
      <c r="F48" s="291"/>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91" t="s">
        <v>274</v>
      </c>
      <c r="B49" s="291"/>
      <c r="C49" s="291"/>
      <c r="D49" s="291"/>
      <c r="E49" s="291"/>
      <c r="F49" s="291"/>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91" t="s">
        <v>400</v>
      </c>
      <c r="B50" s="291"/>
      <c r="C50" s="291"/>
      <c r="D50" s="291"/>
      <c r="E50" s="291"/>
      <c r="F50" s="291"/>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91" t="s">
        <v>401</v>
      </c>
      <c r="B51" s="291"/>
      <c r="C51" s="291"/>
      <c r="D51" s="291"/>
      <c r="E51" s="291"/>
      <c r="F51" s="291"/>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91" t="s">
        <v>402</v>
      </c>
      <c r="B52" s="291"/>
      <c r="C52" s="291"/>
      <c r="D52" s="291"/>
      <c r="E52" s="291"/>
      <c r="F52" s="291"/>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91" t="s">
        <v>275</v>
      </c>
      <c r="B53" s="291"/>
      <c r="C53" s="291"/>
      <c r="D53" s="291"/>
      <c r="E53" s="291"/>
      <c r="F53" s="291"/>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91" t="s">
        <v>403</v>
      </c>
      <c r="B54" s="291"/>
      <c r="C54" s="291"/>
      <c r="D54" s="291"/>
      <c r="E54" s="291"/>
      <c r="F54" s="291"/>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91" t="s">
        <v>411</v>
      </c>
      <c r="B55" s="291"/>
      <c r="C55" s="291"/>
      <c r="D55" s="291"/>
      <c r="E55" s="291"/>
      <c r="F55" s="291"/>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19"/>
        <v>0</v>
      </c>
      <c r="Y55" s="118">
        <v>0</v>
      </c>
      <c r="Z55" s="119">
        <f t="shared" si="18"/>
        <v>0</v>
      </c>
    </row>
    <row r="56" spans="1:26" ht="12.75" customHeight="1" x14ac:dyDescent="0.2">
      <c r="A56" s="291" t="s">
        <v>404</v>
      </c>
      <c r="B56" s="291"/>
      <c r="C56" s="291"/>
      <c r="D56" s="291"/>
      <c r="E56" s="291"/>
      <c r="F56" s="291"/>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v>0</v>
      </c>
      <c r="W56" s="118">
        <v>0</v>
      </c>
      <c r="X56" s="119">
        <f t="shared" si="19"/>
        <v>0</v>
      </c>
      <c r="Y56" s="118">
        <v>0</v>
      </c>
      <c r="Z56" s="119">
        <f t="shared" si="18"/>
        <v>0</v>
      </c>
    </row>
    <row r="57" spans="1:26" ht="12.75" customHeight="1" x14ac:dyDescent="0.2">
      <c r="A57" s="291" t="s">
        <v>412</v>
      </c>
      <c r="B57" s="291"/>
      <c r="C57" s="291"/>
      <c r="D57" s="291"/>
      <c r="E57" s="291"/>
      <c r="F57" s="291"/>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9">
        <f t="shared" si="19"/>
        <v>0</v>
      </c>
      <c r="Y57" s="118">
        <v>0</v>
      </c>
      <c r="Z57" s="119">
        <f t="shared" si="18"/>
        <v>0</v>
      </c>
    </row>
    <row r="58" spans="1:26" ht="12.75" customHeight="1" x14ac:dyDescent="0.2">
      <c r="A58" s="291" t="s">
        <v>406</v>
      </c>
      <c r="B58" s="291"/>
      <c r="C58" s="291"/>
      <c r="D58" s="291"/>
      <c r="E58" s="291"/>
      <c r="F58" s="291"/>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92" t="s">
        <v>413</v>
      </c>
      <c r="B59" s="292"/>
      <c r="C59" s="292"/>
      <c r="D59" s="292"/>
      <c r="E59" s="292"/>
      <c r="F59" s="292"/>
      <c r="G59" s="116">
        <v>51</v>
      </c>
      <c r="H59" s="120">
        <f>SUM(H39:H58)</f>
        <v>1200000000</v>
      </c>
      <c r="I59" s="120">
        <f t="shared" ref="I59:Z59" si="20">SUM(I39:I58)</f>
        <v>0</v>
      </c>
      <c r="J59" s="120">
        <f t="shared" si="20"/>
        <v>58900000</v>
      </c>
      <c r="K59" s="120">
        <f t="shared" si="20"/>
        <v>0</v>
      </c>
      <c r="L59" s="120">
        <f t="shared" si="20"/>
        <v>0</v>
      </c>
      <c r="M59" s="120">
        <f t="shared" si="20"/>
        <v>0</v>
      </c>
      <c r="N59" s="120">
        <f t="shared" si="20"/>
        <v>108000000</v>
      </c>
      <c r="O59" s="120">
        <f t="shared" si="20"/>
        <v>0</v>
      </c>
      <c r="P59" s="120">
        <f t="shared" si="20"/>
        <v>72500000</v>
      </c>
      <c r="Q59" s="120">
        <f t="shared" si="20"/>
        <v>0</v>
      </c>
      <c r="R59" s="120">
        <f t="shared" si="20"/>
        <v>0</v>
      </c>
      <c r="S59" s="120">
        <f t="shared" si="20"/>
        <v>0</v>
      </c>
      <c r="T59" s="120">
        <f t="shared" si="20"/>
        <v>98700000</v>
      </c>
      <c r="U59" s="120">
        <f t="shared" si="20"/>
        <v>0</v>
      </c>
      <c r="V59" s="120">
        <f t="shared" si="20"/>
        <v>99200000</v>
      </c>
      <c r="W59" s="120">
        <f t="shared" si="20"/>
        <v>-2300000</v>
      </c>
      <c r="X59" s="120">
        <f>SUM(X39:X58)</f>
        <v>1635000000</v>
      </c>
      <c r="Y59" s="120">
        <f t="shared" si="20"/>
        <v>3700000</v>
      </c>
      <c r="Z59" s="120">
        <f t="shared" si="20"/>
        <v>1638700000</v>
      </c>
    </row>
    <row r="60" spans="1:26" x14ac:dyDescent="0.2">
      <c r="A60" s="293" t="s">
        <v>276</v>
      </c>
      <c r="B60" s="294"/>
      <c r="C60" s="294"/>
      <c r="D60" s="294"/>
      <c r="E60" s="294"/>
      <c r="F60" s="294"/>
      <c r="G60" s="294"/>
      <c r="H60" s="294"/>
      <c r="I60" s="294"/>
      <c r="J60" s="294"/>
      <c r="K60" s="294"/>
      <c r="L60" s="294"/>
      <c r="M60" s="294"/>
      <c r="N60" s="294"/>
      <c r="O60" s="294"/>
      <c r="P60" s="294"/>
      <c r="Q60" s="294"/>
      <c r="R60" s="294"/>
      <c r="S60" s="294"/>
      <c r="T60" s="294"/>
      <c r="U60" s="294"/>
      <c r="V60" s="294"/>
      <c r="W60" s="294"/>
      <c r="X60" s="294"/>
      <c r="Y60" s="294"/>
      <c r="Z60" s="294"/>
    </row>
    <row r="61" spans="1:26" ht="31.5" customHeight="1" x14ac:dyDescent="0.2">
      <c r="A61" s="290" t="s">
        <v>414</v>
      </c>
      <c r="B61" s="290"/>
      <c r="C61" s="290"/>
      <c r="D61" s="290"/>
      <c r="E61" s="290"/>
      <c r="F61" s="290"/>
      <c r="G61" s="116">
        <v>52</v>
      </c>
      <c r="H61" s="119">
        <f>SUM(H41:H49)</f>
        <v>0</v>
      </c>
      <c r="I61" s="119">
        <f t="shared" ref="I61:Z61" si="21">SUM(I41:I49)</f>
        <v>0</v>
      </c>
      <c r="J61" s="119">
        <f t="shared" si="21"/>
        <v>0</v>
      </c>
      <c r="K61" s="119">
        <f t="shared" si="21"/>
        <v>0</v>
      </c>
      <c r="L61" s="119">
        <f t="shared" si="21"/>
        <v>0</v>
      </c>
      <c r="M61" s="119">
        <f t="shared" si="21"/>
        <v>0</v>
      </c>
      <c r="N61" s="119">
        <f t="shared" si="21"/>
        <v>-200000</v>
      </c>
      <c r="O61" s="119">
        <f t="shared" si="21"/>
        <v>0</v>
      </c>
      <c r="P61" s="119">
        <f t="shared" si="21"/>
        <v>3400000</v>
      </c>
      <c r="Q61" s="119">
        <f t="shared" si="21"/>
        <v>0</v>
      </c>
      <c r="R61" s="119">
        <f t="shared" si="21"/>
        <v>0</v>
      </c>
      <c r="S61" s="119">
        <f t="shared" ref="S61:T61" si="22">SUM(S41:S49)</f>
        <v>0</v>
      </c>
      <c r="T61" s="119">
        <f t="shared" si="22"/>
        <v>300000</v>
      </c>
      <c r="U61" s="119">
        <f t="shared" ref="U61" si="23">SUM(U41:U49)</f>
        <v>0</v>
      </c>
      <c r="V61" s="119">
        <f t="shared" si="21"/>
        <v>0</v>
      </c>
      <c r="W61" s="119">
        <f t="shared" si="21"/>
        <v>0</v>
      </c>
      <c r="X61" s="119">
        <f>SUM(X41:X49)</f>
        <v>3500000</v>
      </c>
      <c r="Y61" s="119">
        <f t="shared" si="21"/>
        <v>0</v>
      </c>
      <c r="Z61" s="119">
        <f t="shared" si="21"/>
        <v>3500000</v>
      </c>
    </row>
    <row r="62" spans="1:26" ht="27.75" customHeight="1" x14ac:dyDescent="0.2">
      <c r="A62" s="290" t="s">
        <v>415</v>
      </c>
      <c r="B62" s="290"/>
      <c r="C62" s="290"/>
      <c r="D62" s="290"/>
      <c r="E62" s="290"/>
      <c r="F62" s="290"/>
      <c r="G62" s="116">
        <v>53</v>
      </c>
      <c r="H62" s="119">
        <f>H40+H61</f>
        <v>0</v>
      </c>
      <c r="I62" s="119">
        <f t="shared" ref="I62:Z62" si="24">I40+I61</f>
        <v>0</v>
      </c>
      <c r="J62" s="119">
        <f t="shared" si="24"/>
        <v>0</v>
      </c>
      <c r="K62" s="119">
        <f t="shared" si="24"/>
        <v>0</v>
      </c>
      <c r="L62" s="119">
        <f t="shared" si="24"/>
        <v>0</v>
      </c>
      <c r="M62" s="119">
        <f t="shared" si="24"/>
        <v>0</v>
      </c>
      <c r="N62" s="119">
        <f t="shared" si="24"/>
        <v>-200000</v>
      </c>
      <c r="O62" s="119">
        <f t="shared" si="24"/>
        <v>0</v>
      </c>
      <c r="P62" s="119">
        <f t="shared" si="24"/>
        <v>3400000</v>
      </c>
      <c r="Q62" s="119">
        <f t="shared" si="24"/>
        <v>0</v>
      </c>
      <c r="R62" s="119">
        <f t="shared" si="24"/>
        <v>0</v>
      </c>
      <c r="S62" s="119">
        <f t="shared" ref="S62:T62" si="25">S40+S61</f>
        <v>0</v>
      </c>
      <c r="T62" s="119">
        <f t="shared" si="25"/>
        <v>300000</v>
      </c>
      <c r="U62" s="119">
        <f t="shared" ref="U62" si="26">U40+U61</f>
        <v>0</v>
      </c>
      <c r="V62" s="119">
        <f t="shared" si="24"/>
        <v>0</v>
      </c>
      <c r="W62" s="119">
        <f t="shared" si="24"/>
        <v>-2300000</v>
      </c>
      <c r="X62" s="119">
        <f>X40+X61</f>
        <v>1200000</v>
      </c>
      <c r="Y62" s="119">
        <f t="shared" si="24"/>
        <v>0</v>
      </c>
      <c r="Z62" s="119">
        <f t="shared" si="24"/>
        <v>1200000</v>
      </c>
    </row>
    <row r="63" spans="1:26" ht="29.25" customHeight="1" x14ac:dyDescent="0.2">
      <c r="A63" s="290" t="s">
        <v>416</v>
      </c>
      <c r="B63" s="290"/>
      <c r="C63" s="290"/>
      <c r="D63" s="290"/>
      <c r="E63" s="290"/>
      <c r="F63" s="290"/>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0</v>
      </c>
      <c r="W63" s="119">
        <f t="shared" si="27"/>
        <v>0</v>
      </c>
      <c r="X63" s="119">
        <f>SUM(X50:X58)</f>
        <v>0</v>
      </c>
      <c r="Y63" s="119">
        <f t="shared" si="27"/>
        <v>0</v>
      </c>
      <c r="Z63" s="119">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customProperties>
    <customPr name="_pios_id" r:id="rId2"/>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106"/>
  <sheetViews>
    <sheetView tabSelected="1" zoomScaleNormal="100" workbookViewId="0">
      <selection activeCell="A28" sqref="A28"/>
    </sheetView>
  </sheetViews>
  <sheetFormatPr defaultColWidth="9.140625" defaultRowHeight="12.75" x14ac:dyDescent="0.2"/>
  <cols>
    <col min="1" max="1" width="255.7109375" style="137" customWidth="1"/>
    <col min="2" max="16384" width="9.140625" style="137"/>
  </cols>
  <sheetData>
    <row r="1" spans="1:1" x14ac:dyDescent="0.2">
      <c r="A1" s="136" t="s">
        <v>519</v>
      </c>
    </row>
    <row r="2" spans="1:1" x14ac:dyDescent="0.2">
      <c r="A2" s="136" t="s">
        <v>520</v>
      </c>
    </row>
    <row r="3" spans="1:1" x14ac:dyDescent="0.2">
      <c r="A3" s="136" t="s">
        <v>521</v>
      </c>
    </row>
    <row r="4" spans="1:1" x14ac:dyDescent="0.2">
      <c r="A4" s="136" t="s">
        <v>522</v>
      </c>
    </row>
    <row r="5" spans="1:1" x14ac:dyDescent="0.2">
      <c r="A5" s="136" t="s">
        <v>559</v>
      </c>
    </row>
    <row r="6" spans="1:1" x14ac:dyDescent="0.2">
      <c r="A6" s="136"/>
    </row>
    <row r="7" spans="1:1" x14ac:dyDescent="0.2">
      <c r="A7" s="138" t="s">
        <v>523</v>
      </c>
    </row>
    <row r="8" spans="1:1" x14ac:dyDescent="0.2">
      <c r="A8" s="138"/>
    </row>
    <row r="9" spans="1:1" ht="24" x14ac:dyDescent="0.2">
      <c r="A9" s="138" t="s">
        <v>524</v>
      </c>
    </row>
    <row r="10" spans="1:1" x14ac:dyDescent="0.2">
      <c r="A10" s="138" t="s">
        <v>525</v>
      </c>
    </row>
    <row r="11" spans="1:1" ht="24" x14ac:dyDescent="0.2">
      <c r="A11" s="138" t="s">
        <v>526</v>
      </c>
    </row>
    <row r="12" spans="1:1" x14ac:dyDescent="0.2">
      <c r="A12" s="138" t="s">
        <v>527</v>
      </c>
    </row>
    <row r="13" spans="1:1" x14ac:dyDescent="0.2">
      <c r="A13" s="138" t="s">
        <v>528</v>
      </c>
    </row>
    <row r="14" spans="1:1" x14ac:dyDescent="0.2">
      <c r="A14" s="138" t="s">
        <v>529</v>
      </c>
    </row>
    <row r="15" spans="1:1" x14ac:dyDescent="0.2">
      <c r="A15" s="138"/>
    </row>
    <row r="16" spans="1:1" s="140" customFormat="1" x14ac:dyDescent="0.2">
      <c r="A16" s="139" t="s">
        <v>530</v>
      </c>
    </row>
    <row r="17" spans="1:1" x14ac:dyDescent="0.2">
      <c r="A17" s="138" t="s">
        <v>531</v>
      </c>
    </row>
    <row r="18" spans="1:1" x14ac:dyDescent="0.2">
      <c r="A18" s="138" t="s">
        <v>532</v>
      </c>
    </row>
    <row r="19" spans="1:1" x14ac:dyDescent="0.2">
      <c r="A19" s="138" t="s">
        <v>533</v>
      </c>
    </row>
    <row r="20" spans="1:1" x14ac:dyDescent="0.2">
      <c r="A20" s="138" t="s">
        <v>534</v>
      </c>
    </row>
    <row r="21" spans="1:1" x14ac:dyDescent="0.2">
      <c r="A21" s="138" t="s">
        <v>535</v>
      </c>
    </row>
    <row r="22" spans="1:1" x14ac:dyDescent="0.2">
      <c r="A22" s="138" t="s">
        <v>536</v>
      </c>
    </row>
    <row r="23" spans="1:1" x14ac:dyDescent="0.2">
      <c r="A23" s="138"/>
    </row>
    <row r="24" spans="1:1" s="140" customFormat="1" x14ac:dyDescent="0.2">
      <c r="A24" s="139" t="s">
        <v>537</v>
      </c>
    </row>
    <row r="25" spans="1:1" ht="24" x14ac:dyDescent="0.2">
      <c r="A25" s="138" t="s">
        <v>538</v>
      </c>
    </row>
    <row r="26" spans="1:1" x14ac:dyDescent="0.2">
      <c r="A26" s="138" t="s">
        <v>539</v>
      </c>
    </row>
    <row r="27" spans="1:1" s="140" customFormat="1" x14ac:dyDescent="0.2">
      <c r="A27" s="139" t="s">
        <v>540</v>
      </c>
    </row>
    <row r="28" spans="1:1" ht="24" x14ac:dyDescent="0.2">
      <c r="A28" s="138" t="s">
        <v>577</v>
      </c>
    </row>
    <row r="29" spans="1:1" s="140" customFormat="1" x14ac:dyDescent="0.2">
      <c r="A29" s="139" t="s">
        <v>541</v>
      </c>
    </row>
    <row r="30" spans="1:1" ht="24" x14ac:dyDescent="0.2">
      <c r="A30" s="138" t="s">
        <v>560</v>
      </c>
    </row>
    <row r="31" spans="1:1" s="140" customFormat="1" x14ac:dyDescent="0.2">
      <c r="A31" s="139" t="s">
        <v>542</v>
      </c>
    </row>
    <row r="32" spans="1:1" s="140" customFormat="1" x14ac:dyDescent="0.2">
      <c r="A32" s="138" t="s">
        <v>543</v>
      </c>
    </row>
    <row r="33" spans="1:1" s="140" customFormat="1" x14ac:dyDescent="0.2">
      <c r="A33" s="139" t="s">
        <v>544</v>
      </c>
    </row>
    <row r="34" spans="1:1" s="140" customFormat="1" x14ac:dyDescent="0.2">
      <c r="A34" s="138" t="s">
        <v>572</v>
      </c>
    </row>
    <row r="35" spans="1:1" s="140" customFormat="1" ht="26.25" customHeight="1" x14ac:dyDescent="0.2">
      <c r="A35" s="139" t="s">
        <v>545</v>
      </c>
    </row>
    <row r="36" spans="1:1" s="140" customFormat="1" x14ac:dyDescent="0.2">
      <c r="A36" s="138" t="s">
        <v>573</v>
      </c>
    </row>
    <row r="37" spans="1:1" x14ac:dyDescent="0.2">
      <c r="A37" s="138" t="s">
        <v>561</v>
      </c>
    </row>
    <row r="38" spans="1:1" s="140" customFormat="1" ht="24.75" customHeight="1" x14ac:dyDescent="0.2">
      <c r="A38" s="141" t="s">
        <v>574</v>
      </c>
    </row>
    <row r="39" spans="1:1" s="140" customFormat="1" x14ac:dyDescent="0.2">
      <c r="A39" s="138" t="s">
        <v>562</v>
      </c>
    </row>
    <row r="40" spans="1:1" x14ac:dyDescent="0.2">
      <c r="A40" s="136" t="s">
        <v>563</v>
      </c>
    </row>
    <row r="41" spans="1:1" s="140" customFormat="1" ht="24" x14ac:dyDescent="0.2">
      <c r="A41" s="139" t="s">
        <v>546</v>
      </c>
    </row>
    <row r="42" spans="1:1" s="140" customFormat="1" x14ac:dyDescent="0.2">
      <c r="A42" s="138" t="s">
        <v>564</v>
      </c>
    </row>
    <row r="47" spans="1:1" x14ac:dyDescent="0.2">
      <c r="A47" s="142"/>
    </row>
    <row r="48" spans="1:1" x14ac:dyDescent="0.2">
      <c r="A48" s="142"/>
    </row>
    <row r="49" spans="1:1" x14ac:dyDescent="0.2">
      <c r="A49" s="143"/>
    </row>
    <row r="55" spans="1:1" s="140" customFormat="1" x14ac:dyDescent="0.2">
      <c r="A55" s="139" t="s">
        <v>547</v>
      </c>
    </row>
    <row r="56" spans="1:1" x14ac:dyDescent="0.2">
      <c r="A56" s="138" t="s">
        <v>565</v>
      </c>
    </row>
    <row r="57" spans="1:1" x14ac:dyDescent="0.2">
      <c r="A57" s="138" t="s">
        <v>548</v>
      </c>
    </row>
    <row r="58" spans="1:1" s="140" customFormat="1" x14ac:dyDescent="0.2">
      <c r="A58" s="139" t="s">
        <v>549</v>
      </c>
    </row>
    <row r="59" spans="1:1" x14ac:dyDescent="0.2">
      <c r="A59" s="138" t="s">
        <v>550</v>
      </c>
    </row>
    <row r="60" spans="1:1" s="140" customFormat="1" x14ac:dyDescent="0.2">
      <c r="A60" s="139" t="s">
        <v>551</v>
      </c>
    </row>
    <row r="61" spans="1:1" x14ac:dyDescent="0.2">
      <c r="A61" s="138"/>
    </row>
    <row r="90" spans="1:1" s="140" customFormat="1" x14ac:dyDescent="0.2">
      <c r="A90" s="139" t="s">
        <v>552</v>
      </c>
    </row>
    <row r="91" spans="1:1" x14ac:dyDescent="0.2">
      <c r="A91" s="138" t="s">
        <v>553</v>
      </c>
    </row>
    <row r="92" spans="1:1" s="140" customFormat="1" x14ac:dyDescent="0.2">
      <c r="A92" s="139" t="s">
        <v>576</v>
      </c>
    </row>
    <row r="93" spans="1:1" x14ac:dyDescent="0.2">
      <c r="A93" s="138" t="s">
        <v>550</v>
      </c>
    </row>
    <row r="94" spans="1:1" s="140" customFormat="1" x14ac:dyDescent="0.2">
      <c r="A94" s="139" t="s">
        <v>554</v>
      </c>
    </row>
    <row r="95" spans="1:1" x14ac:dyDescent="0.2">
      <c r="A95" s="135" t="s">
        <v>555</v>
      </c>
    </row>
    <row r="96" spans="1:1" s="140" customFormat="1" x14ac:dyDescent="0.2">
      <c r="A96" s="139" t="s">
        <v>556</v>
      </c>
    </row>
    <row r="97" spans="1:1" x14ac:dyDescent="0.2">
      <c r="A97" s="138" t="s">
        <v>550</v>
      </c>
    </row>
    <row r="98" spans="1:1" s="140" customFormat="1" x14ac:dyDescent="0.2">
      <c r="A98" s="139" t="s">
        <v>557</v>
      </c>
    </row>
    <row r="99" spans="1:1" x14ac:dyDescent="0.2">
      <c r="A99" s="138" t="s">
        <v>566</v>
      </c>
    </row>
    <row r="100" spans="1:1" x14ac:dyDescent="0.2">
      <c r="A100" s="139" t="s">
        <v>558</v>
      </c>
    </row>
    <row r="101" spans="1:1" x14ac:dyDescent="0.2">
      <c r="A101" s="144" t="s">
        <v>567</v>
      </c>
    </row>
    <row r="102" spans="1:1" x14ac:dyDescent="0.2">
      <c r="A102" s="144" t="s">
        <v>568</v>
      </c>
    </row>
    <row r="103" spans="1:1" x14ac:dyDescent="0.2">
      <c r="A103" s="144" t="s">
        <v>569</v>
      </c>
    </row>
    <row r="104" spans="1:1" x14ac:dyDescent="0.2">
      <c r="A104" s="144" t="s">
        <v>575</v>
      </c>
    </row>
    <row r="105" spans="1:1" ht="21" customHeight="1" x14ac:dyDescent="0.2">
      <c r="A105" s="144" t="s">
        <v>570</v>
      </c>
    </row>
    <row r="106" spans="1:1" x14ac:dyDescent="0.2">
      <c r="A106" s="144" t="s">
        <v>571</v>
      </c>
    </row>
  </sheetData>
  <hyperlinks>
    <hyperlink ref="A95" r:id="rId1" display="http://www.molgroup.info/" xr:uid="{8459B093-B3D8-46EC-AEFD-D81E5375F7F6}"/>
  </hyperlinks>
  <pageMargins left="0.7" right="0.7" top="0.75" bottom="0.75" header="0.3" footer="0.3"/>
  <pageSetup paperSize="9" orientation="portrait" r:id="rId2"/>
  <customProperties>
    <customPr name="_pios_id" r:id="rId3"/>
  </customProperties>
  <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3F6D440BED71C4892365E5C1DF1237D" ma:contentTypeVersion="15" ma:contentTypeDescription="Create a new document." ma:contentTypeScope="" ma:versionID="1886cdcbba3f9314302925d5ee52c5f6">
  <xsd:schema xmlns:xsd="http://www.w3.org/2001/XMLSchema" xmlns:xs="http://www.w3.org/2001/XMLSchema" xmlns:p="http://schemas.microsoft.com/office/2006/metadata/properties" xmlns:ns2="12d24264-a22b-4405-a830-54071f5f5fe6" xmlns:ns3="1a03915d-08ab-4fc8-a123-e66e5740e40c" targetNamespace="http://schemas.microsoft.com/office/2006/metadata/properties" ma:root="true" ma:fieldsID="a5e5811881bb59a49bd814acc99d7852" ns2:_="" ns3:_="">
    <xsd:import namespace="12d24264-a22b-4405-a830-54071f5f5fe6"/>
    <xsd:import namespace="1a03915d-08ab-4fc8-a123-e66e5740e40c"/>
    <xsd:element name="properties">
      <xsd:complexType>
        <xsd:sequence>
          <xsd:element name="documentManagement">
            <xsd:complexType>
              <xsd:all>
                <xsd:element ref="ns2:MediaServiceMetadata" minOccurs="0"/>
                <xsd:element ref="ns2:MediaServiceFastMetadata" minOccurs="0"/>
                <xsd:element ref="ns2:Datum_x0020_i_x0020_vrijeme"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24264-a22b-4405-a830-54071f5f5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Datum_x0020_i_x0020_vrijeme" ma:index="10" nillable="true" ma:displayName="Datum i vrijeme" ma:format="DateOnly" ma:internalName="Datum_x0020_i_x0020_vrijeme">
      <xsd:simpleType>
        <xsd:restriction base="dms:DateTime"/>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621fbe73-dc4e-4166-ae5c-7612da78d543"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3915d-08ab-4fc8-a123-e66e5740e40c"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055f3c6f-b060-4503-bee5-23923208b956}" ma:internalName="TaxCatchAll" ma:showField="CatchAllData" ma:web="1a03915d-08ab-4fc8-a123-e66e5740e40c">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atum_x0020_i_x0020_vrijeme xmlns="12d24264-a22b-4405-a830-54071f5f5fe6" xsi:nil="true"/>
    <TaxCatchAll xmlns="1a03915d-08ab-4fc8-a123-e66e5740e40c" xsi:nil="true"/>
    <lcf76f155ced4ddcb4097134ff3c332f xmlns="12d24264-a22b-4405-a830-54071f5f5fe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6B01B4B-0ACD-4AC9-AD5D-9A76345F3A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24264-a22b-4405-a830-54071f5f5fe6"/>
    <ds:schemaRef ds:uri="1a03915d-08ab-4fc8-a123-e66e5740e4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microsoft.com/office/2006/documentManagement/types"/>
    <ds:schemaRef ds:uri="http://schemas.microsoft.com/office/2006/metadata/properties"/>
    <ds:schemaRef ds:uri="1a03915d-08ab-4fc8-a123-e66e5740e40c"/>
    <ds:schemaRef ds:uri="http://purl.org/dc/elements/1.1/"/>
    <ds:schemaRef ds:uri="http://schemas.openxmlformats.org/package/2006/metadata/core-properties"/>
    <ds:schemaRef ds:uri="12d24264-a22b-4405-a830-54071f5f5fe6"/>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Zajec Sanja (TRS d.o.o.)</cp:lastModifiedBy>
  <cp:lastPrinted>2018-04-25T06:49:36Z</cp:lastPrinted>
  <dcterms:created xsi:type="dcterms:W3CDTF">2008-10-17T11:51:54Z</dcterms:created>
  <dcterms:modified xsi:type="dcterms:W3CDTF">2026-04-28T06:51:52Z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0x01010073F6D440BED71C4892365E5C1DF1237D</vt:lpwstr>
  </property>
  <property fmtid="{D5CDD505-2E9C-101B-9397-08002B2CF9AE}" pid="3" name="MediaServiceImageTags">
    <vt:lpwstr/>
  </property>
</Properties>
</file>